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5621"/>
</workbook>
</file>

<file path=xl/calcChain.xml><?xml version="1.0" encoding="utf-8"?>
<calcChain xmlns="http://schemas.openxmlformats.org/spreadsheetml/2006/main">
  <c r="K37" i="12"/>
  <c r="J37"/>
  <c r="I37"/>
  <c r="H37"/>
  <c r="G37"/>
  <c r="F37"/>
  <c r="E37"/>
  <c r="D37"/>
  <c r="C37"/>
  <c r="K20"/>
  <c r="J20"/>
  <c r="I20"/>
  <c r="H20"/>
  <c r="G20"/>
  <c r="F20"/>
  <c r="E20"/>
  <c r="D20"/>
  <c r="C20"/>
  <c r="K17"/>
  <c r="K32" s="1"/>
  <c r="J17"/>
  <c r="J32" s="1"/>
  <c r="I17"/>
  <c r="I32" s="1"/>
  <c r="H17"/>
  <c r="H32" s="1"/>
  <c r="G17"/>
  <c r="G32" s="1"/>
  <c r="F17"/>
  <c r="F32" s="1"/>
  <c r="E17"/>
  <c r="D17"/>
  <c r="D32" s="1"/>
  <c r="C17"/>
  <c r="C32" s="1"/>
  <c r="K16"/>
  <c r="J16"/>
  <c r="I16"/>
  <c r="H16"/>
  <c r="G16"/>
  <c r="F16"/>
  <c r="E16"/>
  <c r="D16"/>
  <c r="C16"/>
  <c r="K6"/>
  <c r="K33" s="1"/>
  <c r="K36" s="1"/>
  <c r="K38" s="1"/>
  <c r="J6"/>
  <c r="J12" s="1"/>
  <c r="I6"/>
  <c r="I12" s="1"/>
  <c r="H6"/>
  <c r="H33" s="1"/>
  <c r="H36" s="1"/>
  <c r="H38" s="1"/>
  <c r="G6"/>
  <c r="G12" s="1"/>
  <c r="F6"/>
  <c r="F33" s="1"/>
  <c r="F36" s="1"/>
  <c r="F38" s="1"/>
  <c r="E6"/>
  <c r="E12" s="1"/>
  <c r="D6"/>
  <c r="D33" s="1"/>
  <c r="D36" s="1"/>
  <c r="D38" s="1"/>
  <c r="C6"/>
  <c r="C33" s="1"/>
  <c r="C36" s="1"/>
  <c r="C38" s="1"/>
  <c r="K37" i="11"/>
  <c r="J37"/>
  <c r="I37"/>
  <c r="H37"/>
  <c r="G37"/>
  <c r="F37"/>
  <c r="E37"/>
  <c r="D37"/>
  <c r="C37"/>
  <c r="K20"/>
  <c r="J20"/>
  <c r="I20"/>
  <c r="H20"/>
  <c r="G20"/>
  <c r="F20"/>
  <c r="E20"/>
  <c r="D20"/>
  <c r="D33" s="1"/>
  <c r="D36" s="1"/>
  <c r="D38" s="1"/>
  <c r="C20"/>
  <c r="K17"/>
  <c r="J17"/>
  <c r="I17"/>
  <c r="I32" s="1"/>
  <c r="H17"/>
  <c r="H32" s="1"/>
  <c r="G17"/>
  <c r="F17"/>
  <c r="E17"/>
  <c r="E32" s="1"/>
  <c r="D17"/>
  <c r="C17"/>
  <c r="K16"/>
  <c r="J16"/>
  <c r="I16"/>
  <c r="H16"/>
  <c r="G16"/>
  <c r="F16"/>
  <c r="E16"/>
  <c r="D16"/>
  <c r="C16"/>
  <c r="I12"/>
  <c r="K6"/>
  <c r="K12" s="1"/>
  <c r="J6"/>
  <c r="J12" s="1"/>
  <c r="I6"/>
  <c r="H6"/>
  <c r="H33" s="1"/>
  <c r="H36" s="1"/>
  <c r="G6"/>
  <c r="G12" s="1"/>
  <c r="F6"/>
  <c r="F12" s="1"/>
  <c r="E6"/>
  <c r="D6"/>
  <c r="D12" s="1"/>
  <c r="C6"/>
  <c r="C12" s="1"/>
  <c r="K37" i="1"/>
  <c r="J37"/>
  <c r="I37"/>
  <c r="H37"/>
  <c r="G37"/>
  <c r="F37"/>
  <c r="E37"/>
  <c r="D37"/>
  <c r="C37"/>
  <c r="K20"/>
  <c r="J20"/>
  <c r="I20"/>
  <c r="H20"/>
  <c r="G20"/>
  <c r="F20"/>
  <c r="E20"/>
  <c r="D20"/>
  <c r="C20"/>
  <c r="K17"/>
  <c r="K32" s="1"/>
  <c r="J17"/>
  <c r="I17"/>
  <c r="H17"/>
  <c r="H32" s="1"/>
  <c r="G17"/>
  <c r="G32" s="1"/>
  <c r="F17"/>
  <c r="E17"/>
  <c r="D17"/>
  <c r="D32" s="1"/>
  <c r="C17"/>
  <c r="C32" s="1"/>
  <c r="K16"/>
  <c r="J16"/>
  <c r="I16"/>
  <c r="H16"/>
  <c r="G16"/>
  <c r="F16"/>
  <c r="E16"/>
  <c r="D16"/>
  <c r="C16"/>
  <c r="K6"/>
  <c r="K12" s="1"/>
  <c r="J6"/>
  <c r="J12" s="1"/>
  <c r="I6"/>
  <c r="I12" s="1"/>
  <c r="H6"/>
  <c r="H33" s="1"/>
  <c r="H36" s="1"/>
  <c r="H38" s="1"/>
  <c r="G6"/>
  <c r="G12" s="1"/>
  <c r="F6"/>
  <c r="F12" s="1"/>
  <c r="E6"/>
  <c r="E12" s="1"/>
  <c r="D6"/>
  <c r="D33" s="1"/>
  <c r="D36" s="1"/>
  <c r="D38" s="1"/>
  <c r="C6"/>
  <c r="C12" s="1"/>
  <c r="K20" i="10"/>
  <c r="J20"/>
  <c r="I20"/>
  <c r="H20"/>
  <c r="G20"/>
  <c r="F20"/>
  <c r="E20"/>
  <c r="D20"/>
  <c r="C20"/>
  <c r="K17"/>
  <c r="K32" s="1"/>
  <c r="J17"/>
  <c r="I17"/>
  <c r="H17"/>
  <c r="G17"/>
  <c r="G32" s="1"/>
  <c r="F17"/>
  <c r="E17"/>
  <c r="D17"/>
  <c r="C17"/>
  <c r="K16"/>
  <c r="J16"/>
  <c r="I16"/>
  <c r="H16"/>
  <c r="G16"/>
  <c r="F16"/>
  <c r="E16"/>
  <c r="D16"/>
  <c r="C16"/>
  <c r="K12"/>
  <c r="J12"/>
  <c r="I12"/>
  <c r="H12"/>
  <c r="G12"/>
  <c r="K6"/>
  <c r="J6"/>
  <c r="J33" s="1"/>
  <c r="I6"/>
  <c r="H6"/>
  <c r="G6"/>
  <c r="F6"/>
  <c r="F12" s="1"/>
  <c r="E6"/>
  <c r="D6"/>
  <c r="D12" s="1"/>
  <c r="C6"/>
  <c r="E32" i="12" l="1"/>
  <c r="D32" i="11"/>
  <c r="F32"/>
  <c r="J32"/>
  <c r="H32" i="10"/>
  <c r="D32"/>
  <c r="C32"/>
  <c r="J36"/>
  <c r="J38" s="1"/>
  <c r="K33"/>
  <c r="E33"/>
  <c r="F32"/>
  <c r="G33"/>
  <c r="H33"/>
  <c r="I33"/>
  <c r="J32"/>
  <c r="C33"/>
  <c r="D12" i="1"/>
  <c r="D12" i="12"/>
  <c r="F12"/>
  <c r="H12" i="1"/>
  <c r="E33" i="11"/>
  <c r="E36" s="1"/>
  <c r="E38" s="1"/>
  <c r="E12"/>
  <c r="G33"/>
  <c r="G36" s="1"/>
  <c r="G38" s="1"/>
  <c r="H12" i="12"/>
  <c r="I32" i="10"/>
  <c r="H12" i="11"/>
  <c r="C12" i="10"/>
  <c r="E12"/>
  <c r="I33" i="11"/>
  <c r="I36" s="1"/>
  <c r="I38" s="1"/>
  <c r="C32"/>
  <c r="K32"/>
  <c r="J33" i="12"/>
  <c r="J36" s="1"/>
  <c r="J38" s="1"/>
  <c r="E32" i="10"/>
  <c r="H38" i="11"/>
  <c r="F32" i="1"/>
  <c r="E32"/>
  <c r="I32"/>
  <c r="J32"/>
  <c r="F33"/>
  <c r="F36" s="1"/>
  <c r="F38" s="1"/>
  <c r="J33"/>
  <c r="J36" s="1"/>
  <c r="J38" s="1"/>
  <c r="G33" i="12"/>
  <c r="G36" s="1"/>
  <c r="G38" s="1"/>
  <c r="C12"/>
  <c r="K12"/>
  <c r="E33"/>
  <c r="E36" s="1"/>
  <c r="E38" s="1"/>
  <c r="I33"/>
  <c r="I36" s="1"/>
  <c r="I38" s="1"/>
  <c r="C33" i="11"/>
  <c r="C36" s="1"/>
  <c r="C38" s="1"/>
  <c r="K33"/>
  <c r="K36" s="1"/>
  <c r="K38" s="1"/>
  <c r="G32"/>
  <c r="F33"/>
  <c r="F36" s="1"/>
  <c r="F38" s="1"/>
  <c r="J33"/>
  <c r="J36" s="1"/>
  <c r="J38" s="1"/>
  <c r="C33" i="1"/>
  <c r="G33"/>
  <c r="G36" s="1"/>
  <c r="G38" s="1"/>
  <c r="K33"/>
  <c r="K36" s="1"/>
  <c r="K38" s="1"/>
  <c r="E33"/>
  <c r="E36" s="1"/>
  <c r="E38" s="1"/>
  <c r="I33"/>
  <c r="I36" s="1"/>
  <c r="I38" s="1"/>
  <c r="F33" i="10"/>
  <c r="D33"/>
  <c r="C36" i="1" l="1"/>
  <c r="C38" s="1"/>
  <c r="C36" i="10"/>
  <c r="C38" s="1"/>
  <c r="I36"/>
  <c r="I38" s="1"/>
  <c r="D36"/>
  <c r="D38" s="1"/>
  <c r="K38"/>
  <c r="K36"/>
  <c r="F36"/>
  <c r="F38" s="1"/>
  <c r="H36"/>
  <c r="H38" s="1"/>
  <c r="G36"/>
  <c r="G38" s="1"/>
  <c r="E36"/>
  <c r="E38" s="1"/>
</calcChain>
</file>

<file path=xl/sharedStrings.xml><?xml version="1.0" encoding="utf-8"?>
<sst xmlns="http://schemas.openxmlformats.org/spreadsheetml/2006/main" count="277" uniqueCount="73">
  <si>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</si>
  <si>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</si>
  <si>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</si>
  <si>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</si>
  <si>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</si>
  <si>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</si>
  <si>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</si>
  <si>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</si>
  <si>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Hotels &amp; restaurants</t>
  </si>
  <si>
    <t>Transport, storage, communication &amp; services related to broadcasting</t>
  </si>
  <si>
    <t>Railways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</si>
  <si>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</si>
  <si>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</si>
  <si>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</si>
  <si>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</si>
  <si>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</si>
  <si>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</si>
  <si>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</si>
  <si>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</si>
  <si>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</si>
  <si>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</si>
  <si>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</si>
  <si>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</si>
  <si>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</si>
  <si>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</si>
  <si>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</si>
  <si>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</si>
  <si>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</si>
  <si>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</si>
  <si>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</si>
  <si>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</si>
  <si>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</si>
  <si>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</si>
  <si>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</si>
  <si>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</si>
  <si>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</si>
  <si>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</si>
  <si>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</si>
  <si>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</si>
  <si>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</si>
  <si>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</si>
  <si>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</si>
  <si>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</si>
  <si>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</si>
  <si>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</si>
  <si>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</si>
  <si>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</si>
  <si>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</si>
  <si>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</si>
  <si>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</si>
  <si>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</si>
  <si>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</si>
  <si>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</si>
  <si>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</si>
  <si>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</si>
  <si>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</si>
  <si>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</si>
  <si>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</si>
  <si>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2015-16</t>
  </si>
  <si>
    <t>Chhattisgarh</t>
  </si>
  <si>
    <t>2016-17</t>
  </si>
  <si>
    <t>2017-18</t>
  </si>
  <si>
    <t>2018-19</t>
  </si>
  <si>
    <t>*Product tax- Subsidary</t>
  </si>
  <si>
    <t>Source: Directorate of Economics and Statistics of the respective State/Uts.</t>
  </si>
  <si>
    <t>Trade &amp; repair services #</t>
  </si>
  <si>
    <t>** includes 7.4 and 7.5</t>
  </si>
  <si>
    <t>Road transport**</t>
  </si>
  <si>
    <t>2019-20</t>
  </si>
  <si>
    <t>Subsidies on products</t>
  </si>
  <si>
    <t>Taxes on Products*</t>
  </si>
  <si>
    <t>As on 31.07.2020</t>
  </si>
  <si>
    <t># includes 6.2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</si>
</sst>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7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Protection="1"/>
    <xf numFmtId="1" fontId="4" fillId="0" borderId="1" xfId="0" applyNumberFormat="1" applyFont="1" applyFill="1" applyBorder="1" applyProtection="1"/>
    <xf numFmtId="1" fontId="17" fillId="0" borderId="1" xfId="11" applyNumberFormat="1" applyFont="1" applyFill="1" applyBorder="1" applyAlignment="1">
      <alignment horizontal="right" vertical="center"/>
    </xf>
    <xf numFmtId="1" fontId="4" fillId="0" borderId="1" xfId="11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Protection="1">
      <protection locked="0"/>
    </xf>
    <xf numFmtId="1" fontId="17" fillId="3" borderId="1" xfId="11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Protection="1">
      <protection locked="0"/>
    </xf>
    <xf numFmtId="1" fontId="17" fillId="0" borderId="1" xfId="11" applyNumberFormat="1" applyFont="1" applyFill="1" applyBorder="1" applyAlignment="1">
      <alignment vertical="center"/>
    </xf>
    <xf numFmtId="1" fontId="4" fillId="3" borderId="1" xfId="0" applyNumberFormat="1" applyFont="1" applyFill="1" applyBorder="1" applyProtection="1"/>
    <xf numFmtId="1" fontId="18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SPI_2020/YEAR_2020/state_series_01_08_2020_final/State%20Series_FINAL_WORKING_SHEET_01_08_2020/Chhatisgarh%20-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7">
          <cell r="C37">
            <v>257850</v>
          </cell>
          <cell r="D37">
            <v>262010</v>
          </cell>
          <cell r="E37">
            <v>266240</v>
          </cell>
          <cell r="F37">
            <v>270530</v>
          </cell>
          <cell r="G37">
            <v>274900</v>
          </cell>
          <cell r="H37">
            <v>279330</v>
          </cell>
          <cell r="I37">
            <v>283840</v>
          </cell>
          <cell r="J37">
            <v>288420</v>
          </cell>
          <cell r="K37">
            <v>293080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45"/>
  <sheetViews>
    <sheetView tabSelected="1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L15" sqref="L15"/>
    </sheetView>
  </sheetViews>
  <sheetFormatPr defaultColWidth="8.85546875" defaultRowHeight="15"/>
  <cols>
    <col min="1" max="1" width="11" style="1" customWidth="1"/>
    <col min="2" max="2" width="44" style="1" customWidth="1"/>
    <col min="3" max="5" width="12.85546875" style="1" customWidth="1"/>
    <col min="6" max="6" width="12.85546875" style="4" customWidth="1"/>
    <col min="7" max="10" width="11.85546875" style="3" customWidth="1"/>
    <col min="11" max="11" width="11.5703125" style="3" customWidth="1"/>
    <col min="12" max="13" width="9.140625" style="4" customWidth="1"/>
    <col min="14" max="14" width="11.85546875" style="4" customWidth="1"/>
    <col min="15" max="15" width="11.28515625" style="4" customWidth="1"/>
    <col min="16" max="16" width="11.7109375" style="3" customWidth="1"/>
    <col min="17" max="17" width="9.140625" style="4" customWidth="1"/>
    <col min="18" max="18" width="10.85546875" style="4" customWidth="1"/>
    <col min="19" max="19" width="10.85546875" style="3" customWidth="1"/>
    <col min="20" max="20" width="11" style="4" customWidth="1"/>
    <col min="21" max="23" width="11.42578125" style="4" customWidth="1"/>
    <col min="24" max="51" width="9.140625" style="4" customWidth="1"/>
    <col min="52" max="52" width="12.42578125" style="4" customWidth="1"/>
    <col min="53" max="74" width="9.140625" style="4" customWidth="1"/>
    <col min="75" max="75" width="12.140625" style="4" customWidth="1"/>
    <col min="76" max="79" width="9.140625" style="4" customWidth="1"/>
    <col min="80" max="84" width="9.140625" style="4" hidden="1" customWidth="1"/>
    <col min="85" max="85" width="9.140625" style="4" customWidth="1"/>
    <col min="86" max="90" width="9.140625" style="4" hidden="1" customWidth="1"/>
    <col min="91" max="91" width="9.140625" style="4" customWidth="1"/>
    <col min="92" max="96" width="9.140625" style="4" hidden="1" customWidth="1"/>
    <col min="97" max="97" width="9.140625" style="4" customWidth="1"/>
    <col min="98" max="102" width="9.140625" style="4" hidden="1" customWidth="1"/>
    <col min="103" max="103" width="9.140625" style="4" customWidth="1"/>
    <col min="104" max="108" width="9.140625" style="4" hidden="1" customWidth="1"/>
    <col min="109" max="109" width="9.140625" style="3" customWidth="1"/>
    <col min="110" max="114" width="9.140625" style="3" hidden="1" customWidth="1"/>
    <col min="115" max="115" width="9.140625" style="3" customWidth="1"/>
    <col min="116" max="120" width="9.140625" style="3" hidden="1" customWidth="1"/>
    <col min="121" max="121" width="9.140625" style="3" customWidth="1"/>
    <col min="122" max="126" width="9.140625" style="3" hidden="1" customWidth="1"/>
    <col min="127" max="127" width="9.140625" style="3" customWidth="1"/>
    <col min="128" max="157" width="9.140625" style="4" customWidth="1"/>
    <col min="158" max="158" width="9.140625" style="4" hidden="1" customWidth="1"/>
    <col min="159" max="166" width="9.140625" style="4" customWidth="1"/>
    <col min="167" max="167" width="9.140625" style="4" hidden="1" customWidth="1"/>
    <col min="168" max="172" width="9.140625" style="4" customWidth="1"/>
    <col min="173" max="173" width="9.140625" style="4" hidden="1" customWidth="1"/>
    <col min="174" max="183" width="9.140625" style="4" customWidth="1"/>
    <col min="184" max="187" width="8.85546875" style="4"/>
    <col min="188" max="188" width="12.7109375" style="4" bestFit="1" customWidth="1"/>
    <col min="189" max="16384" width="8.85546875" style="1"/>
  </cols>
  <sheetData>
    <row r="1" spans="1:188" ht="18.75">
      <c r="A1" s="1" t="s">
        <v>48</v>
      </c>
      <c r="B1" s="27" t="s">
        <v>59</v>
      </c>
      <c r="H1" s="3" t="s">
        <v>71</v>
      </c>
      <c r="R1" s="5"/>
    </row>
    <row r="2" spans="1:188" ht="15.75">
      <c r="A2" s="9" t="s">
        <v>44</v>
      </c>
    </row>
    <row r="3" spans="1:188" ht="15.75">
      <c r="A3" s="9"/>
    </row>
    <row r="4" spans="1:188" ht="15.75">
      <c r="A4" s="9"/>
      <c r="E4" s="8"/>
      <c r="F4" s="8" t="s">
        <v>52</v>
      </c>
    </row>
    <row r="5" spans="1:188" ht="15.75">
      <c r="A5" s="10" t="s">
        <v>0</v>
      </c>
      <c r="B5" s="11" t="s">
        <v>1</v>
      </c>
      <c r="C5" s="28" t="s">
        <v>19</v>
      </c>
      <c r="D5" s="28" t="s">
        <v>20</v>
      </c>
      <c r="E5" s="28" t="s">
        <v>21</v>
      </c>
      <c r="F5" s="28" t="s">
        <v>51</v>
      </c>
      <c r="G5" s="29" t="s">
        <v>58</v>
      </c>
      <c r="H5" s="29" t="s">
        <v>60</v>
      </c>
      <c r="I5" s="29" t="s">
        <v>61</v>
      </c>
      <c r="J5" s="29" t="s">
        <v>62</v>
      </c>
      <c r="K5" s="29" t="s">
        <v>68</v>
      </c>
    </row>
    <row r="6" spans="1:188" s="14" customFormat="1" ht="15.75">
      <c r="A6" s="12" t="s">
        <v>22</v>
      </c>
      <c r="B6" s="13" t="s">
        <v>2</v>
      </c>
      <c r="C6" s="30">
        <f t="shared" ref="C6:K6" si="0">SUM(C7:C10)</f>
        <v>2685950</v>
      </c>
      <c r="D6" s="30">
        <f t="shared" si="0"/>
        <v>3180908</v>
      </c>
      <c r="E6" s="30">
        <f t="shared" si="0"/>
        <v>3599597</v>
      </c>
      <c r="F6" s="30">
        <f t="shared" si="0"/>
        <v>4038920</v>
      </c>
      <c r="G6" s="31">
        <f t="shared" si="0"/>
        <v>4277314</v>
      </c>
      <c r="H6" s="31">
        <f t="shared" si="0"/>
        <v>5429526</v>
      </c>
      <c r="I6" s="31">
        <f t="shared" si="0"/>
        <v>5319733.0791821675</v>
      </c>
      <c r="J6" s="31">
        <f t="shared" si="0"/>
        <v>6158891</v>
      </c>
      <c r="K6" s="31">
        <f t="shared" si="0"/>
        <v>6904307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3"/>
      <c r="GD6" s="3"/>
      <c r="GE6" s="3"/>
      <c r="GF6" s="4"/>
    </row>
    <row r="7" spans="1:188" ht="15.75">
      <c r="A7" s="15">
        <v>1.1000000000000001</v>
      </c>
      <c r="B7" s="16" t="s">
        <v>54</v>
      </c>
      <c r="C7" s="32">
        <v>1798258</v>
      </c>
      <c r="D7" s="32">
        <v>2140927</v>
      </c>
      <c r="E7" s="32">
        <v>2405368</v>
      </c>
      <c r="F7" s="32">
        <v>2571796</v>
      </c>
      <c r="G7" s="31">
        <v>2615412</v>
      </c>
      <c r="H7" s="31">
        <v>3372989</v>
      </c>
      <c r="I7" s="31">
        <v>2949233.0791821675</v>
      </c>
      <c r="J7" s="31">
        <v>3543703</v>
      </c>
      <c r="K7" s="31">
        <v>3982184</v>
      </c>
      <c r="L7" s="6"/>
      <c r="M7" s="6"/>
      <c r="N7" s="6"/>
      <c r="O7" s="6"/>
      <c r="P7" s="5"/>
      <c r="Q7" s="6"/>
      <c r="R7" s="6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3"/>
      <c r="GD7" s="3"/>
      <c r="GE7" s="3"/>
    </row>
    <row r="8" spans="1:188" ht="15.75">
      <c r="A8" s="15">
        <v>1.2</v>
      </c>
      <c r="B8" s="16" t="s">
        <v>55</v>
      </c>
      <c r="C8" s="32">
        <v>226704</v>
      </c>
      <c r="D8" s="32">
        <v>255035</v>
      </c>
      <c r="E8" s="32">
        <v>310931</v>
      </c>
      <c r="F8" s="32">
        <v>347756</v>
      </c>
      <c r="G8" s="31">
        <v>407301</v>
      </c>
      <c r="H8" s="31">
        <v>434543</v>
      </c>
      <c r="I8" s="31">
        <v>571476</v>
      </c>
      <c r="J8" s="31">
        <v>642066</v>
      </c>
      <c r="K8" s="31">
        <v>772737</v>
      </c>
      <c r="L8" s="6"/>
      <c r="M8" s="6"/>
      <c r="N8" s="6"/>
      <c r="O8" s="6"/>
      <c r="P8" s="5"/>
      <c r="Q8" s="6"/>
      <c r="R8" s="6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3"/>
      <c r="GD8" s="3"/>
      <c r="GE8" s="3"/>
    </row>
    <row r="9" spans="1:188" ht="15.75">
      <c r="A9" s="15">
        <v>1.3</v>
      </c>
      <c r="B9" s="16" t="s">
        <v>56</v>
      </c>
      <c r="C9" s="32">
        <v>426205</v>
      </c>
      <c r="D9" s="32">
        <v>503309</v>
      </c>
      <c r="E9" s="32">
        <v>559637</v>
      </c>
      <c r="F9" s="32">
        <v>733885</v>
      </c>
      <c r="G9" s="31">
        <v>827350</v>
      </c>
      <c r="H9" s="31">
        <v>1140125</v>
      </c>
      <c r="I9" s="31">
        <v>1178551</v>
      </c>
      <c r="J9" s="31">
        <v>1262303</v>
      </c>
      <c r="K9" s="31">
        <v>1399765</v>
      </c>
      <c r="L9" s="6"/>
      <c r="M9" s="6"/>
      <c r="N9" s="6"/>
      <c r="O9" s="6"/>
      <c r="P9" s="5"/>
      <c r="Q9" s="6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3"/>
      <c r="GD9" s="3"/>
      <c r="GE9" s="3"/>
    </row>
    <row r="10" spans="1:188" ht="15.75">
      <c r="A10" s="15">
        <v>1.4</v>
      </c>
      <c r="B10" s="16" t="s">
        <v>57</v>
      </c>
      <c r="C10" s="32">
        <v>234783</v>
      </c>
      <c r="D10" s="32">
        <v>281637</v>
      </c>
      <c r="E10" s="32">
        <v>323661</v>
      </c>
      <c r="F10" s="32">
        <v>385483</v>
      </c>
      <c r="G10" s="31">
        <v>427251</v>
      </c>
      <c r="H10" s="31">
        <v>481869</v>
      </c>
      <c r="I10" s="31">
        <v>620473</v>
      </c>
      <c r="J10" s="31">
        <v>710819</v>
      </c>
      <c r="K10" s="31">
        <v>749621</v>
      </c>
      <c r="L10" s="6"/>
      <c r="M10" s="6"/>
      <c r="N10" s="6"/>
      <c r="O10" s="6"/>
      <c r="P10" s="5"/>
      <c r="Q10" s="6"/>
      <c r="R10" s="6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3"/>
      <c r="GD10" s="3"/>
      <c r="GE10" s="3"/>
    </row>
    <row r="11" spans="1:188" ht="15.75">
      <c r="A11" s="17" t="s">
        <v>27</v>
      </c>
      <c r="B11" s="16" t="s">
        <v>3</v>
      </c>
      <c r="C11" s="32">
        <v>1970258.4920786407</v>
      </c>
      <c r="D11" s="32">
        <v>1923021.319806136</v>
      </c>
      <c r="E11" s="32">
        <v>2144358</v>
      </c>
      <c r="F11" s="32">
        <v>2384662</v>
      </c>
      <c r="G11" s="31">
        <v>2014183</v>
      </c>
      <c r="H11" s="31">
        <v>2014982</v>
      </c>
      <c r="I11" s="31">
        <v>2221180</v>
      </c>
      <c r="J11" s="31">
        <v>2451291</v>
      </c>
      <c r="K11" s="31">
        <v>2565798</v>
      </c>
      <c r="L11" s="6"/>
      <c r="M11" s="6"/>
      <c r="N11" s="6"/>
      <c r="O11" s="6"/>
      <c r="P11" s="5"/>
      <c r="Q11" s="6"/>
      <c r="R11" s="6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3"/>
      <c r="GD11" s="3"/>
      <c r="GE11" s="3"/>
    </row>
    <row r="12" spans="1:188" ht="15.75">
      <c r="A12" s="21"/>
      <c r="B12" s="22" t="s">
        <v>24</v>
      </c>
      <c r="C12" s="33">
        <f>C6+C11</f>
        <v>4656208.4920786405</v>
      </c>
      <c r="D12" s="33">
        <f>D6+D11</f>
        <v>5103929.3198061362</v>
      </c>
      <c r="E12" s="33">
        <f>E6+E11</f>
        <v>5743955</v>
      </c>
      <c r="F12" s="33">
        <f>F6+F11</f>
        <v>6423582</v>
      </c>
      <c r="G12" s="34">
        <f t="shared" ref="G12:K12" si="1">SUM(G7:G11)</f>
        <v>6291497</v>
      </c>
      <c r="H12" s="34">
        <f t="shared" si="1"/>
        <v>7444508</v>
      </c>
      <c r="I12" s="34">
        <f t="shared" si="1"/>
        <v>7540913.0791821675</v>
      </c>
      <c r="J12" s="34">
        <f t="shared" si="1"/>
        <v>8610182</v>
      </c>
      <c r="K12" s="34">
        <f t="shared" si="1"/>
        <v>9470105</v>
      </c>
      <c r="L12" s="6"/>
      <c r="M12" s="6"/>
      <c r="N12" s="6"/>
      <c r="O12" s="6"/>
      <c r="P12" s="5"/>
      <c r="Q12" s="6"/>
      <c r="R12" s="6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3"/>
      <c r="GD12" s="3"/>
      <c r="GE12" s="3"/>
    </row>
    <row r="13" spans="1:188" s="14" customFormat="1" ht="15.75">
      <c r="A13" s="12" t="s">
        <v>28</v>
      </c>
      <c r="B13" s="13" t="s">
        <v>4</v>
      </c>
      <c r="C13" s="32">
        <v>2435032.4278000002</v>
      </c>
      <c r="D13" s="32">
        <v>2817914.8655000003</v>
      </c>
      <c r="E13" s="32">
        <v>3810105</v>
      </c>
      <c r="F13" s="32">
        <v>3495197</v>
      </c>
      <c r="G13" s="31">
        <v>3234424</v>
      </c>
      <c r="H13" s="31">
        <v>3102774</v>
      </c>
      <c r="I13" s="31">
        <v>3460628</v>
      </c>
      <c r="J13" s="31">
        <v>3639939</v>
      </c>
      <c r="K13" s="31">
        <v>3831467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3"/>
      <c r="GD13" s="3"/>
      <c r="GE13" s="3"/>
      <c r="GF13" s="4"/>
    </row>
    <row r="14" spans="1:188" ht="30">
      <c r="A14" s="17" t="s">
        <v>29</v>
      </c>
      <c r="B14" s="16" t="s">
        <v>5</v>
      </c>
      <c r="C14" s="32">
        <v>709991</v>
      </c>
      <c r="D14" s="32">
        <v>970686</v>
      </c>
      <c r="E14" s="32">
        <v>1051772</v>
      </c>
      <c r="F14" s="32">
        <v>1175686</v>
      </c>
      <c r="G14" s="31">
        <v>1506846</v>
      </c>
      <c r="H14" s="31">
        <v>1828800</v>
      </c>
      <c r="I14" s="31">
        <v>2054393</v>
      </c>
      <c r="J14" s="31">
        <v>2285949</v>
      </c>
      <c r="K14" s="31">
        <v>2356159</v>
      </c>
      <c r="L14" s="6"/>
      <c r="M14" s="6"/>
      <c r="N14" s="6"/>
      <c r="O14" s="6"/>
      <c r="P14" s="5"/>
      <c r="Q14" s="6"/>
      <c r="R14" s="6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5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5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5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3"/>
      <c r="GD14" s="3"/>
      <c r="GE14" s="3"/>
    </row>
    <row r="15" spans="1:188" ht="15.75">
      <c r="A15" s="17" t="s">
        <v>30</v>
      </c>
      <c r="B15" s="16" t="s">
        <v>6</v>
      </c>
      <c r="C15" s="32">
        <v>1901330.1746962999</v>
      </c>
      <c r="D15" s="32">
        <v>1920770.7275097664</v>
      </c>
      <c r="E15" s="32">
        <v>2260022</v>
      </c>
      <c r="F15" s="32">
        <v>2541824</v>
      </c>
      <c r="G15" s="31">
        <v>2503685</v>
      </c>
      <c r="H15" s="31">
        <v>3038575</v>
      </c>
      <c r="I15" s="31">
        <v>3490709</v>
      </c>
      <c r="J15" s="31">
        <v>3803225</v>
      </c>
      <c r="K15" s="31">
        <v>4098374</v>
      </c>
      <c r="L15" s="6"/>
      <c r="M15" s="6"/>
      <c r="N15" s="6"/>
      <c r="O15" s="6"/>
      <c r="P15" s="5"/>
      <c r="Q15" s="6"/>
      <c r="R15" s="6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5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5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5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3"/>
      <c r="GD15" s="3"/>
      <c r="GE15" s="3"/>
    </row>
    <row r="16" spans="1:188" ht="15.75">
      <c r="A16" s="21"/>
      <c r="B16" s="22" t="s">
        <v>25</v>
      </c>
      <c r="C16" s="33">
        <f>+C13+C14+C15</f>
        <v>5046353.6024962999</v>
      </c>
      <c r="D16" s="33">
        <f>+D13+D14+D15</f>
        <v>5709371.5930097662</v>
      </c>
      <c r="E16" s="33">
        <f>+E13+E14+E15</f>
        <v>7121899</v>
      </c>
      <c r="F16" s="33">
        <f>+F13+F14+F15</f>
        <v>7212707</v>
      </c>
      <c r="G16" s="34">
        <f t="shared" ref="G16:I16" si="2">SUM(G13:G15)</f>
        <v>7244955</v>
      </c>
      <c r="H16" s="34">
        <f t="shared" si="2"/>
        <v>7970149</v>
      </c>
      <c r="I16" s="34">
        <f t="shared" si="2"/>
        <v>9005730</v>
      </c>
      <c r="J16" s="34">
        <f t="shared" ref="J16:K16" si="3">SUM(J13:J15)</f>
        <v>9729113</v>
      </c>
      <c r="K16" s="34">
        <f t="shared" si="3"/>
        <v>10286000</v>
      </c>
      <c r="L16" s="6"/>
      <c r="M16" s="6"/>
      <c r="N16" s="6"/>
      <c r="O16" s="6"/>
      <c r="P16" s="5"/>
      <c r="Q16" s="6"/>
      <c r="R16" s="6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5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5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5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3"/>
      <c r="GD16" s="3"/>
      <c r="GE16" s="3"/>
    </row>
    <row r="17" spans="1:188" s="14" customFormat="1" ht="15.75">
      <c r="A17" s="12" t="s">
        <v>31</v>
      </c>
      <c r="B17" s="13" t="s">
        <v>7</v>
      </c>
      <c r="C17" s="30">
        <f>C18+C19</f>
        <v>932617</v>
      </c>
      <c r="D17" s="30">
        <f t="shared" ref="D17:K17" si="4">D18+D19</f>
        <v>1101271</v>
      </c>
      <c r="E17" s="30">
        <f t="shared" si="4"/>
        <v>1288982</v>
      </c>
      <c r="F17" s="30">
        <f t="shared" si="4"/>
        <v>1382032</v>
      </c>
      <c r="G17" s="30">
        <f t="shared" si="4"/>
        <v>1430914</v>
      </c>
      <c r="H17" s="30">
        <f t="shared" si="4"/>
        <v>1641713</v>
      </c>
      <c r="I17" s="30">
        <f t="shared" si="4"/>
        <v>1856431</v>
      </c>
      <c r="J17" s="30">
        <f t="shared" si="4"/>
        <v>1993459</v>
      </c>
      <c r="K17" s="30">
        <f t="shared" si="4"/>
        <v>2050727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3"/>
      <c r="GD17" s="3"/>
      <c r="GE17" s="3"/>
      <c r="GF17" s="4"/>
    </row>
    <row r="18" spans="1:188" ht="15.75">
      <c r="A18" s="15">
        <v>6.1</v>
      </c>
      <c r="B18" s="16" t="s">
        <v>65</v>
      </c>
      <c r="C18" s="35">
        <v>932617</v>
      </c>
      <c r="D18" s="32">
        <v>1101271</v>
      </c>
      <c r="E18" s="32">
        <v>1288982</v>
      </c>
      <c r="F18" s="32">
        <v>1382032</v>
      </c>
      <c r="G18" s="31">
        <v>1430914</v>
      </c>
      <c r="H18" s="31">
        <v>1641713</v>
      </c>
      <c r="I18" s="31">
        <v>1856431</v>
      </c>
      <c r="J18" s="31">
        <v>1993459</v>
      </c>
      <c r="K18" s="31">
        <v>2050727</v>
      </c>
      <c r="L18" s="6"/>
      <c r="M18" s="6"/>
      <c r="N18" s="6"/>
      <c r="O18" s="6"/>
      <c r="P18" s="5"/>
      <c r="Q18" s="6"/>
      <c r="R18" s="6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3"/>
      <c r="GD18" s="3"/>
      <c r="GE18" s="3"/>
    </row>
    <row r="19" spans="1:188" ht="15.75">
      <c r="A19" s="15">
        <v>6.2</v>
      </c>
      <c r="B19" s="16" t="s">
        <v>8</v>
      </c>
      <c r="C19" s="36"/>
      <c r="D19" s="36"/>
      <c r="E19" s="36"/>
      <c r="F19" s="36"/>
      <c r="G19" s="31"/>
      <c r="H19" s="31"/>
      <c r="I19" s="31"/>
      <c r="J19" s="31"/>
      <c r="K19" s="31"/>
      <c r="L19" s="6"/>
      <c r="M19" s="6"/>
      <c r="N19" s="6"/>
      <c r="O19" s="6"/>
      <c r="P19" s="5"/>
      <c r="Q19" s="6"/>
      <c r="R19" s="6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3"/>
      <c r="GD19" s="3"/>
      <c r="GE19" s="3"/>
    </row>
    <row r="20" spans="1:188" s="14" customFormat="1" ht="30">
      <c r="A20" s="18" t="s">
        <v>32</v>
      </c>
      <c r="B20" s="20" t="s">
        <v>9</v>
      </c>
      <c r="C20" s="30">
        <f>SUM(C21:C27)</f>
        <v>583708</v>
      </c>
      <c r="D20" s="30">
        <f>SUM(D21:D27)</f>
        <v>683320</v>
      </c>
      <c r="E20" s="30">
        <f>SUM(E21:E27)</f>
        <v>783117</v>
      </c>
      <c r="F20" s="30">
        <f>SUM(F21:F27)</f>
        <v>874711</v>
      </c>
      <c r="G20" s="31">
        <f t="shared" ref="G20:K20" si="5">G21+G22+G26+G27+G23+G24+G25</f>
        <v>977409</v>
      </c>
      <c r="H20" s="31">
        <f t="shared" si="5"/>
        <v>1031892</v>
      </c>
      <c r="I20" s="31">
        <f t="shared" si="5"/>
        <v>1085441</v>
      </c>
      <c r="J20" s="31">
        <f t="shared" si="5"/>
        <v>1220257</v>
      </c>
      <c r="K20" s="31">
        <f t="shared" si="5"/>
        <v>1331999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3"/>
      <c r="GD20" s="3"/>
      <c r="GE20" s="3"/>
      <c r="GF20" s="4"/>
    </row>
    <row r="21" spans="1:188" ht="15.75">
      <c r="A21" s="15">
        <v>7.1</v>
      </c>
      <c r="B21" s="16" t="s">
        <v>10</v>
      </c>
      <c r="C21" s="36">
        <v>121509</v>
      </c>
      <c r="D21" s="36">
        <v>140418</v>
      </c>
      <c r="E21" s="36">
        <v>150098</v>
      </c>
      <c r="F21" s="36">
        <v>162133</v>
      </c>
      <c r="G21" s="31">
        <v>179309</v>
      </c>
      <c r="H21" s="31">
        <v>202603</v>
      </c>
      <c r="I21" s="31">
        <v>211706</v>
      </c>
      <c r="J21" s="31">
        <v>243931</v>
      </c>
      <c r="K21" s="31">
        <v>250971</v>
      </c>
      <c r="L21" s="6"/>
      <c r="M21" s="6"/>
      <c r="N21" s="6"/>
      <c r="O21" s="6"/>
      <c r="P21" s="5"/>
      <c r="Q21" s="6"/>
      <c r="R21" s="6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3"/>
      <c r="GD21" s="3"/>
      <c r="GE21" s="3"/>
    </row>
    <row r="22" spans="1:188" ht="15.75">
      <c r="A22" s="15">
        <v>7.2</v>
      </c>
      <c r="B22" s="16" t="s">
        <v>67</v>
      </c>
      <c r="C22" s="35">
        <v>281709</v>
      </c>
      <c r="D22" s="32">
        <v>329096</v>
      </c>
      <c r="E22" s="32">
        <v>365284</v>
      </c>
      <c r="F22" s="32">
        <v>397901</v>
      </c>
      <c r="G22" s="37">
        <v>430176</v>
      </c>
      <c r="H22" s="37">
        <v>474535</v>
      </c>
      <c r="I22" s="37">
        <v>523704</v>
      </c>
      <c r="J22" s="37">
        <v>577259</v>
      </c>
      <c r="K22" s="37">
        <v>623693</v>
      </c>
      <c r="L22" s="6"/>
      <c r="M22" s="6"/>
      <c r="N22" s="6"/>
      <c r="O22" s="6"/>
      <c r="P22" s="5"/>
      <c r="Q22" s="6"/>
      <c r="R22" s="6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3"/>
      <c r="GD22" s="3"/>
      <c r="GE22" s="3"/>
    </row>
    <row r="23" spans="1:188" ht="15.75">
      <c r="A23" s="15">
        <v>7.3</v>
      </c>
      <c r="B23" s="16" t="s">
        <v>11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6"/>
      <c r="M23" s="6"/>
      <c r="N23" s="6"/>
      <c r="O23" s="6"/>
      <c r="P23" s="5"/>
      <c r="Q23" s="6"/>
      <c r="R23" s="6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3"/>
      <c r="GD23" s="3"/>
      <c r="GE23" s="3"/>
    </row>
    <row r="24" spans="1:188" ht="15.75">
      <c r="A24" s="15">
        <v>7.4</v>
      </c>
      <c r="B24" s="16" t="s">
        <v>12</v>
      </c>
      <c r="C24" s="36"/>
      <c r="D24" s="36"/>
      <c r="E24" s="36"/>
      <c r="F24" s="36"/>
      <c r="G24" s="37"/>
      <c r="H24" s="37"/>
      <c r="I24" s="37"/>
      <c r="J24" s="37"/>
      <c r="K24" s="37"/>
      <c r="L24" s="6"/>
      <c r="M24" s="6"/>
      <c r="N24" s="6"/>
      <c r="O24" s="6"/>
      <c r="P24" s="5"/>
      <c r="Q24" s="6"/>
      <c r="R24" s="6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3"/>
      <c r="GD24" s="3"/>
      <c r="GE24" s="3"/>
    </row>
    <row r="25" spans="1:188" ht="15.75">
      <c r="A25" s="15">
        <v>7.5</v>
      </c>
      <c r="B25" s="16" t="s">
        <v>13</v>
      </c>
      <c r="C25" s="36"/>
      <c r="D25" s="36"/>
      <c r="E25" s="36"/>
      <c r="F25" s="36"/>
      <c r="G25" s="37"/>
      <c r="H25" s="37"/>
      <c r="I25" s="37"/>
      <c r="J25" s="37"/>
      <c r="K25" s="37"/>
      <c r="L25" s="6"/>
      <c r="M25" s="6"/>
      <c r="N25" s="6"/>
      <c r="O25" s="6"/>
      <c r="P25" s="5"/>
      <c r="Q25" s="6"/>
      <c r="R25" s="6"/>
      <c r="S25" s="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3"/>
      <c r="GD25" s="3"/>
      <c r="GE25" s="3"/>
    </row>
    <row r="26" spans="1:188" ht="15.75">
      <c r="A26" s="15">
        <v>7.6</v>
      </c>
      <c r="B26" s="16" t="s">
        <v>14</v>
      </c>
      <c r="C26" s="35">
        <v>10189</v>
      </c>
      <c r="D26" s="32">
        <v>11689</v>
      </c>
      <c r="E26" s="32">
        <v>14026</v>
      </c>
      <c r="F26" s="32">
        <v>15338</v>
      </c>
      <c r="G26" s="31">
        <v>17991</v>
      </c>
      <c r="H26" s="31">
        <v>18141</v>
      </c>
      <c r="I26" s="31">
        <v>20735</v>
      </c>
      <c r="J26" s="31">
        <v>21953</v>
      </c>
      <c r="K26" s="31">
        <v>22610</v>
      </c>
      <c r="L26" s="6"/>
      <c r="M26" s="6"/>
      <c r="N26" s="6"/>
      <c r="O26" s="6"/>
      <c r="P26" s="5"/>
      <c r="Q26" s="6"/>
      <c r="R26" s="6"/>
      <c r="S26" s="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3"/>
      <c r="GD26" s="3"/>
      <c r="GE26" s="3"/>
    </row>
    <row r="27" spans="1:188" ht="30">
      <c r="A27" s="15">
        <v>7.7</v>
      </c>
      <c r="B27" s="16" t="s">
        <v>15</v>
      </c>
      <c r="C27" s="35">
        <v>170301</v>
      </c>
      <c r="D27" s="32">
        <v>202117</v>
      </c>
      <c r="E27" s="32">
        <v>253709</v>
      </c>
      <c r="F27" s="32">
        <v>299339</v>
      </c>
      <c r="G27" s="31">
        <v>349933</v>
      </c>
      <c r="H27" s="31">
        <v>336613</v>
      </c>
      <c r="I27" s="31">
        <v>329296</v>
      </c>
      <c r="J27" s="31">
        <v>377114</v>
      </c>
      <c r="K27" s="31">
        <v>434725</v>
      </c>
      <c r="L27" s="6"/>
      <c r="M27" s="6"/>
      <c r="N27" s="6"/>
      <c r="O27" s="6"/>
      <c r="P27" s="5"/>
      <c r="Q27" s="6"/>
      <c r="R27" s="6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3"/>
      <c r="GD27" s="3"/>
      <c r="GE27" s="3"/>
    </row>
    <row r="28" spans="1:188" ht="15.75">
      <c r="A28" s="17" t="s">
        <v>33</v>
      </c>
      <c r="B28" s="16" t="s">
        <v>16</v>
      </c>
      <c r="C28" s="35">
        <v>537699</v>
      </c>
      <c r="D28" s="32">
        <v>609344</v>
      </c>
      <c r="E28" s="32">
        <v>680931</v>
      </c>
      <c r="F28" s="32">
        <v>719388</v>
      </c>
      <c r="G28" s="31">
        <v>833987</v>
      </c>
      <c r="H28" s="31">
        <v>772049</v>
      </c>
      <c r="I28" s="31">
        <v>915962</v>
      </c>
      <c r="J28" s="31">
        <v>963417</v>
      </c>
      <c r="K28" s="31">
        <v>1064360</v>
      </c>
      <c r="L28" s="6"/>
      <c r="M28" s="6"/>
      <c r="N28" s="6"/>
      <c r="O28" s="6"/>
      <c r="P28" s="5"/>
      <c r="Q28" s="6"/>
      <c r="R28" s="6"/>
      <c r="S28" s="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3"/>
      <c r="GD28" s="3"/>
      <c r="GE28" s="3"/>
    </row>
    <row r="29" spans="1:188" ht="30">
      <c r="A29" s="17" t="s">
        <v>34</v>
      </c>
      <c r="B29" s="16" t="s">
        <v>17</v>
      </c>
      <c r="C29" s="35">
        <v>1755211</v>
      </c>
      <c r="D29" s="32">
        <v>1919629</v>
      </c>
      <c r="E29" s="32">
        <v>2227586</v>
      </c>
      <c r="F29" s="32">
        <v>2406208</v>
      </c>
      <c r="G29" s="31">
        <v>2506577</v>
      </c>
      <c r="H29" s="31">
        <v>2667389</v>
      </c>
      <c r="I29" s="31">
        <v>2824261</v>
      </c>
      <c r="J29" s="31">
        <v>2963452</v>
      </c>
      <c r="K29" s="31">
        <v>3156354</v>
      </c>
      <c r="L29" s="6"/>
      <c r="M29" s="6"/>
      <c r="N29" s="6"/>
      <c r="O29" s="6"/>
      <c r="P29" s="5"/>
      <c r="Q29" s="6"/>
      <c r="R29" s="6"/>
      <c r="S29" s="5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3"/>
      <c r="GD29" s="3"/>
      <c r="GE29" s="3"/>
    </row>
    <row r="30" spans="1:188" ht="15.75">
      <c r="A30" s="17" t="s">
        <v>35</v>
      </c>
      <c r="B30" s="16" t="s">
        <v>49</v>
      </c>
      <c r="C30" s="35">
        <v>549383</v>
      </c>
      <c r="D30" s="32">
        <v>611344</v>
      </c>
      <c r="E30" s="32">
        <v>781483</v>
      </c>
      <c r="F30" s="32">
        <v>879675</v>
      </c>
      <c r="G30" s="31">
        <v>924507</v>
      </c>
      <c r="H30" s="31">
        <v>1018403</v>
      </c>
      <c r="I30" s="31">
        <v>1195541</v>
      </c>
      <c r="J30" s="31">
        <v>1467616</v>
      </c>
      <c r="K30" s="31">
        <v>1630962</v>
      </c>
      <c r="L30" s="6"/>
      <c r="M30" s="6"/>
      <c r="N30" s="6"/>
      <c r="O30" s="6"/>
      <c r="P30" s="5"/>
      <c r="Q30" s="6"/>
      <c r="R30" s="6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3"/>
      <c r="GD30" s="3"/>
      <c r="GE30" s="3"/>
    </row>
    <row r="31" spans="1:188" ht="15.75">
      <c r="A31" s="17" t="s">
        <v>36</v>
      </c>
      <c r="B31" s="16" t="s">
        <v>18</v>
      </c>
      <c r="C31" s="35">
        <v>781802</v>
      </c>
      <c r="D31" s="32">
        <v>875123</v>
      </c>
      <c r="E31" s="32">
        <v>914758</v>
      </c>
      <c r="F31" s="32">
        <v>1008461</v>
      </c>
      <c r="G31" s="31">
        <v>1161313</v>
      </c>
      <c r="H31" s="31">
        <v>1339933</v>
      </c>
      <c r="I31" s="31">
        <v>1625113</v>
      </c>
      <c r="J31" s="31">
        <v>1937554</v>
      </c>
      <c r="K31" s="31">
        <v>2297298</v>
      </c>
      <c r="L31" s="6"/>
      <c r="M31" s="6"/>
      <c r="N31" s="6"/>
      <c r="O31" s="6"/>
      <c r="P31" s="5"/>
      <c r="Q31" s="6"/>
      <c r="R31" s="6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3"/>
      <c r="GD31" s="3"/>
      <c r="GE31" s="3"/>
    </row>
    <row r="32" spans="1:188" ht="15.75">
      <c r="A32" s="21"/>
      <c r="B32" s="22" t="s">
        <v>26</v>
      </c>
      <c r="C32" s="33">
        <f>C17+C20+C28+C29+C30+C31</f>
        <v>5140420</v>
      </c>
      <c r="D32" s="33">
        <f t="shared" ref="D32:K32" si="6">D17+D20+D28+D29+D30+D31</f>
        <v>5800031</v>
      </c>
      <c r="E32" s="33">
        <f t="shared" si="6"/>
        <v>6676857</v>
      </c>
      <c r="F32" s="33">
        <f t="shared" si="6"/>
        <v>7270475</v>
      </c>
      <c r="G32" s="33">
        <f t="shared" si="6"/>
        <v>7834707</v>
      </c>
      <c r="H32" s="33">
        <f t="shared" si="6"/>
        <v>8471379</v>
      </c>
      <c r="I32" s="33">
        <f t="shared" si="6"/>
        <v>9502749</v>
      </c>
      <c r="J32" s="33">
        <f t="shared" si="6"/>
        <v>10545755</v>
      </c>
      <c r="K32" s="33">
        <f t="shared" si="6"/>
        <v>11531700</v>
      </c>
      <c r="L32" s="6"/>
      <c r="M32" s="6"/>
      <c r="N32" s="6"/>
      <c r="O32" s="6"/>
      <c r="P32" s="5"/>
      <c r="Q32" s="6"/>
      <c r="R32" s="6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3"/>
      <c r="GD32" s="3"/>
      <c r="GE32" s="3"/>
    </row>
    <row r="33" spans="1:188" s="14" customFormat="1" ht="15.75">
      <c r="A33" s="23" t="s">
        <v>23</v>
      </c>
      <c r="B33" s="24" t="s">
        <v>37</v>
      </c>
      <c r="C33" s="38">
        <f t="shared" ref="C33:K33" si="7">C6+C11+C13+C14+C15+C17+C20+C28+C29+C30+C31</f>
        <v>14842982.094574941</v>
      </c>
      <c r="D33" s="38">
        <f t="shared" si="7"/>
        <v>16613331.912815902</v>
      </c>
      <c r="E33" s="38">
        <f t="shared" si="7"/>
        <v>19542711</v>
      </c>
      <c r="F33" s="38">
        <f t="shared" si="7"/>
        <v>20906764</v>
      </c>
      <c r="G33" s="38">
        <f t="shared" si="7"/>
        <v>21371159</v>
      </c>
      <c r="H33" s="38">
        <f t="shared" si="7"/>
        <v>23886036</v>
      </c>
      <c r="I33" s="38">
        <f t="shared" si="7"/>
        <v>26049392.079182167</v>
      </c>
      <c r="J33" s="38">
        <f t="shared" si="7"/>
        <v>28885050</v>
      </c>
      <c r="K33" s="38">
        <f t="shared" si="7"/>
        <v>31287805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3"/>
      <c r="GD33" s="3"/>
      <c r="GE33" s="3"/>
      <c r="GF33" s="4"/>
    </row>
    <row r="34" spans="1:188" ht="15.75">
      <c r="A34" s="19" t="s">
        <v>39</v>
      </c>
      <c r="B34" s="2" t="s">
        <v>70</v>
      </c>
      <c r="C34" s="39">
        <v>964400</v>
      </c>
      <c r="D34" s="39">
        <v>1137800</v>
      </c>
      <c r="E34" s="35">
        <v>1140607</v>
      </c>
      <c r="F34" s="35">
        <v>1205047</v>
      </c>
      <c r="G34" s="31">
        <v>1145094</v>
      </c>
      <c r="H34" s="31">
        <v>1202138</v>
      </c>
      <c r="I34" s="31">
        <v>1354809</v>
      </c>
      <c r="J34" s="31">
        <v>1521238</v>
      </c>
      <c r="K34" s="31">
        <v>1630218</v>
      </c>
      <c r="L34" s="6"/>
      <c r="M34" s="6"/>
      <c r="N34" s="6"/>
      <c r="O34" s="6"/>
      <c r="P34" s="5"/>
      <c r="Q34" s="6"/>
      <c r="R34" s="6"/>
      <c r="S34" s="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8" ht="15.75">
      <c r="A35" s="19" t="s">
        <v>40</v>
      </c>
      <c r="B35" s="2" t="s">
        <v>69</v>
      </c>
      <c r="C35" s="39"/>
      <c r="D35" s="39"/>
      <c r="E35" s="35"/>
      <c r="F35" s="35"/>
      <c r="G35" s="31"/>
      <c r="H35" s="31"/>
      <c r="I35" s="31"/>
      <c r="J35" s="31"/>
      <c r="K35" s="31"/>
      <c r="L35" s="6"/>
      <c r="M35" s="6"/>
      <c r="N35" s="6"/>
      <c r="O35" s="6"/>
      <c r="P35" s="5"/>
      <c r="Q35" s="6"/>
      <c r="R35" s="6"/>
      <c r="S35" s="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8" ht="15.75">
      <c r="A36" s="25" t="s">
        <v>41</v>
      </c>
      <c r="B36" s="26" t="s">
        <v>50</v>
      </c>
      <c r="C36" s="33">
        <f>C33+C34-C35</f>
        <v>15807382.094574941</v>
      </c>
      <c r="D36" s="33">
        <f>D33+D34-D35</f>
        <v>17751131.912815902</v>
      </c>
      <c r="E36" s="33">
        <f>E33+E34-E35</f>
        <v>20683318</v>
      </c>
      <c r="F36" s="33">
        <f>F33+F34-F35</f>
        <v>22111811</v>
      </c>
      <c r="G36" s="33">
        <f t="shared" ref="G36:K36" si="8">G33+G34-G35</f>
        <v>22516253</v>
      </c>
      <c r="H36" s="33">
        <f t="shared" si="8"/>
        <v>25088174</v>
      </c>
      <c r="I36" s="33">
        <f t="shared" si="8"/>
        <v>27404201.079182167</v>
      </c>
      <c r="J36" s="33">
        <f t="shared" si="8"/>
        <v>30406288</v>
      </c>
      <c r="K36" s="33">
        <f t="shared" si="8"/>
        <v>32918023</v>
      </c>
      <c r="L36" s="6"/>
      <c r="M36" s="6"/>
      <c r="N36" s="6"/>
      <c r="O36" s="6"/>
      <c r="P36" s="5"/>
      <c r="Q36" s="6"/>
      <c r="R36" s="6"/>
      <c r="S36" s="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8" ht="15.75">
      <c r="A37" s="19" t="s">
        <v>42</v>
      </c>
      <c r="B37" s="2" t="s">
        <v>38</v>
      </c>
      <c r="C37" s="28">
        <v>257850</v>
      </c>
      <c r="D37" s="28">
        <v>262010</v>
      </c>
      <c r="E37" s="28">
        <v>266240</v>
      </c>
      <c r="F37" s="28">
        <v>270530</v>
      </c>
      <c r="G37" s="28">
        <v>274900</v>
      </c>
      <c r="H37" s="28">
        <v>279330</v>
      </c>
      <c r="I37" s="28">
        <v>283840</v>
      </c>
      <c r="J37" s="28">
        <v>288420</v>
      </c>
      <c r="K37" s="28">
        <v>293080</v>
      </c>
      <c r="T37" s="3"/>
      <c r="U37" s="3"/>
      <c r="V37" s="3"/>
      <c r="W37" s="3"/>
    </row>
    <row r="38" spans="1:188" ht="15.75">
      <c r="A38" s="25" t="s">
        <v>43</v>
      </c>
      <c r="B38" s="26" t="s">
        <v>53</v>
      </c>
      <c r="C38" s="33">
        <f>C36/C37*1000</f>
        <v>61304.565036164204</v>
      </c>
      <c r="D38" s="33">
        <f>D36/D37*1000</f>
        <v>67749.826009754979</v>
      </c>
      <c r="E38" s="33">
        <f>E36/E37*1000</f>
        <v>77686.741286057702</v>
      </c>
      <c r="F38" s="33">
        <f>F36/F37*1000</f>
        <v>81735.153217757746</v>
      </c>
      <c r="G38" s="34">
        <f t="shared" ref="G38:K38" si="9">G36/G37*1000</f>
        <v>81907.068024736262</v>
      </c>
      <c r="H38" s="34">
        <f t="shared" si="9"/>
        <v>89815.537178247949</v>
      </c>
      <c r="I38" s="34">
        <f t="shared" si="9"/>
        <v>96548.059044469293</v>
      </c>
      <c r="J38" s="34">
        <f t="shared" si="9"/>
        <v>105423.64607170099</v>
      </c>
      <c r="K38" s="34">
        <f t="shared" si="9"/>
        <v>112317.53446158045</v>
      </c>
      <c r="S38" s="5"/>
      <c r="T38" s="5"/>
      <c r="U38" s="5"/>
      <c r="V38" s="5"/>
      <c r="W38" s="5"/>
      <c r="BX38" s="6"/>
      <c r="BY38" s="6"/>
      <c r="BZ38" s="6"/>
      <c r="CA38" s="6"/>
    </row>
    <row r="39" spans="1:188">
      <c r="B39" s="1" t="s">
        <v>63</v>
      </c>
    </row>
    <row r="40" spans="1:188">
      <c r="B40" s="1" t="s">
        <v>66</v>
      </c>
    </row>
    <row r="41" spans="1:188">
      <c r="B41" s="1" t="s">
        <v>72</v>
      </c>
    </row>
    <row r="42" spans="1:188">
      <c r="B42" s="1" t="s">
        <v>64</v>
      </c>
    </row>
    <row r="44" spans="1:188">
      <c r="C44" s="41"/>
      <c r="D44" s="41"/>
      <c r="E44" s="41"/>
      <c r="F44" s="6"/>
      <c r="G44" s="5"/>
      <c r="H44" s="5"/>
      <c r="I44" s="5"/>
      <c r="J44" s="5"/>
      <c r="K44" s="5"/>
    </row>
    <row r="45" spans="1:188">
      <c r="C45" s="41"/>
      <c r="D45" s="41"/>
      <c r="E45" s="41"/>
      <c r="F45" s="41"/>
      <c r="G45" s="41"/>
      <c r="H45" s="41"/>
      <c r="I45" s="41"/>
      <c r="J45" s="41"/>
      <c r="K45" s="41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41"/>
  <sheetViews>
    <sheetView zoomScaleSheetLayoutView="100" workbookViewId="0">
      <pane xSplit="2" ySplit="5" topLeftCell="C15" activePane="bottomRight" state="frozen"/>
      <selection activeCell="D40" sqref="D40"/>
      <selection pane="topRight" activeCell="D40" sqref="D40"/>
      <selection pane="bottomLeft" activeCell="D40" sqref="D40"/>
      <selection pane="bottomRight" activeCell="N22" sqref="N22"/>
    </sheetView>
  </sheetViews>
  <sheetFormatPr defaultColWidth="8.85546875" defaultRowHeight="15"/>
  <cols>
    <col min="1" max="1" width="11" style="1" customWidth="1"/>
    <col min="2" max="2" width="36.140625" style="1" customWidth="1"/>
    <col min="3" max="5" width="11.140625" style="1" customWidth="1"/>
    <col min="6" max="6" width="11.140625" style="4" customWidth="1"/>
    <col min="7" max="10" width="11.85546875" style="3" customWidth="1"/>
    <col min="11" max="11" width="11.5703125" style="3" customWidth="1"/>
    <col min="12" max="13" width="9.140625" style="4" customWidth="1"/>
    <col min="14" max="14" width="11.85546875" style="4" customWidth="1"/>
    <col min="15" max="15" width="11.28515625" style="4" customWidth="1"/>
    <col min="16" max="16" width="11.7109375" style="3" customWidth="1"/>
    <col min="17" max="17" width="9.140625" style="4" customWidth="1"/>
    <col min="18" max="18" width="10.85546875" style="4" customWidth="1"/>
    <col min="19" max="19" width="10.85546875" style="3" customWidth="1"/>
    <col min="20" max="20" width="11" style="4" customWidth="1"/>
    <col min="21" max="23" width="11.42578125" style="4" customWidth="1"/>
    <col min="24" max="51" width="9.140625" style="4" customWidth="1"/>
    <col min="52" max="52" width="12.42578125" style="4" customWidth="1"/>
    <col min="53" max="74" width="9.140625" style="4" customWidth="1"/>
    <col min="75" max="75" width="12.140625" style="4" customWidth="1"/>
    <col min="76" max="79" width="9.140625" style="4" customWidth="1"/>
    <col min="80" max="84" width="9.140625" style="4" hidden="1" customWidth="1"/>
    <col min="85" max="85" width="9.140625" style="4" customWidth="1"/>
    <col min="86" max="90" width="9.140625" style="4" hidden="1" customWidth="1"/>
    <col min="91" max="91" width="9.140625" style="4" customWidth="1"/>
    <col min="92" max="96" width="9.140625" style="4" hidden="1" customWidth="1"/>
    <col min="97" max="97" width="9.140625" style="4" customWidth="1"/>
    <col min="98" max="102" width="9.140625" style="4" hidden="1" customWidth="1"/>
    <col min="103" max="103" width="9.140625" style="4" customWidth="1"/>
    <col min="104" max="108" width="9.140625" style="4" hidden="1" customWidth="1"/>
    <col min="109" max="109" width="9.140625" style="3" customWidth="1"/>
    <col min="110" max="114" width="9.140625" style="3" hidden="1" customWidth="1"/>
    <col min="115" max="115" width="9.140625" style="3" customWidth="1"/>
    <col min="116" max="120" width="9.140625" style="3" hidden="1" customWidth="1"/>
    <col min="121" max="121" width="9.140625" style="3" customWidth="1"/>
    <col min="122" max="126" width="9.140625" style="3" hidden="1" customWidth="1"/>
    <col min="127" max="127" width="9.140625" style="3" customWidth="1"/>
    <col min="128" max="157" width="9.140625" style="4" customWidth="1"/>
    <col min="158" max="158" width="9.140625" style="4" hidden="1" customWidth="1"/>
    <col min="159" max="166" width="9.140625" style="4" customWidth="1"/>
    <col min="167" max="167" width="9.140625" style="4" hidden="1" customWidth="1"/>
    <col min="168" max="172" width="9.140625" style="4" customWidth="1"/>
    <col min="173" max="173" width="9.140625" style="4" hidden="1" customWidth="1"/>
    <col min="174" max="183" width="9.140625" style="4" customWidth="1"/>
    <col min="184" max="184" width="9.140625" style="4"/>
    <col min="185" max="187" width="8.85546875" style="4"/>
    <col min="188" max="188" width="12.7109375" style="4" bestFit="1" customWidth="1"/>
    <col min="189" max="16384" width="8.85546875" style="1"/>
  </cols>
  <sheetData>
    <row r="1" spans="1:188" ht="18.75">
      <c r="A1" s="1" t="s">
        <v>48</v>
      </c>
      <c r="B1" s="27" t="s">
        <v>59</v>
      </c>
      <c r="H1" s="3" t="s">
        <v>71</v>
      </c>
      <c r="R1" s="5"/>
    </row>
    <row r="2" spans="1:188" ht="15.75">
      <c r="A2" s="9" t="s">
        <v>45</v>
      </c>
    </row>
    <row r="3" spans="1:188" ht="15.75">
      <c r="A3" s="9"/>
    </row>
    <row r="4" spans="1:188" ht="15.75">
      <c r="A4" s="9"/>
      <c r="E4" s="8"/>
      <c r="F4" s="8" t="s">
        <v>52</v>
      </c>
    </row>
    <row r="5" spans="1:188" ht="15.75">
      <c r="A5" s="10" t="s">
        <v>0</v>
      </c>
      <c r="B5" s="11" t="s">
        <v>1</v>
      </c>
      <c r="C5" s="28" t="s">
        <v>19</v>
      </c>
      <c r="D5" s="28" t="s">
        <v>20</v>
      </c>
      <c r="E5" s="28" t="s">
        <v>21</v>
      </c>
      <c r="F5" s="28" t="s">
        <v>51</v>
      </c>
      <c r="G5" s="29" t="s">
        <v>58</v>
      </c>
      <c r="H5" s="29" t="s">
        <v>60</v>
      </c>
      <c r="I5" s="29" t="s">
        <v>61</v>
      </c>
      <c r="J5" s="29" t="s">
        <v>62</v>
      </c>
      <c r="K5" s="29" t="s">
        <v>68</v>
      </c>
    </row>
    <row r="6" spans="1:188" s="14" customFormat="1" ht="15.75">
      <c r="A6" s="12" t="s">
        <v>22</v>
      </c>
      <c r="B6" s="13" t="s">
        <v>2</v>
      </c>
      <c r="C6" s="30">
        <f>SUM(C7:C10)</f>
        <v>2685950</v>
      </c>
      <c r="D6" s="30">
        <f>SUM(D7:D10)</f>
        <v>2850359.869750076</v>
      </c>
      <c r="E6" s="30">
        <f>SUM(E7:E10)</f>
        <v>2927578.3376950053</v>
      </c>
      <c r="F6" s="30">
        <f>SUM(F7:F10)</f>
        <v>3121630</v>
      </c>
      <c r="G6" s="30">
        <f t="shared" ref="G6:K6" si="0">SUM(G7:G10)</f>
        <v>3092063</v>
      </c>
      <c r="H6" s="30">
        <f t="shared" si="0"/>
        <v>3750127</v>
      </c>
      <c r="I6" s="30">
        <f t="shared" si="0"/>
        <v>3393677</v>
      </c>
      <c r="J6" s="30">
        <f t="shared" si="0"/>
        <v>3742684</v>
      </c>
      <c r="K6" s="30">
        <f t="shared" si="0"/>
        <v>3866674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3"/>
      <c r="GD6" s="3"/>
      <c r="GE6" s="3"/>
      <c r="GF6" s="4"/>
    </row>
    <row r="7" spans="1:188" ht="15.75">
      <c r="A7" s="15">
        <v>1.1000000000000001</v>
      </c>
      <c r="B7" s="16" t="s">
        <v>54</v>
      </c>
      <c r="C7" s="32">
        <v>1798258</v>
      </c>
      <c r="D7" s="32">
        <v>1923736</v>
      </c>
      <c r="E7" s="32">
        <v>1982691</v>
      </c>
      <c r="F7" s="32">
        <v>2045885</v>
      </c>
      <c r="G7" s="36">
        <v>1978955</v>
      </c>
      <c r="H7" s="36">
        <v>2454184</v>
      </c>
      <c r="I7" s="36">
        <v>1982601</v>
      </c>
      <c r="J7" s="36">
        <v>2297560</v>
      </c>
      <c r="K7" s="36">
        <v>2344656</v>
      </c>
      <c r="L7" s="6"/>
      <c r="M7" s="6"/>
      <c r="N7" s="6"/>
      <c r="O7" s="6"/>
      <c r="P7" s="5"/>
      <c r="Q7" s="6"/>
      <c r="R7" s="6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3"/>
      <c r="GD7" s="3"/>
      <c r="GE7" s="3"/>
    </row>
    <row r="8" spans="1:188" ht="15.75">
      <c r="A8" s="15">
        <v>1.2</v>
      </c>
      <c r="B8" s="16" t="s">
        <v>55</v>
      </c>
      <c r="C8" s="32">
        <v>226704</v>
      </c>
      <c r="D8" s="32">
        <v>237979</v>
      </c>
      <c r="E8" s="32">
        <v>249536</v>
      </c>
      <c r="F8" s="32">
        <v>245276</v>
      </c>
      <c r="G8" s="36">
        <v>253157</v>
      </c>
      <c r="H8" s="36">
        <v>284250</v>
      </c>
      <c r="I8" s="36">
        <v>313526</v>
      </c>
      <c r="J8" s="36">
        <v>322592</v>
      </c>
      <c r="K8" s="36">
        <v>375670</v>
      </c>
      <c r="L8" s="6"/>
      <c r="M8" s="6"/>
      <c r="N8" s="6"/>
      <c r="O8" s="6"/>
      <c r="P8" s="5"/>
      <c r="Q8" s="6"/>
      <c r="R8" s="6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3"/>
      <c r="GD8" s="3"/>
      <c r="GE8" s="3"/>
    </row>
    <row r="9" spans="1:188" ht="15.75">
      <c r="A9" s="15">
        <v>1.3</v>
      </c>
      <c r="B9" s="16" t="s">
        <v>56</v>
      </c>
      <c r="C9" s="32">
        <v>426205</v>
      </c>
      <c r="D9" s="32">
        <v>449230</v>
      </c>
      <c r="E9" s="32">
        <v>428448</v>
      </c>
      <c r="F9" s="32">
        <v>536211</v>
      </c>
      <c r="G9" s="36">
        <v>539469</v>
      </c>
      <c r="H9" s="36">
        <v>658802</v>
      </c>
      <c r="I9" s="36">
        <v>669349</v>
      </c>
      <c r="J9" s="36">
        <v>664873</v>
      </c>
      <c r="K9" s="36">
        <v>670109</v>
      </c>
      <c r="L9" s="6"/>
      <c r="M9" s="6"/>
      <c r="N9" s="6"/>
      <c r="O9" s="6"/>
      <c r="P9" s="5"/>
      <c r="Q9" s="6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3"/>
      <c r="GD9" s="3"/>
      <c r="GE9" s="3"/>
    </row>
    <row r="10" spans="1:188" ht="15.75">
      <c r="A10" s="15">
        <v>1.4</v>
      </c>
      <c r="B10" s="16" t="s">
        <v>57</v>
      </c>
      <c r="C10" s="32">
        <v>234783</v>
      </c>
      <c r="D10" s="32">
        <v>239414.86975007606</v>
      </c>
      <c r="E10" s="32">
        <v>266903.33769500541</v>
      </c>
      <c r="F10" s="32">
        <v>294258</v>
      </c>
      <c r="G10" s="36">
        <v>320482</v>
      </c>
      <c r="H10" s="36">
        <v>352891</v>
      </c>
      <c r="I10" s="36">
        <v>428201</v>
      </c>
      <c r="J10" s="36">
        <v>457659</v>
      </c>
      <c r="K10" s="36">
        <v>476239</v>
      </c>
      <c r="L10" s="6"/>
      <c r="M10" s="6"/>
      <c r="N10" s="6"/>
      <c r="O10" s="6"/>
      <c r="P10" s="5"/>
      <c r="Q10" s="6"/>
      <c r="R10" s="6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3"/>
      <c r="GD10" s="3"/>
      <c r="GE10" s="3"/>
    </row>
    <row r="11" spans="1:188" ht="15.75">
      <c r="A11" s="17" t="s">
        <v>27</v>
      </c>
      <c r="B11" s="16" t="s">
        <v>3</v>
      </c>
      <c r="C11" s="32">
        <v>1970259</v>
      </c>
      <c r="D11" s="32">
        <v>1923176.3092080317</v>
      </c>
      <c r="E11" s="32">
        <v>2072375</v>
      </c>
      <c r="F11" s="32">
        <v>2109607</v>
      </c>
      <c r="G11" s="36">
        <v>2008586</v>
      </c>
      <c r="H11" s="36">
        <v>2200011</v>
      </c>
      <c r="I11" s="36">
        <v>2352636</v>
      </c>
      <c r="J11" s="36">
        <v>2556447</v>
      </c>
      <c r="K11" s="36">
        <v>2695767</v>
      </c>
      <c r="L11" s="6"/>
      <c r="M11" s="6"/>
      <c r="N11" s="6"/>
      <c r="O11" s="6"/>
      <c r="P11" s="5"/>
      <c r="Q11" s="6"/>
      <c r="R11" s="6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3"/>
      <c r="GD11" s="3"/>
      <c r="GE11" s="3"/>
    </row>
    <row r="12" spans="1:188" ht="15.75">
      <c r="A12" s="21"/>
      <c r="B12" s="22" t="s">
        <v>24</v>
      </c>
      <c r="C12" s="33">
        <f>C6+C11</f>
        <v>4656209</v>
      </c>
      <c r="D12" s="33">
        <f>D6+D11</f>
        <v>4773536.1789581077</v>
      </c>
      <c r="E12" s="33">
        <f>E6+E11</f>
        <v>4999953.3376950053</v>
      </c>
      <c r="F12" s="33">
        <f>F6+F11</f>
        <v>5231237</v>
      </c>
      <c r="G12" s="33">
        <f t="shared" ref="G12:K12" si="1">G6+G11</f>
        <v>5100649</v>
      </c>
      <c r="H12" s="33">
        <f t="shared" si="1"/>
        <v>5950138</v>
      </c>
      <c r="I12" s="33">
        <f t="shared" si="1"/>
        <v>5746313</v>
      </c>
      <c r="J12" s="33">
        <f t="shared" si="1"/>
        <v>6299131</v>
      </c>
      <c r="K12" s="33">
        <f t="shared" si="1"/>
        <v>6562441</v>
      </c>
      <c r="L12" s="6"/>
      <c r="M12" s="6"/>
      <c r="N12" s="6"/>
      <c r="O12" s="6"/>
      <c r="P12" s="5"/>
      <c r="Q12" s="6"/>
      <c r="R12" s="6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3"/>
      <c r="GD12" s="3"/>
      <c r="GE12" s="3"/>
    </row>
    <row r="13" spans="1:188" s="14" customFormat="1" ht="15.75">
      <c r="A13" s="12" t="s">
        <v>28</v>
      </c>
      <c r="B13" s="13" t="s">
        <v>4</v>
      </c>
      <c r="C13" s="32">
        <v>2435032</v>
      </c>
      <c r="D13" s="32">
        <v>2660178.6297598686</v>
      </c>
      <c r="E13" s="32">
        <v>3588922</v>
      </c>
      <c r="F13" s="32">
        <v>3313429</v>
      </c>
      <c r="G13" s="30">
        <v>3402519</v>
      </c>
      <c r="H13" s="30">
        <v>3168509</v>
      </c>
      <c r="I13" s="30">
        <v>3268997</v>
      </c>
      <c r="J13" s="30">
        <v>3358021</v>
      </c>
      <c r="K13" s="30">
        <v>3527342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3"/>
      <c r="GD13" s="3"/>
      <c r="GE13" s="3"/>
      <c r="GF13" s="4"/>
    </row>
    <row r="14" spans="1:188" ht="30">
      <c r="A14" s="17" t="s">
        <v>29</v>
      </c>
      <c r="B14" s="16" t="s">
        <v>5</v>
      </c>
      <c r="C14" s="32">
        <v>709991</v>
      </c>
      <c r="D14" s="32">
        <v>955984</v>
      </c>
      <c r="E14" s="32">
        <v>1047311</v>
      </c>
      <c r="F14" s="32">
        <v>1150570</v>
      </c>
      <c r="G14" s="36">
        <v>1446947</v>
      </c>
      <c r="H14" s="36">
        <v>1696875</v>
      </c>
      <c r="I14" s="36">
        <v>1918456</v>
      </c>
      <c r="J14" s="36">
        <v>2026906</v>
      </c>
      <c r="K14" s="36">
        <v>2087992</v>
      </c>
      <c r="L14" s="6"/>
      <c r="M14" s="6"/>
      <c r="N14" s="6"/>
      <c r="O14" s="6"/>
      <c r="P14" s="5"/>
      <c r="Q14" s="6"/>
      <c r="R14" s="6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5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5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5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3"/>
      <c r="GD14" s="3"/>
      <c r="GE14" s="3"/>
    </row>
    <row r="15" spans="1:188" ht="15.75">
      <c r="A15" s="17" t="s">
        <v>30</v>
      </c>
      <c r="B15" s="16" t="s">
        <v>6</v>
      </c>
      <c r="C15" s="32">
        <v>1901330</v>
      </c>
      <c r="D15" s="32">
        <v>1787105.592489541</v>
      </c>
      <c r="E15" s="32">
        <v>1760222</v>
      </c>
      <c r="F15" s="32">
        <v>1763809</v>
      </c>
      <c r="G15" s="36">
        <v>1641223</v>
      </c>
      <c r="H15" s="36">
        <v>1874831</v>
      </c>
      <c r="I15" s="36">
        <v>2072459</v>
      </c>
      <c r="J15" s="36">
        <v>2182161</v>
      </c>
      <c r="K15" s="36">
        <v>2312036</v>
      </c>
      <c r="L15" s="6"/>
      <c r="M15" s="6"/>
      <c r="N15" s="6"/>
      <c r="O15" s="6"/>
      <c r="P15" s="5"/>
      <c r="Q15" s="6"/>
      <c r="R15" s="6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5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5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5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3"/>
      <c r="GD15" s="3"/>
      <c r="GE15" s="3"/>
    </row>
    <row r="16" spans="1:188" ht="15.75">
      <c r="A16" s="21"/>
      <c r="B16" s="22" t="s">
        <v>25</v>
      </c>
      <c r="C16" s="33">
        <f>+C13+C14+C15</f>
        <v>5046353</v>
      </c>
      <c r="D16" s="33">
        <f>+D13+D14+D15</f>
        <v>5403268.2222494092</v>
      </c>
      <c r="E16" s="33">
        <f>+E13+E14+E15</f>
        <v>6396455</v>
      </c>
      <c r="F16" s="33">
        <f>+F13+F14+F15</f>
        <v>6227808</v>
      </c>
      <c r="G16" s="33">
        <f t="shared" ref="G16:K16" si="2">+G13+G14+G15</f>
        <v>6490689</v>
      </c>
      <c r="H16" s="33">
        <f t="shared" si="2"/>
        <v>6740215</v>
      </c>
      <c r="I16" s="33">
        <f t="shared" si="2"/>
        <v>7259912</v>
      </c>
      <c r="J16" s="33">
        <f t="shared" si="2"/>
        <v>7567088</v>
      </c>
      <c r="K16" s="33">
        <f t="shared" si="2"/>
        <v>7927370</v>
      </c>
      <c r="L16" s="6"/>
      <c r="M16" s="6"/>
      <c r="N16" s="6"/>
      <c r="O16" s="6"/>
      <c r="P16" s="5"/>
      <c r="Q16" s="6"/>
      <c r="R16" s="6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5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5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5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3"/>
      <c r="GD16" s="3"/>
      <c r="GE16" s="3"/>
    </row>
    <row r="17" spans="1:188" s="14" customFormat="1" ht="15.75">
      <c r="A17" s="12" t="s">
        <v>31</v>
      </c>
      <c r="B17" s="13" t="s">
        <v>7</v>
      </c>
      <c r="C17" s="30">
        <f>C18+C19</f>
        <v>932617</v>
      </c>
      <c r="D17" s="30">
        <f t="shared" ref="D17:K17" si="3">D18+D19</f>
        <v>1021682</v>
      </c>
      <c r="E17" s="30">
        <f t="shared" si="3"/>
        <v>1129497</v>
      </c>
      <c r="F17" s="30">
        <f t="shared" si="3"/>
        <v>1154290</v>
      </c>
      <c r="G17" s="30">
        <f t="shared" si="3"/>
        <v>1232745</v>
      </c>
      <c r="H17" s="30">
        <f t="shared" si="3"/>
        <v>1558593</v>
      </c>
      <c r="I17" s="30">
        <f t="shared" si="3"/>
        <v>1760261</v>
      </c>
      <c r="J17" s="30">
        <f t="shared" si="3"/>
        <v>1782557</v>
      </c>
      <c r="K17" s="30">
        <f t="shared" si="3"/>
        <v>1817794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3"/>
      <c r="GD17" s="3"/>
      <c r="GE17" s="3"/>
      <c r="GF17" s="4"/>
    </row>
    <row r="18" spans="1:188" ht="15.75">
      <c r="A18" s="15">
        <v>6.1</v>
      </c>
      <c r="B18" s="16" t="s">
        <v>65</v>
      </c>
      <c r="C18" s="36">
        <v>932617</v>
      </c>
      <c r="D18" s="36">
        <v>1021682</v>
      </c>
      <c r="E18" s="36">
        <v>1129497</v>
      </c>
      <c r="F18" s="36">
        <v>1154290</v>
      </c>
      <c r="G18" s="36">
        <v>1232745</v>
      </c>
      <c r="H18" s="36">
        <v>1558593</v>
      </c>
      <c r="I18" s="36">
        <v>1760261</v>
      </c>
      <c r="J18" s="36">
        <v>1782557</v>
      </c>
      <c r="K18" s="36">
        <v>1817794</v>
      </c>
      <c r="L18" s="6"/>
      <c r="M18" s="6"/>
      <c r="N18" s="6"/>
      <c r="O18" s="6"/>
      <c r="P18" s="5"/>
      <c r="Q18" s="6"/>
      <c r="R18" s="6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3"/>
      <c r="GD18" s="3"/>
      <c r="GE18" s="3"/>
    </row>
    <row r="19" spans="1:188" ht="15.75">
      <c r="A19" s="15">
        <v>6.2</v>
      </c>
      <c r="B19" s="16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6"/>
      <c r="O19" s="6"/>
      <c r="P19" s="5"/>
      <c r="Q19" s="6"/>
      <c r="R19" s="6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3"/>
      <c r="GD19" s="3"/>
      <c r="GE19" s="3"/>
    </row>
    <row r="20" spans="1:188" s="14" customFormat="1" ht="30">
      <c r="A20" s="18" t="s">
        <v>32</v>
      </c>
      <c r="B20" s="20" t="s">
        <v>9</v>
      </c>
      <c r="C20" s="30">
        <f>SUM(C21:C27)</f>
        <v>583708</v>
      </c>
      <c r="D20" s="30">
        <f>SUM(D21:D27)</f>
        <v>650789.758113191</v>
      </c>
      <c r="E20" s="30">
        <f>SUM(E21:E27)</f>
        <v>726840</v>
      </c>
      <c r="F20" s="30">
        <f>SUM(F21:F27)</f>
        <v>801978</v>
      </c>
      <c r="G20" s="30">
        <f t="shared" ref="G20:K20" si="4">SUM(G21:G27)</f>
        <v>894174</v>
      </c>
      <c r="H20" s="30">
        <f t="shared" si="4"/>
        <v>895868</v>
      </c>
      <c r="I20" s="30">
        <f t="shared" si="4"/>
        <v>951535</v>
      </c>
      <c r="J20" s="30">
        <f t="shared" si="4"/>
        <v>1055675</v>
      </c>
      <c r="K20" s="30">
        <f t="shared" si="4"/>
        <v>1145156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3"/>
      <c r="GD20" s="3"/>
      <c r="GE20" s="3"/>
      <c r="GF20" s="4"/>
    </row>
    <row r="21" spans="1:188" ht="15.75">
      <c r="A21" s="15">
        <v>7.1</v>
      </c>
      <c r="B21" s="16" t="s">
        <v>10</v>
      </c>
      <c r="C21" s="36">
        <v>121509</v>
      </c>
      <c r="D21" s="36">
        <v>133946</v>
      </c>
      <c r="E21" s="36">
        <v>139351</v>
      </c>
      <c r="F21" s="36">
        <v>141548</v>
      </c>
      <c r="G21" s="36">
        <v>152557</v>
      </c>
      <c r="H21" s="36">
        <v>149918</v>
      </c>
      <c r="I21" s="36">
        <v>180094</v>
      </c>
      <c r="J21" s="36">
        <v>215942</v>
      </c>
      <c r="K21" s="36">
        <v>220855</v>
      </c>
      <c r="L21" s="6"/>
      <c r="M21" s="6"/>
      <c r="N21" s="6"/>
      <c r="O21" s="6"/>
      <c r="P21" s="5"/>
      <c r="Q21" s="6"/>
      <c r="R21" s="6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3"/>
      <c r="GD21" s="3"/>
      <c r="GE21" s="3"/>
    </row>
    <row r="22" spans="1:188" ht="15.75">
      <c r="A22" s="15">
        <v>7.2</v>
      </c>
      <c r="B22" s="16" t="s">
        <v>67</v>
      </c>
      <c r="C22" s="36">
        <v>281709</v>
      </c>
      <c r="D22" s="36">
        <v>312164.758113191</v>
      </c>
      <c r="E22" s="36">
        <v>339701</v>
      </c>
      <c r="F22" s="36">
        <v>373159</v>
      </c>
      <c r="G22" s="36">
        <v>407899</v>
      </c>
      <c r="H22" s="36">
        <v>437572</v>
      </c>
      <c r="I22" s="36">
        <v>476106</v>
      </c>
      <c r="J22" s="36">
        <v>510453</v>
      </c>
      <c r="K22" s="36">
        <v>543834</v>
      </c>
      <c r="L22" s="6"/>
      <c r="M22" s="6"/>
      <c r="N22" s="6"/>
      <c r="O22" s="6"/>
      <c r="P22" s="5"/>
      <c r="Q22" s="6"/>
      <c r="R22" s="6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3"/>
      <c r="GD22" s="3"/>
      <c r="GE22" s="3"/>
    </row>
    <row r="23" spans="1:188" ht="15.75">
      <c r="A23" s="15">
        <v>7.3</v>
      </c>
      <c r="B23" s="16" t="s">
        <v>11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6"/>
      <c r="M23" s="6"/>
      <c r="N23" s="6"/>
      <c r="O23" s="6"/>
      <c r="P23" s="5"/>
      <c r="Q23" s="6"/>
      <c r="R23" s="6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3"/>
      <c r="GD23" s="3"/>
      <c r="GE23" s="3"/>
    </row>
    <row r="24" spans="1:188" ht="15.75">
      <c r="A24" s="15">
        <v>7.4</v>
      </c>
      <c r="B24" s="16" t="s">
        <v>12</v>
      </c>
      <c r="C24" s="36"/>
      <c r="D24" s="36"/>
      <c r="E24" s="36"/>
      <c r="F24" s="36"/>
      <c r="G24" s="36"/>
      <c r="H24" s="36"/>
      <c r="I24" s="36"/>
      <c r="J24" s="36"/>
      <c r="K24" s="36"/>
      <c r="L24" s="6"/>
      <c r="M24" s="6"/>
      <c r="N24" s="6"/>
      <c r="O24" s="6"/>
      <c r="P24" s="5"/>
      <c r="Q24" s="6"/>
      <c r="R24" s="6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3"/>
      <c r="GD24" s="3"/>
      <c r="GE24" s="3"/>
    </row>
    <row r="25" spans="1:188" ht="15.75">
      <c r="A25" s="15">
        <v>7.5</v>
      </c>
      <c r="B25" s="1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6"/>
      <c r="M25" s="6"/>
      <c r="N25" s="6"/>
      <c r="O25" s="6"/>
      <c r="P25" s="5"/>
      <c r="Q25" s="6"/>
      <c r="R25" s="6"/>
      <c r="S25" s="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3"/>
      <c r="GD25" s="3"/>
      <c r="GE25" s="3"/>
    </row>
    <row r="26" spans="1:188" ht="15.75">
      <c r="A26" s="15">
        <v>7.6</v>
      </c>
      <c r="B26" s="16" t="s">
        <v>14</v>
      </c>
      <c r="C26" s="35">
        <v>10189</v>
      </c>
      <c r="D26" s="32">
        <v>11087</v>
      </c>
      <c r="E26" s="32">
        <v>12696</v>
      </c>
      <c r="F26" s="32">
        <v>13623</v>
      </c>
      <c r="G26" s="36">
        <v>16025</v>
      </c>
      <c r="H26" s="36">
        <v>15634</v>
      </c>
      <c r="I26" s="36">
        <v>17327</v>
      </c>
      <c r="J26" s="36">
        <v>17980</v>
      </c>
      <c r="K26" s="36">
        <v>18145</v>
      </c>
      <c r="L26" s="6"/>
      <c r="M26" s="6"/>
      <c r="N26" s="6"/>
      <c r="O26" s="6"/>
      <c r="P26" s="5"/>
      <c r="Q26" s="6"/>
      <c r="R26" s="6"/>
      <c r="S26" s="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3"/>
      <c r="GD26" s="3"/>
      <c r="GE26" s="3"/>
    </row>
    <row r="27" spans="1:188" ht="30">
      <c r="A27" s="15">
        <v>7.7</v>
      </c>
      <c r="B27" s="16" t="s">
        <v>15</v>
      </c>
      <c r="C27" s="35">
        <v>170301</v>
      </c>
      <c r="D27" s="32">
        <v>193592</v>
      </c>
      <c r="E27" s="32">
        <v>235092</v>
      </c>
      <c r="F27" s="32">
        <v>273648</v>
      </c>
      <c r="G27" s="36">
        <v>317693</v>
      </c>
      <c r="H27" s="36">
        <v>292744</v>
      </c>
      <c r="I27" s="36">
        <v>278008</v>
      </c>
      <c r="J27" s="36">
        <v>311300</v>
      </c>
      <c r="K27" s="36">
        <v>362322</v>
      </c>
      <c r="L27" s="6"/>
      <c r="M27" s="6"/>
      <c r="N27" s="6"/>
      <c r="O27" s="6"/>
      <c r="P27" s="5"/>
      <c r="Q27" s="6"/>
      <c r="R27" s="6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3"/>
      <c r="GD27" s="3"/>
      <c r="GE27" s="3"/>
    </row>
    <row r="28" spans="1:188" ht="15.75">
      <c r="A28" s="17" t="s">
        <v>33</v>
      </c>
      <c r="B28" s="16" t="s">
        <v>16</v>
      </c>
      <c r="C28" s="35">
        <v>537699</v>
      </c>
      <c r="D28" s="32">
        <v>601331</v>
      </c>
      <c r="E28" s="32">
        <v>657470</v>
      </c>
      <c r="F28" s="32">
        <v>682236</v>
      </c>
      <c r="G28" s="36">
        <v>772556</v>
      </c>
      <c r="H28" s="36">
        <v>717383</v>
      </c>
      <c r="I28" s="36">
        <v>790565</v>
      </c>
      <c r="J28" s="36">
        <v>830222</v>
      </c>
      <c r="K28" s="36">
        <v>874462</v>
      </c>
      <c r="L28" s="6"/>
      <c r="M28" s="6"/>
      <c r="N28" s="6"/>
      <c r="O28" s="6"/>
      <c r="P28" s="5"/>
      <c r="Q28" s="6"/>
      <c r="R28" s="6"/>
      <c r="S28" s="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3"/>
      <c r="GD28" s="3"/>
      <c r="GE28" s="3"/>
    </row>
    <row r="29" spans="1:188" ht="30">
      <c r="A29" s="17" t="s">
        <v>34</v>
      </c>
      <c r="B29" s="16" t="s">
        <v>17</v>
      </c>
      <c r="C29" s="35">
        <v>1755211</v>
      </c>
      <c r="D29" s="32">
        <v>1741686</v>
      </c>
      <c r="E29" s="32">
        <v>1895155</v>
      </c>
      <c r="F29" s="32">
        <v>1923839</v>
      </c>
      <c r="G29" s="36">
        <v>1917629</v>
      </c>
      <c r="H29" s="36">
        <v>1923940</v>
      </c>
      <c r="I29" s="36">
        <v>1903051</v>
      </c>
      <c r="J29" s="36">
        <v>1969357</v>
      </c>
      <c r="K29" s="36">
        <v>2068055</v>
      </c>
      <c r="L29" s="6"/>
      <c r="M29" s="6"/>
      <c r="N29" s="6"/>
      <c r="O29" s="6"/>
      <c r="P29" s="5"/>
      <c r="Q29" s="6"/>
      <c r="R29" s="6"/>
      <c r="S29" s="5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3"/>
      <c r="GD29" s="3"/>
      <c r="GE29" s="3"/>
    </row>
    <row r="30" spans="1:188" ht="15.75">
      <c r="A30" s="17" t="s">
        <v>35</v>
      </c>
      <c r="B30" s="16" t="s">
        <v>49</v>
      </c>
      <c r="C30" s="35">
        <v>549383</v>
      </c>
      <c r="D30" s="32">
        <v>562938</v>
      </c>
      <c r="E30" s="32">
        <v>661283</v>
      </c>
      <c r="F30" s="32">
        <v>680126</v>
      </c>
      <c r="G30" s="36">
        <v>753124</v>
      </c>
      <c r="H30" s="36">
        <v>766109</v>
      </c>
      <c r="I30" s="36">
        <v>868291</v>
      </c>
      <c r="J30" s="36">
        <v>1064800</v>
      </c>
      <c r="K30" s="36">
        <v>1167551</v>
      </c>
      <c r="L30" s="6"/>
      <c r="M30" s="6"/>
      <c r="N30" s="6"/>
      <c r="O30" s="6"/>
      <c r="P30" s="5"/>
      <c r="Q30" s="6"/>
      <c r="R30" s="6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3"/>
      <c r="GD30" s="3"/>
      <c r="GE30" s="3"/>
    </row>
    <row r="31" spans="1:188" ht="15.75">
      <c r="A31" s="17" t="s">
        <v>36</v>
      </c>
      <c r="B31" s="16" t="s">
        <v>18</v>
      </c>
      <c r="C31" s="35">
        <v>781802</v>
      </c>
      <c r="D31" s="32">
        <v>801651</v>
      </c>
      <c r="E31" s="32">
        <v>788798</v>
      </c>
      <c r="F31" s="32">
        <v>821843</v>
      </c>
      <c r="G31" s="36">
        <v>875617</v>
      </c>
      <c r="H31" s="36">
        <v>968087</v>
      </c>
      <c r="I31" s="36">
        <v>1133644</v>
      </c>
      <c r="J31" s="36">
        <v>1279537</v>
      </c>
      <c r="K31" s="36">
        <v>1437906</v>
      </c>
      <c r="L31" s="6"/>
      <c r="M31" s="6"/>
      <c r="N31" s="6"/>
      <c r="O31" s="6"/>
      <c r="P31" s="5"/>
      <c r="Q31" s="6"/>
      <c r="R31" s="6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3"/>
      <c r="GD31" s="3"/>
      <c r="GE31" s="3"/>
    </row>
    <row r="32" spans="1:188" ht="15.75">
      <c r="A32" s="21"/>
      <c r="B32" s="22" t="s">
        <v>26</v>
      </c>
      <c r="C32" s="33">
        <f>C17+C20+C28+C29+C30+C31</f>
        <v>5140420</v>
      </c>
      <c r="D32" s="33">
        <f t="shared" ref="D32:K32" si="5">D17+D20+D28+D29+D30+D31</f>
        <v>5380077.7581131905</v>
      </c>
      <c r="E32" s="33">
        <f t="shared" si="5"/>
        <v>5859043</v>
      </c>
      <c r="F32" s="33">
        <f t="shared" si="5"/>
        <v>6064312</v>
      </c>
      <c r="G32" s="33">
        <f t="shared" si="5"/>
        <v>6445845</v>
      </c>
      <c r="H32" s="33">
        <f t="shared" si="5"/>
        <v>6829980</v>
      </c>
      <c r="I32" s="33">
        <f t="shared" si="5"/>
        <v>7407347</v>
      </c>
      <c r="J32" s="33">
        <f t="shared" si="5"/>
        <v>7982148</v>
      </c>
      <c r="K32" s="33">
        <f t="shared" si="5"/>
        <v>8510924</v>
      </c>
      <c r="L32" s="6"/>
      <c r="M32" s="6"/>
      <c r="N32" s="6"/>
      <c r="O32" s="6"/>
      <c r="P32" s="5"/>
      <c r="Q32" s="6"/>
      <c r="R32" s="6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3"/>
      <c r="GD32" s="3"/>
      <c r="GE32" s="3"/>
    </row>
    <row r="33" spans="1:188" s="14" customFormat="1" ht="15.75">
      <c r="A33" s="23" t="s">
        <v>23</v>
      </c>
      <c r="B33" s="24" t="s">
        <v>37</v>
      </c>
      <c r="C33" s="38">
        <f t="shared" ref="C33:K33" si="6">C6+C11+C13+C14+C15+C17+C20+C28+C29+C30+C31</f>
        <v>14842982</v>
      </c>
      <c r="D33" s="38">
        <f t="shared" si="6"/>
        <v>15556882.159320708</v>
      </c>
      <c r="E33" s="38">
        <f t="shared" si="6"/>
        <v>17255451.337695006</v>
      </c>
      <c r="F33" s="38">
        <f t="shared" si="6"/>
        <v>17523357</v>
      </c>
      <c r="G33" s="38">
        <f t="shared" si="6"/>
        <v>18037183</v>
      </c>
      <c r="H33" s="38">
        <f t="shared" si="6"/>
        <v>19520333</v>
      </c>
      <c r="I33" s="38">
        <f t="shared" si="6"/>
        <v>20413572</v>
      </c>
      <c r="J33" s="38">
        <f t="shared" si="6"/>
        <v>21848367</v>
      </c>
      <c r="K33" s="38">
        <f t="shared" si="6"/>
        <v>23000735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3"/>
      <c r="GD33" s="3"/>
      <c r="GE33" s="3"/>
      <c r="GF33" s="4"/>
    </row>
    <row r="34" spans="1:188" ht="15.75">
      <c r="A34" s="19" t="s">
        <v>39</v>
      </c>
      <c r="B34" s="2" t="s">
        <v>70</v>
      </c>
      <c r="C34" s="39">
        <v>964400</v>
      </c>
      <c r="D34" s="39">
        <v>1040858</v>
      </c>
      <c r="E34" s="39">
        <v>1002493.6439428056</v>
      </c>
      <c r="F34" s="31">
        <v>1057986.8305531167</v>
      </c>
      <c r="G34" s="28">
        <v>1043841</v>
      </c>
      <c r="H34" s="28">
        <v>1077184</v>
      </c>
      <c r="I34" s="28">
        <v>1179120</v>
      </c>
      <c r="J34" s="28">
        <v>1269815</v>
      </c>
      <c r="K34" s="28">
        <v>1346954</v>
      </c>
      <c r="L34" s="6"/>
      <c r="M34" s="6"/>
      <c r="N34" s="6"/>
      <c r="O34" s="6"/>
      <c r="P34" s="5"/>
      <c r="Q34" s="6"/>
      <c r="R34" s="6"/>
      <c r="S34" s="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8" ht="15.75">
      <c r="A35" s="19" t="s">
        <v>40</v>
      </c>
      <c r="B35" s="2" t="s">
        <v>69</v>
      </c>
      <c r="C35" s="39"/>
      <c r="D35" s="39"/>
      <c r="E35" s="39"/>
      <c r="F35" s="31"/>
      <c r="G35" s="28"/>
      <c r="H35" s="28"/>
      <c r="I35" s="28"/>
      <c r="J35" s="28"/>
      <c r="K35" s="28"/>
      <c r="L35" s="6"/>
      <c r="M35" s="6"/>
      <c r="N35" s="6"/>
      <c r="O35" s="6"/>
      <c r="P35" s="5"/>
      <c r="Q35" s="6"/>
      <c r="R35" s="6"/>
      <c r="S35" s="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8" ht="15.75">
      <c r="A36" s="25" t="s">
        <v>41</v>
      </c>
      <c r="B36" s="26" t="s">
        <v>50</v>
      </c>
      <c r="C36" s="33">
        <f>C33+C34-C35</f>
        <v>15807382</v>
      </c>
      <c r="D36" s="33">
        <f>D33+D34-D35</f>
        <v>16597740.159320708</v>
      </c>
      <c r="E36" s="33">
        <f>E33+E34-E35</f>
        <v>18257944.981637813</v>
      </c>
      <c r="F36" s="33">
        <f>F33+F34-F35</f>
        <v>18581343.830553118</v>
      </c>
      <c r="G36" s="33">
        <f t="shared" ref="G36:K36" si="7">G33+G34-G35</f>
        <v>19081024</v>
      </c>
      <c r="H36" s="33">
        <f t="shared" si="7"/>
        <v>20597517</v>
      </c>
      <c r="I36" s="33">
        <f t="shared" si="7"/>
        <v>21592692</v>
      </c>
      <c r="J36" s="33">
        <f t="shared" si="7"/>
        <v>23118182</v>
      </c>
      <c r="K36" s="33">
        <f t="shared" si="7"/>
        <v>24347689</v>
      </c>
      <c r="L36" s="6"/>
      <c r="M36" s="6"/>
      <c r="N36" s="6"/>
      <c r="O36" s="6"/>
      <c r="P36" s="5"/>
      <c r="Q36" s="6"/>
      <c r="R36" s="6"/>
      <c r="S36" s="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8" ht="15.75">
      <c r="A37" s="19" t="s">
        <v>42</v>
      </c>
      <c r="B37" s="2" t="s">
        <v>38</v>
      </c>
      <c r="C37" s="28">
        <f>[1]GSVA_cur!C37</f>
        <v>257850</v>
      </c>
      <c r="D37" s="28">
        <f>[1]GSVA_cur!D37</f>
        <v>262010</v>
      </c>
      <c r="E37" s="28">
        <f>[1]GSVA_cur!E37</f>
        <v>266240</v>
      </c>
      <c r="F37" s="28">
        <f>[1]GSVA_cur!F37</f>
        <v>270530</v>
      </c>
      <c r="G37" s="28">
        <f>[1]GSVA_cur!G37</f>
        <v>274900</v>
      </c>
      <c r="H37" s="28">
        <f>[1]GSVA_cur!H37</f>
        <v>279330</v>
      </c>
      <c r="I37" s="28">
        <f>[1]GSVA_cur!I37</f>
        <v>283840</v>
      </c>
      <c r="J37" s="28">
        <f>[1]GSVA_cur!J37</f>
        <v>288420</v>
      </c>
      <c r="K37" s="28">
        <f>[1]GSVA_cur!K37</f>
        <v>293080</v>
      </c>
      <c r="T37" s="3"/>
      <c r="U37" s="3"/>
      <c r="V37" s="3"/>
      <c r="W37" s="3"/>
    </row>
    <row r="38" spans="1:188" ht="15.75">
      <c r="A38" s="25" t="s">
        <v>43</v>
      </c>
      <c r="B38" s="26" t="s">
        <v>53</v>
      </c>
      <c r="C38" s="33">
        <f>C36/C37*1000</f>
        <v>61304.56466938142</v>
      </c>
      <c r="D38" s="33">
        <f>D36/D37*1000</f>
        <v>63347.735427352804</v>
      </c>
      <c r="E38" s="33">
        <f>E36/E37*1000</f>
        <v>68577.016908194913</v>
      </c>
      <c r="F38" s="33">
        <f>F36/F37*1000</f>
        <v>68684.965920796662</v>
      </c>
      <c r="G38" s="33">
        <f t="shared" ref="G38:K38" si="8">G36/G37*1000</f>
        <v>69410.782102582758</v>
      </c>
      <c r="H38" s="33">
        <f t="shared" si="8"/>
        <v>73739.00762538932</v>
      </c>
      <c r="I38" s="33">
        <f t="shared" si="8"/>
        <v>76073.463923337084</v>
      </c>
      <c r="J38" s="33">
        <f t="shared" si="8"/>
        <v>80154.573191872973</v>
      </c>
      <c r="K38" s="33">
        <f t="shared" si="8"/>
        <v>83075.232018561481</v>
      </c>
      <c r="S38" s="5"/>
      <c r="T38" s="5"/>
      <c r="U38" s="5"/>
      <c r="V38" s="5"/>
      <c r="W38" s="5"/>
      <c r="BX38" s="6"/>
      <c r="BY38" s="6"/>
      <c r="BZ38" s="6"/>
      <c r="CA38" s="6"/>
    </row>
    <row r="39" spans="1:188">
      <c r="B39" s="1" t="s">
        <v>63</v>
      </c>
    </row>
    <row r="40" spans="1:188">
      <c r="B40" s="1" t="s">
        <v>66</v>
      </c>
    </row>
    <row r="41" spans="1:188">
      <c r="B41" s="1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41"/>
  <sheetViews>
    <sheetView zoomScaleSheetLayoutView="100" workbookViewId="0">
      <pane xSplit="2" ySplit="5" topLeftCell="C15" activePane="bottomRight" state="frozen"/>
      <selection activeCell="D40" sqref="D40"/>
      <selection pane="topRight" activeCell="D40" sqref="D40"/>
      <selection pane="bottomLeft" activeCell="D40" sqref="D40"/>
      <selection pane="bottomRight" activeCell="B31" sqref="B31"/>
    </sheetView>
  </sheetViews>
  <sheetFormatPr defaultColWidth="8.85546875" defaultRowHeight="15"/>
  <cols>
    <col min="1" max="1" width="11" style="1" customWidth="1"/>
    <col min="2" max="2" width="37.28515625" style="1" customWidth="1"/>
    <col min="3" max="5" width="11.28515625" style="1" customWidth="1"/>
    <col min="6" max="6" width="11.28515625" style="4" customWidth="1"/>
    <col min="7" max="10" width="11.85546875" style="3" customWidth="1"/>
    <col min="11" max="11" width="11.5703125" style="3" customWidth="1"/>
    <col min="12" max="13" width="9.140625" style="4" customWidth="1"/>
    <col min="14" max="14" width="11.85546875" style="4" customWidth="1"/>
    <col min="15" max="15" width="11.28515625" style="4" customWidth="1"/>
    <col min="16" max="16" width="11.7109375" style="3" customWidth="1"/>
    <col min="17" max="17" width="9.140625" style="4" customWidth="1"/>
    <col min="18" max="18" width="10.85546875" style="4" customWidth="1"/>
    <col min="19" max="19" width="10.85546875" style="3" customWidth="1"/>
    <col min="20" max="20" width="11" style="4" customWidth="1"/>
    <col min="21" max="23" width="11.42578125" style="4" customWidth="1"/>
    <col min="24" max="51" width="9.140625" style="4" customWidth="1"/>
    <col min="52" max="52" width="12.42578125" style="4" customWidth="1"/>
    <col min="53" max="74" width="9.140625" style="4" customWidth="1"/>
    <col min="75" max="75" width="12.140625" style="4" customWidth="1"/>
    <col min="76" max="79" width="9.140625" style="4" customWidth="1"/>
    <col min="80" max="84" width="9.140625" style="4" hidden="1" customWidth="1"/>
    <col min="85" max="85" width="9.140625" style="4" customWidth="1"/>
    <col min="86" max="90" width="9.140625" style="4" hidden="1" customWidth="1"/>
    <col min="91" max="91" width="9.140625" style="4" customWidth="1"/>
    <col min="92" max="96" width="9.140625" style="4" hidden="1" customWidth="1"/>
    <col min="97" max="97" width="9.140625" style="4" customWidth="1"/>
    <col min="98" max="102" width="9.140625" style="4" hidden="1" customWidth="1"/>
    <col min="103" max="103" width="9.140625" style="4" customWidth="1"/>
    <col min="104" max="108" width="9.140625" style="4" hidden="1" customWidth="1"/>
    <col min="109" max="109" width="9.140625" style="3" customWidth="1"/>
    <col min="110" max="114" width="9.140625" style="3" hidden="1" customWidth="1"/>
    <col min="115" max="115" width="9.140625" style="3" customWidth="1"/>
    <col min="116" max="120" width="9.140625" style="3" hidden="1" customWidth="1"/>
    <col min="121" max="121" width="9.140625" style="3" customWidth="1"/>
    <col min="122" max="126" width="9.140625" style="3" hidden="1" customWidth="1"/>
    <col min="127" max="127" width="9.140625" style="3" customWidth="1"/>
    <col min="128" max="157" width="9.140625" style="4" customWidth="1"/>
    <col min="158" max="158" width="9.140625" style="4" hidden="1" customWidth="1"/>
    <col min="159" max="166" width="9.140625" style="4" customWidth="1"/>
    <col min="167" max="167" width="9.140625" style="4" hidden="1" customWidth="1"/>
    <col min="168" max="172" width="9.140625" style="4" customWidth="1"/>
    <col min="173" max="173" width="9.140625" style="4" hidden="1" customWidth="1"/>
    <col min="174" max="183" width="9.140625" style="4" customWidth="1"/>
    <col min="184" max="187" width="8.85546875" style="4"/>
    <col min="188" max="188" width="12.7109375" style="4" bestFit="1" customWidth="1"/>
    <col min="189" max="16384" width="8.85546875" style="1"/>
  </cols>
  <sheetData>
    <row r="1" spans="1:188" ht="18.75">
      <c r="A1" s="1" t="s">
        <v>48</v>
      </c>
      <c r="B1" s="27" t="s">
        <v>59</v>
      </c>
      <c r="H1" s="3" t="s">
        <v>71</v>
      </c>
      <c r="R1" s="5"/>
    </row>
    <row r="2" spans="1:188" ht="15.75">
      <c r="A2" s="9" t="s">
        <v>46</v>
      </c>
    </row>
    <row r="3" spans="1:188" ht="15.75">
      <c r="A3" s="9"/>
    </row>
    <row r="4" spans="1:188" ht="15.75">
      <c r="A4" s="9"/>
      <c r="E4" s="8"/>
      <c r="F4" s="8" t="s">
        <v>52</v>
      </c>
    </row>
    <row r="5" spans="1:188" ht="15.75">
      <c r="A5" s="10" t="s">
        <v>0</v>
      </c>
      <c r="B5" s="11" t="s">
        <v>1</v>
      </c>
      <c r="C5" s="28" t="s">
        <v>19</v>
      </c>
      <c r="D5" s="28" t="s">
        <v>20</v>
      </c>
      <c r="E5" s="28" t="s">
        <v>21</v>
      </c>
      <c r="F5" s="28" t="s">
        <v>51</v>
      </c>
      <c r="G5" s="29" t="s">
        <v>58</v>
      </c>
      <c r="H5" s="29" t="s">
        <v>60</v>
      </c>
      <c r="I5" s="29" t="s">
        <v>61</v>
      </c>
      <c r="J5" s="29" t="s">
        <v>62</v>
      </c>
      <c r="K5" s="29" t="s">
        <v>68</v>
      </c>
    </row>
    <row r="6" spans="1:188" s="14" customFormat="1" ht="15.75">
      <c r="A6" s="12" t="s">
        <v>22</v>
      </c>
      <c r="B6" s="13" t="s">
        <v>2</v>
      </c>
      <c r="C6" s="30">
        <f>SUM(C7:C10)</f>
        <v>2496386.5117031052</v>
      </c>
      <c r="D6" s="30">
        <f t="shared" ref="D6:K6" si="0">SUM(D7:D10)</f>
        <v>2959930.4608984124</v>
      </c>
      <c r="E6" s="30">
        <f t="shared" si="0"/>
        <v>3341332</v>
      </c>
      <c r="F6" s="30">
        <f t="shared" si="0"/>
        <v>3749765</v>
      </c>
      <c r="G6" s="30">
        <f t="shared" si="0"/>
        <v>3964983</v>
      </c>
      <c r="H6" s="30">
        <f t="shared" si="0"/>
        <v>5091749</v>
      </c>
      <c r="I6" s="30">
        <f t="shared" si="0"/>
        <v>4954439</v>
      </c>
      <c r="J6" s="30">
        <f t="shared" si="0"/>
        <v>5690759</v>
      </c>
      <c r="K6" s="30">
        <f t="shared" si="0"/>
        <v>6345085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3"/>
      <c r="GD6" s="3"/>
      <c r="GE6" s="3"/>
      <c r="GF6" s="4"/>
    </row>
    <row r="7" spans="1:188" ht="15.75">
      <c r="A7" s="15">
        <v>1.1000000000000001</v>
      </c>
      <c r="B7" s="16" t="s">
        <v>54</v>
      </c>
      <c r="C7" s="32">
        <v>1646143</v>
      </c>
      <c r="D7" s="32">
        <v>1963201</v>
      </c>
      <c r="E7" s="32">
        <v>2194237</v>
      </c>
      <c r="F7" s="32">
        <v>2333827</v>
      </c>
      <c r="G7" s="36">
        <v>2357219</v>
      </c>
      <c r="H7" s="36">
        <v>3092124</v>
      </c>
      <c r="I7" s="36">
        <v>2650052</v>
      </c>
      <c r="J7" s="36">
        <v>3148580</v>
      </c>
      <c r="K7" s="36">
        <v>3503924</v>
      </c>
      <c r="L7" s="6"/>
      <c r="M7" s="6"/>
      <c r="N7" s="6"/>
      <c r="O7" s="6"/>
      <c r="P7" s="5"/>
      <c r="Q7" s="6"/>
      <c r="R7" s="6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3"/>
      <c r="GD7" s="3"/>
      <c r="GE7" s="3"/>
    </row>
    <row r="8" spans="1:188" ht="15.75">
      <c r="A8" s="15">
        <v>1.2</v>
      </c>
      <c r="B8" s="16" t="s">
        <v>55</v>
      </c>
      <c r="C8" s="32">
        <v>221527</v>
      </c>
      <c r="D8" s="32">
        <v>249016</v>
      </c>
      <c r="E8" s="32">
        <v>304221</v>
      </c>
      <c r="F8" s="32">
        <v>340100</v>
      </c>
      <c r="G8" s="36">
        <v>399674</v>
      </c>
      <c r="H8" s="36">
        <v>426641</v>
      </c>
      <c r="I8" s="36">
        <v>562522</v>
      </c>
      <c r="J8" s="36">
        <v>631707</v>
      </c>
      <c r="K8" s="36">
        <v>761483</v>
      </c>
      <c r="L8" s="6"/>
      <c r="M8" s="6"/>
      <c r="N8" s="6"/>
      <c r="O8" s="6"/>
      <c r="P8" s="5"/>
      <c r="Q8" s="6"/>
      <c r="R8" s="6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3"/>
      <c r="GD8" s="3"/>
      <c r="GE8" s="3"/>
    </row>
    <row r="9" spans="1:188" ht="15.75">
      <c r="A9" s="15">
        <v>1.3</v>
      </c>
      <c r="B9" s="16" t="s">
        <v>56</v>
      </c>
      <c r="C9" s="32">
        <v>421532</v>
      </c>
      <c r="D9" s="32">
        <v>497684</v>
      </c>
      <c r="E9" s="32">
        <v>553321</v>
      </c>
      <c r="F9" s="32">
        <v>726648</v>
      </c>
      <c r="G9" s="36">
        <v>819614</v>
      </c>
      <c r="H9" s="36">
        <v>1130393</v>
      </c>
      <c r="I9" s="36">
        <v>1166589</v>
      </c>
      <c r="J9" s="36">
        <v>1248418</v>
      </c>
      <c r="K9" s="36">
        <v>1382968</v>
      </c>
      <c r="L9" s="6"/>
      <c r="M9" s="6"/>
      <c r="N9" s="6"/>
      <c r="O9" s="6"/>
      <c r="P9" s="5"/>
      <c r="Q9" s="6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3"/>
      <c r="GD9" s="3"/>
      <c r="GE9" s="3"/>
    </row>
    <row r="10" spans="1:188" ht="15.75">
      <c r="A10" s="15">
        <v>1.4</v>
      </c>
      <c r="B10" s="16" t="s">
        <v>57</v>
      </c>
      <c r="C10" s="32">
        <v>207184.51170310527</v>
      </c>
      <c r="D10" s="32">
        <v>250029.46089841239</v>
      </c>
      <c r="E10" s="32">
        <v>289553</v>
      </c>
      <c r="F10" s="32">
        <v>349190</v>
      </c>
      <c r="G10" s="36">
        <v>388476</v>
      </c>
      <c r="H10" s="36">
        <v>442591</v>
      </c>
      <c r="I10" s="36">
        <v>575276</v>
      </c>
      <c r="J10" s="36">
        <v>662054</v>
      </c>
      <c r="K10" s="36">
        <v>696710</v>
      </c>
      <c r="L10" s="6"/>
      <c r="M10" s="6"/>
      <c r="N10" s="6"/>
      <c r="O10" s="6"/>
      <c r="P10" s="5"/>
      <c r="Q10" s="6"/>
      <c r="R10" s="6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3"/>
      <c r="GD10" s="3"/>
      <c r="GE10" s="3"/>
    </row>
    <row r="11" spans="1:188" ht="15.75">
      <c r="A11" s="17" t="s">
        <v>27</v>
      </c>
      <c r="B11" s="16" t="s">
        <v>3</v>
      </c>
      <c r="C11" s="32">
        <v>1732435.4920786407</v>
      </c>
      <c r="D11" s="32">
        <v>1689652.319806136</v>
      </c>
      <c r="E11" s="32">
        <v>1836289</v>
      </c>
      <c r="F11" s="32">
        <v>2024369</v>
      </c>
      <c r="G11" s="36">
        <v>1704698</v>
      </c>
      <c r="H11" s="36">
        <v>1692842</v>
      </c>
      <c r="I11" s="36">
        <v>1880918</v>
      </c>
      <c r="J11" s="36">
        <v>2021497</v>
      </c>
      <c r="K11" s="36">
        <v>2094835</v>
      </c>
      <c r="L11" s="6"/>
      <c r="M11" s="6"/>
      <c r="N11" s="6"/>
      <c r="O11" s="6"/>
      <c r="P11" s="5"/>
      <c r="Q11" s="6"/>
      <c r="R11" s="6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3"/>
      <c r="GD11" s="3"/>
      <c r="GE11" s="3"/>
    </row>
    <row r="12" spans="1:188" ht="15.75">
      <c r="A12" s="21"/>
      <c r="B12" s="22" t="s">
        <v>24</v>
      </c>
      <c r="C12" s="33">
        <f>C6+C11</f>
        <v>4228822.0037817461</v>
      </c>
      <c r="D12" s="33">
        <f t="shared" ref="D12:K12" si="1">D6+D11</f>
        <v>4649582.7807045486</v>
      </c>
      <c r="E12" s="33">
        <f t="shared" si="1"/>
        <v>5177621</v>
      </c>
      <c r="F12" s="33">
        <f t="shared" si="1"/>
        <v>5774134</v>
      </c>
      <c r="G12" s="33">
        <f t="shared" si="1"/>
        <v>5669681</v>
      </c>
      <c r="H12" s="33">
        <f t="shared" si="1"/>
        <v>6784591</v>
      </c>
      <c r="I12" s="33">
        <f t="shared" si="1"/>
        <v>6835357</v>
      </c>
      <c r="J12" s="33">
        <f t="shared" si="1"/>
        <v>7712256</v>
      </c>
      <c r="K12" s="33">
        <f t="shared" si="1"/>
        <v>8439920</v>
      </c>
      <c r="L12" s="6"/>
      <c r="M12" s="6"/>
      <c r="N12" s="6"/>
      <c r="O12" s="6"/>
      <c r="P12" s="5"/>
      <c r="Q12" s="6"/>
      <c r="R12" s="6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3"/>
      <c r="GD12" s="3"/>
      <c r="GE12" s="3"/>
    </row>
    <row r="13" spans="1:188" s="14" customFormat="1" ht="15.75">
      <c r="A13" s="12" t="s">
        <v>28</v>
      </c>
      <c r="B13" s="13" t="s">
        <v>4</v>
      </c>
      <c r="C13" s="32">
        <v>2096873.4278000006</v>
      </c>
      <c r="D13" s="32">
        <v>2457604.8655000003</v>
      </c>
      <c r="E13" s="32">
        <v>3440532</v>
      </c>
      <c r="F13" s="32">
        <v>3058680</v>
      </c>
      <c r="G13" s="30">
        <v>2781121</v>
      </c>
      <c r="H13" s="30">
        <v>2401694</v>
      </c>
      <c r="I13" s="30">
        <v>2684800</v>
      </c>
      <c r="J13" s="30">
        <v>2818282</v>
      </c>
      <c r="K13" s="30">
        <v>2978213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3"/>
      <c r="GD13" s="3"/>
      <c r="GE13" s="3"/>
      <c r="GF13" s="4"/>
    </row>
    <row r="14" spans="1:188" ht="30">
      <c r="A14" s="17" t="s">
        <v>29</v>
      </c>
      <c r="B14" s="16" t="s">
        <v>5</v>
      </c>
      <c r="C14" s="32">
        <v>471685</v>
      </c>
      <c r="D14" s="32">
        <v>634688</v>
      </c>
      <c r="E14" s="32">
        <v>695984</v>
      </c>
      <c r="F14" s="32">
        <v>761427</v>
      </c>
      <c r="G14" s="36">
        <v>1008199</v>
      </c>
      <c r="H14" s="36">
        <v>1218102</v>
      </c>
      <c r="I14" s="36">
        <v>1413445</v>
      </c>
      <c r="J14" s="36">
        <v>1586722</v>
      </c>
      <c r="K14" s="36">
        <v>1622297</v>
      </c>
      <c r="L14" s="6"/>
      <c r="M14" s="6"/>
      <c r="N14" s="6"/>
      <c r="O14" s="6"/>
      <c r="P14" s="5"/>
      <c r="Q14" s="6"/>
      <c r="R14" s="6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5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5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5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3"/>
      <c r="GD14" s="3"/>
      <c r="GE14" s="3"/>
    </row>
    <row r="15" spans="1:188" ht="15.75">
      <c r="A15" s="17" t="s">
        <v>30</v>
      </c>
      <c r="B15" s="16" t="s">
        <v>6</v>
      </c>
      <c r="C15" s="32">
        <v>1811676.1746962999</v>
      </c>
      <c r="D15" s="32">
        <v>1819653.7275097664</v>
      </c>
      <c r="E15" s="32">
        <v>2143948</v>
      </c>
      <c r="F15" s="32">
        <v>2392533</v>
      </c>
      <c r="G15" s="36">
        <v>2355732</v>
      </c>
      <c r="H15" s="36">
        <v>2852628</v>
      </c>
      <c r="I15" s="36">
        <v>3268339</v>
      </c>
      <c r="J15" s="36">
        <v>3541378</v>
      </c>
      <c r="K15" s="36">
        <v>3800423</v>
      </c>
      <c r="L15" s="6"/>
      <c r="M15" s="6"/>
      <c r="N15" s="6"/>
      <c r="O15" s="6"/>
      <c r="P15" s="5"/>
      <c r="Q15" s="6"/>
      <c r="R15" s="6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5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5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5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3"/>
      <c r="GD15" s="3"/>
      <c r="GE15" s="3"/>
    </row>
    <row r="16" spans="1:188" ht="15.75">
      <c r="A16" s="21"/>
      <c r="B16" s="22" t="s">
        <v>25</v>
      </c>
      <c r="C16" s="33">
        <f>+C13+C14+C15</f>
        <v>4380234.6024963008</v>
      </c>
      <c r="D16" s="33">
        <f t="shared" ref="D16:K16" si="2">+D13+D14+D15</f>
        <v>4911946.5930097662</v>
      </c>
      <c r="E16" s="33">
        <f t="shared" si="2"/>
        <v>6280464</v>
      </c>
      <c r="F16" s="33">
        <f t="shared" si="2"/>
        <v>6212640</v>
      </c>
      <c r="G16" s="33">
        <f t="shared" si="2"/>
        <v>6145052</v>
      </c>
      <c r="H16" s="33">
        <f t="shared" si="2"/>
        <v>6472424</v>
      </c>
      <c r="I16" s="33">
        <f t="shared" si="2"/>
        <v>7366584</v>
      </c>
      <c r="J16" s="33">
        <f t="shared" si="2"/>
        <v>7946382</v>
      </c>
      <c r="K16" s="33">
        <f t="shared" si="2"/>
        <v>8400933</v>
      </c>
      <c r="L16" s="6"/>
      <c r="M16" s="6"/>
      <c r="N16" s="6"/>
      <c r="O16" s="6"/>
      <c r="P16" s="5"/>
      <c r="Q16" s="6"/>
      <c r="R16" s="6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5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5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5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3"/>
      <c r="GD16" s="3"/>
      <c r="GE16" s="3"/>
    </row>
    <row r="17" spans="1:188" s="14" customFormat="1" ht="15.75">
      <c r="A17" s="12" t="s">
        <v>31</v>
      </c>
      <c r="B17" s="13" t="s">
        <v>7</v>
      </c>
      <c r="C17" s="30">
        <f>C18+C19</f>
        <v>868351</v>
      </c>
      <c r="D17" s="30">
        <f>D18+D19</f>
        <v>1022444</v>
      </c>
      <c r="E17" s="30">
        <f>E18+E19</f>
        <v>1195215</v>
      </c>
      <c r="F17" s="30">
        <f>F18+F19</f>
        <v>1276126</v>
      </c>
      <c r="G17" s="30">
        <f t="shared" ref="G17:K17" si="3">G18+G19</f>
        <v>1323274</v>
      </c>
      <c r="H17" s="30">
        <f t="shared" si="3"/>
        <v>1519100</v>
      </c>
      <c r="I17" s="30">
        <f t="shared" si="3"/>
        <v>1711550</v>
      </c>
      <c r="J17" s="30">
        <f t="shared" si="3"/>
        <v>1856091</v>
      </c>
      <c r="K17" s="30">
        <f t="shared" si="3"/>
        <v>1903939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3"/>
      <c r="GD17" s="3"/>
      <c r="GE17" s="3"/>
      <c r="GF17" s="4"/>
    </row>
    <row r="18" spans="1:188" ht="15.75">
      <c r="A18" s="15">
        <v>6.1</v>
      </c>
      <c r="B18" s="16" t="s">
        <v>65</v>
      </c>
      <c r="C18" s="36">
        <v>868351</v>
      </c>
      <c r="D18" s="36">
        <v>1022444</v>
      </c>
      <c r="E18" s="36">
        <v>1195215</v>
      </c>
      <c r="F18" s="36">
        <v>1276126</v>
      </c>
      <c r="G18" s="36">
        <v>1323274</v>
      </c>
      <c r="H18" s="36">
        <v>1519100</v>
      </c>
      <c r="I18" s="36">
        <v>1711550</v>
      </c>
      <c r="J18" s="36">
        <v>1856091</v>
      </c>
      <c r="K18" s="36">
        <v>1903939</v>
      </c>
      <c r="L18" s="6"/>
      <c r="M18" s="6"/>
      <c r="N18" s="6"/>
      <c r="O18" s="6"/>
      <c r="P18" s="5"/>
      <c r="Q18" s="6"/>
      <c r="R18" s="6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3"/>
      <c r="GD18" s="3"/>
      <c r="GE18" s="3"/>
    </row>
    <row r="19" spans="1:188" ht="15.75">
      <c r="A19" s="15">
        <v>6.2</v>
      </c>
      <c r="B19" s="16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6"/>
      <c r="O19" s="6"/>
      <c r="P19" s="5"/>
      <c r="Q19" s="6"/>
      <c r="R19" s="6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3"/>
      <c r="GD19" s="3"/>
      <c r="GE19" s="3"/>
    </row>
    <row r="20" spans="1:188" s="14" customFormat="1" ht="30">
      <c r="A20" s="18" t="s">
        <v>32</v>
      </c>
      <c r="B20" s="20" t="s">
        <v>9</v>
      </c>
      <c r="C20" s="30">
        <f>SUM(C21:C27)</f>
        <v>489851</v>
      </c>
      <c r="D20" s="30">
        <f t="shared" ref="D20:K20" si="4">SUM(D21:D27)</f>
        <v>577283</v>
      </c>
      <c r="E20" s="30">
        <f t="shared" si="4"/>
        <v>635603</v>
      </c>
      <c r="F20" s="30">
        <f t="shared" si="4"/>
        <v>718672</v>
      </c>
      <c r="G20" s="30">
        <f t="shared" si="4"/>
        <v>801472</v>
      </c>
      <c r="H20" s="30">
        <f t="shared" si="4"/>
        <v>835526</v>
      </c>
      <c r="I20" s="30">
        <f t="shared" si="4"/>
        <v>855737</v>
      </c>
      <c r="J20" s="30">
        <f t="shared" si="4"/>
        <v>965200</v>
      </c>
      <c r="K20" s="30">
        <f t="shared" si="4"/>
        <v>1051066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3"/>
      <c r="GD20" s="3"/>
      <c r="GE20" s="3"/>
      <c r="GF20" s="4"/>
    </row>
    <row r="21" spans="1:188" ht="15.75">
      <c r="A21" s="15">
        <v>7.1</v>
      </c>
      <c r="B21" s="16" t="s">
        <v>10</v>
      </c>
      <c r="C21" s="36">
        <v>101630</v>
      </c>
      <c r="D21" s="36">
        <v>118355</v>
      </c>
      <c r="E21" s="36">
        <v>124514</v>
      </c>
      <c r="F21" s="36">
        <v>133540</v>
      </c>
      <c r="G21" s="36">
        <v>147113</v>
      </c>
      <c r="H21" s="36">
        <v>165779</v>
      </c>
      <c r="I21" s="36">
        <v>172095</v>
      </c>
      <c r="J21" s="36">
        <v>199596</v>
      </c>
      <c r="K21" s="36">
        <v>204013</v>
      </c>
      <c r="L21" s="6"/>
      <c r="M21" s="6"/>
      <c r="N21" s="6"/>
      <c r="O21" s="6"/>
      <c r="P21" s="5"/>
      <c r="Q21" s="6"/>
      <c r="R21" s="6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3"/>
      <c r="GD21" s="3"/>
      <c r="GE21" s="3"/>
    </row>
    <row r="22" spans="1:188" ht="15.75">
      <c r="A22" s="15">
        <v>7.2</v>
      </c>
      <c r="B22" s="16" t="s">
        <v>67</v>
      </c>
      <c r="C22" s="36">
        <v>240528</v>
      </c>
      <c r="D22" s="36">
        <v>282193</v>
      </c>
      <c r="E22" s="36">
        <v>306448</v>
      </c>
      <c r="F22" s="36">
        <v>336224</v>
      </c>
      <c r="G22" s="40">
        <v>370473</v>
      </c>
      <c r="H22" s="40">
        <v>401875</v>
      </c>
      <c r="I22" s="40">
        <v>431778</v>
      </c>
      <c r="J22" s="40">
        <v>475884</v>
      </c>
      <c r="K22" s="40">
        <v>514163</v>
      </c>
      <c r="L22" s="6"/>
      <c r="M22" s="6"/>
      <c r="N22" s="6"/>
      <c r="O22" s="6"/>
      <c r="P22" s="5"/>
      <c r="Q22" s="6"/>
      <c r="R22" s="6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3"/>
      <c r="GD22" s="3"/>
      <c r="GE22" s="3"/>
    </row>
    <row r="23" spans="1:188" ht="15.75">
      <c r="A23" s="15">
        <v>7.3</v>
      </c>
      <c r="B23" s="16" t="s">
        <v>11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6"/>
      <c r="M23" s="6"/>
      <c r="N23" s="6"/>
      <c r="O23" s="6"/>
      <c r="P23" s="5"/>
      <c r="Q23" s="6"/>
      <c r="R23" s="6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3"/>
      <c r="GD23" s="3"/>
      <c r="GE23" s="3"/>
    </row>
    <row r="24" spans="1:188" ht="15.75">
      <c r="A24" s="15">
        <v>7.4</v>
      </c>
      <c r="B24" s="16" t="s">
        <v>12</v>
      </c>
      <c r="C24" s="36"/>
      <c r="D24" s="36"/>
      <c r="E24" s="36"/>
      <c r="F24" s="36"/>
      <c r="G24" s="40"/>
      <c r="H24" s="40"/>
      <c r="I24" s="40"/>
      <c r="J24" s="40"/>
      <c r="K24" s="40"/>
      <c r="L24" s="6"/>
      <c r="M24" s="6"/>
      <c r="N24" s="6"/>
      <c r="O24" s="6"/>
      <c r="P24" s="5"/>
      <c r="Q24" s="6"/>
      <c r="R24" s="6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3"/>
      <c r="GD24" s="3"/>
      <c r="GE24" s="3"/>
    </row>
    <row r="25" spans="1:188" ht="15.75">
      <c r="A25" s="15">
        <v>7.5</v>
      </c>
      <c r="B25" s="16" t="s">
        <v>13</v>
      </c>
      <c r="C25" s="36"/>
      <c r="D25" s="36"/>
      <c r="E25" s="36"/>
      <c r="F25" s="36"/>
      <c r="G25" s="40"/>
      <c r="H25" s="40"/>
      <c r="I25" s="40"/>
      <c r="J25" s="40"/>
      <c r="K25" s="40"/>
      <c r="L25" s="6"/>
      <c r="M25" s="6"/>
      <c r="N25" s="6"/>
      <c r="O25" s="6"/>
      <c r="P25" s="5"/>
      <c r="Q25" s="6"/>
      <c r="R25" s="6"/>
      <c r="S25" s="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3"/>
      <c r="GD25" s="3"/>
      <c r="GE25" s="3"/>
    </row>
    <row r="26" spans="1:188" ht="15.75">
      <c r="A26" s="15">
        <v>7.6</v>
      </c>
      <c r="B26" s="16" t="s">
        <v>14</v>
      </c>
      <c r="C26" s="36">
        <v>8723</v>
      </c>
      <c r="D26" s="36">
        <v>10121</v>
      </c>
      <c r="E26" s="36">
        <v>11948</v>
      </c>
      <c r="F26" s="36">
        <v>12911</v>
      </c>
      <c r="G26" s="36">
        <v>15108</v>
      </c>
      <c r="H26" s="36">
        <v>15151</v>
      </c>
      <c r="I26" s="36">
        <v>17318</v>
      </c>
      <c r="J26" s="36">
        <v>18335</v>
      </c>
      <c r="K26" s="36">
        <v>18884</v>
      </c>
      <c r="L26" s="6"/>
      <c r="M26" s="6"/>
      <c r="N26" s="6"/>
      <c r="O26" s="6"/>
      <c r="P26" s="5"/>
      <c r="Q26" s="6"/>
      <c r="R26" s="6"/>
      <c r="S26" s="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3"/>
      <c r="GD26" s="3"/>
      <c r="GE26" s="3"/>
    </row>
    <row r="27" spans="1:188" ht="30">
      <c r="A27" s="15">
        <v>7.7</v>
      </c>
      <c r="B27" s="16" t="s">
        <v>15</v>
      </c>
      <c r="C27" s="36">
        <v>138970</v>
      </c>
      <c r="D27" s="36">
        <v>166614</v>
      </c>
      <c r="E27" s="36">
        <v>192693</v>
      </c>
      <c r="F27" s="36">
        <v>235997</v>
      </c>
      <c r="G27" s="36">
        <v>268778</v>
      </c>
      <c r="H27" s="36">
        <v>252721</v>
      </c>
      <c r="I27" s="36">
        <v>234546</v>
      </c>
      <c r="J27" s="36">
        <v>271385</v>
      </c>
      <c r="K27" s="36">
        <v>314006</v>
      </c>
      <c r="L27" s="6"/>
      <c r="M27" s="6"/>
      <c r="N27" s="6"/>
      <c r="O27" s="6"/>
      <c r="P27" s="5"/>
      <c r="Q27" s="6"/>
      <c r="R27" s="6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3"/>
      <c r="GD27" s="3"/>
      <c r="GE27" s="3"/>
    </row>
    <row r="28" spans="1:188" ht="15.75">
      <c r="A28" s="17" t="s">
        <v>33</v>
      </c>
      <c r="B28" s="16" t="s">
        <v>16</v>
      </c>
      <c r="C28" s="32">
        <v>529208</v>
      </c>
      <c r="D28" s="32">
        <v>598550</v>
      </c>
      <c r="E28" s="32">
        <v>669637</v>
      </c>
      <c r="F28" s="32">
        <v>706048</v>
      </c>
      <c r="G28" s="36">
        <v>776414</v>
      </c>
      <c r="H28" s="36">
        <v>694096</v>
      </c>
      <c r="I28" s="36">
        <v>895783</v>
      </c>
      <c r="J28" s="36">
        <v>945015</v>
      </c>
      <c r="K28" s="36">
        <v>1045848</v>
      </c>
      <c r="L28" s="6"/>
      <c r="M28" s="6"/>
      <c r="N28" s="6"/>
      <c r="O28" s="6"/>
      <c r="P28" s="5"/>
      <c r="Q28" s="6"/>
      <c r="R28" s="6"/>
      <c r="S28" s="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3"/>
      <c r="GD28" s="3"/>
      <c r="GE28" s="3"/>
    </row>
    <row r="29" spans="1:188" ht="30">
      <c r="A29" s="17" t="s">
        <v>34</v>
      </c>
      <c r="B29" s="16" t="s">
        <v>17</v>
      </c>
      <c r="C29" s="32">
        <v>1609432</v>
      </c>
      <c r="D29" s="32">
        <v>1747425</v>
      </c>
      <c r="E29" s="32">
        <v>2032613</v>
      </c>
      <c r="F29" s="32">
        <v>2191490</v>
      </c>
      <c r="G29" s="36">
        <v>2281423</v>
      </c>
      <c r="H29" s="36">
        <v>2423725</v>
      </c>
      <c r="I29" s="36">
        <v>2552549</v>
      </c>
      <c r="J29" s="36">
        <v>2697443</v>
      </c>
      <c r="K29" s="36">
        <v>2852693</v>
      </c>
      <c r="L29" s="6"/>
      <c r="M29" s="6"/>
      <c r="N29" s="6"/>
      <c r="O29" s="6"/>
      <c r="P29" s="5"/>
      <c r="Q29" s="6"/>
      <c r="R29" s="6"/>
      <c r="S29" s="5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3"/>
      <c r="GD29" s="3"/>
      <c r="GE29" s="3"/>
    </row>
    <row r="30" spans="1:188" ht="15.75">
      <c r="A30" s="17" t="s">
        <v>35</v>
      </c>
      <c r="B30" s="16" t="s">
        <v>49</v>
      </c>
      <c r="C30" s="32">
        <v>423898</v>
      </c>
      <c r="D30" s="32">
        <v>475364</v>
      </c>
      <c r="E30" s="32">
        <v>613867</v>
      </c>
      <c r="F30" s="32">
        <v>696822</v>
      </c>
      <c r="G30" s="36">
        <v>823850</v>
      </c>
      <c r="H30" s="36">
        <v>842732</v>
      </c>
      <c r="I30" s="36">
        <v>962142</v>
      </c>
      <c r="J30" s="36">
        <v>1171608</v>
      </c>
      <c r="K30" s="36">
        <v>1299973</v>
      </c>
      <c r="L30" s="6"/>
      <c r="M30" s="6"/>
      <c r="N30" s="6"/>
      <c r="O30" s="6"/>
      <c r="P30" s="5"/>
      <c r="Q30" s="6"/>
      <c r="R30" s="6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3"/>
      <c r="GD30" s="3"/>
      <c r="GE30" s="3"/>
    </row>
    <row r="31" spans="1:188" ht="15.75">
      <c r="A31" s="17" t="s">
        <v>36</v>
      </c>
      <c r="B31" s="16" t="s">
        <v>18</v>
      </c>
      <c r="C31" s="32">
        <v>733146</v>
      </c>
      <c r="D31" s="32">
        <v>822746</v>
      </c>
      <c r="E31" s="32">
        <v>859324</v>
      </c>
      <c r="F31" s="32">
        <v>950387</v>
      </c>
      <c r="G31" s="36">
        <v>1099011</v>
      </c>
      <c r="H31" s="36">
        <v>1271395</v>
      </c>
      <c r="I31" s="36">
        <v>1541777</v>
      </c>
      <c r="J31" s="36">
        <v>1838448</v>
      </c>
      <c r="K31" s="36">
        <v>2179492</v>
      </c>
      <c r="L31" s="6"/>
      <c r="M31" s="6"/>
      <c r="N31" s="6"/>
      <c r="O31" s="6"/>
      <c r="P31" s="5"/>
      <c r="Q31" s="6"/>
      <c r="R31" s="6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3"/>
      <c r="GD31" s="3"/>
      <c r="GE31" s="3"/>
    </row>
    <row r="32" spans="1:188" ht="15.75">
      <c r="A32" s="21"/>
      <c r="B32" s="22" t="s">
        <v>26</v>
      </c>
      <c r="C32" s="33">
        <f>C17+C20+C28+C29+C30+C31</f>
        <v>4653886</v>
      </c>
      <c r="D32" s="33">
        <f t="shared" ref="D32:K32" si="5">D17+D20+D28+D29+D30+D31</f>
        <v>5243812</v>
      </c>
      <c r="E32" s="33">
        <f t="shared" si="5"/>
        <v>6006259</v>
      </c>
      <c r="F32" s="33">
        <f t="shared" si="5"/>
        <v>6539545</v>
      </c>
      <c r="G32" s="33">
        <f t="shared" si="5"/>
        <v>7105444</v>
      </c>
      <c r="H32" s="33">
        <f t="shared" si="5"/>
        <v>7586574</v>
      </c>
      <c r="I32" s="33">
        <f t="shared" si="5"/>
        <v>8519538</v>
      </c>
      <c r="J32" s="33">
        <f t="shared" si="5"/>
        <v>9473805</v>
      </c>
      <c r="K32" s="33">
        <f t="shared" si="5"/>
        <v>10333011</v>
      </c>
      <c r="L32" s="6"/>
      <c r="M32" s="6"/>
      <c r="N32" s="6"/>
      <c r="O32" s="6"/>
      <c r="P32" s="5"/>
      <c r="Q32" s="6"/>
      <c r="R32" s="6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3"/>
      <c r="GD32" s="3"/>
      <c r="GE32" s="3"/>
    </row>
    <row r="33" spans="1:188" s="14" customFormat="1" ht="15.75">
      <c r="A33" s="23" t="s">
        <v>23</v>
      </c>
      <c r="B33" s="24" t="s">
        <v>37</v>
      </c>
      <c r="C33" s="38">
        <f>C6+C11+C13+C14+C15+C17+C20+C28+C29+C30+C31</f>
        <v>13262942.606278047</v>
      </c>
      <c r="D33" s="38">
        <f t="shared" ref="D33:K33" si="6">D6+D11+D13+D14+D15+D17+D20+D28+D29+D30+D31</f>
        <v>14805341.373714315</v>
      </c>
      <c r="E33" s="38">
        <f t="shared" si="6"/>
        <v>17464344</v>
      </c>
      <c r="F33" s="38">
        <f t="shared" si="6"/>
        <v>18526319</v>
      </c>
      <c r="G33" s="38">
        <f t="shared" si="6"/>
        <v>18920177</v>
      </c>
      <c r="H33" s="38">
        <f t="shared" si="6"/>
        <v>20843589</v>
      </c>
      <c r="I33" s="38">
        <f t="shared" si="6"/>
        <v>22721479</v>
      </c>
      <c r="J33" s="38">
        <f t="shared" si="6"/>
        <v>25132443</v>
      </c>
      <c r="K33" s="38">
        <f t="shared" si="6"/>
        <v>27173864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3"/>
      <c r="GD33" s="3"/>
      <c r="GE33" s="3"/>
      <c r="GF33" s="4"/>
    </row>
    <row r="34" spans="1:188" ht="15.75">
      <c r="A34" s="19" t="s">
        <v>39</v>
      </c>
      <c r="B34" s="2" t="s">
        <v>70</v>
      </c>
      <c r="C34" s="39">
        <v>964400</v>
      </c>
      <c r="D34" s="39">
        <v>1137800</v>
      </c>
      <c r="E34" s="39">
        <v>1140607</v>
      </c>
      <c r="F34" s="39">
        <v>1205047</v>
      </c>
      <c r="G34" s="39">
        <v>1145094</v>
      </c>
      <c r="H34" s="39">
        <v>1202138</v>
      </c>
      <c r="I34" s="39">
        <v>1354809</v>
      </c>
      <c r="J34" s="39">
        <v>1521238</v>
      </c>
      <c r="K34" s="39">
        <v>1630218</v>
      </c>
      <c r="L34" s="6"/>
      <c r="M34" s="6"/>
      <c r="N34" s="6"/>
      <c r="O34" s="6"/>
      <c r="P34" s="5"/>
      <c r="Q34" s="6"/>
      <c r="R34" s="6"/>
      <c r="S34" s="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8" ht="15.75">
      <c r="A35" s="19" t="s">
        <v>40</v>
      </c>
      <c r="B35" s="2" t="s">
        <v>69</v>
      </c>
      <c r="C35" s="39"/>
      <c r="D35" s="39"/>
      <c r="E35" s="39"/>
      <c r="F35" s="39"/>
      <c r="G35" s="39"/>
      <c r="H35" s="39"/>
      <c r="I35" s="39"/>
      <c r="J35" s="39"/>
      <c r="K35" s="39"/>
      <c r="L35" s="6"/>
      <c r="M35" s="6"/>
      <c r="N35" s="6"/>
      <c r="O35" s="6"/>
      <c r="P35" s="5"/>
      <c r="Q35" s="6"/>
      <c r="R35" s="6"/>
      <c r="S35" s="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8" ht="15.75">
      <c r="A36" s="25" t="s">
        <v>41</v>
      </c>
      <c r="B36" s="26" t="s">
        <v>50</v>
      </c>
      <c r="C36" s="33">
        <f>C33+C34-C35</f>
        <v>14227342.606278047</v>
      </c>
      <c r="D36" s="33">
        <f>D33+D34-D35</f>
        <v>15943141.373714315</v>
      </c>
      <c r="E36" s="33">
        <f>E33+E34-E35</f>
        <v>18604951</v>
      </c>
      <c r="F36" s="33">
        <f>F33+F34-F35</f>
        <v>19731366</v>
      </c>
      <c r="G36" s="33">
        <f t="shared" ref="G36:K36" si="7">G33+G34-G35</f>
        <v>20065271</v>
      </c>
      <c r="H36" s="33">
        <f t="shared" si="7"/>
        <v>22045727</v>
      </c>
      <c r="I36" s="33">
        <f t="shared" si="7"/>
        <v>24076288</v>
      </c>
      <c r="J36" s="33">
        <f t="shared" si="7"/>
        <v>26653681</v>
      </c>
      <c r="K36" s="33">
        <f t="shared" si="7"/>
        <v>28804082</v>
      </c>
      <c r="L36" s="6"/>
      <c r="M36" s="6"/>
      <c r="N36" s="6"/>
      <c r="O36" s="6"/>
      <c r="P36" s="5"/>
      <c r="Q36" s="6"/>
      <c r="R36" s="6"/>
      <c r="S36" s="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8" ht="15.75">
      <c r="A37" s="19" t="s">
        <v>42</v>
      </c>
      <c r="B37" s="2" t="s">
        <v>38</v>
      </c>
      <c r="C37" s="28">
        <f>[1]GSVA_cur!C37</f>
        <v>257850</v>
      </c>
      <c r="D37" s="28">
        <f>[1]GSVA_cur!D37</f>
        <v>262010</v>
      </c>
      <c r="E37" s="28">
        <f>[1]GSVA_cur!E37</f>
        <v>266240</v>
      </c>
      <c r="F37" s="28">
        <f>[1]GSVA_cur!F37</f>
        <v>270530</v>
      </c>
      <c r="G37" s="28">
        <f>[1]GSVA_cur!G37</f>
        <v>274900</v>
      </c>
      <c r="H37" s="28">
        <f>[1]GSVA_cur!H37</f>
        <v>279330</v>
      </c>
      <c r="I37" s="28">
        <f>[1]GSVA_cur!I37</f>
        <v>283840</v>
      </c>
      <c r="J37" s="28">
        <f>[1]GSVA_cur!J37</f>
        <v>288420</v>
      </c>
      <c r="K37" s="28">
        <f>[1]GSVA_cur!K37</f>
        <v>293080</v>
      </c>
      <c r="T37" s="3"/>
      <c r="U37" s="3"/>
      <c r="V37" s="3"/>
      <c r="W37" s="3"/>
    </row>
    <row r="38" spans="1:188" ht="15.75">
      <c r="A38" s="25" t="s">
        <v>43</v>
      </c>
      <c r="B38" s="26" t="s">
        <v>53</v>
      </c>
      <c r="C38" s="33">
        <f>C36/C37*1000</f>
        <v>55176.818329563881</v>
      </c>
      <c r="D38" s="33">
        <f t="shared" ref="D38:K38" si="8">D36/D37*1000</f>
        <v>60849.362137759301</v>
      </c>
      <c r="E38" s="33">
        <f t="shared" si="8"/>
        <v>69880.374849759624</v>
      </c>
      <c r="F38" s="33">
        <f t="shared" si="8"/>
        <v>72935.962739807044</v>
      </c>
      <c r="G38" s="33">
        <f t="shared" si="8"/>
        <v>72991.164059658055</v>
      </c>
      <c r="H38" s="33">
        <f t="shared" si="8"/>
        <v>78923.592166970964</v>
      </c>
      <c r="I38" s="33">
        <f t="shared" si="8"/>
        <v>84823.449830890633</v>
      </c>
      <c r="J38" s="33">
        <f t="shared" si="8"/>
        <v>92412.734900492345</v>
      </c>
      <c r="K38" s="33">
        <f t="shared" si="8"/>
        <v>98280.612801965326</v>
      </c>
      <c r="S38" s="5"/>
      <c r="T38" s="5"/>
      <c r="U38" s="5"/>
      <c r="V38" s="5"/>
      <c r="W38" s="5"/>
      <c r="BX38" s="6"/>
      <c r="BY38" s="6"/>
      <c r="BZ38" s="6"/>
      <c r="CA38" s="6"/>
    </row>
    <row r="39" spans="1:188">
      <c r="B39" s="1" t="s">
        <v>63</v>
      </c>
    </row>
    <row r="40" spans="1:188">
      <c r="B40" s="1" t="s">
        <v>66</v>
      </c>
    </row>
    <row r="41" spans="1:188">
      <c r="B41" s="1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41"/>
  <sheetViews>
    <sheetView zoomScaleSheetLayoutView="100" workbookViewId="0">
      <pane xSplit="2" ySplit="5" topLeftCell="C36" activePane="bottomRight" state="frozen"/>
      <selection activeCell="D40" sqref="D40"/>
      <selection pane="topRight" activeCell="D40" sqref="D40"/>
      <selection pane="bottomLeft" activeCell="D40" sqref="D40"/>
      <selection pane="bottomRight" activeCell="M19" sqref="M19"/>
    </sheetView>
  </sheetViews>
  <sheetFormatPr defaultColWidth="8.85546875" defaultRowHeight="15"/>
  <cols>
    <col min="1" max="1" width="11" style="1" customWidth="1"/>
    <col min="2" max="2" width="36.85546875" style="1" customWidth="1"/>
    <col min="3" max="5" width="10.85546875" style="1" customWidth="1"/>
    <col min="6" max="6" width="10.85546875" style="4" customWidth="1"/>
    <col min="7" max="10" width="11.85546875" style="3" customWidth="1"/>
    <col min="11" max="11" width="11.5703125" style="3" customWidth="1"/>
    <col min="12" max="13" width="9.140625" style="4" customWidth="1"/>
    <col min="14" max="14" width="11.85546875" style="4" customWidth="1"/>
    <col min="15" max="15" width="11.28515625" style="4" customWidth="1"/>
    <col min="16" max="16" width="11.7109375" style="3" customWidth="1"/>
    <col min="17" max="17" width="9.140625" style="4" customWidth="1"/>
    <col min="18" max="18" width="10.85546875" style="4" customWidth="1"/>
    <col min="19" max="19" width="10.85546875" style="3" customWidth="1"/>
    <col min="20" max="20" width="11" style="4" customWidth="1"/>
    <col min="21" max="23" width="11.42578125" style="4" customWidth="1"/>
    <col min="24" max="51" width="9.140625" style="4" customWidth="1"/>
    <col min="52" max="52" width="12.42578125" style="4" customWidth="1"/>
    <col min="53" max="74" width="9.140625" style="4" customWidth="1"/>
    <col min="75" max="75" width="12.140625" style="4" customWidth="1"/>
    <col min="76" max="79" width="9.140625" style="4" customWidth="1"/>
    <col min="80" max="84" width="9.140625" style="4" hidden="1" customWidth="1"/>
    <col min="85" max="85" width="9.140625" style="4" customWidth="1"/>
    <col min="86" max="90" width="9.140625" style="4" hidden="1" customWidth="1"/>
    <col min="91" max="91" width="9.140625" style="4" customWidth="1"/>
    <col min="92" max="96" width="9.140625" style="4" hidden="1" customWidth="1"/>
    <col min="97" max="97" width="9.140625" style="4" customWidth="1"/>
    <col min="98" max="102" width="9.140625" style="4" hidden="1" customWidth="1"/>
    <col min="103" max="103" width="9.140625" style="4" customWidth="1"/>
    <col min="104" max="108" width="9.140625" style="4" hidden="1" customWidth="1"/>
    <col min="109" max="109" width="9.140625" style="3" customWidth="1"/>
    <col min="110" max="114" width="9.140625" style="3" hidden="1" customWidth="1"/>
    <col min="115" max="115" width="9.140625" style="3" customWidth="1"/>
    <col min="116" max="120" width="9.140625" style="3" hidden="1" customWidth="1"/>
    <col min="121" max="121" width="9.140625" style="3" customWidth="1"/>
    <col min="122" max="126" width="9.140625" style="3" hidden="1" customWidth="1"/>
    <col min="127" max="127" width="9.140625" style="3" customWidth="1"/>
    <col min="128" max="157" width="9.140625" style="4" customWidth="1"/>
    <col min="158" max="158" width="9.140625" style="4" hidden="1" customWidth="1"/>
    <col min="159" max="166" width="9.140625" style="4" customWidth="1"/>
    <col min="167" max="167" width="9.140625" style="4" hidden="1" customWidth="1"/>
    <col min="168" max="172" width="9.140625" style="4" customWidth="1"/>
    <col min="173" max="173" width="9.140625" style="4" hidden="1" customWidth="1"/>
    <col min="174" max="183" width="9.140625" style="4" customWidth="1"/>
    <col min="184" max="187" width="8.85546875" style="4"/>
    <col min="188" max="188" width="12.7109375" style="4" bestFit="1" customWidth="1"/>
    <col min="189" max="16384" width="8.85546875" style="1"/>
  </cols>
  <sheetData>
    <row r="1" spans="1:188" ht="18.75">
      <c r="A1" s="1" t="s">
        <v>48</v>
      </c>
      <c r="B1" s="27" t="s">
        <v>59</v>
      </c>
      <c r="H1" s="3" t="s">
        <v>71</v>
      </c>
      <c r="R1" s="5"/>
    </row>
    <row r="2" spans="1:188" ht="15.75">
      <c r="A2" s="9" t="s">
        <v>47</v>
      </c>
    </row>
    <row r="3" spans="1:188" ht="15.75">
      <c r="A3" s="9"/>
    </row>
    <row r="4" spans="1:188" ht="15.75">
      <c r="A4" s="9"/>
      <c r="E4" s="8"/>
      <c r="F4" s="8" t="s">
        <v>52</v>
      </c>
    </row>
    <row r="5" spans="1:188" ht="15.75">
      <c r="A5" s="10" t="s">
        <v>0</v>
      </c>
      <c r="B5" s="11" t="s">
        <v>1</v>
      </c>
      <c r="C5" s="28" t="s">
        <v>19</v>
      </c>
      <c r="D5" s="28" t="s">
        <v>20</v>
      </c>
      <c r="E5" s="28" t="s">
        <v>21</v>
      </c>
      <c r="F5" s="28" t="s">
        <v>51</v>
      </c>
      <c r="G5" s="29" t="s">
        <v>58</v>
      </c>
      <c r="H5" s="29" t="s">
        <v>60</v>
      </c>
      <c r="I5" s="29" t="s">
        <v>61</v>
      </c>
      <c r="J5" s="29" t="s">
        <v>62</v>
      </c>
      <c r="K5" s="29" t="s">
        <v>68</v>
      </c>
    </row>
    <row r="6" spans="1:188" s="14" customFormat="1" ht="15.75">
      <c r="A6" s="12" t="s">
        <v>22</v>
      </c>
      <c r="B6" s="13" t="s">
        <v>2</v>
      </c>
      <c r="C6" s="30">
        <f>SUM(C7:C10)</f>
        <v>2496386.5117031052</v>
      </c>
      <c r="D6" s="30">
        <f>SUM(D7:D10)</f>
        <v>2645350.869750076</v>
      </c>
      <c r="E6" s="30">
        <f>SUM(E7:E10)</f>
        <v>2706120</v>
      </c>
      <c r="F6" s="30">
        <f>SUM(F7:F10)</f>
        <v>2884081</v>
      </c>
      <c r="G6" s="30">
        <f t="shared" ref="G6:K6" si="0">SUM(G7:G10)</f>
        <v>2844302</v>
      </c>
      <c r="H6" s="30">
        <f t="shared" si="0"/>
        <v>3489973</v>
      </c>
      <c r="I6" s="30">
        <f t="shared" si="0"/>
        <v>3121878</v>
      </c>
      <c r="J6" s="30">
        <f t="shared" si="0"/>
        <v>3422586</v>
      </c>
      <c r="K6" s="30">
        <f t="shared" si="0"/>
        <v>3557828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3"/>
      <c r="GD6" s="3"/>
      <c r="GE6" s="3"/>
      <c r="GF6" s="4"/>
    </row>
    <row r="7" spans="1:188" ht="15.75">
      <c r="A7" s="15">
        <v>1.1000000000000001</v>
      </c>
      <c r="B7" s="16" t="s">
        <v>54</v>
      </c>
      <c r="C7" s="32">
        <v>1646143</v>
      </c>
      <c r="D7" s="32">
        <v>1759339</v>
      </c>
      <c r="E7" s="32">
        <v>1802700</v>
      </c>
      <c r="F7" s="32">
        <v>1852931</v>
      </c>
      <c r="G7" s="32">
        <v>1778748</v>
      </c>
      <c r="H7" s="32">
        <v>2244327</v>
      </c>
      <c r="I7" s="32">
        <v>1764557</v>
      </c>
      <c r="J7" s="32">
        <v>2028975</v>
      </c>
      <c r="K7" s="32">
        <v>2090140</v>
      </c>
      <c r="L7" s="6"/>
      <c r="M7" s="6"/>
      <c r="N7" s="6"/>
      <c r="O7" s="6"/>
      <c r="P7" s="5"/>
      <c r="Q7" s="6"/>
      <c r="R7" s="6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3"/>
      <c r="GD7" s="3"/>
      <c r="GE7" s="3"/>
    </row>
    <row r="8" spans="1:188" ht="15.75">
      <c r="A8" s="15">
        <v>1.2</v>
      </c>
      <c r="B8" s="16" t="s">
        <v>55</v>
      </c>
      <c r="C8" s="32">
        <v>221527</v>
      </c>
      <c r="D8" s="32">
        <v>232404</v>
      </c>
      <c r="E8" s="32">
        <v>243589</v>
      </c>
      <c r="F8" s="32">
        <v>238685</v>
      </c>
      <c r="G8" s="32">
        <v>246323</v>
      </c>
      <c r="H8" s="32">
        <v>277322</v>
      </c>
      <c r="I8" s="32">
        <v>306144</v>
      </c>
      <c r="J8" s="32">
        <v>318120</v>
      </c>
      <c r="K8" s="32">
        <v>369771</v>
      </c>
      <c r="L8" s="6"/>
      <c r="M8" s="6"/>
      <c r="N8" s="6"/>
      <c r="O8" s="6"/>
      <c r="P8" s="5"/>
      <c r="Q8" s="6"/>
      <c r="R8" s="6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3"/>
      <c r="GD8" s="3"/>
      <c r="GE8" s="3"/>
    </row>
    <row r="9" spans="1:188" ht="15.75">
      <c r="A9" s="15">
        <v>1.3</v>
      </c>
      <c r="B9" s="16" t="s">
        <v>56</v>
      </c>
      <c r="C9" s="32">
        <v>421532</v>
      </c>
      <c r="D9" s="32">
        <v>444009</v>
      </c>
      <c r="E9" s="32">
        <v>422855</v>
      </c>
      <c r="F9" s="32">
        <v>530276</v>
      </c>
      <c r="G9" s="32">
        <v>532635</v>
      </c>
      <c r="H9" s="32">
        <v>650404</v>
      </c>
      <c r="I9" s="32">
        <v>663290</v>
      </c>
      <c r="J9" s="32">
        <v>656895</v>
      </c>
      <c r="K9" s="32">
        <v>662738</v>
      </c>
      <c r="L9" s="6"/>
      <c r="M9" s="6"/>
      <c r="N9" s="6"/>
      <c r="O9" s="6"/>
      <c r="P9" s="5"/>
      <c r="Q9" s="6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3"/>
      <c r="GD9" s="3"/>
      <c r="GE9" s="3"/>
    </row>
    <row r="10" spans="1:188" ht="15.75">
      <c r="A10" s="15">
        <v>1.4</v>
      </c>
      <c r="B10" s="16" t="s">
        <v>57</v>
      </c>
      <c r="C10" s="32">
        <v>207184.51170310527</v>
      </c>
      <c r="D10" s="32">
        <v>209598.86975007606</v>
      </c>
      <c r="E10" s="32">
        <v>236976</v>
      </c>
      <c r="F10" s="32">
        <v>262189</v>
      </c>
      <c r="G10" s="32">
        <v>286596</v>
      </c>
      <c r="H10" s="32">
        <v>317920</v>
      </c>
      <c r="I10" s="32">
        <v>387887</v>
      </c>
      <c r="J10" s="32">
        <v>418596</v>
      </c>
      <c r="K10" s="32">
        <v>435179</v>
      </c>
      <c r="L10" s="6"/>
      <c r="M10" s="6"/>
      <c r="N10" s="6"/>
      <c r="O10" s="6"/>
      <c r="P10" s="5"/>
      <c r="Q10" s="6"/>
      <c r="R10" s="6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3"/>
      <c r="GD10" s="3"/>
      <c r="GE10" s="3"/>
    </row>
    <row r="11" spans="1:188" ht="15.75">
      <c r="A11" s="17" t="s">
        <v>27</v>
      </c>
      <c r="B11" s="16" t="s">
        <v>3</v>
      </c>
      <c r="C11" s="32">
        <v>1732435.4920786407</v>
      </c>
      <c r="D11" s="32">
        <v>1700990.3092080317</v>
      </c>
      <c r="E11" s="32">
        <v>1790237</v>
      </c>
      <c r="F11" s="32">
        <v>1799334</v>
      </c>
      <c r="G11" s="32">
        <v>1747743</v>
      </c>
      <c r="H11" s="32">
        <v>1934792</v>
      </c>
      <c r="I11" s="32">
        <v>2079947</v>
      </c>
      <c r="J11" s="32">
        <v>2246185</v>
      </c>
      <c r="K11" s="32">
        <v>2353846</v>
      </c>
      <c r="L11" s="6"/>
      <c r="M11" s="6"/>
      <c r="N11" s="6"/>
      <c r="O11" s="6"/>
      <c r="P11" s="5"/>
      <c r="Q11" s="6"/>
      <c r="R11" s="6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3"/>
      <c r="GD11" s="3"/>
      <c r="GE11" s="3"/>
    </row>
    <row r="12" spans="1:188" ht="15.75">
      <c r="A12" s="21"/>
      <c r="B12" s="22" t="s">
        <v>24</v>
      </c>
      <c r="C12" s="33">
        <f>C6+C11</f>
        <v>4228822.0037817461</v>
      </c>
      <c r="D12" s="33">
        <f>D6+D11</f>
        <v>4346341.1789581077</v>
      </c>
      <c r="E12" s="33">
        <f>E6+E11</f>
        <v>4496357</v>
      </c>
      <c r="F12" s="33">
        <f>F6+F11</f>
        <v>4683415</v>
      </c>
      <c r="G12" s="33">
        <f t="shared" ref="G12:K12" si="1">G6+G11</f>
        <v>4592045</v>
      </c>
      <c r="H12" s="33">
        <f t="shared" si="1"/>
        <v>5424765</v>
      </c>
      <c r="I12" s="33">
        <f t="shared" si="1"/>
        <v>5201825</v>
      </c>
      <c r="J12" s="33">
        <f t="shared" si="1"/>
        <v>5668771</v>
      </c>
      <c r="K12" s="33">
        <f t="shared" si="1"/>
        <v>5911674</v>
      </c>
      <c r="L12" s="6"/>
      <c r="M12" s="6"/>
      <c r="N12" s="6"/>
      <c r="O12" s="6"/>
      <c r="P12" s="5"/>
      <c r="Q12" s="6"/>
      <c r="R12" s="6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3"/>
      <c r="GD12" s="3"/>
      <c r="GE12" s="3"/>
    </row>
    <row r="13" spans="1:188" s="14" customFormat="1" ht="15.75">
      <c r="A13" s="12" t="s">
        <v>28</v>
      </c>
      <c r="B13" s="13" t="s">
        <v>4</v>
      </c>
      <c r="C13" s="32">
        <v>2096873.4278000006</v>
      </c>
      <c r="D13" s="32">
        <v>2313478.6297598686</v>
      </c>
      <c r="E13" s="32">
        <v>3243314</v>
      </c>
      <c r="F13" s="32">
        <v>2920843</v>
      </c>
      <c r="G13" s="30">
        <v>2995128</v>
      </c>
      <c r="H13" s="30">
        <v>2539959</v>
      </c>
      <c r="I13" s="30">
        <v>2588548</v>
      </c>
      <c r="J13" s="30">
        <v>2656149</v>
      </c>
      <c r="K13" s="30">
        <v>2799288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3"/>
      <c r="GD13" s="3"/>
      <c r="GE13" s="3"/>
      <c r="GF13" s="4"/>
    </row>
    <row r="14" spans="1:188" ht="30">
      <c r="A14" s="17" t="s">
        <v>29</v>
      </c>
      <c r="B14" s="16" t="s">
        <v>5</v>
      </c>
      <c r="C14" s="32">
        <v>471685</v>
      </c>
      <c r="D14" s="32">
        <v>632141</v>
      </c>
      <c r="E14" s="32">
        <v>713591</v>
      </c>
      <c r="F14" s="32">
        <v>780262</v>
      </c>
      <c r="G14" s="36">
        <v>999685</v>
      </c>
      <c r="H14" s="36">
        <v>1149688</v>
      </c>
      <c r="I14" s="36">
        <v>1357488</v>
      </c>
      <c r="J14" s="36">
        <v>1426633</v>
      </c>
      <c r="K14" s="36">
        <v>1454639</v>
      </c>
      <c r="L14" s="6"/>
      <c r="M14" s="6"/>
      <c r="N14" s="6"/>
      <c r="O14" s="6"/>
      <c r="P14" s="5"/>
      <c r="Q14" s="6"/>
      <c r="R14" s="6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5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5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5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3"/>
      <c r="GD14" s="3"/>
      <c r="GE14" s="3"/>
    </row>
    <row r="15" spans="1:188" ht="15.75">
      <c r="A15" s="17" t="s">
        <v>30</v>
      </c>
      <c r="B15" s="16" t="s">
        <v>6</v>
      </c>
      <c r="C15" s="32">
        <v>1811676.1746962999</v>
      </c>
      <c r="D15" s="32">
        <v>1690636.592489541</v>
      </c>
      <c r="E15" s="32">
        <v>1652417</v>
      </c>
      <c r="F15" s="32">
        <v>1656004</v>
      </c>
      <c r="G15" s="36">
        <v>1503250</v>
      </c>
      <c r="H15" s="36">
        <v>1697422</v>
      </c>
      <c r="I15" s="36">
        <v>1862666</v>
      </c>
      <c r="J15" s="36">
        <v>1952068</v>
      </c>
      <c r="K15" s="36">
        <v>2064453</v>
      </c>
      <c r="L15" s="6"/>
      <c r="M15" s="6"/>
      <c r="N15" s="6"/>
      <c r="O15" s="6"/>
      <c r="P15" s="5"/>
      <c r="Q15" s="6"/>
      <c r="R15" s="6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5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5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5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3"/>
      <c r="GD15" s="3"/>
      <c r="GE15" s="3"/>
    </row>
    <row r="16" spans="1:188" ht="15.75">
      <c r="A16" s="21"/>
      <c r="B16" s="22" t="s">
        <v>25</v>
      </c>
      <c r="C16" s="33">
        <f>+C13+C14+C15</f>
        <v>4380234.6024963008</v>
      </c>
      <c r="D16" s="33">
        <f>+D13+D14+D15</f>
        <v>4636256.2222494092</v>
      </c>
      <c r="E16" s="33">
        <f>+E13+E14+E15</f>
        <v>5609322</v>
      </c>
      <c r="F16" s="33">
        <f>+F13+F14+F15</f>
        <v>5357109</v>
      </c>
      <c r="G16" s="33">
        <f t="shared" ref="G16:K16" si="2">+G13+G14+G15</f>
        <v>5498063</v>
      </c>
      <c r="H16" s="33">
        <f t="shared" si="2"/>
        <v>5387069</v>
      </c>
      <c r="I16" s="33">
        <f t="shared" si="2"/>
        <v>5808702</v>
      </c>
      <c r="J16" s="33">
        <f t="shared" si="2"/>
        <v>6034850</v>
      </c>
      <c r="K16" s="33">
        <f t="shared" si="2"/>
        <v>6318380</v>
      </c>
      <c r="L16" s="6"/>
      <c r="M16" s="6"/>
      <c r="N16" s="6"/>
      <c r="O16" s="6"/>
      <c r="P16" s="5"/>
      <c r="Q16" s="6"/>
      <c r="R16" s="6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5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5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5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3"/>
      <c r="GD16" s="3"/>
      <c r="GE16" s="3"/>
    </row>
    <row r="17" spans="1:188" s="14" customFormat="1" ht="15.75">
      <c r="A17" s="12" t="s">
        <v>31</v>
      </c>
      <c r="B17" s="13" t="s">
        <v>7</v>
      </c>
      <c r="C17" s="30">
        <f>C18+C19</f>
        <v>868351</v>
      </c>
      <c r="D17" s="30">
        <f t="shared" ref="D17:K17" si="3">D18+D19</f>
        <v>947399</v>
      </c>
      <c r="E17" s="30">
        <f t="shared" si="3"/>
        <v>1044104</v>
      </c>
      <c r="F17" s="30">
        <f t="shared" si="3"/>
        <v>1061307</v>
      </c>
      <c r="G17" s="30">
        <f t="shared" si="3"/>
        <v>1136458</v>
      </c>
      <c r="H17" s="30">
        <f t="shared" si="3"/>
        <v>1449963</v>
      </c>
      <c r="I17" s="30">
        <f t="shared" si="3"/>
        <v>1637406</v>
      </c>
      <c r="J17" s="30">
        <f t="shared" si="3"/>
        <v>1659723</v>
      </c>
      <c r="K17" s="30">
        <f t="shared" si="3"/>
        <v>1685628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3"/>
      <c r="GD17" s="3"/>
      <c r="GE17" s="3"/>
      <c r="GF17" s="4"/>
    </row>
    <row r="18" spans="1:188" ht="15.75">
      <c r="A18" s="15">
        <v>6.1</v>
      </c>
      <c r="B18" s="16" t="s">
        <v>65</v>
      </c>
      <c r="C18" s="36">
        <v>868351</v>
      </c>
      <c r="D18" s="36">
        <v>947399</v>
      </c>
      <c r="E18" s="36">
        <v>1044104</v>
      </c>
      <c r="F18" s="36">
        <v>1061307</v>
      </c>
      <c r="G18" s="36">
        <v>1136458</v>
      </c>
      <c r="H18" s="36">
        <v>1449963</v>
      </c>
      <c r="I18" s="36">
        <v>1637406</v>
      </c>
      <c r="J18" s="36">
        <v>1659723</v>
      </c>
      <c r="K18" s="36">
        <v>1685628</v>
      </c>
      <c r="L18" s="6"/>
      <c r="M18" s="6"/>
      <c r="N18" s="6"/>
      <c r="O18" s="6"/>
      <c r="P18" s="5"/>
      <c r="Q18" s="6"/>
      <c r="R18" s="6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3"/>
      <c r="GD18" s="3"/>
      <c r="GE18" s="3"/>
    </row>
    <row r="19" spans="1:188" ht="15.75">
      <c r="A19" s="15">
        <v>6.2</v>
      </c>
      <c r="B19" s="16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6"/>
      <c r="O19" s="6"/>
      <c r="P19" s="5"/>
      <c r="Q19" s="6"/>
      <c r="R19" s="6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3"/>
      <c r="GD19" s="3"/>
      <c r="GE19" s="3"/>
    </row>
    <row r="20" spans="1:188" s="14" customFormat="1" ht="30">
      <c r="A20" s="18" t="s">
        <v>32</v>
      </c>
      <c r="B20" s="20" t="s">
        <v>9</v>
      </c>
      <c r="C20" s="30">
        <f>SUM(C21:C27)</f>
        <v>489851</v>
      </c>
      <c r="D20" s="30">
        <f t="shared" ref="D20:K20" si="4">SUM(D21:D27)</f>
        <v>549044</v>
      </c>
      <c r="E20" s="30">
        <f t="shared" si="4"/>
        <v>587540</v>
      </c>
      <c r="F20" s="30">
        <f t="shared" si="4"/>
        <v>658737</v>
      </c>
      <c r="G20" s="30">
        <f t="shared" si="4"/>
        <v>740796</v>
      </c>
      <c r="H20" s="30">
        <f t="shared" si="4"/>
        <v>723568</v>
      </c>
      <c r="I20" s="30">
        <f t="shared" si="4"/>
        <v>756977</v>
      </c>
      <c r="J20" s="30">
        <f t="shared" si="4"/>
        <v>834965</v>
      </c>
      <c r="K20" s="30">
        <f t="shared" si="4"/>
        <v>906563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3"/>
      <c r="GD20" s="3"/>
      <c r="GE20" s="3"/>
      <c r="GF20" s="4"/>
    </row>
    <row r="21" spans="1:188" ht="15.75">
      <c r="A21" s="15">
        <v>7.1</v>
      </c>
      <c r="B21" s="16" t="s">
        <v>10</v>
      </c>
      <c r="C21" s="32">
        <v>101630</v>
      </c>
      <c r="D21" s="32">
        <v>113255</v>
      </c>
      <c r="E21" s="32">
        <v>116000</v>
      </c>
      <c r="F21" s="32">
        <v>116678</v>
      </c>
      <c r="G21" s="36">
        <v>124540</v>
      </c>
      <c r="H21" s="36">
        <v>118314</v>
      </c>
      <c r="I21" s="36">
        <v>147199</v>
      </c>
      <c r="J21" s="36">
        <v>170419</v>
      </c>
      <c r="K21" s="36">
        <v>176369</v>
      </c>
      <c r="L21" s="6"/>
      <c r="M21" s="6"/>
      <c r="N21" s="6"/>
      <c r="O21" s="6"/>
      <c r="P21" s="5"/>
      <c r="Q21" s="6"/>
      <c r="R21" s="6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3"/>
      <c r="GD21" s="3"/>
      <c r="GE21" s="3"/>
    </row>
    <row r="22" spans="1:188" ht="15.75">
      <c r="A22" s="15">
        <v>7.2</v>
      </c>
      <c r="B22" s="16" t="s">
        <v>67</v>
      </c>
      <c r="C22" s="36">
        <v>240528</v>
      </c>
      <c r="D22" s="36">
        <v>267263</v>
      </c>
      <c r="E22" s="36">
        <v>285237</v>
      </c>
      <c r="F22" s="36">
        <v>316897</v>
      </c>
      <c r="G22" s="40">
        <v>352166</v>
      </c>
      <c r="H22" s="40">
        <v>371121</v>
      </c>
      <c r="I22" s="40">
        <v>396880</v>
      </c>
      <c r="J22" s="40">
        <v>425506</v>
      </c>
      <c r="K22" s="40">
        <v>453332</v>
      </c>
      <c r="L22" s="6"/>
      <c r="M22" s="6"/>
      <c r="N22" s="6"/>
      <c r="O22" s="6"/>
      <c r="P22" s="5"/>
      <c r="Q22" s="6"/>
      <c r="R22" s="6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3"/>
      <c r="GD22" s="3"/>
      <c r="GE22" s="3"/>
    </row>
    <row r="23" spans="1:188" ht="15.75">
      <c r="A23" s="15">
        <v>7.3</v>
      </c>
      <c r="B23" s="16" t="s">
        <v>11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6"/>
      <c r="M23" s="6"/>
      <c r="N23" s="6"/>
      <c r="O23" s="6"/>
      <c r="P23" s="5"/>
      <c r="Q23" s="6"/>
      <c r="R23" s="6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3"/>
      <c r="GD23" s="3"/>
      <c r="GE23" s="3"/>
    </row>
    <row r="24" spans="1:188" ht="15.75">
      <c r="A24" s="15">
        <v>7.4</v>
      </c>
      <c r="B24" s="16" t="s">
        <v>12</v>
      </c>
      <c r="C24" s="36"/>
      <c r="D24" s="36"/>
      <c r="E24" s="36"/>
      <c r="F24" s="36"/>
      <c r="G24" s="40"/>
      <c r="H24" s="40"/>
      <c r="I24" s="40"/>
      <c r="J24" s="40"/>
      <c r="K24" s="40"/>
      <c r="L24" s="6"/>
      <c r="M24" s="6"/>
      <c r="N24" s="6"/>
      <c r="O24" s="6"/>
      <c r="P24" s="5"/>
      <c r="Q24" s="6"/>
      <c r="R24" s="6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3"/>
      <c r="GD24" s="3"/>
      <c r="GE24" s="3"/>
    </row>
    <row r="25" spans="1:188" ht="15.75">
      <c r="A25" s="15">
        <v>7.5</v>
      </c>
      <c r="B25" s="16" t="s">
        <v>13</v>
      </c>
      <c r="C25" s="36"/>
      <c r="D25" s="36"/>
      <c r="E25" s="36"/>
      <c r="F25" s="36"/>
      <c r="G25" s="40"/>
      <c r="H25" s="40"/>
      <c r="I25" s="40"/>
      <c r="J25" s="40"/>
      <c r="K25" s="40"/>
      <c r="L25" s="6"/>
      <c r="M25" s="6"/>
      <c r="N25" s="6"/>
      <c r="O25" s="6"/>
      <c r="P25" s="5"/>
      <c r="Q25" s="6"/>
      <c r="R25" s="6"/>
      <c r="S25" s="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3"/>
      <c r="GD25" s="3"/>
      <c r="GE25" s="3"/>
    </row>
    <row r="26" spans="1:188" ht="15.75">
      <c r="A26" s="15">
        <v>7.6</v>
      </c>
      <c r="B26" s="16" t="s">
        <v>14</v>
      </c>
      <c r="C26" s="32">
        <v>8723</v>
      </c>
      <c r="D26" s="32">
        <v>9608</v>
      </c>
      <c r="E26" s="32">
        <v>10814</v>
      </c>
      <c r="F26" s="32">
        <v>11506</v>
      </c>
      <c r="G26" s="36">
        <v>13462</v>
      </c>
      <c r="H26" s="36">
        <v>13015</v>
      </c>
      <c r="I26" s="36">
        <v>14471</v>
      </c>
      <c r="J26" s="36">
        <v>15017</v>
      </c>
      <c r="K26" s="36">
        <v>15154</v>
      </c>
      <c r="L26" s="6"/>
      <c r="M26" s="6"/>
      <c r="N26" s="6"/>
      <c r="O26" s="6"/>
      <c r="P26" s="5"/>
      <c r="Q26" s="6"/>
      <c r="R26" s="6"/>
      <c r="S26" s="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3"/>
      <c r="GD26" s="3"/>
      <c r="GE26" s="3"/>
    </row>
    <row r="27" spans="1:188" ht="30">
      <c r="A27" s="15">
        <v>7.7</v>
      </c>
      <c r="B27" s="16" t="s">
        <v>15</v>
      </c>
      <c r="C27" s="32">
        <v>138970</v>
      </c>
      <c r="D27" s="32">
        <v>158918</v>
      </c>
      <c r="E27" s="32">
        <v>175489</v>
      </c>
      <c r="F27" s="32">
        <v>213656</v>
      </c>
      <c r="G27" s="36">
        <v>250628</v>
      </c>
      <c r="H27" s="36">
        <v>221118</v>
      </c>
      <c r="I27" s="36">
        <v>198427</v>
      </c>
      <c r="J27" s="36">
        <v>224023</v>
      </c>
      <c r="K27" s="36">
        <v>261708</v>
      </c>
      <c r="L27" s="6"/>
      <c r="M27" s="6"/>
      <c r="N27" s="6"/>
      <c r="O27" s="6"/>
      <c r="P27" s="5"/>
      <c r="Q27" s="6"/>
      <c r="R27" s="6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3"/>
      <c r="GD27" s="3"/>
      <c r="GE27" s="3"/>
    </row>
    <row r="28" spans="1:188" ht="15.75">
      <c r="A28" s="17" t="s">
        <v>33</v>
      </c>
      <c r="B28" s="16" t="s">
        <v>16</v>
      </c>
      <c r="C28" s="32">
        <v>529208</v>
      </c>
      <c r="D28" s="32">
        <v>590866</v>
      </c>
      <c r="E28" s="32">
        <v>646724</v>
      </c>
      <c r="F28" s="32">
        <v>670413</v>
      </c>
      <c r="G28" s="36">
        <v>757684</v>
      </c>
      <c r="H28" s="36">
        <v>702479</v>
      </c>
      <c r="I28" s="36">
        <v>773356</v>
      </c>
      <c r="J28" s="36">
        <v>814364</v>
      </c>
      <c r="K28" s="36">
        <v>859924</v>
      </c>
      <c r="L28" s="6"/>
      <c r="M28" s="6"/>
      <c r="N28" s="6"/>
      <c r="O28" s="6"/>
      <c r="P28" s="5"/>
      <c r="Q28" s="6"/>
      <c r="R28" s="6"/>
      <c r="S28" s="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3"/>
      <c r="GD28" s="3"/>
      <c r="GE28" s="3"/>
    </row>
    <row r="29" spans="1:188" ht="30">
      <c r="A29" s="17" t="s">
        <v>34</v>
      </c>
      <c r="B29" s="16" t="s">
        <v>17</v>
      </c>
      <c r="C29" s="32">
        <v>1609432</v>
      </c>
      <c r="D29" s="32">
        <v>1581372</v>
      </c>
      <c r="E29" s="32">
        <v>1721146</v>
      </c>
      <c r="F29" s="32">
        <v>1740686</v>
      </c>
      <c r="G29" s="36">
        <v>1724627</v>
      </c>
      <c r="H29" s="36">
        <v>1718855</v>
      </c>
      <c r="I29" s="36">
        <v>1685437</v>
      </c>
      <c r="J29" s="36">
        <v>1759431</v>
      </c>
      <c r="K29" s="36">
        <v>1831573</v>
      </c>
      <c r="L29" s="6"/>
      <c r="M29" s="6"/>
      <c r="N29" s="6"/>
      <c r="O29" s="6"/>
      <c r="P29" s="5"/>
      <c r="Q29" s="6"/>
      <c r="R29" s="6"/>
      <c r="S29" s="5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3"/>
      <c r="GD29" s="3"/>
      <c r="GE29" s="3"/>
    </row>
    <row r="30" spans="1:188" ht="15.75">
      <c r="A30" s="17" t="s">
        <v>35</v>
      </c>
      <c r="B30" s="16" t="s">
        <v>49</v>
      </c>
      <c r="C30" s="32">
        <v>423898</v>
      </c>
      <c r="D30" s="32">
        <v>432267</v>
      </c>
      <c r="E30" s="32">
        <v>504451</v>
      </c>
      <c r="F30" s="32">
        <v>538752</v>
      </c>
      <c r="G30" s="36">
        <v>596576</v>
      </c>
      <c r="H30" s="36">
        <v>589518</v>
      </c>
      <c r="I30" s="36">
        <v>662442</v>
      </c>
      <c r="J30" s="36">
        <v>803732</v>
      </c>
      <c r="K30" s="36">
        <v>875632</v>
      </c>
      <c r="L30" s="6"/>
      <c r="M30" s="6"/>
      <c r="N30" s="6"/>
      <c r="O30" s="6"/>
      <c r="P30" s="5"/>
      <c r="Q30" s="6"/>
      <c r="R30" s="6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3"/>
      <c r="GD30" s="3"/>
      <c r="GE30" s="3"/>
    </row>
    <row r="31" spans="1:188" ht="15.75">
      <c r="A31" s="17" t="s">
        <v>36</v>
      </c>
      <c r="B31" s="16" t="s">
        <v>18</v>
      </c>
      <c r="C31" s="32">
        <v>733146</v>
      </c>
      <c r="D31" s="32">
        <v>751627</v>
      </c>
      <c r="E31" s="32">
        <v>737295</v>
      </c>
      <c r="F31" s="32">
        <v>767015</v>
      </c>
      <c r="G31" s="36">
        <v>820474</v>
      </c>
      <c r="H31" s="36">
        <v>907635</v>
      </c>
      <c r="I31" s="36">
        <v>1062876</v>
      </c>
      <c r="J31" s="36">
        <v>1199636</v>
      </c>
      <c r="K31" s="36">
        <v>1347352</v>
      </c>
      <c r="L31" s="6"/>
      <c r="M31" s="6"/>
      <c r="N31" s="6"/>
      <c r="O31" s="6"/>
      <c r="P31" s="5"/>
      <c r="Q31" s="6"/>
      <c r="R31" s="6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3"/>
      <c r="GD31" s="3"/>
      <c r="GE31" s="3"/>
    </row>
    <row r="32" spans="1:188" ht="15.75">
      <c r="A32" s="21"/>
      <c r="B32" s="22" t="s">
        <v>26</v>
      </c>
      <c r="C32" s="33">
        <f>C17+C20+C28+C29+C30+C31</f>
        <v>4653886</v>
      </c>
      <c r="D32" s="33">
        <f t="shared" ref="D32:K32" si="5">D17+D20+D28+D29+D30+D31</f>
        <v>4852575</v>
      </c>
      <c r="E32" s="33">
        <f t="shared" si="5"/>
        <v>5241260</v>
      </c>
      <c r="F32" s="33">
        <f t="shared" si="5"/>
        <v>5436910</v>
      </c>
      <c r="G32" s="33">
        <f t="shared" si="5"/>
        <v>5776615</v>
      </c>
      <c r="H32" s="33">
        <f t="shared" si="5"/>
        <v>6092018</v>
      </c>
      <c r="I32" s="33">
        <f t="shared" si="5"/>
        <v>6578494</v>
      </c>
      <c r="J32" s="33">
        <f t="shared" si="5"/>
        <v>7071851</v>
      </c>
      <c r="K32" s="33">
        <f t="shared" si="5"/>
        <v>7506672</v>
      </c>
      <c r="L32" s="6"/>
      <c r="M32" s="6"/>
      <c r="N32" s="6"/>
      <c r="O32" s="6"/>
      <c r="P32" s="5"/>
      <c r="Q32" s="6"/>
      <c r="R32" s="6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3"/>
      <c r="GD32" s="3"/>
      <c r="GE32" s="3"/>
    </row>
    <row r="33" spans="1:188" s="14" customFormat="1" ht="15.75">
      <c r="A33" s="23" t="s">
        <v>23</v>
      </c>
      <c r="B33" s="24" t="s">
        <v>37</v>
      </c>
      <c r="C33" s="38">
        <f t="shared" ref="C33:K33" si="6">C6+C11+C13+C14+C15+C17+C20+C28+C29+C30+C31</f>
        <v>13262942.606278047</v>
      </c>
      <c r="D33" s="38">
        <f t="shared" si="6"/>
        <v>13835172.401207518</v>
      </c>
      <c r="E33" s="38">
        <f t="shared" si="6"/>
        <v>15346939</v>
      </c>
      <c r="F33" s="38">
        <f t="shared" si="6"/>
        <v>15477434</v>
      </c>
      <c r="G33" s="38">
        <f t="shared" si="6"/>
        <v>15866723</v>
      </c>
      <c r="H33" s="38">
        <f t="shared" si="6"/>
        <v>16903852</v>
      </c>
      <c r="I33" s="38">
        <f t="shared" si="6"/>
        <v>17589021</v>
      </c>
      <c r="J33" s="38">
        <f t="shared" si="6"/>
        <v>18775472</v>
      </c>
      <c r="K33" s="38">
        <f t="shared" si="6"/>
        <v>19736726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3"/>
      <c r="GD33" s="3"/>
      <c r="GE33" s="3"/>
      <c r="GF33" s="4"/>
    </row>
    <row r="34" spans="1:188" ht="15.75">
      <c r="A34" s="19" t="s">
        <v>39</v>
      </c>
      <c r="B34" s="2" t="s">
        <v>70</v>
      </c>
      <c r="C34" s="39">
        <v>964400</v>
      </c>
      <c r="D34" s="39">
        <v>1040858</v>
      </c>
      <c r="E34" s="39">
        <v>1002493.6439428056</v>
      </c>
      <c r="F34" s="39">
        <v>1057986.8305531167</v>
      </c>
      <c r="G34" s="39">
        <v>1043841</v>
      </c>
      <c r="H34" s="39">
        <v>1077184</v>
      </c>
      <c r="I34" s="39">
        <v>1179120</v>
      </c>
      <c r="J34" s="39">
        <v>1269815</v>
      </c>
      <c r="K34" s="39">
        <v>1346954</v>
      </c>
      <c r="L34" s="6"/>
      <c r="M34" s="6"/>
      <c r="N34" s="6"/>
      <c r="O34" s="6"/>
      <c r="P34" s="5"/>
      <c r="Q34" s="6"/>
      <c r="R34" s="6"/>
      <c r="S34" s="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8" ht="15.75">
      <c r="A35" s="19" t="s">
        <v>40</v>
      </c>
      <c r="B35" s="2" t="s">
        <v>69</v>
      </c>
      <c r="C35" s="39"/>
      <c r="D35" s="39"/>
      <c r="E35" s="39"/>
      <c r="F35" s="39"/>
      <c r="G35" s="39"/>
      <c r="H35" s="39"/>
      <c r="I35" s="39"/>
      <c r="J35" s="39"/>
      <c r="K35" s="39"/>
      <c r="L35" s="6"/>
      <c r="M35" s="6"/>
      <c r="N35" s="6"/>
      <c r="O35" s="6"/>
      <c r="P35" s="5"/>
      <c r="Q35" s="6"/>
      <c r="R35" s="6"/>
      <c r="S35" s="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8" ht="15.75">
      <c r="A36" s="25" t="s">
        <v>41</v>
      </c>
      <c r="B36" s="26" t="s">
        <v>50</v>
      </c>
      <c r="C36" s="33">
        <f>C33+C34-C35</f>
        <v>14227342.606278047</v>
      </c>
      <c r="D36" s="33">
        <f>D33+D34-D35</f>
        <v>14876030.401207518</v>
      </c>
      <c r="E36" s="33">
        <f>E33+E34-E35</f>
        <v>16349432.643942805</v>
      </c>
      <c r="F36" s="33">
        <f>F33+F34-F35</f>
        <v>16535420.830553116</v>
      </c>
      <c r="G36" s="33">
        <f t="shared" ref="G36:K36" si="7">G33+G34-G35</f>
        <v>16910564</v>
      </c>
      <c r="H36" s="33">
        <f t="shared" si="7"/>
        <v>17981036</v>
      </c>
      <c r="I36" s="33">
        <f t="shared" si="7"/>
        <v>18768141</v>
      </c>
      <c r="J36" s="33">
        <f t="shared" si="7"/>
        <v>20045287</v>
      </c>
      <c r="K36" s="33">
        <f t="shared" si="7"/>
        <v>21083680</v>
      </c>
      <c r="L36" s="6"/>
      <c r="M36" s="6"/>
      <c r="N36" s="6"/>
      <c r="O36" s="6"/>
      <c r="P36" s="5"/>
      <c r="Q36" s="6"/>
      <c r="R36" s="6"/>
      <c r="S36" s="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8" ht="15.75">
      <c r="A37" s="19" t="s">
        <v>42</v>
      </c>
      <c r="B37" s="2" t="s">
        <v>38</v>
      </c>
      <c r="C37" s="28">
        <f>[1]GSVA_cur!C37</f>
        <v>257850</v>
      </c>
      <c r="D37" s="28">
        <f>[1]GSVA_cur!D37</f>
        <v>262010</v>
      </c>
      <c r="E37" s="28">
        <f>[1]GSVA_cur!E37</f>
        <v>266240</v>
      </c>
      <c r="F37" s="28">
        <f>[1]GSVA_cur!F37</f>
        <v>270530</v>
      </c>
      <c r="G37" s="28">
        <f>[1]GSVA_cur!G37</f>
        <v>274900</v>
      </c>
      <c r="H37" s="28">
        <f>[1]GSVA_cur!H37</f>
        <v>279330</v>
      </c>
      <c r="I37" s="28">
        <f>[1]GSVA_cur!I37</f>
        <v>283840</v>
      </c>
      <c r="J37" s="28">
        <f>[1]GSVA_cur!J37</f>
        <v>288420</v>
      </c>
      <c r="K37" s="28">
        <f>[1]GSVA_cur!K37</f>
        <v>293080</v>
      </c>
      <c r="T37" s="3"/>
      <c r="U37" s="3"/>
      <c r="V37" s="3"/>
      <c r="W37" s="3"/>
    </row>
    <row r="38" spans="1:188" ht="15.75">
      <c r="A38" s="25" t="s">
        <v>43</v>
      </c>
      <c r="B38" s="26" t="s">
        <v>53</v>
      </c>
      <c r="C38" s="33">
        <f>C36/C37*1000</f>
        <v>55176.818329563881</v>
      </c>
      <c r="D38" s="33">
        <f>D36/D37*1000</f>
        <v>56776.57494449646</v>
      </c>
      <c r="E38" s="33">
        <f>E36/E37*1000</f>
        <v>61408.626216732286</v>
      </c>
      <c r="F38" s="33">
        <f>F36/F37*1000</f>
        <v>61122.318524944058</v>
      </c>
      <c r="G38" s="33">
        <f t="shared" ref="G38:K38" si="8">G36/G37*1000</f>
        <v>61515.32921062204</v>
      </c>
      <c r="H38" s="33">
        <f t="shared" si="8"/>
        <v>64372.018759173741</v>
      </c>
      <c r="I38" s="33">
        <f t="shared" si="8"/>
        <v>66122.255496054102</v>
      </c>
      <c r="J38" s="33">
        <f t="shared" si="8"/>
        <v>69500.336315096036</v>
      </c>
      <c r="K38" s="33">
        <f t="shared" si="8"/>
        <v>71938.310358946372</v>
      </c>
      <c r="S38" s="5"/>
      <c r="T38" s="5"/>
      <c r="U38" s="5"/>
      <c r="V38" s="5"/>
      <c r="W38" s="5"/>
      <c r="BX38" s="6"/>
      <c r="BY38" s="6"/>
      <c r="BZ38" s="6"/>
      <c r="CA38" s="6"/>
    </row>
    <row r="39" spans="1:188">
      <c r="B39" s="1" t="s">
        <v>63</v>
      </c>
    </row>
    <row r="40" spans="1:188">
      <c r="B40" s="1" t="s">
        <v>66</v>
      </c>
    </row>
    <row r="41" spans="1:188">
      <c r="B41" s="1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2020-08-27T07:53:53Z</dcterms:modified>
</cp:coreProperties>
</file>