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4525"/>
</workbook>
</file>

<file path=xl/calcChain.xml><?xml version="1.0" encoding="utf-8"?>
<calcChain xmlns="http://schemas.openxmlformats.org/spreadsheetml/2006/main">
  <c r="D34" i="12" l="1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7" i="12"/>
  <c r="E37" i="12"/>
  <c r="F37" i="12"/>
  <c r="G37" i="12"/>
  <c r="H37" i="12"/>
  <c r="I37" i="12"/>
  <c r="J37" i="12"/>
  <c r="K37" i="12"/>
  <c r="L37" i="12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D37" i="11"/>
  <c r="E37" i="11"/>
  <c r="F37" i="11"/>
  <c r="G37" i="11"/>
  <c r="H37" i="11"/>
  <c r="I37" i="11"/>
  <c r="J37" i="11"/>
  <c r="K37" i="11"/>
  <c r="L37" i="11"/>
  <c r="D37" i="1"/>
  <c r="E37" i="1"/>
  <c r="F37" i="1"/>
  <c r="G37" i="1"/>
  <c r="H37" i="1"/>
  <c r="I37" i="1"/>
  <c r="J37" i="1"/>
  <c r="K37" i="1"/>
  <c r="L37" i="1"/>
  <c r="L20" i="1" l="1"/>
  <c r="L20" i="11"/>
  <c r="L20" i="12"/>
  <c r="L20" i="10"/>
  <c r="L16" i="1"/>
  <c r="L17" i="1"/>
  <c r="L32" i="1" s="1"/>
  <c r="L16" i="11"/>
  <c r="L17" i="11"/>
  <c r="L16" i="12"/>
  <c r="L17" i="12"/>
  <c r="L16" i="10"/>
  <c r="L17" i="10"/>
  <c r="L6" i="1"/>
  <c r="L6" i="11"/>
  <c r="L6" i="12"/>
  <c r="L6" i="10"/>
  <c r="L33" i="12" l="1"/>
  <c r="L32" i="11"/>
  <c r="L32" i="12"/>
  <c r="L12" i="1"/>
  <c r="L12" i="10"/>
  <c r="L33" i="10"/>
  <c r="L32" i="10"/>
  <c r="L12" i="12"/>
  <c r="L12" i="11"/>
  <c r="L33" i="11"/>
  <c r="L33" i="1"/>
  <c r="J20" i="12"/>
  <c r="K20" i="12"/>
  <c r="C35" i="12"/>
  <c r="C34" i="12"/>
  <c r="C37" i="11"/>
  <c r="C35" i="11"/>
  <c r="C34" i="11"/>
  <c r="L36" i="11" l="1"/>
  <c r="L36" i="12"/>
  <c r="L36" i="1"/>
  <c r="L36" i="10"/>
  <c r="K20" i="1"/>
  <c r="K20" i="11"/>
  <c r="K20" i="10"/>
  <c r="K17" i="1"/>
  <c r="K17" i="11"/>
  <c r="K17" i="12"/>
  <c r="K32" i="12" s="1"/>
  <c r="K17" i="10"/>
  <c r="K16" i="1"/>
  <c r="K16" i="11"/>
  <c r="K16" i="12"/>
  <c r="K16" i="10"/>
  <c r="K6" i="1"/>
  <c r="K6" i="11"/>
  <c r="K6" i="12"/>
  <c r="K6" i="10"/>
  <c r="K33" i="12" l="1"/>
  <c r="L38" i="12"/>
  <c r="L38" i="11"/>
  <c r="L38" i="10"/>
  <c r="K12" i="11"/>
  <c r="K12" i="1"/>
  <c r="L38" i="1"/>
  <c r="K12" i="10"/>
  <c r="K12" i="12"/>
  <c r="K32" i="11"/>
  <c r="K33" i="11"/>
  <c r="K36" i="11" s="1"/>
  <c r="K38" i="11" s="1"/>
  <c r="K32" i="1"/>
  <c r="K33" i="1"/>
  <c r="K32" i="10"/>
  <c r="K33" i="10"/>
  <c r="K36" i="12" l="1"/>
  <c r="K36" i="1"/>
  <c r="K36" i="10"/>
  <c r="J20" i="1"/>
  <c r="J20" i="11"/>
  <c r="J20" i="10"/>
  <c r="J16" i="1"/>
  <c r="J17" i="1"/>
  <c r="J16" i="11"/>
  <c r="J17" i="11"/>
  <c r="J16" i="12"/>
  <c r="J17" i="12"/>
  <c r="J32" i="12" s="1"/>
  <c r="J16" i="10"/>
  <c r="J17" i="10"/>
  <c r="J6" i="1"/>
  <c r="J6" i="11"/>
  <c r="J6" i="12"/>
  <c r="J6" i="10"/>
  <c r="J33" i="12" l="1"/>
  <c r="K38" i="12"/>
  <c r="J12" i="10"/>
  <c r="K38" i="1"/>
  <c r="K38" i="10"/>
  <c r="J12" i="12"/>
  <c r="J32" i="11"/>
  <c r="J12" i="1"/>
  <c r="J33" i="10"/>
  <c r="J12" i="11"/>
  <c r="J33" i="11"/>
  <c r="J36" i="11" s="1"/>
  <c r="J38" i="11" s="1"/>
  <c r="J32" i="1"/>
  <c r="J33" i="1"/>
  <c r="J32" i="10"/>
  <c r="I20" i="1"/>
  <c r="I20" i="11"/>
  <c r="I20" i="12"/>
  <c r="I20" i="10"/>
  <c r="I16" i="1"/>
  <c r="I17" i="1"/>
  <c r="I16" i="11"/>
  <c r="I17" i="11"/>
  <c r="I16" i="12"/>
  <c r="I17" i="12"/>
  <c r="I32" i="12" s="1"/>
  <c r="I16" i="10"/>
  <c r="I17" i="10"/>
  <c r="I6" i="1"/>
  <c r="I6" i="11"/>
  <c r="I6" i="12"/>
  <c r="I6" i="10"/>
  <c r="J36" i="12" l="1"/>
  <c r="I33" i="12"/>
  <c r="I36" i="12" s="1"/>
  <c r="I38" i="12" s="1"/>
  <c r="I12" i="10"/>
  <c r="I12" i="12"/>
  <c r="J36" i="1"/>
  <c r="J36" i="10"/>
  <c r="I32" i="11"/>
  <c r="I12" i="1"/>
  <c r="I33" i="11"/>
  <c r="I36" i="11" s="1"/>
  <c r="I38" i="11" s="1"/>
  <c r="I32" i="1"/>
  <c r="I32" i="10"/>
  <c r="I33" i="10"/>
  <c r="I33" i="1"/>
  <c r="I12" i="11"/>
  <c r="G20" i="12"/>
  <c r="G16" i="12"/>
  <c r="G17" i="12"/>
  <c r="G32" i="12" s="1"/>
  <c r="G6" i="12"/>
  <c r="G33" i="12" s="1"/>
  <c r="G36" i="12" s="1"/>
  <c r="G38" i="12" s="1"/>
  <c r="G20" i="11"/>
  <c r="G16" i="11"/>
  <c r="G17" i="11"/>
  <c r="G6" i="11"/>
  <c r="G20" i="1"/>
  <c r="G17" i="1"/>
  <c r="G16" i="1"/>
  <c r="G6" i="1"/>
  <c r="G20" i="10"/>
  <c r="G17" i="10"/>
  <c r="G16" i="10"/>
  <c r="G6" i="10"/>
  <c r="J38" i="12" l="1"/>
  <c r="J38" i="10"/>
  <c r="G12" i="10"/>
  <c r="G12" i="12"/>
  <c r="G12" i="11"/>
  <c r="G32" i="1"/>
  <c r="J38" i="1"/>
  <c r="G12" i="1"/>
  <c r="I36" i="1"/>
  <c r="I36" i="10"/>
  <c r="G32" i="11"/>
  <c r="G33" i="10"/>
  <c r="G33" i="11"/>
  <c r="G36" i="11" s="1"/>
  <c r="G38" i="11" s="1"/>
  <c r="G33" i="1"/>
  <c r="G32" i="10"/>
  <c r="H20" i="1"/>
  <c r="H20" i="11"/>
  <c r="H20" i="12"/>
  <c r="H20" i="10"/>
  <c r="H17" i="1"/>
  <c r="H17" i="11"/>
  <c r="H17" i="12"/>
  <c r="H32" i="12" s="1"/>
  <c r="H17" i="10"/>
  <c r="H16" i="1"/>
  <c r="H16" i="11"/>
  <c r="H16" i="12"/>
  <c r="H16" i="10"/>
  <c r="H6" i="1"/>
  <c r="H6" i="11"/>
  <c r="H6" i="12"/>
  <c r="H6" i="10"/>
  <c r="H33" i="12" l="1"/>
  <c r="H36" i="12" s="1"/>
  <c r="H38" i="12" s="1"/>
  <c r="H12" i="10"/>
  <c r="I38" i="10"/>
  <c r="I38" i="1"/>
  <c r="G36" i="1"/>
  <c r="H12" i="1"/>
  <c r="G36" i="10"/>
  <c r="H32" i="11"/>
  <c r="H33" i="1"/>
  <c r="H12" i="12"/>
  <c r="H12" i="11"/>
  <c r="H33" i="11"/>
  <c r="H36" i="11" s="1"/>
  <c r="H38" i="11" s="1"/>
  <c r="H32" i="1"/>
  <c r="H32" i="10"/>
  <c r="H33" i="10"/>
  <c r="G38" i="10" l="1"/>
  <c r="H36" i="1"/>
  <c r="G38" i="1"/>
  <c r="H36" i="10"/>
  <c r="H38" i="1" l="1"/>
  <c r="H38" i="10"/>
  <c r="C37" i="12" l="1"/>
  <c r="C37" i="1"/>
  <c r="F20" i="12" l="1"/>
  <c r="E20" i="12"/>
  <c r="D20" i="12"/>
  <c r="C20" i="12"/>
  <c r="F17" i="12"/>
  <c r="E17" i="12"/>
  <c r="D17" i="12"/>
  <c r="C17" i="12"/>
  <c r="F16" i="12"/>
  <c r="E16" i="12"/>
  <c r="D16" i="12"/>
  <c r="C16" i="12"/>
  <c r="F6" i="12"/>
  <c r="E6" i="12"/>
  <c r="D6" i="12"/>
  <c r="C6" i="12"/>
  <c r="F20" i="11"/>
  <c r="E20" i="11"/>
  <c r="D20" i="11"/>
  <c r="C20" i="11"/>
  <c r="F17" i="11"/>
  <c r="E17" i="11"/>
  <c r="D17" i="11"/>
  <c r="C17" i="11"/>
  <c r="F16" i="11"/>
  <c r="E16" i="11"/>
  <c r="D16" i="11"/>
  <c r="C16" i="11"/>
  <c r="F6" i="11"/>
  <c r="E6" i="11"/>
  <c r="D6" i="11"/>
  <c r="C6" i="11"/>
  <c r="F20" i="1"/>
  <c r="E20" i="1"/>
  <c r="D20" i="1"/>
  <c r="C20" i="1"/>
  <c r="F17" i="1"/>
  <c r="E17" i="1"/>
  <c r="D17" i="1"/>
  <c r="C17" i="1"/>
  <c r="F16" i="1"/>
  <c r="E16" i="1"/>
  <c r="D16" i="1"/>
  <c r="C16" i="1"/>
  <c r="F6" i="1"/>
  <c r="E6" i="1"/>
  <c r="D6" i="1"/>
  <c r="C6" i="1"/>
  <c r="F20" i="10"/>
  <c r="F17" i="10"/>
  <c r="F16" i="10"/>
  <c r="F6" i="10"/>
  <c r="E20" i="10"/>
  <c r="D20" i="10"/>
  <c r="C20" i="10"/>
  <c r="E17" i="10"/>
  <c r="D17" i="10"/>
  <c r="C17" i="10"/>
  <c r="E16" i="10"/>
  <c r="D16" i="10"/>
  <c r="C16" i="10"/>
  <c r="E6" i="10"/>
  <c r="D6" i="10"/>
  <c r="C6" i="10"/>
  <c r="E33" i="12" l="1"/>
  <c r="E36" i="12" s="1"/>
  <c r="E38" i="12" s="1"/>
  <c r="F33" i="12"/>
  <c r="F36" i="12" s="1"/>
  <c r="F38" i="12" s="1"/>
  <c r="D33" i="12"/>
  <c r="D36" i="12" s="1"/>
  <c r="D38" i="12" s="1"/>
  <c r="D32" i="12"/>
  <c r="E32" i="12"/>
  <c r="F32" i="12"/>
  <c r="E12" i="10"/>
  <c r="F12" i="10"/>
  <c r="D12" i="10"/>
  <c r="C32" i="12"/>
  <c r="C33" i="12"/>
  <c r="C36" i="12" s="1"/>
  <c r="C12" i="10"/>
  <c r="D33" i="10"/>
  <c r="D33" i="1"/>
  <c r="D32" i="1"/>
  <c r="D33" i="11"/>
  <c r="D36" i="11" s="1"/>
  <c r="D38" i="11" s="1"/>
  <c r="C33" i="11"/>
  <c r="E33" i="1"/>
  <c r="E12" i="11"/>
  <c r="E32" i="11"/>
  <c r="E12" i="12"/>
  <c r="F32" i="1"/>
  <c r="F33" i="11"/>
  <c r="F36" i="11" s="1"/>
  <c r="F38" i="11" s="1"/>
  <c r="F32" i="11"/>
  <c r="F33" i="1"/>
  <c r="F32" i="10"/>
  <c r="C32" i="11"/>
  <c r="D32" i="11"/>
  <c r="C33" i="1"/>
  <c r="C32" i="1"/>
  <c r="E32" i="1"/>
  <c r="F33" i="10"/>
  <c r="C12" i="12"/>
  <c r="D12" i="12"/>
  <c r="F12" i="12"/>
  <c r="C12" i="11"/>
  <c r="D12" i="11"/>
  <c r="E33" i="11"/>
  <c r="E36" i="11" s="1"/>
  <c r="E38" i="11" s="1"/>
  <c r="F12" i="11"/>
  <c r="D12" i="1"/>
  <c r="C12" i="1"/>
  <c r="E12" i="1"/>
  <c r="F12" i="1"/>
  <c r="C33" i="10"/>
  <c r="D32" i="10"/>
  <c r="E32" i="10"/>
  <c r="E33" i="10"/>
  <c r="C32" i="10"/>
  <c r="C36" i="1" l="1"/>
  <c r="E36" i="1"/>
  <c r="C36" i="11"/>
  <c r="D36" i="1"/>
  <c r="F36" i="1"/>
  <c r="C38" i="12"/>
  <c r="E36" i="10"/>
  <c r="F36" i="10"/>
  <c r="D36" i="10"/>
  <c r="C36" i="10"/>
  <c r="F38" i="10" l="1"/>
  <c r="E38" i="10"/>
  <c r="C38" i="10"/>
  <c r="D38" i="10"/>
  <c r="C38" i="1"/>
  <c r="F38" i="1"/>
  <c r="E38" i="1"/>
  <c r="D38" i="1"/>
  <c r="C38" i="11"/>
</calcChain>
</file>

<file path=xl/sharedStrings.xml><?xml version="1.0" encoding="utf-8"?>
<sst xmlns="http://schemas.openxmlformats.org/spreadsheetml/2006/main" count="270" uniqueCount="75">
  <si>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</si>
  <si>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</si>
  <si>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</si>
  <si>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</si>
  <si>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</si>
  <si>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</si>
  <si>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</si>
  <si>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</si>
  <si>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</si>
  <si>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</si>
  <si>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</si>
  <si>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</si>
  <si>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</si>
  <si>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</si>
  <si>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</si>
  <si>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</si>
  <si>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</si>
  <si>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</si>
  <si>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</si>
  <si>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</si>
  <si>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</si>
  <si>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</si>
  <si>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</si>
  <si>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</si>
  <si>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</si>
  <si>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</si>
  <si>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</si>
  <si>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</si>
  <si>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</si>
  <si>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</si>
  <si>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</si>
  <si>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</si>
  <si>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</si>
  <si>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</si>
  <si>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</si>
  <si>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</si>
  <si>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 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</si>
  <si>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</si>
  <si>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</si>
  <si>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</si>
  <si>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 </t>
    </r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</si>
  <si>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</si>
  <si>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</si>
  <si>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</si>
  <si>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</si>
  <si>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</si>
  <si>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</si>
  <si>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</si>
  <si>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</si>
  <si>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</si>
  <si>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</si>
  <si>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</si>
  <si>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</si>
  <si>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</si>
  <si>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</si>
  <si>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</si>
  <si>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</si>
  <si>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</si>
  <si>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</si>
  <si>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</si>
  <si>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</si>
  <si>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</si>
  <si>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</si>
  <si>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</si>
  <si>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</si>
  <si>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</si>
  <si>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Rajasthan</t>
  </si>
  <si>
    <t>2016-17</t>
  </si>
  <si>
    <t>2017-18</t>
  </si>
  <si>
    <t>2018-19</t>
  </si>
  <si>
    <t>2019-20</t>
  </si>
  <si>
    <t xml:space="preserve"> </t>
  </si>
  <si>
    <t>2020-21</t>
  </si>
  <si>
    <t>As on 15.03.2021</t>
  </si>
  <si>
    <t>Source: Directorate of Economics and Statistics of the respective State/Uts.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</si>
</sst>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i/>
      <sz val="1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16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1" fontId="7" fillId="0" borderId="1" xfId="0" applyNumberFormat="1" applyFont="1" applyFill="1" applyBorder="1" applyProtection="1"/>
    <xf numFmtId="0" fontId="7" fillId="0" borderId="0" xfId="0" applyFont="1" applyFill="1" applyProtection="1">
      <protection locked="0"/>
    </xf>
    <xf numFmtId="0" fontId="7" fillId="0" borderId="1" xfId="0" applyFont="1" applyFill="1" applyBorder="1" applyProtection="1">
      <protection locked="0"/>
    </xf>
    <xf numFmtId="1" fontId="7" fillId="0" borderId="1" xfId="0" applyNumberFormat="1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Fill="1" applyProtection="1"/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top" wrapText="1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1" fontId="7" fillId="3" borderId="1" xfId="0" applyNumberFormat="1" applyFont="1" applyFill="1" applyBorder="1" applyProtection="1"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" fontId="7" fillId="3" borderId="1" xfId="0" applyNumberFormat="1" applyFont="1" applyFill="1" applyBorder="1" applyProtection="1"/>
    <xf numFmtId="49" fontId="12" fillId="3" borderId="1" xfId="0" quotePrefix="1" applyNumberFormat="1" applyFont="1" applyFill="1" applyBorder="1" applyAlignment="1" applyProtection="1">
      <alignment vertical="center" wrapText="1"/>
    </xf>
    <xf numFmtId="0" fontId="7" fillId="3" borderId="1" xfId="0" applyFont="1" applyFill="1" applyBorder="1" applyAlignment="1" applyProtection="1">
      <alignment vertical="center" wrapText="1"/>
      <protection locked="0"/>
    </xf>
    <xf numFmtId="1" fontId="7" fillId="0" borderId="0" xfId="0" applyNumberFormat="1" applyFont="1" applyFill="1" applyProtection="1">
      <protection locked="0"/>
    </xf>
    <xf numFmtId="0" fontId="7" fillId="0" borderId="1" xfId="0" applyFont="1" applyFill="1" applyBorder="1" applyProtection="1"/>
    <xf numFmtId="0" fontId="16" fillId="0" borderId="0" xfId="0" applyFont="1" applyFill="1" applyProtection="1">
      <protection locked="0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40"/>
  <sheetViews>
    <sheetView tabSelected="1" zoomScaleSheetLayoutView="100" workbookViewId="0">
      <pane xSplit="2" ySplit="5" topLeftCell="C33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B40" sqref="B40"/>
    </sheetView>
  </sheetViews>
  <sheetFormatPr defaultColWidth="8.85546875" defaultRowHeight="15" x14ac:dyDescent="0.25"/>
  <cols>
    <col min="1" max="1" width="11" style="2" customWidth="1"/>
    <col min="2" max="2" width="44" style="2" customWidth="1"/>
    <col min="3" max="5" width="10.7109375" style="2" customWidth="1"/>
    <col min="6" max="6" width="10.7109375" style="7" customWidth="1"/>
    <col min="7" max="12" width="11.85546875" style="6" customWidth="1"/>
    <col min="13" max="13" width="11" style="7" customWidth="1"/>
    <col min="14" max="16" width="11.42578125" style="7" customWidth="1"/>
    <col min="17" max="44" width="9.140625" style="7" customWidth="1"/>
    <col min="45" max="45" width="12.42578125" style="7" customWidth="1"/>
    <col min="46" max="67" width="9.140625" style="7" customWidth="1"/>
    <col min="68" max="68" width="12.140625" style="7" customWidth="1"/>
    <col min="69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50" width="9.140625" style="7" customWidth="1"/>
    <col min="151" max="151" width="9.140625" style="7" hidden="1" customWidth="1"/>
    <col min="152" max="159" width="9.140625" style="7" customWidth="1"/>
    <col min="160" max="160" width="9.140625" style="7" hidden="1" customWidth="1"/>
    <col min="161" max="165" width="9.140625" style="7" customWidth="1"/>
    <col min="166" max="166" width="9.140625" style="7" hidden="1" customWidth="1"/>
    <col min="167" max="176" width="9.140625" style="7" customWidth="1"/>
    <col min="177" max="180" width="8.85546875" style="7"/>
    <col min="181" max="181" width="12.7109375" style="7" bestFit="1" customWidth="1"/>
    <col min="182" max="16384" width="8.85546875" style="2"/>
  </cols>
  <sheetData>
    <row r="1" spans="1:181" ht="21" x14ac:dyDescent="0.35">
      <c r="A1" s="2" t="s">
        <v>53</v>
      </c>
      <c r="B1" s="34" t="s">
        <v>66</v>
      </c>
    </row>
    <row r="2" spans="1:181" ht="15.75" x14ac:dyDescent="0.25">
      <c r="A2" s="12" t="s">
        <v>48</v>
      </c>
      <c r="I2" s="6" t="s">
        <v>73</v>
      </c>
    </row>
    <row r="3" spans="1:181" ht="15.75" x14ac:dyDescent="0.25">
      <c r="A3" s="12"/>
    </row>
    <row r="4" spans="1:181" ht="15.75" x14ac:dyDescent="0.25">
      <c r="A4" s="12"/>
      <c r="E4" s="11"/>
      <c r="F4" s="11" t="s">
        <v>57</v>
      </c>
    </row>
    <row r="5" spans="1:181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3" t="s">
        <v>65</v>
      </c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72</v>
      </c>
    </row>
    <row r="6" spans="1:181" s="17" customFormat="1" ht="15.75" x14ac:dyDescent="0.25">
      <c r="A6" s="15" t="s">
        <v>26</v>
      </c>
      <c r="B6" s="16" t="s">
        <v>2</v>
      </c>
      <c r="C6" s="1">
        <f>SUM(C7:C10)</f>
        <v>11910302.5177</v>
      </c>
      <c r="D6" s="1">
        <f t="shared" ref="D6:E6" si="0">SUM(D7:D10)</f>
        <v>13641013.231799999</v>
      </c>
      <c r="E6" s="1">
        <f t="shared" si="0"/>
        <v>14779846.705080001</v>
      </c>
      <c r="F6" s="1">
        <f t="shared" ref="F6:L6" si="1">SUM(F7:F10)</f>
        <v>15306196.508300001</v>
      </c>
      <c r="G6" s="1">
        <f t="shared" si="1"/>
        <v>16770546.6252</v>
      </c>
      <c r="H6" s="1">
        <f t="shared" si="1"/>
        <v>20231863.210700002</v>
      </c>
      <c r="I6" s="1">
        <f t="shared" si="1"/>
        <v>20587184.646399997</v>
      </c>
      <c r="J6" s="1">
        <f t="shared" si="1"/>
        <v>22230915.631000001</v>
      </c>
      <c r="K6" s="1">
        <f t="shared" si="1"/>
        <v>25134101.269199997</v>
      </c>
      <c r="L6" s="1">
        <f t="shared" si="1"/>
        <v>26771824.333000004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6"/>
      <c r="FW6" s="6"/>
      <c r="FX6" s="6"/>
      <c r="FY6" s="7"/>
    </row>
    <row r="7" spans="1:181" ht="15.75" x14ac:dyDescent="0.25">
      <c r="A7" s="18">
        <v>1.1000000000000001</v>
      </c>
      <c r="B7" s="19" t="s">
        <v>59</v>
      </c>
      <c r="C7" s="4">
        <v>7346941.9774000002</v>
      </c>
      <c r="D7" s="4">
        <v>8389344.2459999993</v>
      </c>
      <c r="E7" s="4">
        <v>8599905.2510800008</v>
      </c>
      <c r="F7" s="4">
        <v>7760667.9560000002</v>
      </c>
      <c r="G7" s="4">
        <v>8205263.7599999998</v>
      </c>
      <c r="H7" s="4">
        <v>10156122.530200001</v>
      </c>
      <c r="I7" s="4">
        <v>9242336.1483999994</v>
      </c>
      <c r="J7" s="4">
        <v>10234216.806</v>
      </c>
      <c r="K7" s="4">
        <v>12061050.559800001</v>
      </c>
      <c r="L7" s="4">
        <v>12946915.826200001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6"/>
      <c r="FW7" s="6"/>
      <c r="FX7" s="6"/>
    </row>
    <row r="8" spans="1:181" ht="15.75" x14ac:dyDescent="0.25">
      <c r="A8" s="18">
        <v>1.2</v>
      </c>
      <c r="B8" s="19" t="s">
        <v>60</v>
      </c>
      <c r="C8" s="4">
        <v>3113225.2157999999</v>
      </c>
      <c r="D8" s="4">
        <v>3591762.72</v>
      </c>
      <c r="E8" s="4">
        <v>4150166.7892999998</v>
      </c>
      <c r="F8" s="4">
        <v>5333175.0471999999</v>
      </c>
      <c r="G8" s="4">
        <v>6351373.7951999996</v>
      </c>
      <c r="H8" s="4">
        <v>7562140.0384999998</v>
      </c>
      <c r="I8" s="4">
        <v>8967765.1670999993</v>
      </c>
      <c r="J8" s="4">
        <v>9612084.3312999997</v>
      </c>
      <c r="K8" s="4">
        <v>10682917.7193</v>
      </c>
      <c r="L8" s="4">
        <v>11410849.809900001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6"/>
      <c r="FW8" s="6"/>
      <c r="FX8" s="6"/>
    </row>
    <row r="9" spans="1:181" ht="15.75" x14ac:dyDescent="0.25">
      <c r="A9" s="18">
        <v>1.3</v>
      </c>
      <c r="B9" s="19" t="s">
        <v>61</v>
      </c>
      <c r="C9" s="4">
        <v>1417029.9469000001</v>
      </c>
      <c r="D9" s="4">
        <v>1622498.007</v>
      </c>
      <c r="E9" s="4">
        <v>1987304.9121000001</v>
      </c>
      <c r="F9" s="4">
        <v>2154317.3092999998</v>
      </c>
      <c r="G9" s="4">
        <v>2160681.3695999999</v>
      </c>
      <c r="H9" s="4">
        <v>2443199.7250000001</v>
      </c>
      <c r="I9" s="4">
        <v>2298640.176</v>
      </c>
      <c r="J9" s="4">
        <v>2298195.1365</v>
      </c>
      <c r="K9" s="4">
        <v>2295427.4616</v>
      </c>
      <c r="L9" s="4">
        <v>2321748.9287999999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6"/>
      <c r="FW9" s="6"/>
      <c r="FX9" s="6"/>
    </row>
    <row r="10" spans="1:181" ht="15.75" x14ac:dyDescent="0.25">
      <c r="A10" s="18">
        <v>1.4</v>
      </c>
      <c r="B10" s="19" t="s">
        <v>62</v>
      </c>
      <c r="C10" s="4">
        <v>33105.3776</v>
      </c>
      <c r="D10" s="4">
        <v>37408.258800000003</v>
      </c>
      <c r="E10" s="4">
        <v>42469.7526</v>
      </c>
      <c r="F10" s="4">
        <v>58036.195800000001</v>
      </c>
      <c r="G10" s="4">
        <v>53227.700400000002</v>
      </c>
      <c r="H10" s="4">
        <v>70400.917000000001</v>
      </c>
      <c r="I10" s="4">
        <v>78443.154899999994</v>
      </c>
      <c r="J10" s="4">
        <v>86419.357199999999</v>
      </c>
      <c r="K10" s="4">
        <v>94705.5285</v>
      </c>
      <c r="L10" s="4">
        <v>92309.768100000001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6"/>
      <c r="FW10" s="6"/>
      <c r="FX10" s="6"/>
    </row>
    <row r="11" spans="1:181" ht="15.75" x14ac:dyDescent="0.25">
      <c r="A11" s="20" t="s">
        <v>31</v>
      </c>
      <c r="B11" s="19" t="s">
        <v>3</v>
      </c>
      <c r="C11" s="4">
        <v>1841530.2822</v>
      </c>
      <c r="D11" s="4">
        <v>3395874.3223999999</v>
      </c>
      <c r="E11" s="4">
        <v>3953972.5776</v>
      </c>
      <c r="F11" s="4">
        <v>4923360.9186000004</v>
      </c>
      <c r="G11" s="4">
        <v>4686623.7652000003</v>
      </c>
      <c r="H11" s="4">
        <v>5095827.7362000002</v>
      </c>
      <c r="I11" s="4">
        <v>5582628.9721649196</v>
      </c>
      <c r="J11" s="4">
        <v>4605618.6544640921</v>
      </c>
      <c r="K11" s="4">
        <v>4784032.5582168642</v>
      </c>
      <c r="L11" s="4">
        <v>3728706.5503000002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6"/>
      <c r="FW11" s="6"/>
      <c r="FX11" s="6"/>
    </row>
    <row r="12" spans="1:181" ht="15.75" x14ac:dyDescent="0.25">
      <c r="A12" s="24"/>
      <c r="B12" s="25" t="s">
        <v>28</v>
      </c>
      <c r="C12" s="26">
        <f>C6+C11</f>
        <v>13751832.799899999</v>
      </c>
      <c r="D12" s="26">
        <f t="shared" ref="D12:L12" si="2">D6+D11</f>
        <v>17036887.554200001</v>
      </c>
      <c r="E12" s="26">
        <f t="shared" si="2"/>
        <v>18733819.282680001</v>
      </c>
      <c r="F12" s="26">
        <f t="shared" si="2"/>
        <v>20229557.426899999</v>
      </c>
      <c r="G12" s="26">
        <f t="shared" si="2"/>
        <v>21457170.3904</v>
      </c>
      <c r="H12" s="26">
        <f t="shared" si="2"/>
        <v>25327690.946900003</v>
      </c>
      <c r="I12" s="26">
        <f t="shared" si="2"/>
        <v>26169813.618564919</v>
      </c>
      <c r="J12" s="26">
        <f t="shared" si="2"/>
        <v>26836534.285464093</v>
      </c>
      <c r="K12" s="26">
        <f t="shared" si="2"/>
        <v>29918133.82741686</v>
      </c>
      <c r="L12" s="26">
        <f t="shared" si="2"/>
        <v>30500530.883300006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6"/>
      <c r="FW12" s="6"/>
      <c r="FX12" s="6"/>
    </row>
    <row r="13" spans="1:181" s="17" customFormat="1" ht="15.75" x14ac:dyDescent="0.25">
      <c r="A13" s="15" t="s">
        <v>32</v>
      </c>
      <c r="B13" s="16" t="s">
        <v>4</v>
      </c>
      <c r="C13" s="1">
        <v>6666606.375</v>
      </c>
      <c r="D13" s="1">
        <v>5627437.2422000002</v>
      </c>
      <c r="E13" s="1">
        <v>5338668.9420999996</v>
      </c>
      <c r="F13" s="1">
        <v>6178416.6782999998</v>
      </c>
      <c r="G13" s="1">
        <v>7694489.1058</v>
      </c>
      <c r="H13" s="1">
        <v>7876593.8624</v>
      </c>
      <c r="I13" s="1">
        <v>8238917.3723999998</v>
      </c>
      <c r="J13" s="1">
        <v>8949840.8819999993</v>
      </c>
      <c r="K13" s="1">
        <v>8991610.4604000002</v>
      </c>
      <c r="L13" s="1">
        <v>8376584.3049086398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6"/>
      <c r="FW13" s="6"/>
      <c r="FX13" s="6"/>
      <c r="FY13" s="7"/>
    </row>
    <row r="14" spans="1:181" ht="30" x14ac:dyDescent="0.25">
      <c r="A14" s="20" t="s">
        <v>33</v>
      </c>
      <c r="B14" s="19" t="s">
        <v>5</v>
      </c>
      <c r="C14" s="4">
        <v>763271.21600000001</v>
      </c>
      <c r="D14" s="4">
        <v>1059920.6492000001</v>
      </c>
      <c r="E14" s="4">
        <v>1070927.4574</v>
      </c>
      <c r="F14" s="4">
        <v>1341407.3004999999</v>
      </c>
      <c r="G14" s="4">
        <v>1924045.7135999999</v>
      </c>
      <c r="H14" s="4">
        <v>2348005.355</v>
      </c>
      <c r="I14" s="4">
        <v>2725695.1247999999</v>
      </c>
      <c r="J14" s="4">
        <v>2644822.4512</v>
      </c>
      <c r="K14" s="4">
        <v>2849889.0088</v>
      </c>
      <c r="L14" s="4">
        <v>2891064.2335999999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8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8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6"/>
      <c r="FW14" s="6"/>
      <c r="FX14" s="6"/>
    </row>
    <row r="15" spans="1:181" ht="15.75" x14ac:dyDescent="0.25">
      <c r="A15" s="20" t="s">
        <v>34</v>
      </c>
      <c r="B15" s="19" t="s">
        <v>6</v>
      </c>
      <c r="C15" s="4">
        <v>4359171.2110000001</v>
      </c>
      <c r="D15" s="4">
        <v>4568111.8679999998</v>
      </c>
      <c r="E15" s="4">
        <v>5259336.4665000001</v>
      </c>
      <c r="F15" s="4">
        <v>5634917.9819999998</v>
      </c>
      <c r="G15" s="4">
        <v>5600200.0323999999</v>
      </c>
      <c r="H15" s="4">
        <v>5947297.3222000003</v>
      </c>
      <c r="I15" s="4">
        <v>6473276.3165999996</v>
      </c>
      <c r="J15" s="4">
        <v>7400355.9756000005</v>
      </c>
      <c r="K15" s="4">
        <v>7779882.7495999997</v>
      </c>
      <c r="L15" s="4">
        <v>7306492.0745999999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8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8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6"/>
      <c r="FW15" s="6"/>
      <c r="FX15" s="6"/>
    </row>
    <row r="16" spans="1:181" ht="15.75" x14ac:dyDescent="0.25">
      <c r="A16" s="24"/>
      <c r="B16" s="25" t="s">
        <v>29</v>
      </c>
      <c r="C16" s="26">
        <f>+C13+C14+C15</f>
        <v>11789048.802000001</v>
      </c>
      <c r="D16" s="26">
        <f t="shared" ref="D16:E16" si="3">+D13+D14+D15</f>
        <v>11255469.759399999</v>
      </c>
      <c r="E16" s="26">
        <f t="shared" si="3"/>
        <v>11668932.866</v>
      </c>
      <c r="F16" s="26">
        <f t="shared" ref="F16:H16" si="4">+F13+F14+F15</f>
        <v>13154741.9608</v>
      </c>
      <c r="G16" s="26">
        <f t="shared" si="4"/>
        <v>15218734.851799998</v>
      </c>
      <c r="H16" s="26">
        <f t="shared" si="4"/>
        <v>16171896.5396</v>
      </c>
      <c r="I16" s="26">
        <f t="shared" ref="I16:K16" si="5">+I13+I14+I15</f>
        <v>17437888.8138</v>
      </c>
      <c r="J16" s="26">
        <f t="shared" si="5"/>
        <v>18995019.308800001</v>
      </c>
      <c r="K16" s="26">
        <f t="shared" si="5"/>
        <v>19621382.218800001</v>
      </c>
      <c r="L16" s="26">
        <f t="shared" ref="L16" si="6">+L13+L14+L15</f>
        <v>18574140.613108639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8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8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6"/>
      <c r="FW16" s="6"/>
      <c r="FX16" s="6"/>
    </row>
    <row r="17" spans="1:181" s="17" customFormat="1" ht="15.75" x14ac:dyDescent="0.25">
      <c r="A17" s="15" t="s">
        <v>35</v>
      </c>
      <c r="B17" s="16" t="s">
        <v>7</v>
      </c>
      <c r="C17" s="1">
        <f>C18+C19</f>
        <v>4374625.4402999999</v>
      </c>
      <c r="D17" s="1">
        <f t="shared" ref="D17:E17" si="7">D18+D19</f>
        <v>5241568.7870000005</v>
      </c>
      <c r="E17" s="1">
        <f t="shared" si="7"/>
        <v>6103583.9906000001</v>
      </c>
      <c r="F17" s="1">
        <f t="shared" ref="F17:H17" si="8">F18+F19</f>
        <v>6953282</v>
      </c>
      <c r="G17" s="1">
        <f t="shared" si="8"/>
        <v>7709306.7396</v>
      </c>
      <c r="H17" s="1">
        <f t="shared" si="8"/>
        <v>8514879.1040000003</v>
      </c>
      <c r="I17" s="1">
        <f t="shared" ref="I17:K17" si="9">I18+I19</f>
        <v>9860187.0329999998</v>
      </c>
      <c r="J17" s="1">
        <f t="shared" si="9"/>
        <v>11264439.211790001</v>
      </c>
      <c r="K17" s="1">
        <f t="shared" si="9"/>
        <v>12270670.2018</v>
      </c>
      <c r="L17" s="1">
        <f t="shared" ref="L17" si="10">L18+L19</f>
        <v>10842422.22055953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6"/>
      <c r="FW17" s="6"/>
      <c r="FX17" s="6"/>
      <c r="FY17" s="7"/>
    </row>
    <row r="18" spans="1:181" ht="15.75" x14ac:dyDescent="0.25">
      <c r="A18" s="18">
        <v>6.1</v>
      </c>
      <c r="B18" s="19" t="s">
        <v>8</v>
      </c>
      <c r="C18" s="1">
        <v>4099131.5024000001</v>
      </c>
      <c r="D18" s="4">
        <v>4943648.2235000003</v>
      </c>
      <c r="E18" s="4">
        <v>5778575.2680000002</v>
      </c>
      <c r="F18" s="1">
        <v>6612085</v>
      </c>
      <c r="G18" s="4">
        <v>7342482.324</v>
      </c>
      <c r="H18" s="4">
        <v>8105279.7539999997</v>
      </c>
      <c r="I18" s="4">
        <v>9405325.8990000002</v>
      </c>
      <c r="J18" s="4">
        <v>10756853.610965</v>
      </c>
      <c r="K18" s="4">
        <v>11725916.165999999</v>
      </c>
      <c r="L18" s="4">
        <v>10334929.36080825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6"/>
      <c r="FW18" s="6"/>
      <c r="FX18" s="6"/>
    </row>
    <row r="19" spans="1:181" ht="15.75" x14ac:dyDescent="0.25">
      <c r="A19" s="18">
        <v>6.2</v>
      </c>
      <c r="B19" s="19" t="s">
        <v>9</v>
      </c>
      <c r="C19" s="1">
        <v>275493.93790000002</v>
      </c>
      <c r="D19" s="1">
        <v>297920.56349999999</v>
      </c>
      <c r="E19" s="1">
        <v>325008.72259999998</v>
      </c>
      <c r="F19" s="1">
        <v>341197</v>
      </c>
      <c r="G19" s="1">
        <v>366824.41560000001</v>
      </c>
      <c r="H19" s="1">
        <v>409599.35</v>
      </c>
      <c r="I19" s="1">
        <v>454861.13400000002</v>
      </c>
      <c r="J19" s="1">
        <v>507585.60082500003</v>
      </c>
      <c r="K19" s="1">
        <v>544754.03579999995</v>
      </c>
      <c r="L19" s="1">
        <v>507492.85975127993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6"/>
      <c r="FW19" s="6"/>
      <c r="FX19" s="6"/>
    </row>
    <row r="20" spans="1:181" s="17" customFormat="1" ht="30" x14ac:dyDescent="0.25">
      <c r="A20" s="21" t="s">
        <v>36</v>
      </c>
      <c r="B20" s="23" t="s">
        <v>10</v>
      </c>
      <c r="C20" s="1">
        <f>SUM(C21:C27)</f>
        <v>2284891.0260000001</v>
      </c>
      <c r="D20" s="1">
        <f t="shared" ref="D20:E20" si="11">SUM(D21:D27)</f>
        <v>2712814.5882940004</v>
      </c>
      <c r="E20" s="1">
        <f t="shared" si="11"/>
        <v>3176454.5093999999</v>
      </c>
      <c r="F20" s="1">
        <f t="shared" ref="F20:L20" si="12">SUM(F21:F27)</f>
        <v>3535356.8213</v>
      </c>
      <c r="G20" s="1">
        <f t="shared" si="12"/>
        <v>3965806.9906000001</v>
      </c>
      <c r="H20" s="1">
        <f t="shared" si="12"/>
        <v>4289754.5017000008</v>
      </c>
      <c r="I20" s="1">
        <f t="shared" si="12"/>
        <v>4395925.0104999999</v>
      </c>
      <c r="J20" s="1">
        <f t="shared" si="12"/>
        <v>4884422.8144000005</v>
      </c>
      <c r="K20" s="1">
        <f t="shared" si="12"/>
        <v>5276580.7348736692</v>
      </c>
      <c r="L20" s="1">
        <f t="shared" si="12"/>
        <v>4620603.7272798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6"/>
      <c r="FW20" s="6"/>
      <c r="FX20" s="6"/>
      <c r="FY20" s="7"/>
    </row>
    <row r="21" spans="1:181" ht="15.75" x14ac:dyDescent="0.25">
      <c r="A21" s="18">
        <v>7.1</v>
      </c>
      <c r="B21" s="19" t="s">
        <v>11</v>
      </c>
      <c r="C21" s="4">
        <v>241013</v>
      </c>
      <c r="D21" s="4">
        <v>336958</v>
      </c>
      <c r="E21" s="4">
        <v>401456</v>
      </c>
      <c r="F21" s="4">
        <v>446690</v>
      </c>
      <c r="G21" s="4">
        <v>488125</v>
      </c>
      <c r="H21" s="4">
        <v>571646</v>
      </c>
      <c r="I21" s="4">
        <v>525450</v>
      </c>
      <c r="J21" s="4">
        <v>573370</v>
      </c>
      <c r="K21" s="4">
        <v>604905</v>
      </c>
      <c r="L21" s="4">
        <v>494208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6"/>
      <c r="FW21" s="6"/>
      <c r="FX21" s="6"/>
    </row>
    <row r="22" spans="1:181" ht="15.75" x14ac:dyDescent="0.25">
      <c r="A22" s="18">
        <v>7.2</v>
      </c>
      <c r="B22" s="19" t="s">
        <v>12</v>
      </c>
      <c r="C22" s="4">
        <v>1398870.8073</v>
      </c>
      <c r="D22" s="4">
        <v>1622319.594697</v>
      </c>
      <c r="E22" s="4">
        <v>1798951.6159999999</v>
      </c>
      <c r="F22" s="4">
        <v>1957268.4417000001</v>
      </c>
      <c r="G22" s="4">
        <v>2101180.4526</v>
      </c>
      <c r="H22" s="4">
        <v>2294265.1811000002</v>
      </c>
      <c r="I22" s="4">
        <v>2494646.4105000002</v>
      </c>
      <c r="J22" s="4">
        <v>2803692.9550000001</v>
      </c>
      <c r="K22" s="4">
        <v>3075077.3309999998</v>
      </c>
      <c r="L22" s="4">
        <v>2524945.9964840999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6"/>
      <c r="FW22" s="6"/>
      <c r="FX22" s="6"/>
    </row>
    <row r="23" spans="1:181" ht="15.75" x14ac:dyDescent="0.25">
      <c r="A23" s="18">
        <v>7.3</v>
      </c>
      <c r="B23" s="19" t="s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6"/>
      <c r="FW23" s="6"/>
      <c r="FX23" s="6"/>
    </row>
    <row r="24" spans="1:181" ht="15.75" x14ac:dyDescent="0.25">
      <c r="A24" s="18">
        <v>7.4</v>
      </c>
      <c r="B24" s="19" t="s">
        <v>14</v>
      </c>
      <c r="C24" s="4">
        <v>6641.9072999999999</v>
      </c>
      <c r="D24" s="4">
        <v>12603.9576</v>
      </c>
      <c r="E24" s="4">
        <v>10816.96</v>
      </c>
      <c r="F24" s="4">
        <v>17685.610799999999</v>
      </c>
      <c r="G24" s="4">
        <v>35438.5242</v>
      </c>
      <c r="H24" s="4">
        <v>43843.032500000001</v>
      </c>
      <c r="I24" s="4">
        <v>47105.914499999999</v>
      </c>
      <c r="J24" s="4">
        <v>37476.267500000002</v>
      </c>
      <c r="K24" s="4">
        <v>38915.423999999999</v>
      </c>
      <c r="L24" s="4">
        <v>31953.454646399998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6"/>
      <c r="FW24" s="6"/>
      <c r="FX24" s="6"/>
    </row>
    <row r="25" spans="1:181" ht="15.75" x14ac:dyDescent="0.25">
      <c r="A25" s="18">
        <v>7.5</v>
      </c>
      <c r="B25" s="19" t="s">
        <v>15</v>
      </c>
      <c r="C25" s="4">
        <v>31689.2186</v>
      </c>
      <c r="D25" s="4">
        <v>36866.467596999995</v>
      </c>
      <c r="E25" s="4">
        <v>41057.139199999998</v>
      </c>
      <c r="F25" s="4">
        <v>44328.484199999999</v>
      </c>
      <c r="G25" s="4">
        <v>48433.339800000002</v>
      </c>
      <c r="H25" s="4">
        <v>86452.44</v>
      </c>
      <c r="I25" s="4">
        <v>91920.541500000007</v>
      </c>
      <c r="J25" s="4">
        <v>100076.0425</v>
      </c>
      <c r="K25" s="4">
        <v>109481.69717366918</v>
      </c>
      <c r="L25" s="4">
        <v>89895.421549299761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6"/>
      <c r="FW25" s="6"/>
      <c r="FX25" s="6"/>
    </row>
    <row r="26" spans="1:181" ht="15.75" x14ac:dyDescent="0.25">
      <c r="A26" s="18">
        <v>7.6</v>
      </c>
      <c r="B26" s="19" t="s">
        <v>16</v>
      </c>
      <c r="C26" s="4">
        <v>10113.0928</v>
      </c>
      <c r="D26" s="4">
        <v>11052.5684</v>
      </c>
      <c r="E26" s="4">
        <v>14336.7942</v>
      </c>
      <c r="F26" s="4">
        <v>17395.284599999999</v>
      </c>
      <c r="G26" s="4">
        <v>14680.674000000001</v>
      </c>
      <c r="H26" s="4">
        <v>16703.848099999999</v>
      </c>
      <c r="I26" s="4">
        <v>20580.144</v>
      </c>
      <c r="J26" s="4">
        <v>28139.5494</v>
      </c>
      <c r="K26" s="4">
        <v>32741.772700000001</v>
      </c>
      <c r="L26" s="4">
        <v>38214.854599999999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6"/>
      <c r="FW26" s="6"/>
      <c r="FX26" s="6"/>
    </row>
    <row r="27" spans="1:181" ht="30" x14ac:dyDescent="0.25">
      <c r="A27" s="18">
        <v>7.7</v>
      </c>
      <c r="B27" s="19" t="s">
        <v>17</v>
      </c>
      <c r="C27" s="4">
        <v>596563</v>
      </c>
      <c r="D27" s="4">
        <v>693014</v>
      </c>
      <c r="E27" s="4">
        <v>909836</v>
      </c>
      <c r="F27" s="4">
        <v>1051989</v>
      </c>
      <c r="G27" s="4">
        <v>1277949</v>
      </c>
      <c r="H27" s="4">
        <v>1276844</v>
      </c>
      <c r="I27" s="4">
        <v>1216222</v>
      </c>
      <c r="J27" s="4">
        <v>1341668</v>
      </c>
      <c r="K27" s="4">
        <v>1415459.5099999998</v>
      </c>
      <c r="L27" s="4">
        <v>1441386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6"/>
      <c r="FW27" s="6"/>
      <c r="FX27" s="6"/>
    </row>
    <row r="28" spans="1:181" ht="15.75" x14ac:dyDescent="0.25">
      <c r="A28" s="20" t="s">
        <v>37</v>
      </c>
      <c r="B28" s="19" t="s">
        <v>18</v>
      </c>
      <c r="C28" s="4">
        <v>1364042</v>
      </c>
      <c r="D28" s="4">
        <v>1494592</v>
      </c>
      <c r="E28" s="4">
        <v>1714035</v>
      </c>
      <c r="F28" s="4">
        <v>1912251</v>
      </c>
      <c r="G28" s="4">
        <v>2005841</v>
      </c>
      <c r="H28" s="4">
        <v>2054000</v>
      </c>
      <c r="I28" s="4">
        <v>2537092</v>
      </c>
      <c r="J28" s="4">
        <v>2858278</v>
      </c>
      <c r="K28" s="4">
        <v>3032633</v>
      </c>
      <c r="L28" s="4">
        <v>3075090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6"/>
      <c r="FW28" s="6"/>
      <c r="FX28" s="6"/>
    </row>
    <row r="29" spans="1:181" ht="30" x14ac:dyDescent="0.25">
      <c r="A29" s="20" t="s">
        <v>38</v>
      </c>
      <c r="B29" s="19" t="s">
        <v>19</v>
      </c>
      <c r="C29" s="4">
        <v>4133721.2532000002</v>
      </c>
      <c r="D29" s="4">
        <v>4921092.9000000004</v>
      </c>
      <c r="E29" s="4">
        <v>5688746.3093999997</v>
      </c>
      <c r="F29" s="4">
        <v>6449319.5060000001</v>
      </c>
      <c r="G29" s="4">
        <v>6970203.2609999999</v>
      </c>
      <c r="H29" s="4">
        <v>7862113.5580000002</v>
      </c>
      <c r="I29" s="4">
        <v>8747171.7610999998</v>
      </c>
      <c r="J29" s="4">
        <v>9894604.1100999992</v>
      </c>
      <c r="K29" s="4">
        <v>10789666.213</v>
      </c>
      <c r="L29" s="4">
        <v>10051653.044030799</v>
      </c>
      <c r="M29" s="10"/>
      <c r="N29" s="10"/>
      <c r="O29" s="10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6"/>
      <c r="FW29" s="6"/>
      <c r="FX29" s="6"/>
    </row>
    <row r="30" spans="1:181" ht="15.75" x14ac:dyDescent="0.25">
      <c r="A30" s="20" t="s">
        <v>39</v>
      </c>
      <c r="B30" s="19" t="s">
        <v>54</v>
      </c>
      <c r="C30" s="4">
        <v>1467926</v>
      </c>
      <c r="D30" s="4">
        <v>1593302</v>
      </c>
      <c r="E30" s="4">
        <v>1754171</v>
      </c>
      <c r="F30" s="4">
        <v>1910769</v>
      </c>
      <c r="G30" s="4">
        <v>2048963</v>
      </c>
      <c r="H30" s="4">
        <v>2275182</v>
      </c>
      <c r="I30" s="4">
        <v>2407148</v>
      </c>
      <c r="J30" s="4">
        <v>3069732</v>
      </c>
      <c r="K30" s="4">
        <v>3260279</v>
      </c>
      <c r="L30" s="4">
        <v>3492433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6"/>
      <c r="FW30" s="6"/>
      <c r="FX30" s="6"/>
    </row>
    <row r="31" spans="1:181" ht="15.75" x14ac:dyDescent="0.25">
      <c r="A31" s="20" t="s">
        <v>40</v>
      </c>
      <c r="B31" s="19" t="s">
        <v>20</v>
      </c>
      <c r="C31" s="4">
        <v>2532266.3363999999</v>
      </c>
      <c r="D31" s="4">
        <v>2950606.5504000001</v>
      </c>
      <c r="E31" s="4">
        <v>3495137.6768</v>
      </c>
      <c r="F31" s="4">
        <v>4219294.9775999999</v>
      </c>
      <c r="G31" s="4">
        <v>4920013.3776000002</v>
      </c>
      <c r="H31" s="4">
        <v>5701665.4800000004</v>
      </c>
      <c r="I31" s="4">
        <v>6826700.0861</v>
      </c>
      <c r="J31" s="4">
        <v>8747113.3123000003</v>
      </c>
      <c r="K31" s="4">
        <v>9595195.1887999997</v>
      </c>
      <c r="L31" s="4">
        <v>8781186.8049581535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6"/>
      <c r="FW31" s="6"/>
      <c r="FX31" s="6"/>
    </row>
    <row r="32" spans="1:181" ht="15.75" x14ac:dyDescent="0.25">
      <c r="A32" s="24"/>
      <c r="B32" s="25" t="s">
        <v>30</v>
      </c>
      <c r="C32" s="26">
        <f>C17+C20+C28+C29+C30+C31</f>
        <v>16157472.0559</v>
      </c>
      <c r="D32" s="26">
        <f t="shared" ref="D32:E32" si="13">D17+D20+D28+D29+D30+D31</f>
        <v>18913976.825694002</v>
      </c>
      <c r="E32" s="26">
        <f t="shared" si="13"/>
        <v>21932128.486200001</v>
      </c>
      <c r="F32" s="26">
        <f t="shared" ref="F32:G32" si="14">F17+F20+F28+F29+F30+F31</f>
        <v>24980273.304900002</v>
      </c>
      <c r="G32" s="26">
        <f t="shared" si="14"/>
        <v>27620134.368799999</v>
      </c>
      <c r="H32" s="26">
        <f t="shared" ref="H32:I32" si="15">H17+H20+H28+H29+H30+H31</f>
        <v>30697594.6437</v>
      </c>
      <c r="I32" s="26">
        <f t="shared" si="15"/>
        <v>34774223.890699998</v>
      </c>
      <c r="J32" s="26">
        <f t="shared" ref="J32:K32" si="16">J17+J20+J28+J29+J30+J31</f>
        <v>40718589.448589996</v>
      </c>
      <c r="K32" s="26">
        <f t="shared" si="16"/>
        <v>44225024.33847367</v>
      </c>
      <c r="L32" s="26">
        <f t="shared" ref="L32" si="17">L17+L20+L28+L29+L30+L31</f>
        <v>40863388.796828285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6"/>
      <c r="FW32" s="6"/>
      <c r="FX32" s="6"/>
    </row>
    <row r="33" spans="1:181" s="17" customFormat="1" ht="15.75" x14ac:dyDescent="0.25">
      <c r="A33" s="27" t="s">
        <v>27</v>
      </c>
      <c r="B33" s="28" t="s">
        <v>41</v>
      </c>
      <c r="C33" s="29">
        <f t="shared" ref="C33:H33" si="18">C6+C11+C13+C14+C15+C17+C20+C28+C29+C30+C31</f>
        <v>41698353.657800004</v>
      </c>
      <c r="D33" s="29">
        <f t="shared" si="18"/>
        <v>47206334.139293998</v>
      </c>
      <c r="E33" s="29">
        <f t="shared" si="18"/>
        <v>52334880.634879999</v>
      </c>
      <c r="F33" s="29">
        <f t="shared" si="18"/>
        <v>58364572.692599997</v>
      </c>
      <c r="G33" s="29">
        <f t="shared" ref="G33" si="19">G6+G11+G13+G14+G15+G17+G20+G28+G29+G30+G31</f>
        <v>64296039.610999994</v>
      </c>
      <c r="H33" s="29">
        <f t="shared" si="18"/>
        <v>72197182.130199999</v>
      </c>
      <c r="I33" s="29">
        <f t="shared" ref="I33:J33" si="20">I6+I11+I13+I14+I15+I17+I20+I28+I29+I30+I31</f>
        <v>78381926.323064908</v>
      </c>
      <c r="J33" s="29">
        <f t="shared" si="20"/>
        <v>86550143.042854086</v>
      </c>
      <c r="K33" s="29">
        <f t="shared" ref="K33:L33" si="21">K6+K11+K13+K14+K15+K17+K20+K28+K29+K30+K31</f>
        <v>93764540.384690523</v>
      </c>
      <c r="L33" s="29">
        <f t="shared" si="21"/>
        <v>89938060.293236911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6"/>
      <c r="FW33" s="6"/>
      <c r="FX33" s="6"/>
      <c r="FY33" s="7"/>
    </row>
    <row r="34" spans="1:181" ht="15.75" x14ac:dyDescent="0.25">
      <c r="A34" s="22" t="s">
        <v>43</v>
      </c>
      <c r="B34" s="5" t="s">
        <v>25</v>
      </c>
      <c r="C34" s="3">
        <v>3258156</v>
      </c>
      <c r="D34" s="3">
        <v>4150981</v>
      </c>
      <c r="E34" s="3">
        <v>4782292</v>
      </c>
      <c r="F34" s="3">
        <v>5464536</v>
      </c>
      <c r="G34" s="3">
        <v>6115066</v>
      </c>
      <c r="H34" s="3">
        <v>6514227</v>
      </c>
      <c r="I34" s="3">
        <v>7561484</v>
      </c>
      <c r="J34" s="3">
        <v>8977615</v>
      </c>
      <c r="K34" s="3">
        <v>9785600.3500000015</v>
      </c>
      <c r="L34" s="3">
        <v>9335462.7339000031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81" ht="15.75" x14ac:dyDescent="0.25">
      <c r="A35" s="22" t="s">
        <v>44</v>
      </c>
      <c r="B35" s="5" t="s">
        <v>24</v>
      </c>
      <c r="C35" s="3">
        <v>1472846</v>
      </c>
      <c r="D35" s="3">
        <v>2002191</v>
      </c>
      <c r="E35" s="3">
        <v>2014071</v>
      </c>
      <c r="F35" s="3">
        <v>2264953</v>
      </c>
      <c r="G35" s="3">
        <v>2262880</v>
      </c>
      <c r="H35" s="3">
        <v>2652682</v>
      </c>
      <c r="I35" s="3">
        <v>3077287</v>
      </c>
      <c r="J35" s="3">
        <v>3348835</v>
      </c>
      <c r="K35" s="3">
        <v>3650230.1500000004</v>
      </c>
      <c r="L35" s="3">
        <v>3482319.5631000008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81" ht="15.75" x14ac:dyDescent="0.25">
      <c r="A36" s="30" t="s">
        <v>45</v>
      </c>
      <c r="B36" s="31" t="s">
        <v>55</v>
      </c>
      <c r="C36" s="26">
        <f>C33+C34-C35</f>
        <v>43483663.657800004</v>
      </c>
      <c r="D36" s="26">
        <f t="shared" ref="D36:E36" si="22">D33+D34-D35</f>
        <v>49355124.139293998</v>
      </c>
      <c r="E36" s="26">
        <f t="shared" si="22"/>
        <v>55103101.634879999</v>
      </c>
      <c r="F36" s="26">
        <f t="shared" ref="F36:L36" si="23">F33+F34-F35</f>
        <v>61564155.692599997</v>
      </c>
      <c r="G36" s="26">
        <f t="shared" si="23"/>
        <v>68148225.611000001</v>
      </c>
      <c r="H36" s="26">
        <f t="shared" si="23"/>
        <v>76058727.130199999</v>
      </c>
      <c r="I36" s="26">
        <f t="shared" si="23"/>
        <v>82866123.323064908</v>
      </c>
      <c r="J36" s="26">
        <f t="shared" si="23"/>
        <v>92178923.042854086</v>
      </c>
      <c r="K36" s="26">
        <f t="shared" si="23"/>
        <v>99899910.584690511</v>
      </c>
      <c r="L36" s="26">
        <f t="shared" si="23"/>
        <v>95791203.464036927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81" ht="15.75" x14ac:dyDescent="0.25">
      <c r="A37" s="22" t="s">
        <v>46</v>
      </c>
      <c r="B37" s="5" t="s">
        <v>42</v>
      </c>
      <c r="C37" s="3">
        <v>691240</v>
      </c>
      <c r="D37" s="3">
        <v>701220</v>
      </c>
      <c r="E37" s="3">
        <v>711340</v>
      </c>
      <c r="F37" s="3">
        <v>721610</v>
      </c>
      <c r="G37" s="3">
        <v>732040</v>
      </c>
      <c r="H37" s="3">
        <v>742600</v>
      </c>
      <c r="I37" s="3">
        <v>758360</v>
      </c>
      <c r="J37" s="3">
        <v>768440</v>
      </c>
      <c r="K37" s="3">
        <v>778530</v>
      </c>
      <c r="L37" s="3">
        <v>788610</v>
      </c>
      <c r="M37" s="6"/>
      <c r="N37" s="6"/>
      <c r="O37" s="6"/>
      <c r="P37" s="6"/>
    </row>
    <row r="38" spans="1:181" ht="15.75" x14ac:dyDescent="0.25">
      <c r="A38" s="30" t="s">
        <v>47</v>
      </c>
      <c r="B38" s="31" t="s">
        <v>58</v>
      </c>
      <c r="C38" s="26">
        <f>C36/C37*1000</f>
        <v>62906.752586366536</v>
      </c>
      <c r="D38" s="26">
        <f t="shared" ref="D38:J38" si="24">D36/D37*1000</f>
        <v>70384.649809323746</v>
      </c>
      <c r="E38" s="26">
        <f t="shared" si="24"/>
        <v>77463.803012455362</v>
      </c>
      <c r="F38" s="26">
        <f t="shared" si="24"/>
        <v>85314.997980349493</v>
      </c>
      <c r="G38" s="26">
        <f t="shared" si="24"/>
        <v>93093.581786514405</v>
      </c>
      <c r="H38" s="26">
        <f t="shared" si="24"/>
        <v>102422.2018990035</v>
      </c>
      <c r="I38" s="26">
        <f t="shared" si="24"/>
        <v>109270.16631028127</v>
      </c>
      <c r="J38" s="26">
        <f t="shared" si="24"/>
        <v>119955.91463595608</v>
      </c>
      <c r="K38" s="26">
        <f t="shared" ref="K38:L38" si="25">K36/K37*1000</f>
        <v>128318.63972446856</v>
      </c>
      <c r="L38" s="26">
        <f t="shared" si="25"/>
        <v>121468.41082922729</v>
      </c>
      <c r="M38" s="8"/>
      <c r="N38" s="8"/>
      <c r="O38" s="8"/>
      <c r="P38" s="8"/>
      <c r="BQ38" s="9"/>
      <c r="BR38" s="9"/>
      <c r="BS38" s="9"/>
      <c r="BT38" s="9"/>
    </row>
    <row r="40" spans="1:181" x14ac:dyDescent="0.25">
      <c r="B40" s="2" t="s">
        <v>74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38"/>
  <sheetViews>
    <sheetView zoomScaleSheetLayoutView="100" workbookViewId="0">
      <pane xSplit="2" ySplit="5" topLeftCell="C6" activePane="bottomRight" state="frozen"/>
      <selection activeCell="A40" sqref="A40:XFD125"/>
      <selection pane="topRight" activeCell="A40" sqref="A40:XFD125"/>
      <selection pane="bottomLeft" activeCell="A40" sqref="A40:XFD125"/>
      <selection pane="bottomRight" activeCell="C40" sqref="C40"/>
    </sheetView>
  </sheetViews>
  <sheetFormatPr defaultColWidth="8.85546875" defaultRowHeight="15" x14ac:dyDescent="0.25"/>
  <cols>
    <col min="1" max="1" width="11" style="2" customWidth="1"/>
    <col min="2" max="2" width="36.140625" style="2" customWidth="1"/>
    <col min="3" max="5" width="11.140625" style="2" customWidth="1"/>
    <col min="6" max="6" width="11.140625" style="7" customWidth="1"/>
    <col min="7" max="12" width="11.85546875" style="6" customWidth="1"/>
    <col min="13" max="40" width="9.140625" style="7" customWidth="1"/>
    <col min="41" max="41" width="12.42578125" style="7" customWidth="1"/>
    <col min="42" max="63" width="9.140625" style="7" customWidth="1"/>
    <col min="64" max="64" width="12.140625" style="7" customWidth="1"/>
    <col min="65" max="68" width="9.140625" style="7" customWidth="1"/>
    <col min="69" max="73" width="9.140625" style="7" hidden="1" customWidth="1"/>
    <col min="74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6" customWidth="1"/>
    <col min="99" max="103" width="9.140625" style="6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46" width="9.140625" style="7" customWidth="1"/>
    <col min="147" max="147" width="9.140625" style="7" hidden="1" customWidth="1"/>
    <col min="148" max="155" width="9.140625" style="7" customWidth="1"/>
    <col min="156" max="156" width="9.140625" style="7" hidden="1" customWidth="1"/>
    <col min="157" max="161" width="9.140625" style="7" customWidth="1"/>
    <col min="162" max="162" width="9.140625" style="7" hidden="1" customWidth="1"/>
    <col min="163" max="172" width="9.140625" style="7" customWidth="1"/>
    <col min="173" max="173" width="9.140625" style="7"/>
    <col min="174" max="176" width="8.85546875" style="7"/>
    <col min="177" max="177" width="12.7109375" style="7" bestFit="1" customWidth="1"/>
    <col min="178" max="16384" width="8.85546875" style="2"/>
  </cols>
  <sheetData>
    <row r="1" spans="1:177" ht="21" x14ac:dyDescent="0.35">
      <c r="A1" s="2" t="s">
        <v>53</v>
      </c>
      <c r="B1" s="34" t="s">
        <v>66</v>
      </c>
    </row>
    <row r="2" spans="1:177" ht="15.75" x14ac:dyDescent="0.25">
      <c r="A2" s="12" t="s">
        <v>49</v>
      </c>
      <c r="I2" s="6" t="s">
        <v>73</v>
      </c>
    </row>
    <row r="3" spans="1:177" ht="15.75" x14ac:dyDescent="0.25">
      <c r="A3" s="12"/>
    </row>
    <row r="4" spans="1:177" ht="15.75" x14ac:dyDescent="0.25">
      <c r="A4" s="12"/>
      <c r="E4" s="11"/>
      <c r="F4" s="11" t="s">
        <v>57</v>
      </c>
    </row>
    <row r="5" spans="1:177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3" t="s">
        <v>65</v>
      </c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72</v>
      </c>
    </row>
    <row r="6" spans="1:177" s="17" customFormat="1" ht="15.75" x14ac:dyDescent="0.25">
      <c r="A6" s="15" t="s">
        <v>26</v>
      </c>
      <c r="B6" s="16" t="s">
        <v>2</v>
      </c>
      <c r="C6" s="1">
        <f>SUM(C7:C10)</f>
        <v>11910302.5177</v>
      </c>
      <c r="D6" s="1">
        <f t="shared" ref="D6:G6" si="0">SUM(D7:D10)</f>
        <v>12264217.2459</v>
      </c>
      <c r="E6" s="1">
        <f t="shared" si="0"/>
        <v>13360425.850539999</v>
      </c>
      <c r="F6" s="1">
        <f t="shared" si="0"/>
        <v>13730588.869999999</v>
      </c>
      <c r="G6" s="1">
        <f t="shared" si="0"/>
        <v>13685850.228900002</v>
      </c>
      <c r="H6" s="1">
        <f t="shared" ref="H6:L6" si="1">SUM(H7:H10)</f>
        <v>14878869.433500001</v>
      </c>
      <c r="I6" s="1">
        <f t="shared" si="1"/>
        <v>14865375.595100001</v>
      </c>
      <c r="J6" s="1">
        <f t="shared" si="1"/>
        <v>15614070.4517</v>
      </c>
      <c r="K6" s="1">
        <f t="shared" si="1"/>
        <v>17098806.482599996</v>
      </c>
      <c r="L6" s="1">
        <f t="shared" si="1"/>
        <v>17688409.543000001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6"/>
      <c r="FS6" s="6"/>
      <c r="FT6" s="6"/>
      <c r="FU6" s="7"/>
    </row>
    <row r="7" spans="1:177" ht="15.75" x14ac:dyDescent="0.25">
      <c r="A7" s="18">
        <v>1.1000000000000001</v>
      </c>
      <c r="B7" s="19" t="s">
        <v>59</v>
      </c>
      <c r="C7" s="4">
        <v>7346941.9774000002</v>
      </c>
      <c r="D7" s="4">
        <v>7565947.1550000003</v>
      </c>
      <c r="E7" s="4">
        <v>8192234.0614400003</v>
      </c>
      <c r="F7" s="4">
        <v>7828218.2719999999</v>
      </c>
      <c r="G7" s="4">
        <v>7315287.6849999996</v>
      </c>
      <c r="H7" s="4">
        <v>7594884.5822999999</v>
      </c>
      <c r="I7" s="4">
        <v>7257974.7151999995</v>
      </c>
      <c r="J7" s="4">
        <v>7640965.693</v>
      </c>
      <c r="K7" s="4">
        <v>8491790.6923999991</v>
      </c>
      <c r="L7" s="4">
        <v>8667561.5055999998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6"/>
      <c r="FS7" s="6"/>
      <c r="FT7" s="6"/>
    </row>
    <row r="8" spans="1:177" ht="15.75" x14ac:dyDescent="0.25">
      <c r="A8" s="18">
        <v>1.2</v>
      </c>
      <c r="B8" s="19" t="s">
        <v>60</v>
      </c>
      <c r="C8" s="4">
        <v>3113225.2157999999</v>
      </c>
      <c r="D8" s="4">
        <v>3259520.67</v>
      </c>
      <c r="E8" s="4">
        <v>3468965.9353999998</v>
      </c>
      <c r="F8" s="4">
        <v>4134753.7623000001</v>
      </c>
      <c r="G8" s="4">
        <v>4569099.4559000004</v>
      </c>
      <c r="H8" s="4">
        <v>5226141.6220000004</v>
      </c>
      <c r="I8" s="4">
        <v>5649620.4954000004</v>
      </c>
      <c r="J8" s="4">
        <v>6010297.8591999998</v>
      </c>
      <c r="K8" s="4">
        <v>6643314.4223999996</v>
      </c>
      <c r="L8" s="4">
        <v>7019889.6350999996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6"/>
      <c r="FS8" s="6"/>
      <c r="FT8" s="6"/>
    </row>
    <row r="9" spans="1:177" ht="15.75" x14ac:dyDescent="0.25">
      <c r="A9" s="18">
        <v>1.3</v>
      </c>
      <c r="B9" s="19" t="s">
        <v>61</v>
      </c>
      <c r="C9" s="4">
        <v>1417029.9469000001</v>
      </c>
      <c r="D9" s="4">
        <v>1402775.0186999999</v>
      </c>
      <c r="E9" s="4">
        <v>1660681.7084999999</v>
      </c>
      <c r="F9" s="4">
        <v>1716757.9221000001</v>
      </c>
      <c r="G9" s="4">
        <v>1754849.7408</v>
      </c>
      <c r="H9" s="4">
        <v>2002724.2552</v>
      </c>
      <c r="I9" s="4">
        <v>1898443.3188</v>
      </c>
      <c r="J9" s="4">
        <v>1901478.0330000001</v>
      </c>
      <c r="K9" s="4">
        <v>1899857.7527999999</v>
      </c>
      <c r="L9" s="4">
        <v>1933972.1015999999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6"/>
      <c r="FS9" s="6"/>
      <c r="FT9" s="6"/>
    </row>
    <row r="10" spans="1:177" ht="15.75" x14ac:dyDescent="0.25">
      <c r="A10" s="18">
        <v>1.4</v>
      </c>
      <c r="B10" s="19" t="s">
        <v>62</v>
      </c>
      <c r="C10" s="4">
        <v>33105.3776</v>
      </c>
      <c r="D10" s="4">
        <v>35974.402199999997</v>
      </c>
      <c r="E10" s="4">
        <v>38544.145199999999</v>
      </c>
      <c r="F10" s="4">
        <v>50858.9136</v>
      </c>
      <c r="G10" s="4">
        <v>46613.347199999997</v>
      </c>
      <c r="H10" s="4">
        <v>55118.974000000002</v>
      </c>
      <c r="I10" s="4">
        <v>59337.065699999999</v>
      </c>
      <c r="J10" s="4">
        <v>61328.866499999996</v>
      </c>
      <c r="K10" s="4">
        <v>63843.614999999998</v>
      </c>
      <c r="L10" s="4">
        <v>66986.300700000007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6"/>
      <c r="FS10" s="6"/>
      <c r="FT10" s="6"/>
    </row>
    <row r="11" spans="1:177" ht="15.75" x14ac:dyDescent="0.25">
      <c r="A11" s="20" t="s">
        <v>31</v>
      </c>
      <c r="B11" s="19" t="s">
        <v>3</v>
      </c>
      <c r="C11" s="4">
        <v>1841530.2822</v>
      </c>
      <c r="D11" s="4">
        <v>3229374.5219999999</v>
      </c>
      <c r="E11" s="4">
        <v>3505681.1231999998</v>
      </c>
      <c r="F11" s="4">
        <v>4065672.5321999998</v>
      </c>
      <c r="G11" s="4">
        <v>5209803.7835999997</v>
      </c>
      <c r="H11" s="4">
        <v>5866530.7211999996</v>
      </c>
      <c r="I11" s="4">
        <v>5990875.5092405817</v>
      </c>
      <c r="J11" s="4">
        <v>4038649.9862145334</v>
      </c>
      <c r="K11" s="4">
        <v>4100379.0514034443</v>
      </c>
      <c r="L11" s="4">
        <v>3590798.8769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6"/>
      <c r="FS11" s="6"/>
      <c r="FT11" s="6"/>
    </row>
    <row r="12" spans="1:177" ht="15.75" x14ac:dyDescent="0.25">
      <c r="A12" s="24"/>
      <c r="B12" s="25" t="s">
        <v>28</v>
      </c>
      <c r="C12" s="26">
        <f>C6+C11</f>
        <v>13751832.799899999</v>
      </c>
      <c r="D12" s="26">
        <f t="shared" ref="D12:G12" si="2">D6+D11</f>
        <v>15493591.767899999</v>
      </c>
      <c r="E12" s="26">
        <f t="shared" si="2"/>
        <v>16866106.97374</v>
      </c>
      <c r="F12" s="26">
        <f t="shared" si="2"/>
        <v>17796261.402199998</v>
      </c>
      <c r="G12" s="26">
        <f t="shared" si="2"/>
        <v>18895654.012500003</v>
      </c>
      <c r="H12" s="26">
        <f t="shared" ref="H12:L12" si="3">H6+H11</f>
        <v>20745400.1547</v>
      </c>
      <c r="I12" s="26">
        <f t="shared" si="3"/>
        <v>20856251.104340583</v>
      </c>
      <c r="J12" s="26">
        <f t="shared" si="3"/>
        <v>19652720.437914535</v>
      </c>
      <c r="K12" s="26">
        <f t="shared" si="3"/>
        <v>21199185.53400344</v>
      </c>
      <c r="L12" s="26">
        <f t="shared" si="3"/>
        <v>21279208.4199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6"/>
      <c r="FS12" s="6"/>
      <c r="FT12" s="6"/>
    </row>
    <row r="13" spans="1:177" s="17" customFormat="1" ht="15.75" x14ac:dyDescent="0.25">
      <c r="A13" s="15" t="s">
        <v>32</v>
      </c>
      <c r="B13" s="16" t="s">
        <v>4</v>
      </c>
      <c r="C13" s="1">
        <v>6666606.375</v>
      </c>
      <c r="D13" s="1">
        <v>5330887.6558999997</v>
      </c>
      <c r="E13" s="1">
        <v>4900335.8949999996</v>
      </c>
      <c r="F13" s="1">
        <v>5548790.4086999996</v>
      </c>
      <c r="G13" s="1">
        <v>6976097.6009999998</v>
      </c>
      <c r="H13" s="1">
        <v>7184463.2851999998</v>
      </c>
      <c r="I13" s="1">
        <v>7331369.9076000005</v>
      </c>
      <c r="J13" s="1">
        <v>7702937.9346000003</v>
      </c>
      <c r="K13" s="1">
        <v>7718056.2106464598</v>
      </c>
      <c r="L13" s="1">
        <v>7100114.3565831725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6"/>
      <c r="FS13" s="6"/>
      <c r="FT13" s="6"/>
      <c r="FU13" s="7"/>
    </row>
    <row r="14" spans="1:177" ht="30" x14ac:dyDescent="0.25">
      <c r="A14" s="20" t="s">
        <v>33</v>
      </c>
      <c r="B14" s="19" t="s">
        <v>5</v>
      </c>
      <c r="C14" s="4">
        <v>763271.21600000001</v>
      </c>
      <c r="D14" s="4">
        <v>806147.61170000001</v>
      </c>
      <c r="E14" s="4">
        <v>823837.40350000001</v>
      </c>
      <c r="F14" s="4">
        <v>892403.27782499988</v>
      </c>
      <c r="G14" s="4">
        <v>923483.11750000005</v>
      </c>
      <c r="H14" s="4">
        <v>991474.71750000003</v>
      </c>
      <c r="I14" s="4">
        <v>1100742.4591999999</v>
      </c>
      <c r="J14" s="4">
        <v>1197480.5652000001</v>
      </c>
      <c r="K14" s="4">
        <v>1250750.9591999999</v>
      </c>
      <c r="L14" s="4">
        <v>1307719.3695999999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8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8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6"/>
      <c r="FS14" s="6"/>
      <c r="FT14" s="6"/>
    </row>
    <row r="15" spans="1:177" ht="15.75" x14ac:dyDescent="0.25">
      <c r="A15" s="20" t="s">
        <v>34</v>
      </c>
      <c r="B15" s="19" t="s">
        <v>6</v>
      </c>
      <c r="C15" s="4">
        <v>4359171.2110000001</v>
      </c>
      <c r="D15" s="4">
        <v>4269383.3269999996</v>
      </c>
      <c r="E15" s="4">
        <v>4506319.6964999996</v>
      </c>
      <c r="F15" s="4">
        <v>4569177.1679999996</v>
      </c>
      <c r="G15" s="4">
        <v>4495952.0142000001</v>
      </c>
      <c r="H15" s="4">
        <v>4635356.8581999997</v>
      </c>
      <c r="I15" s="4">
        <v>4766569.8635999998</v>
      </c>
      <c r="J15" s="4">
        <v>5045153.5614</v>
      </c>
      <c r="K15" s="4">
        <v>5204554.6251999997</v>
      </c>
      <c r="L15" s="4">
        <v>4904192.517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8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8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6"/>
      <c r="FS15" s="6"/>
      <c r="FT15" s="6"/>
    </row>
    <row r="16" spans="1:177" ht="15.75" x14ac:dyDescent="0.25">
      <c r="A16" s="24"/>
      <c r="B16" s="25" t="s">
        <v>29</v>
      </c>
      <c r="C16" s="26">
        <f>+C13+C14+C15</f>
        <v>11789048.802000001</v>
      </c>
      <c r="D16" s="26">
        <f t="shared" ref="D16:G16" si="4">+D13+D14+D15</f>
        <v>10406418.594599999</v>
      </c>
      <c r="E16" s="26">
        <f t="shared" si="4"/>
        <v>10230492.994999999</v>
      </c>
      <c r="F16" s="26">
        <f t="shared" si="4"/>
        <v>11010370.854525</v>
      </c>
      <c r="G16" s="26">
        <f t="shared" si="4"/>
        <v>12395532.7327</v>
      </c>
      <c r="H16" s="26">
        <f t="shared" ref="H16:I16" si="5">+H13+H14+H15</f>
        <v>12811294.8609</v>
      </c>
      <c r="I16" s="26">
        <f t="shared" si="5"/>
        <v>13198682.2304</v>
      </c>
      <c r="J16" s="26">
        <f t="shared" ref="J16:K16" si="6">+J13+J14+J15</f>
        <v>13945572.0612</v>
      </c>
      <c r="K16" s="26">
        <f t="shared" si="6"/>
        <v>14173361.79504646</v>
      </c>
      <c r="L16" s="26">
        <f t="shared" ref="L16" si="7">+L13+L14+L15</f>
        <v>13312026.243183173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8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8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6"/>
      <c r="FS16" s="6"/>
      <c r="FT16" s="6"/>
    </row>
    <row r="17" spans="1:177" s="17" customFormat="1" ht="15.75" x14ac:dyDescent="0.25">
      <c r="A17" s="15" t="s">
        <v>35</v>
      </c>
      <c r="B17" s="16" t="s">
        <v>7</v>
      </c>
      <c r="C17" s="1">
        <f>C18+C19</f>
        <v>4374625.4402999999</v>
      </c>
      <c r="D17" s="1">
        <f t="shared" ref="D17:G17" si="8">D18+D19</f>
        <v>4746078.6660000002</v>
      </c>
      <c r="E17" s="1">
        <f t="shared" si="8"/>
        <v>5082507.6759000001</v>
      </c>
      <c r="F17" s="1">
        <f t="shared" si="8"/>
        <v>5432676</v>
      </c>
      <c r="G17" s="1">
        <f t="shared" si="8"/>
        <v>5697093.6701999996</v>
      </c>
      <c r="H17" s="1">
        <f t="shared" ref="H17:I17" si="9">H18+H19</f>
        <v>5970325.9463999998</v>
      </c>
      <c r="I17" s="1">
        <f t="shared" si="9"/>
        <v>6699406.5631980002</v>
      </c>
      <c r="J17" s="1">
        <f t="shared" ref="J17:K17" si="10">J18+J19</f>
        <v>7481694.4739999995</v>
      </c>
      <c r="K17" s="1">
        <f t="shared" si="10"/>
        <v>7738331.085</v>
      </c>
      <c r="L17" s="1">
        <f t="shared" ref="L17" si="11">L18+L19</f>
        <v>6546565.7653420651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6"/>
      <c r="FS17" s="6"/>
      <c r="FT17" s="6"/>
      <c r="FU17" s="7"/>
    </row>
    <row r="18" spans="1:177" ht="15.75" x14ac:dyDescent="0.25">
      <c r="A18" s="18">
        <v>6.1</v>
      </c>
      <c r="B18" s="19" t="s">
        <v>8</v>
      </c>
      <c r="C18" s="4">
        <v>4099131.5024000001</v>
      </c>
      <c r="D18" s="4">
        <v>4476320.1385000004</v>
      </c>
      <c r="E18" s="4">
        <v>4811870.148</v>
      </c>
      <c r="F18" s="4">
        <v>5169573</v>
      </c>
      <c r="G18" s="4">
        <v>5426014.0637999997</v>
      </c>
      <c r="H18" s="4">
        <v>5683129.5663999999</v>
      </c>
      <c r="I18" s="4">
        <v>6390355.7511539999</v>
      </c>
      <c r="J18" s="4">
        <v>7144562.5539999995</v>
      </c>
      <c r="K18" s="4">
        <v>7394789.1330000004</v>
      </c>
      <c r="L18" s="4">
        <v>6240145.7316798987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6"/>
      <c r="FS18" s="6"/>
      <c r="FT18" s="6"/>
    </row>
    <row r="19" spans="1:177" ht="15.75" x14ac:dyDescent="0.25">
      <c r="A19" s="18">
        <v>6.2</v>
      </c>
      <c r="B19" s="19" t="s">
        <v>9</v>
      </c>
      <c r="C19" s="4">
        <v>275493.93790000002</v>
      </c>
      <c r="D19" s="4">
        <v>269758.52750000003</v>
      </c>
      <c r="E19" s="4">
        <v>270637.52789999999</v>
      </c>
      <c r="F19" s="4">
        <v>263103</v>
      </c>
      <c r="G19" s="4">
        <v>271079.60639999999</v>
      </c>
      <c r="H19" s="4">
        <v>287196.38</v>
      </c>
      <c r="I19" s="4">
        <v>309050.81204400002</v>
      </c>
      <c r="J19" s="4">
        <v>337131.92</v>
      </c>
      <c r="K19" s="4">
        <v>343541.95199999999</v>
      </c>
      <c r="L19" s="4">
        <v>306420.03366216639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6"/>
      <c r="FS19" s="6"/>
      <c r="FT19" s="6"/>
    </row>
    <row r="20" spans="1:177" s="17" customFormat="1" ht="30" x14ac:dyDescent="0.25">
      <c r="A20" s="21" t="s">
        <v>36</v>
      </c>
      <c r="B20" s="23" t="s">
        <v>10</v>
      </c>
      <c r="C20" s="1">
        <f>SUM(C21:C27)</f>
        <v>2284891.0260000001</v>
      </c>
      <c r="D20" s="1">
        <f t="shared" ref="D20:G20" si="12">SUM(D21:D27)</f>
        <v>2582148.8346560001</v>
      </c>
      <c r="E20" s="1">
        <f t="shared" si="12"/>
        <v>2837580.8629999999</v>
      </c>
      <c r="F20" s="1">
        <f t="shared" si="12"/>
        <v>3053688.3810660001</v>
      </c>
      <c r="G20" s="1">
        <f t="shared" si="12"/>
        <v>3362315.7545999996</v>
      </c>
      <c r="H20" s="1">
        <f t="shared" ref="H20:L20" si="13">SUM(H21:H27)</f>
        <v>3492088.0869224956</v>
      </c>
      <c r="I20" s="1">
        <f t="shared" si="13"/>
        <v>3497342.7411974361</v>
      </c>
      <c r="J20" s="1">
        <f t="shared" si="13"/>
        <v>3751627.7622144576</v>
      </c>
      <c r="K20" s="1">
        <f t="shared" si="13"/>
        <v>3989311.6652780753</v>
      </c>
      <c r="L20" s="1">
        <f t="shared" si="13"/>
        <v>3186406.1309458683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6"/>
      <c r="FS20" s="6"/>
      <c r="FT20" s="6"/>
      <c r="FU20" s="7"/>
    </row>
    <row r="21" spans="1:177" ht="15.75" x14ac:dyDescent="0.25">
      <c r="A21" s="18">
        <v>7.1</v>
      </c>
      <c r="B21" s="19" t="s">
        <v>11</v>
      </c>
      <c r="C21" s="4">
        <v>241013</v>
      </c>
      <c r="D21" s="4">
        <v>322351</v>
      </c>
      <c r="E21" s="4">
        <v>375759</v>
      </c>
      <c r="F21" s="4">
        <v>391798</v>
      </c>
      <c r="G21" s="4">
        <v>415238</v>
      </c>
      <c r="H21" s="4">
        <v>439827</v>
      </c>
      <c r="I21" s="4">
        <v>397241</v>
      </c>
      <c r="J21" s="4">
        <v>425686</v>
      </c>
      <c r="K21" s="4">
        <v>441010.696</v>
      </c>
      <c r="L21" s="4">
        <v>346634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6"/>
      <c r="FS21" s="6"/>
      <c r="FT21" s="6"/>
    </row>
    <row r="22" spans="1:177" ht="15.75" x14ac:dyDescent="0.25">
      <c r="A22" s="18">
        <v>7.2</v>
      </c>
      <c r="B22" s="19" t="s">
        <v>12</v>
      </c>
      <c r="C22" s="4">
        <v>1398870.8073</v>
      </c>
      <c r="D22" s="4">
        <v>1544477.712178</v>
      </c>
      <c r="E22" s="4">
        <v>1597081.024</v>
      </c>
      <c r="F22" s="4">
        <v>1688028.0961829999</v>
      </c>
      <c r="G22" s="4">
        <v>1780812.2112</v>
      </c>
      <c r="H22" s="4">
        <v>1883632.8684</v>
      </c>
      <c r="I22" s="4">
        <v>1998915.273</v>
      </c>
      <c r="J22" s="4">
        <v>2165348.3459999999</v>
      </c>
      <c r="K22" s="4">
        <v>2338462.3994999998</v>
      </c>
      <c r="L22" s="4">
        <v>1735835.2787598653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6"/>
      <c r="FS22" s="6"/>
      <c r="FT22" s="6"/>
    </row>
    <row r="23" spans="1:177" ht="15.75" x14ac:dyDescent="0.25">
      <c r="A23" s="18">
        <v>7.3</v>
      </c>
      <c r="B23" s="19" t="s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6"/>
      <c r="FS23" s="6"/>
      <c r="FT23" s="6"/>
    </row>
    <row r="24" spans="1:177" ht="15.75" x14ac:dyDescent="0.25">
      <c r="A24" s="18">
        <v>7.4</v>
      </c>
      <c r="B24" s="19" t="s">
        <v>14</v>
      </c>
      <c r="C24" s="4">
        <v>6641.9072999999999</v>
      </c>
      <c r="D24" s="4">
        <v>11998.983399999999</v>
      </c>
      <c r="E24" s="4">
        <v>9602.7008000000005</v>
      </c>
      <c r="F24" s="4">
        <v>15252.408600000001</v>
      </c>
      <c r="G24" s="4">
        <v>30035.3544</v>
      </c>
      <c r="H24" s="4">
        <v>35996.190600000002</v>
      </c>
      <c r="I24" s="4">
        <v>37744.65</v>
      </c>
      <c r="J24" s="4">
        <v>28943.4215</v>
      </c>
      <c r="K24" s="4">
        <v>29593.5795</v>
      </c>
      <c r="L24" s="4">
        <v>21967.176300288738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6"/>
      <c r="FS24" s="6"/>
      <c r="FT24" s="6"/>
    </row>
    <row r="25" spans="1:177" ht="15.75" x14ac:dyDescent="0.25">
      <c r="A25" s="18">
        <v>7.5</v>
      </c>
      <c r="B25" s="19" t="s">
        <v>15</v>
      </c>
      <c r="C25" s="4">
        <v>31689.2186</v>
      </c>
      <c r="D25" s="4">
        <v>35097.627478000002</v>
      </c>
      <c r="E25" s="4">
        <v>36449.459199999998</v>
      </c>
      <c r="F25" s="4">
        <v>38231.161682999998</v>
      </c>
      <c r="G25" s="4">
        <v>41048.712</v>
      </c>
      <c r="H25" s="4">
        <v>70978.834900000002</v>
      </c>
      <c r="I25" s="4">
        <v>73654.298999999999</v>
      </c>
      <c r="J25" s="4">
        <v>77290.314499999993</v>
      </c>
      <c r="K25" s="4">
        <v>83256.043478075415</v>
      </c>
      <c r="L25" s="4">
        <v>61800.784785714117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6"/>
      <c r="FS25" s="6"/>
      <c r="FT25" s="6"/>
    </row>
    <row r="26" spans="1:177" ht="15.75" x14ac:dyDescent="0.25">
      <c r="A26" s="18">
        <v>7.6</v>
      </c>
      <c r="B26" s="19" t="s">
        <v>16</v>
      </c>
      <c r="C26" s="4">
        <v>10113.0928</v>
      </c>
      <c r="D26" s="4">
        <v>10007.5116</v>
      </c>
      <c r="E26" s="4">
        <v>11945.679</v>
      </c>
      <c r="F26" s="4">
        <v>13590.714599999999</v>
      </c>
      <c r="G26" s="4">
        <v>10848.477000000001</v>
      </c>
      <c r="H26" s="4">
        <v>11712.3523</v>
      </c>
      <c r="I26" s="4">
        <v>13982.3333</v>
      </c>
      <c r="J26" s="4">
        <v>18704.776600000001</v>
      </c>
      <c r="K26" s="4">
        <v>20647.946800000002</v>
      </c>
      <c r="L26" s="4">
        <v>23073.891100000001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6"/>
      <c r="FS26" s="6"/>
      <c r="FT26" s="6"/>
    </row>
    <row r="27" spans="1:177" ht="30" x14ac:dyDescent="0.25">
      <c r="A27" s="18">
        <v>7.7</v>
      </c>
      <c r="B27" s="19" t="s">
        <v>17</v>
      </c>
      <c r="C27" s="4">
        <v>596563</v>
      </c>
      <c r="D27" s="4">
        <v>658216</v>
      </c>
      <c r="E27" s="4">
        <v>806743</v>
      </c>
      <c r="F27" s="4">
        <v>906788</v>
      </c>
      <c r="G27" s="4">
        <v>1084333</v>
      </c>
      <c r="H27" s="4">
        <v>1049940.8407224959</v>
      </c>
      <c r="I27" s="4">
        <v>975805.18589743588</v>
      </c>
      <c r="J27" s="4">
        <v>1035654.9036144579</v>
      </c>
      <c r="K27" s="4">
        <v>1076341</v>
      </c>
      <c r="L27" s="4">
        <v>997095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6"/>
      <c r="FS27" s="6"/>
      <c r="FT27" s="6"/>
    </row>
    <row r="28" spans="1:177" ht="15.75" x14ac:dyDescent="0.25">
      <c r="A28" s="20" t="s">
        <v>37</v>
      </c>
      <c r="B28" s="19" t="s">
        <v>18</v>
      </c>
      <c r="C28" s="4">
        <v>1364042</v>
      </c>
      <c r="D28" s="4">
        <v>1475027</v>
      </c>
      <c r="E28" s="4">
        <v>1652756</v>
      </c>
      <c r="F28" s="4">
        <v>1813500</v>
      </c>
      <c r="G28" s="4">
        <v>1858091</v>
      </c>
      <c r="H28" s="4">
        <v>1905555</v>
      </c>
      <c r="I28" s="4">
        <v>2192395</v>
      </c>
      <c r="J28" s="4">
        <v>2291819</v>
      </c>
      <c r="K28" s="4">
        <v>2397242.6740000001</v>
      </c>
      <c r="L28" s="4">
        <v>2378065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6"/>
      <c r="FS28" s="6"/>
      <c r="FT28" s="6"/>
    </row>
    <row r="29" spans="1:177" ht="30" x14ac:dyDescent="0.25">
      <c r="A29" s="20" t="s">
        <v>38</v>
      </c>
      <c r="B29" s="19" t="s">
        <v>19</v>
      </c>
      <c r="C29" s="4">
        <v>4133721.2532000002</v>
      </c>
      <c r="D29" s="4">
        <v>4560676.45</v>
      </c>
      <c r="E29" s="4">
        <v>5005539.6699000001</v>
      </c>
      <c r="F29" s="4">
        <v>5337761.1140000001</v>
      </c>
      <c r="G29" s="4">
        <v>5441426.3245000001</v>
      </c>
      <c r="H29" s="4">
        <v>5720442.4680000003</v>
      </c>
      <c r="I29" s="4">
        <v>5979655.8017999995</v>
      </c>
      <c r="J29" s="4">
        <v>6323070.6818000004</v>
      </c>
      <c r="K29" s="4">
        <v>6610095.4627</v>
      </c>
      <c r="L29" s="4">
        <v>5826369.7217892418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6"/>
      <c r="FS29" s="6"/>
      <c r="FT29" s="6"/>
    </row>
    <row r="30" spans="1:177" ht="15.75" x14ac:dyDescent="0.25">
      <c r="A30" s="20" t="s">
        <v>39</v>
      </c>
      <c r="B30" s="19" t="s">
        <v>54</v>
      </c>
      <c r="C30" s="4">
        <v>1467926</v>
      </c>
      <c r="D30" s="4">
        <v>1462086</v>
      </c>
      <c r="E30" s="4">
        <v>1505729</v>
      </c>
      <c r="F30" s="4">
        <v>1542388</v>
      </c>
      <c r="G30" s="4">
        <v>1585637</v>
      </c>
      <c r="H30" s="4">
        <v>1689155</v>
      </c>
      <c r="I30" s="4">
        <v>1726592</v>
      </c>
      <c r="J30" s="4">
        <v>2086942</v>
      </c>
      <c r="K30" s="4">
        <v>2166573</v>
      </c>
      <c r="L30" s="4">
        <v>2222056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6"/>
      <c r="FS30" s="6"/>
      <c r="FT30" s="6"/>
    </row>
    <row r="31" spans="1:177" ht="15.75" x14ac:dyDescent="0.25">
      <c r="A31" s="20" t="s">
        <v>40</v>
      </c>
      <c r="B31" s="19" t="s">
        <v>20</v>
      </c>
      <c r="C31" s="4">
        <v>2532266.3363999999</v>
      </c>
      <c r="D31" s="4">
        <v>2726075.1047999999</v>
      </c>
      <c r="E31" s="4">
        <v>2996344.2431999999</v>
      </c>
      <c r="F31" s="4">
        <v>3383731.8834000002</v>
      </c>
      <c r="G31" s="4">
        <v>3653937.4667000002</v>
      </c>
      <c r="H31" s="4">
        <v>3975459.18</v>
      </c>
      <c r="I31" s="4">
        <v>4529135.0734000001</v>
      </c>
      <c r="J31" s="4">
        <v>5442250.1549000004</v>
      </c>
      <c r="K31" s="4">
        <v>5689893.8783</v>
      </c>
      <c r="L31" s="4">
        <v>5302008.6975957928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6"/>
      <c r="FS31" s="6"/>
      <c r="FT31" s="6"/>
    </row>
    <row r="32" spans="1:177" ht="15.75" x14ac:dyDescent="0.25">
      <c r="A32" s="24"/>
      <c r="B32" s="25" t="s">
        <v>30</v>
      </c>
      <c r="C32" s="26">
        <f>C17+C20+C28+C29+C30+C31</f>
        <v>16157472.0559</v>
      </c>
      <c r="D32" s="26">
        <f t="shared" ref="D32:F32" si="14">D17+D20+D28+D29+D30+D31</f>
        <v>17552092.055456001</v>
      </c>
      <c r="E32" s="26">
        <f t="shared" si="14"/>
        <v>19080457.452</v>
      </c>
      <c r="F32" s="26">
        <f t="shared" si="14"/>
        <v>20563745.378466003</v>
      </c>
      <c r="G32" s="26">
        <f t="shared" ref="G32" si="15">G17+G20+G28+G29+G30+G31</f>
        <v>21598501.215999998</v>
      </c>
      <c r="H32" s="26">
        <f t="shared" ref="H32:I32" si="16">H17+H20+H28+H29+H30+H31</f>
        <v>22753025.681322493</v>
      </c>
      <c r="I32" s="26">
        <f t="shared" si="16"/>
        <v>24624527.179595433</v>
      </c>
      <c r="J32" s="26">
        <f t="shared" ref="J32:K32" si="17">J17+J20+J28+J29+J30+J31</f>
        <v>27377404.072914459</v>
      </c>
      <c r="K32" s="26">
        <f t="shared" si="17"/>
        <v>28591447.765278075</v>
      </c>
      <c r="L32" s="26">
        <f t="shared" ref="L32" si="18">L17+L20+L28+L29+L30+L31</f>
        <v>25461471.315672968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6"/>
      <c r="FS32" s="6"/>
      <c r="FT32" s="6"/>
    </row>
    <row r="33" spans="1:177" s="17" customFormat="1" ht="15.75" x14ac:dyDescent="0.25">
      <c r="A33" s="27" t="s">
        <v>27</v>
      </c>
      <c r="B33" s="28" t="s">
        <v>41</v>
      </c>
      <c r="C33" s="29">
        <f t="shared" ref="C33:H33" si="19">C6+C11+C13+C14+C15+C17+C20+C28+C29+C30+C31</f>
        <v>41698353.657800004</v>
      </c>
      <c r="D33" s="29">
        <f t="shared" si="19"/>
        <v>43452102.417956002</v>
      </c>
      <c r="E33" s="29">
        <f t="shared" si="19"/>
        <v>46177057.420739993</v>
      </c>
      <c r="F33" s="29">
        <f t="shared" si="19"/>
        <v>49370377.635191001</v>
      </c>
      <c r="G33" s="29">
        <f t="shared" ref="G33" si="20">G6+G11+G13+G14+G15+G17+G20+G28+G29+G30+G31</f>
        <v>52889687.961200006</v>
      </c>
      <c r="H33" s="29">
        <f t="shared" si="19"/>
        <v>56309720.696922503</v>
      </c>
      <c r="I33" s="29">
        <f t="shared" ref="I33:J33" si="21">I6+I11+I13+I14+I15+I17+I20+I28+I29+I30+I31</f>
        <v>58679460.514336012</v>
      </c>
      <c r="J33" s="29">
        <f t="shared" si="21"/>
        <v>60975696.572028995</v>
      </c>
      <c r="K33" s="29">
        <f t="shared" ref="K33:L33" si="22">K6+K11+K13+K14+K15+K17+K20+K28+K29+K30+K31</f>
        <v>63963995.094327986</v>
      </c>
      <c r="L33" s="29">
        <f t="shared" si="22"/>
        <v>60052705.97875613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6"/>
      <c r="FS33" s="6"/>
      <c r="FT33" s="6"/>
      <c r="FU33" s="7"/>
    </row>
    <row r="34" spans="1:177" ht="15.75" x14ac:dyDescent="0.25">
      <c r="A34" s="22" t="s">
        <v>43</v>
      </c>
      <c r="B34" s="5" t="s">
        <v>25</v>
      </c>
      <c r="C34" s="4">
        <v>3258156</v>
      </c>
      <c r="D34" s="4">
        <v>3877288.6318489965</v>
      </c>
      <c r="E34" s="4">
        <v>4236245.8411005568</v>
      </c>
      <c r="F34" s="4">
        <v>4769060.6909245336</v>
      </c>
      <c r="G34" s="4">
        <v>5507054.5681110797</v>
      </c>
      <c r="H34" s="4">
        <v>5741785.9301278843</v>
      </c>
      <c r="I34" s="4">
        <v>6481862.8495781505</v>
      </c>
      <c r="J34" s="4">
        <v>7391002.1647393806</v>
      </c>
      <c r="K34" s="4">
        <v>7904343.7685702313</v>
      </c>
      <c r="L34" s="4">
        <v>6876779.0786561016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</row>
    <row r="35" spans="1:177" ht="15.75" x14ac:dyDescent="0.25">
      <c r="A35" s="22" t="s">
        <v>44</v>
      </c>
      <c r="B35" s="5" t="s">
        <v>24</v>
      </c>
      <c r="C35" s="4">
        <v>1472846</v>
      </c>
      <c r="D35" s="4">
        <v>1872956.969130028</v>
      </c>
      <c r="E35" s="4">
        <v>1790285.3333333333</v>
      </c>
      <c r="F35" s="4">
        <v>1988545.2151009657</v>
      </c>
      <c r="G35" s="4">
        <v>2062789.4257064722</v>
      </c>
      <c r="H35" s="4">
        <v>2376955.1971326168</v>
      </c>
      <c r="I35" s="4">
        <v>2678230.6353350738</v>
      </c>
      <c r="J35" s="4">
        <v>2795354.7579298834</v>
      </c>
      <c r="K35" s="4">
        <v>2996904.8850574712</v>
      </c>
      <c r="L35" s="4">
        <v>2607307.25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</row>
    <row r="36" spans="1:177" ht="15.75" x14ac:dyDescent="0.25">
      <c r="A36" s="30" t="s">
        <v>45</v>
      </c>
      <c r="B36" s="31" t="s">
        <v>55</v>
      </c>
      <c r="C36" s="26">
        <f>C33+C34-C35</f>
        <v>43483663.657800004</v>
      </c>
      <c r="D36" s="26">
        <f t="shared" ref="D36:G36" si="23">D33+D34-D35</f>
        <v>45456434.080674976</v>
      </c>
      <c r="E36" s="26">
        <f t="shared" si="23"/>
        <v>48623017.928507216</v>
      </c>
      <c r="F36" s="26">
        <f t="shared" si="23"/>
        <v>52150893.111014567</v>
      </c>
      <c r="G36" s="26">
        <f t="shared" si="23"/>
        <v>56333953.103604615</v>
      </c>
      <c r="H36" s="26">
        <f t="shared" ref="H36:L36" si="24">H33+H34-H35</f>
        <v>59674551.429917768</v>
      </c>
      <c r="I36" s="26">
        <f t="shared" si="24"/>
        <v>62483092.728579089</v>
      </c>
      <c r="J36" s="26">
        <f t="shared" si="24"/>
        <v>65571343.978838496</v>
      </c>
      <c r="K36" s="26">
        <f t="shared" si="24"/>
        <v>68871433.977840751</v>
      </c>
      <c r="L36" s="26">
        <f t="shared" si="24"/>
        <v>64322177.807412229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</row>
    <row r="37" spans="1:177" ht="15.75" x14ac:dyDescent="0.25">
      <c r="A37" s="22" t="s">
        <v>46</v>
      </c>
      <c r="B37" s="5" t="s">
        <v>42</v>
      </c>
      <c r="C37" s="3">
        <f>GSVA_cur!C37</f>
        <v>691240</v>
      </c>
      <c r="D37" s="3">
        <f>GSVA_cur!D37</f>
        <v>701220</v>
      </c>
      <c r="E37" s="3">
        <f>GSVA_cur!E37</f>
        <v>711340</v>
      </c>
      <c r="F37" s="3">
        <f>GSVA_cur!F37</f>
        <v>721610</v>
      </c>
      <c r="G37" s="3">
        <f>GSVA_cur!G37</f>
        <v>732040</v>
      </c>
      <c r="H37" s="3">
        <f>GSVA_cur!H37</f>
        <v>742600</v>
      </c>
      <c r="I37" s="3">
        <f>GSVA_cur!I37</f>
        <v>758360</v>
      </c>
      <c r="J37" s="3">
        <f>GSVA_cur!J37</f>
        <v>768440</v>
      </c>
      <c r="K37" s="3">
        <f>GSVA_cur!K37</f>
        <v>778530</v>
      </c>
      <c r="L37" s="3">
        <f>GSVA_cur!L37</f>
        <v>788610</v>
      </c>
    </row>
    <row r="38" spans="1:177" ht="15.75" x14ac:dyDescent="0.25">
      <c r="A38" s="30" t="s">
        <v>47</v>
      </c>
      <c r="B38" s="31" t="s">
        <v>58</v>
      </c>
      <c r="C38" s="26">
        <f>C36/C37*1000</f>
        <v>62906.752586366536</v>
      </c>
      <c r="D38" s="26">
        <f t="shared" ref="D38:G38" si="25">D36/D37*1000</f>
        <v>64824.782636939875</v>
      </c>
      <c r="E38" s="26">
        <f t="shared" si="25"/>
        <v>68354.117480399262</v>
      </c>
      <c r="F38" s="26">
        <f t="shared" si="25"/>
        <v>72270.191808614851</v>
      </c>
      <c r="G38" s="26">
        <f t="shared" si="25"/>
        <v>76954.747149888819</v>
      </c>
      <c r="H38" s="26">
        <f t="shared" ref="H38:L38" si="26">H36/H37*1000</f>
        <v>80358.943482248549</v>
      </c>
      <c r="I38" s="26">
        <f t="shared" si="26"/>
        <v>82392.389799803641</v>
      </c>
      <c r="J38" s="26">
        <f t="shared" si="26"/>
        <v>85330.466892455486</v>
      </c>
      <c r="K38" s="26">
        <f t="shared" si="26"/>
        <v>88463.429768718939</v>
      </c>
      <c r="L38" s="26">
        <f t="shared" si="26"/>
        <v>81563.989560634829</v>
      </c>
      <c r="BM38" s="9"/>
      <c r="BN38" s="9"/>
      <c r="BO38" s="9"/>
      <c r="BP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2" max="1048575" man="1"/>
    <brk id="24" max="1048575" man="1"/>
    <brk id="40" max="1048575" man="1"/>
    <brk id="104" max="95" man="1"/>
    <brk id="140" max="1048575" man="1"/>
    <brk id="164" max="1048575" man="1"/>
    <brk id="172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39"/>
  <sheetViews>
    <sheetView zoomScaleSheetLayoutView="100" workbookViewId="0">
      <pane xSplit="2" ySplit="5" topLeftCell="C6" activePane="bottomRight" state="frozen"/>
      <selection activeCell="A40" sqref="A40:XFD125"/>
      <selection pane="topRight" activeCell="A40" sqref="A40:XFD125"/>
      <selection pane="bottomLeft" activeCell="A40" sqref="A40:XFD125"/>
      <selection pane="bottomRight" activeCell="O25" sqref="O25"/>
    </sheetView>
  </sheetViews>
  <sheetFormatPr defaultColWidth="8.85546875" defaultRowHeight="15" x14ac:dyDescent="0.25"/>
  <cols>
    <col min="1" max="1" width="11" style="2" customWidth="1"/>
    <col min="2" max="2" width="37.28515625" style="2" customWidth="1"/>
    <col min="3" max="5" width="11.28515625" style="2" customWidth="1"/>
    <col min="6" max="6" width="11.28515625" style="7" customWidth="1"/>
    <col min="7" max="12" width="11.85546875" style="6" customWidth="1"/>
    <col min="13" max="13" width="11" style="7" customWidth="1"/>
    <col min="14" max="16" width="11.42578125" style="7" customWidth="1"/>
    <col min="17" max="44" width="9.140625" style="7" customWidth="1"/>
    <col min="45" max="45" width="12.42578125" style="7" customWidth="1"/>
    <col min="46" max="67" width="9.140625" style="7" customWidth="1"/>
    <col min="68" max="68" width="12.140625" style="7" customWidth="1"/>
    <col min="69" max="72" width="9.140625" style="7" customWidth="1"/>
    <col min="73" max="77" width="9.140625" style="7" hidden="1" customWidth="1"/>
    <col min="78" max="78" width="9.140625" style="7" customWidth="1"/>
    <col min="79" max="83" width="9.140625" style="7" hidden="1" customWidth="1"/>
    <col min="84" max="84" width="9.140625" style="7" customWidth="1"/>
    <col min="85" max="89" width="9.140625" style="7" hidden="1" customWidth="1"/>
    <col min="90" max="90" width="9.140625" style="7" customWidth="1"/>
    <col min="91" max="95" width="9.140625" style="7" hidden="1" customWidth="1"/>
    <col min="96" max="96" width="9.140625" style="7" customWidth="1"/>
    <col min="97" max="101" width="9.140625" style="7" hidden="1" customWidth="1"/>
    <col min="102" max="102" width="9.140625" style="6" customWidth="1"/>
    <col min="103" max="107" width="9.140625" style="6" hidden="1" customWidth="1"/>
    <col min="108" max="108" width="9.140625" style="6" customWidth="1"/>
    <col min="109" max="113" width="9.140625" style="6" hidden="1" customWidth="1"/>
    <col min="114" max="114" width="9.140625" style="6" customWidth="1"/>
    <col min="115" max="119" width="9.140625" style="6" hidden="1" customWidth="1"/>
    <col min="120" max="120" width="9.140625" style="6" customWidth="1"/>
    <col min="121" max="150" width="9.140625" style="7" customWidth="1"/>
    <col min="151" max="151" width="9.140625" style="7" hidden="1" customWidth="1"/>
    <col min="152" max="159" width="9.140625" style="7" customWidth="1"/>
    <col min="160" max="160" width="9.140625" style="7" hidden="1" customWidth="1"/>
    <col min="161" max="165" width="9.140625" style="7" customWidth="1"/>
    <col min="166" max="166" width="9.140625" style="7" hidden="1" customWidth="1"/>
    <col min="167" max="176" width="9.140625" style="7" customWidth="1"/>
    <col min="177" max="180" width="8.85546875" style="7"/>
    <col min="181" max="181" width="12.7109375" style="7" bestFit="1" customWidth="1"/>
    <col min="182" max="16384" width="8.85546875" style="2"/>
  </cols>
  <sheetData>
    <row r="1" spans="1:181" ht="21" x14ac:dyDescent="0.35">
      <c r="A1" s="2" t="s">
        <v>53</v>
      </c>
      <c r="B1" s="34" t="s">
        <v>66</v>
      </c>
    </row>
    <row r="2" spans="1:181" ht="15.75" x14ac:dyDescent="0.25">
      <c r="A2" s="12" t="s">
        <v>50</v>
      </c>
      <c r="I2" s="6" t="s">
        <v>73</v>
      </c>
    </row>
    <row r="3" spans="1:181" ht="15.75" x14ac:dyDescent="0.25">
      <c r="A3" s="12"/>
    </row>
    <row r="4" spans="1:181" ht="15.75" x14ac:dyDescent="0.25">
      <c r="A4" s="12"/>
      <c r="E4" s="11"/>
      <c r="F4" s="11" t="s">
        <v>57</v>
      </c>
    </row>
    <row r="5" spans="1:181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3" t="s">
        <v>65</v>
      </c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72</v>
      </c>
    </row>
    <row r="6" spans="1:181" s="17" customFormat="1" ht="15.75" x14ac:dyDescent="0.25">
      <c r="A6" s="15" t="s">
        <v>26</v>
      </c>
      <c r="B6" s="16" t="s">
        <v>2</v>
      </c>
      <c r="C6" s="1">
        <f>SUM(C7:C10)</f>
        <v>11205780.5177</v>
      </c>
      <c r="D6" s="1">
        <f t="shared" ref="D6:G6" si="0">SUM(D7:D10)</f>
        <v>12825797.231799999</v>
      </c>
      <c r="E6" s="1">
        <f t="shared" si="0"/>
        <v>13814791.705080001</v>
      </c>
      <c r="F6" s="1">
        <f t="shared" si="0"/>
        <v>14212693.508300001</v>
      </c>
      <c r="G6" s="1">
        <f t="shared" si="0"/>
        <v>15595600.0252</v>
      </c>
      <c r="H6" s="1">
        <f t="shared" ref="H6:L6" si="1">SUM(H7:H10)</f>
        <v>18953677.210700002</v>
      </c>
      <c r="I6" s="1">
        <f t="shared" si="1"/>
        <v>19206132.712288704</v>
      </c>
      <c r="J6" s="1">
        <f t="shared" si="1"/>
        <v>20740187.400195908</v>
      </c>
      <c r="K6" s="1">
        <f t="shared" si="1"/>
        <v>23389920.936239805</v>
      </c>
      <c r="L6" s="1">
        <f t="shared" si="1"/>
        <v>24902355.820982631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6"/>
      <c r="FW6" s="6"/>
      <c r="FX6" s="6"/>
      <c r="FY6" s="7"/>
    </row>
    <row r="7" spans="1:181" ht="15.75" x14ac:dyDescent="0.25">
      <c r="A7" s="18">
        <v>1.1000000000000001</v>
      </c>
      <c r="B7" s="19" t="s">
        <v>59</v>
      </c>
      <c r="C7" s="4">
        <v>6716401.9774000002</v>
      </c>
      <c r="D7" s="4">
        <v>7660242.2459999993</v>
      </c>
      <c r="E7" s="4">
        <v>7732978.2510800008</v>
      </c>
      <c r="F7" s="4">
        <v>6780920.9560000002</v>
      </c>
      <c r="G7" s="4">
        <v>7143740.46</v>
      </c>
      <c r="H7" s="4">
        <v>8999628.5302000009</v>
      </c>
      <c r="I7" s="4">
        <v>7997166.160822724</v>
      </c>
      <c r="J7" s="4">
        <v>8890084.128783986</v>
      </c>
      <c r="K7" s="4">
        <v>10476986.777852634</v>
      </c>
      <c r="L7" s="4">
        <v>11246505.041374912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6"/>
      <c r="FW7" s="6"/>
      <c r="FX7" s="6"/>
    </row>
    <row r="8" spans="1:181" ht="15.75" x14ac:dyDescent="0.25">
      <c r="A8" s="18">
        <v>1.2</v>
      </c>
      <c r="B8" s="19" t="s">
        <v>60</v>
      </c>
      <c r="C8" s="4">
        <v>3058673.2157999999</v>
      </c>
      <c r="D8" s="4">
        <v>3528040.72</v>
      </c>
      <c r="E8" s="4">
        <v>4075746.7892999998</v>
      </c>
      <c r="F8" s="4">
        <v>5246149.0471999999</v>
      </c>
      <c r="G8" s="4">
        <v>6262925.4951999998</v>
      </c>
      <c r="H8" s="4">
        <v>7465395.0384999998</v>
      </c>
      <c r="I8" s="4">
        <v>8859463.5013754927</v>
      </c>
      <c r="J8" s="4">
        <v>9495517.8650503345</v>
      </c>
      <c r="K8" s="4">
        <v>10553365.176391097</v>
      </c>
      <c r="L8" s="4">
        <v>11272469.580035141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6"/>
      <c r="FW8" s="6"/>
      <c r="FX8" s="6"/>
    </row>
    <row r="9" spans="1:181" ht="15.75" x14ac:dyDescent="0.25">
      <c r="A9" s="18">
        <v>1.3</v>
      </c>
      <c r="B9" s="19" t="s">
        <v>61</v>
      </c>
      <c r="C9" s="4">
        <v>1401490.9469000001</v>
      </c>
      <c r="D9" s="4">
        <v>1604304.007</v>
      </c>
      <c r="E9" s="4">
        <v>1968072.9121000001</v>
      </c>
      <c r="F9" s="4">
        <v>2133051.3092999998</v>
      </c>
      <c r="G9" s="4">
        <v>2140476.3695999999</v>
      </c>
      <c r="H9" s="4">
        <v>2423991.7250000001</v>
      </c>
      <c r="I9" s="4">
        <v>2276785.8789362805</v>
      </c>
      <c r="J9" s="4">
        <v>2274048.2059498564</v>
      </c>
      <c r="K9" s="4">
        <v>2271309.6107622511</v>
      </c>
      <c r="L9" s="4">
        <v>2297354.5206628456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6"/>
      <c r="FW9" s="6"/>
      <c r="FX9" s="6"/>
    </row>
    <row r="10" spans="1:181" ht="15.75" x14ac:dyDescent="0.25">
      <c r="A10" s="18">
        <v>1.4</v>
      </c>
      <c r="B10" s="19" t="s">
        <v>62</v>
      </c>
      <c r="C10" s="4">
        <v>29214.3776</v>
      </c>
      <c r="D10" s="4">
        <v>33210.258800000003</v>
      </c>
      <c r="E10" s="4">
        <v>37993.7526</v>
      </c>
      <c r="F10" s="4">
        <v>52572.195800000001</v>
      </c>
      <c r="G10" s="4">
        <v>48457.700400000002</v>
      </c>
      <c r="H10" s="4">
        <v>64661.917000000001</v>
      </c>
      <c r="I10" s="4">
        <v>72717.171154210271</v>
      </c>
      <c r="J10" s="4">
        <v>80537.200411728772</v>
      </c>
      <c r="K10" s="4">
        <v>88259.371233823433</v>
      </c>
      <c r="L10" s="4">
        <v>86026.678909732829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6"/>
      <c r="FW10" s="6"/>
      <c r="FX10" s="6"/>
    </row>
    <row r="11" spans="1:181" ht="15.75" x14ac:dyDescent="0.25">
      <c r="A11" s="20" t="s">
        <v>31</v>
      </c>
      <c r="B11" s="19" t="s">
        <v>3</v>
      </c>
      <c r="C11" s="4">
        <v>1618333.2822</v>
      </c>
      <c r="D11" s="4">
        <v>2975697.3223999999</v>
      </c>
      <c r="E11" s="4">
        <v>3385925.5776</v>
      </c>
      <c r="F11" s="4">
        <v>4179501.9186000004</v>
      </c>
      <c r="G11" s="4">
        <v>3921073.7652000003</v>
      </c>
      <c r="H11" s="4">
        <v>4279114.7362000002</v>
      </c>
      <c r="I11" s="4">
        <v>4710366.1200949214</v>
      </c>
      <c r="J11" s="4">
        <v>3909038.6832383638</v>
      </c>
      <c r="K11" s="4">
        <v>4060468.253014219</v>
      </c>
      <c r="L11" s="4">
        <v>3164755.7553292462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6"/>
      <c r="FW11" s="6"/>
      <c r="FX11" s="6"/>
    </row>
    <row r="12" spans="1:181" ht="15.75" x14ac:dyDescent="0.25">
      <c r="A12" s="24"/>
      <c r="B12" s="25" t="s">
        <v>28</v>
      </c>
      <c r="C12" s="26">
        <f>C6+C11</f>
        <v>12824113.799899999</v>
      </c>
      <c r="D12" s="26">
        <f t="shared" ref="D12:G12" si="2">D6+D11</f>
        <v>15801494.554199999</v>
      </c>
      <c r="E12" s="26">
        <f t="shared" si="2"/>
        <v>17200717.282680001</v>
      </c>
      <c r="F12" s="26">
        <f t="shared" si="2"/>
        <v>18392195.426899999</v>
      </c>
      <c r="G12" s="26">
        <f t="shared" si="2"/>
        <v>19516673.790399998</v>
      </c>
      <c r="H12" s="26">
        <f t="shared" ref="H12:L12" si="3">H6+H11</f>
        <v>23232791.946900003</v>
      </c>
      <c r="I12" s="26">
        <f t="shared" si="3"/>
        <v>23916498.832383625</v>
      </c>
      <c r="J12" s="26">
        <f t="shared" si="3"/>
        <v>24649226.083434273</v>
      </c>
      <c r="K12" s="26">
        <f t="shared" si="3"/>
        <v>27450389.189254023</v>
      </c>
      <c r="L12" s="26">
        <f t="shared" si="3"/>
        <v>28067111.576311879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6"/>
      <c r="FW12" s="6"/>
      <c r="FX12" s="6"/>
    </row>
    <row r="13" spans="1:181" s="17" customFormat="1" ht="15.75" x14ac:dyDescent="0.25">
      <c r="A13" s="15" t="s">
        <v>32</v>
      </c>
      <c r="B13" s="16" t="s">
        <v>4</v>
      </c>
      <c r="C13" s="1">
        <v>5689422.375</v>
      </c>
      <c r="D13" s="1">
        <v>4570746.2422000002</v>
      </c>
      <c r="E13" s="1">
        <v>4158506.9420999996</v>
      </c>
      <c r="F13" s="1">
        <v>4875961.6782999998</v>
      </c>
      <c r="G13" s="1">
        <v>6329184.1058</v>
      </c>
      <c r="H13" s="1">
        <v>6460245.8624</v>
      </c>
      <c r="I13" s="1">
        <v>6689262.4662593091</v>
      </c>
      <c r="J13" s="1">
        <v>7260700.7635002304</v>
      </c>
      <c r="K13" s="1">
        <v>7294586.998325916</v>
      </c>
      <c r="L13" s="1">
        <v>6795637.2476404225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6"/>
      <c r="FW13" s="6"/>
      <c r="FX13" s="6"/>
      <c r="FY13" s="7"/>
    </row>
    <row r="14" spans="1:181" ht="30" x14ac:dyDescent="0.25">
      <c r="A14" s="20" t="s">
        <v>33</v>
      </c>
      <c r="B14" s="19" t="s">
        <v>5</v>
      </c>
      <c r="C14" s="4">
        <v>507279.21600000001</v>
      </c>
      <c r="D14" s="4">
        <v>692595.6492000001</v>
      </c>
      <c r="E14" s="4">
        <v>708660.45739999996</v>
      </c>
      <c r="F14" s="4">
        <v>868758.3004999999</v>
      </c>
      <c r="G14" s="4">
        <v>1295190.7135999999</v>
      </c>
      <c r="H14" s="4">
        <v>1564620.355</v>
      </c>
      <c r="I14" s="4">
        <v>1882448.9666280895</v>
      </c>
      <c r="J14" s="4">
        <v>1677298.0143222534</v>
      </c>
      <c r="K14" s="4">
        <v>1807347.4736764419</v>
      </c>
      <c r="L14" s="4">
        <v>1833460.0479874236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8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8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8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6"/>
      <c r="FW14" s="6"/>
      <c r="FX14" s="6"/>
    </row>
    <row r="15" spans="1:181" ht="15.75" x14ac:dyDescent="0.25">
      <c r="A15" s="20" t="s">
        <v>34</v>
      </c>
      <c r="B15" s="19" t="s">
        <v>6</v>
      </c>
      <c r="C15" s="4">
        <v>4153426.2110000001</v>
      </c>
      <c r="D15" s="4">
        <v>4328428.8679999998</v>
      </c>
      <c r="E15" s="4">
        <v>4938020.4665000001</v>
      </c>
      <c r="F15" s="4">
        <v>5303635.9819999998</v>
      </c>
      <c r="G15" s="4">
        <v>5267255.0323999999</v>
      </c>
      <c r="H15" s="4">
        <v>5582594.3222000003</v>
      </c>
      <c r="I15" s="4">
        <v>6056116.2213213276</v>
      </c>
      <c r="J15" s="4">
        <v>6918008.7444201969</v>
      </c>
      <c r="K15" s="4">
        <v>7272798.3720989805</v>
      </c>
      <c r="L15" s="4">
        <v>6830262.7913816683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8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8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8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6"/>
      <c r="FW15" s="6"/>
      <c r="FX15" s="6"/>
    </row>
    <row r="16" spans="1:181" ht="15.75" x14ac:dyDescent="0.25">
      <c r="A16" s="24"/>
      <c r="B16" s="25" t="s">
        <v>29</v>
      </c>
      <c r="C16" s="26">
        <f>+C13+C14+C15</f>
        <v>10350127.802000001</v>
      </c>
      <c r="D16" s="26">
        <f t="shared" ref="D16:F16" si="4">+D13+D14+D15</f>
        <v>9591770.7593999989</v>
      </c>
      <c r="E16" s="26">
        <f t="shared" si="4"/>
        <v>9805187.8660000004</v>
      </c>
      <c r="F16" s="26">
        <f t="shared" si="4"/>
        <v>11048355.9608</v>
      </c>
      <c r="G16" s="26">
        <f t="shared" ref="G16" si="5">+G13+G14+G15</f>
        <v>12891629.851799998</v>
      </c>
      <c r="H16" s="26">
        <f t="shared" ref="H16:I16" si="6">+H13+H14+H15</f>
        <v>13607460.5396</v>
      </c>
      <c r="I16" s="26">
        <f t="shared" si="6"/>
        <v>14627827.654208725</v>
      </c>
      <c r="J16" s="26">
        <f t="shared" ref="J16:K16" si="7">+J13+J14+J15</f>
        <v>15856007.52224268</v>
      </c>
      <c r="K16" s="26">
        <f t="shared" si="7"/>
        <v>16374732.844101338</v>
      </c>
      <c r="L16" s="26">
        <f t="shared" ref="L16" si="8">+L13+L14+L15</f>
        <v>15459360.087009514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8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8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8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6"/>
      <c r="FW16" s="6"/>
      <c r="FX16" s="6"/>
    </row>
    <row r="17" spans="1:181" s="17" customFormat="1" ht="15.75" x14ac:dyDescent="0.25">
      <c r="A17" s="15" t="s">
        <v>35</v>
      </c>
      <c r="B17" s="16" t="s">
        <v>7</v>
      </c>
      <c r="C17" s="1">
        <f>C18+C19</f>
        <v>4182263.4402999999</v>
      </c>
      <c r="D17" s="1">
        <f t="shared" ref="D17:F17" si="9">D18+D19</f>
        <v>5009209.7870000005</v>
      </c>
      <c r="E17" s="1">
        <f t="shared" si="9"/>
        <v>5830304</v>
      </c>
      <c r="F17" s="1">
        <f t="shared" si="9"/>
        <v>6643339</v>
      </c>
      <c r="G17" s="1">
        <f t="shared" ref="G17" si="10">G18+G19</f>
        <v>7306075.7396</v>
      </c>
      <c r="H17" s="1">
        <f t="shared" ref="H17:I17" si="11">H18+H19</f>
        <v>8060371.1239999998</v>
      </c>
      <c r="I17" s="1">
        <f t="shared" si="11"/>
        <v>9384592.2800351977</v>
      </c>
      <c r="J17" s="1">
        <f t="shared" ref="J17:K17" si="12">J18+J19</f>
        <v>10709485.531555532</v>
      </c>
      <c r="K17" s="1">
        <f t="shared" si="12"/>
        <v>11666693.434585258</v>
      </c>
      <c r="L17" s="1">
        <f t="shared" ref="L17" si="13">L18+L19</f>
        <v>10306986.485307375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6"/>
      <c r="FW17" s="6"/>
      <c r="FX17" s="6"/>
      <c r="FY17" s="7"/>
    </row>
    <row r="18" spans="1:181" ht="15.75" x14ac:dyDescent="0.25">
      <c r="A18" s="18">
        <v>6.1</v>
      </c>
      <c r="B18" s="19" t="s">
        <v>8</v>
      </c>
      <c r="C18" s="4">
        <v>3918883.5024000001</v>
      </c>
      <c r="D18" s="4">
        <v>4724496.2235000003</v>
      </c>
      <c r="E18" s="4">
        <v>5519847</v>
      </c>
      <c r="F18" s="4">
        <v>6339804</v>
      </c>
      <c r="G18" s="4">
        <v>6981737.324</v>
      </c>
      <c r="H18" s="4">
        <v>7697545.2639999995</v>
      </c>
      <c r="I18" s="4">
        <v>8981455.9845292736</v>
      </c>
      <c r="J18" s="4">
        <v>10259516.856023079</v>
      </c>
      <c r="K18" s="4">
        <v>11183775.377844727</v>
      </c>
      <c r="L18" s="4">
        <v>9857100.0236478969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6"/>
      <c r="FW18" s="6"/>
      <c r="FX18" s="6"/>
    </row>
    <row r="19" spans="1:181" ht="15.75" x14ac:dyDescent="0.25">
      <c r="A19" s="18">
        <v>6.2</v>
      </c>
      <c r="B19" s="19" t="s">
        <v>9</v>
      </c>
      <c r="C19" s="4">
        <v>263379.93790000002</v>
      </c>
      <c r="D19" s="4">
        <v>284713.56349999999</v>
      </c>
      <c r="E19" s="4">
        <v>310457</v>
      </c>
      <c r="F19" s="4">
        <v>303535</v>
      </c>
      <c r="G19" s="4">
        <v>324338.41560000001</v>
      </c>
      <c r="H19" s="4">
        <v>362825.86</v>
      </c>
      <c r="I19" s="4">
        <v>403136.29550592432</v>
      </c>
      <c r="J19" s="4">
        <v>449968.67553245201</v>
      </c>
      <c r="K19" s="4">
        <v>482918.05674053106</v>
      </c>
      <c r="L19" s="4">
        <v>449886.46165947872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6"/>
      <c r="FW19" s="6"/>
      <c r="FX19" s="6"/>
    </row>
    <row r="20" spans="1:181" s="17" customFormat="1" ht="30" x14ac:dyDescent="0.25">
      <c r="A20" s="21" t="s">
        <v>36</v>
      </c>
      <c r="B20" s="23" t="s">
        <v>10</v>
      </c>
      <c r="C20" s="1">
        <f>SUM(C21:C27)</f>
        <v>1906130.0259999998</v>
      </c>
      <c r="D20" s="1">
        <f t="shared" ref="D20:G20" si="14">SUM(D21:D27)</f>
        <v>2287883.5882940004</v>
      </c>
      <c r="E20" s="1">
        <f t="shared" si="14"/>
        <v>2583718.5093999999</v>
      </c>
      <c r="F20" s="1">
        <f t="shared" si="14"/>
        <v>2889312.8213</v>
      </c>
      <c r="G20" s="1">
        <f t="shared" si="14"/>
        <v>3267911.2905999999</v>
      </c>
      <c r="H20" s="1">
        <f t="shared" ref="H20:L20" si="15">SUM(H21:H27)</f>
        <v>3485436.5017000004</v>
      </c>
      <c r="I20" s="1">
        <f t="shared" si="15"/>
        <v>3422201.3045496177</v>
      </c>
      <c r="J20" s="1">
        <f t="shared" si="15"/>
        <v>3704053.856962387</v>
      </c>
      <c r="K20" s="1">
        <f t="shared" si="15"/>
        <v>4006148.6235487945</v>
      </c>
      <c r="L20" s="1">
        <f t="shared" si="15"/>
        <v>3483384.7233356498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6"/>
      <c r="FW20" s="6"/>
      <c r="FX20" s="6"/>
      <c r="FY20" s="7"/>
    </row>
    <row r="21" spans="1:181" ht="15.75" x14ac:dyDescent="0.25">
      <c r="A21" s="18">
        <v>7.1</v>
      </c>
      <c r="B21" s="19" t="s">
        <v>11</v>
      </c>
      <c r="C21" s="4">
        <v>197275</v>
      </c>
      <c r="D21" s="4">
        <v>288552</v>
      </c>
      <c r="E21" s="4">
        <v>341965</v>
      </c>
      <c r="F21" s="4">
        <v>370997</v>
      </c>
      <c r="G21" s="4">
        <v>398533</v>
      </c>
      <c r="H21" s="4">
        <v>471457.51</v>
      </c>
      <c r="I21" s="4">
        <v>417147.32672455977</v>
      </c>
      <c r="J21" s="4">
        <v>445606.48768438236</v>
      </c>
      <c r="K21" s="4">
        <v>470114.57249720307</v>
      </c>
      <c r="L21" s="4">
        <v>384084.08369032783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6"/>
      <c r="FW21" s="6"/>
      <c r="FX21" s="6"/>
    </row>
    <row r="22" spans="1:181" ht="15.75" x14ac:dyDescent="0.25">
      <c r="A22" s="18">
        <v>7.2</v>
      </c>
      <c r="B22" s="19" t="s">
        <v>12</v>
      </c>
      <c r="C22" s="4">
        <v>1186514.6788169704</v>
      </c>
      <c r="D22" s="4">
        <v>1382616.9987030942</v>
      </c>
      <c r="E22" s="4">
        <v>1503285.6159999999</v>
      </c>
      <c r="F22" s="4">
        <v>1648821.4417000001</v>
      </c>
      <c r="G22" s="4">
        <v>1798083.2526</v>
      </c>
      <c r="H22" s="4">
        <v>1929158.1811000002</v>
      </c>
      <c r="I22" s="4">
        <v>2024864.346089127</v>
      </c>
      <c r="J22" s="4">
        <v>2224971.4581687776</v>
      </c>
      <c r="K22" s="4">
        <v>2440338.2977209147</v>
      </c>
      <c r="L22" s="4">
        <v>2003761.7762586433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6"/>
      <c r="FW22" s="6"/>
      <c r="FX22" s="6"/>
    </row>
    <row r="23" spans="1:181" ht="15.75" x14ac:dyDescent="0.25">
      <c r="A23" s="18">
        <v>7.3</v>
      </c>
      <c r="B23" s="19" t="s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6"/>
      <c r="FW23" s="6"/>
      <c r="FX23" s="6"/>
    </row>
    <row r="24" spans="1:181" ht="15.75" x14ac:dyDescent="0.25">
      <c r="A24" s="18">
        <v>7.4</v>
      </c>
      <c r="B24" s="19" t="s">
        <v>14</v>
      </c>
      <c r="C24" s="4">
        <v>5633.6299718788132</v>
      </c>
      <c r="D24" s="4">
        <v>10741.684983437424</v>
      </c>
      <c r="E24" s="4">
        <v>5284.9599999999991</v>
      </c>
      <c r="F24" s="4">
        <v>11812.610799999999</v>
      </c>
      <c r="G24" s="4">
        <v>29205.424200000001</v>
      </c>
      <c r="H24" s="4">
        <v>36942.522499999999</v>
      </c>
      <c r="I24" s="4">
        <v>39564.543824295033</v>
      </c>
      <c r="J24" s="4">
        <v>29037.447253252707</v>
      </c>
      <c r="K24" s="4">
        <v>30152.53778242362</v>
      </c>
      <c r="L24" s="4">
        <v>24758.248773148036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6"/>
      <c r="FW24" s="6"/>
      <c r="FX24" s="6"/>
    </row>
    <row r="25" spans="1:181" ht="15.75" x14ac:dyDescent="0.25">
      <c r="A25" s="18">
        <v>7.5</v>
      </c>
      <c r="B25" s="19" t="s">
        <v>15</v>
      </c>
      <c r="C25" s="4">
        <v>26878.624411150631</v>
      </c>
      <c r="D25" s="4">
        <v>31419.336207468456</v>
      </c>
      <c r="E25" s="4">
        <v>35518.139199999998</v>
      </c>
      <c r="F25" s="4">
        <v>39077.484199999999</v>
      </c>
      <c r="G25" s="4">
        <v>42393.139800000004</v>
      </c>
      <c r="H25" s="4">
        <v>75149.440000000002</v>
      </c>
      <c r="I25" s="4">
        <v>79243.682733778391</v>
      </c>
      <c r="J25" s="4">
        <v>85016.392079289348</v>
      </c>
      <c r="K25" s="4">
        <v>93006.664331502558</v>
      </c>
      <c r="L25" s="4">
        <v>76367.772082596755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6"/>
      <c r="FW25" s="6"/>
      <c r="FX25" s="6"/>
    </row>
    <row r="26" spans="1:181" ht="15.75" x14ac:dyDescent="0.25">
      <c r="A26" s="18">
        <v>7.6</v>
      </c>
      <c r="B26" s="19" t="s">
        <v>16</v>
      </c>
      <c r="C26" s="4">
        <v>8658.0928000000004</v>
      </c>
      <c r="D26" s="4">
        <v>9569.5684000000001</v>
      </c>
      <c r="E26" s="4">
        <v>12126.7942</v>
      </c>
      <c r="F26" s="4">
        <v>14643.284599999999</v>
      </c>
      <c r="G26" s="4">
        <v>12328.474000000002</v>
      </c>
      <c r="H26" s="4">
        <v>14031.848099999999</v>
      </c>
      <c r="I26" s="4">
        <v>17305.839426831699</v>
      </c>
      <c r="J26" s="4">
        <v>23458.490000874448</v>
      </c>
      <c r="K26" s="4">
        <v>27295.126036874422</v>
      </c>
      <c r="L26" s="4">
        <v>31857.751941080154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6"/>
      <c r="FW26" s="6"/>
      <c r="FX26" s="6"/>
    </row>
    <row r="27" spans="1:181" ht="30" x14ac:dyDescent="0.25">
      <c r="A27" s="18">
        <v>7.7</v>
      </c>
      <c r="B27" s="19" t="s">
        <v>17</v>
      </c>
      <c r="C27" s="4">
        <v>481170</v>
      </c>
      <c r="D27" s="4">
        <v>564984</v>
      </c>
      <c r="E27" s="4">
        <v>685538</v>
      </c>
      <c r="F27" s="4">
        <v>803961</v>
      </c>
      <c r="G27" s="4">
        <v>987368</v>
      </c>
      <c r="H27" s="4">
        <v>958697</v>
      </c>
      <c r="I27" s="4">
        <v>844075.56575102592</v>
      </c>
      <c r="J27" s="4">
        <v>895963.58177581045</v>
      </c>
      <c r="K27" s="4">
        <v>945241.42517987569</v>
      </c>
      <c r="L27" s="4">
        <v>962555.09058985405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6"/>
      <c r="FW27" s="6"/>
      <c r="FX27" s="6"/>
    </row>
    <row r="28" spans="1:181" ht="15.75" x14ac:dyDescent="0.25">
      <c r="A28" s="20" t="s">
        <v>37</v>
      </c>
      <c r="B28" s="19" t="s">
        <v>18</v>
      </c>
      <c r="C28" s="4">
        <v>1342503</v>
      </c>
      <c r="D28" s="4">
        <v>1468117</v>
      </c>
      <c r="E28" s="4">
        <v>1685337</v>
      </c>
      <c r="F28" s="4">
        <v>1877060</v>
      </c>
      <c r="G28" s="4">
        <v>1964575.6</v>
      </c>
      <c r="H28" s="4">
        <v>2007639</v>
      </c>
      <c r="I28" s="4">
        <v>2482315.4762577591</v>
      </c>
      <c r="J28" s="4">
        <v>2794192.9085178846</v>
      </c>
      <c r="K28" s="4">
        <v>2964638.716995799</v>
      </c>
      <c r="L28" s="4">
        <v>3006143.7939396594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6"/>
      <c r="FW28" s="6"/>
      <c r="FX28" s="6"/>
    </row>
    <row r="29" spans="1:181" ht="30" x14ac:dyDescent="0.25">
      <c r="A29" s="20" t="s">
        <v>38</v>
      </c>
      <c r="B29" s="19" t="s">
        <v>19</v>
      </c>
      <c r="C29" s="4">
        <v>3605948.2532000002</v>
      </c>
      <c r="D29" s="4">
        <v>4295844.9000000004</v>
      </c>
      <c r="E29" s="4">
        <v>4954597.3093999997</v>
      </c>
      <c r="F29" s="4">
        <v>5617869.5060000001</v>
      </c>
      <c r="G29" s="4">
        <v>6024437.9610000001</v>
      </c>
      <c r="H29" s="4">
        <v>6817309.5580000002</v>
      </c>
      <c r="I29" s="4">
        <v>7712409.3271851726</v>
      </c>
      <c r="J29" s="4">
        <v>8729558.0724197347</v>
      </c>
      <c r="K29" s="4">
        <v>9519230.5564064346</v>
      </c>
      <c r="L29" s="4">
        <v>8868115.1863482334</v>
      </c>
      <c r="M29" s="10"/>
      <c r="N29" s="10"/>
      <c r="O29" s="10"/>
      <c r="P29" s="10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6"/>
      <c r="FW29" s="6"/>
      <c r="FX29" s="6"/>
    </row>
    <row r="30" spans="1:181" ht="15.75" x14ac:dyDescent="0.25">
      <c r="A30" s="20" t="s">
        <v>39</v>
      </c>
      <c r="B30" s="19" t="s">
        <v>54</v>
      </c>
      <c r="C30" s="4">
        <v>1164677</v>
      </c>
      <c r="D30" s="4">
        <v>1261137</v>
      </c>
      <c r="E30" s="4">
        <v>1306189</v>
      </c>
      <c r="F30" s="4">
        <v>1516724</v>
      </c>
      <c r="G30" s="4">
        <v>1647511.8</v>
      </c>
      <c r="H30" s="4">
        <v>1847872</v>
      </c>
      <c r="I30" s="4">
        <v>1981195.6528571532</v>
      </c>
      <c r="J30" s="4">
        <v>2550681.9759064512</v>
      </c>
      <c r="K30" s="4">
        <v>2709010.0639815815</v>
      </c>
      <c r="L30" s="4">
        <v>2901909.9729751311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6"/>
      <c r="FW30" s="6"/>
      <c r="FX30" s="6"/>
    </row>
    <row r="31" spans="1:181" ht="15.75" x14ac:dyDescent="0.25">
      <c r="A31" s="20" t="s">
        <v>40</v>
      </c>
      <c r="B31" s="19" t="s">
        <v>20</v>
      </c>
      <c r="C31" s="4">
        <v>2372020.3363999999</v>
      </c>
      <c r="D31" s="4">
        <v>2773968.5504000001</v>
      </c>
      <c r="E31" s="4">
        <v>3289306.6768</v>
      </c>
      <c r="F31" s="4">
        <v>3967264.9775999999</v>
      </c>
      <c r="G31" s="4">
        <v>4600276.0776000004</v>
      </c>
      <c r="H31" s="4">
        <v>5342189.9700000007</v>
      </c>
      <c r="I31" s="4">
        <v>6450951.5990953986</v>
      </c>
      <c r="J31" s="4">
        <v>8284829.5931240181</v>
      </c>
      <c r="K31" s="4">
        <v>9088090.460676657</v>
      </c>
      <c r="L31" s="4">
        <v>8317102.3064451553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6"/>
      <c r="FW31" s="6"/>
      <c r="FX31" s="6"/>
    </row>
    <row r="32" spans="1:181" ht="15.75" x14ac:dyDescent="0.25">
      <c r="A32" s="24"/>
      <c r="B32" s="25" t="s">
        <v>30</v>
      </c>
      <c r="C32" s="26">
        <f>C17+C20+C28+C29+C30+C31</f>
        <v>14573542.0559</v>
      </c>
      <c r="D32" s="26">
        <f t="shared" ref="D32:F32" si="16">D17+D20+D28+D29+D30+D31</f>
        <v>17096160.825694002</v>
      </c>
      <c r="E32" s="26">
        <f t="shared" si="16"/>
        <v>19649452.4956</v>
      </c>
      <c r="F32" s="26">
        <f t="shared" si="16"/>
        <v>22511570.304900002</v>
      </c>
      <c r="G32" s="26">
        <f t="shared" ref="G32" si="17">G17+G20+G28+G29+G30+G31</f>
        <v>24810788.468800001</v>
      </c>
      <c r="H32" s="26">
        <f t="shared" ref="H32:I32" si="18">H17+H20+H28+H29+H30+H31</f>
        <v>27560818.153700002</v>
      </c>
      <c r="I32" s="26">
        <f t="shared" si="18"/>
        <v>31433665.639980301</v>
      </c>
      <c r="J32" s="26">
        <f t="shared" ref="J32:K32" si="19">J17+J20+J28+J29+J30+J31</f>
        <v>36772801.93848601</v>
      </c>
      <c r="K32" s="26">
        <f t="shared" si="19"/>
        <v>39953811.856194526</v>
      </c>
      <c r="L32" s="26">
        <f t="shared" ref="L32" si="20">L17+L20+L28+L29+L30+L31</f>
        <v>36883642.4683512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6"/>
      <c r="FW32" s="6"/>
      <c r="FX32" s="6"/>
    </row>
    <row r="33" spans="1:181" s="17" customFormat="1" ht="15.75" x14ac:dyDescent="0.25">
      <c r="A33" s="27" t="s">
        <v>27</v>
      </c>
      <c r="B33" s="28" t="s">
        <v>51</v>
      </c>
      <c r="C33" s="29">
        <f t="shared" ref="C33:H33" si="21">C6+C11+C13+C14+C15+C17+C20+C28+C29+C30+C31</f>
        <v>37747783.657800004</v>
      </c>
      <c r="D33" s="29">
        <f t="shared" si="21"/>
        <v>42489426.139293998</v>
      </c>
      <c r="E33" s="29">
        <f t="shared" si="21"/>
        <v>46655357.644280002</v>
      </c>
      <c r="F33" s="29">
        <f t="shared" si="21"/>
        <v>51952121.692599997</v>
      </c>
      <c r="G33" s="29">
        <f t="shared" ref="G33" si="22">G6+G11+G13+G14+G15+G17+G20+G28+G29+G30+G31</f>
        <v>57219092.111000001</v>
      </c>
      <c r="H33" s="29">
        <f t="shared" si="21"/>
        <v>64401070.640199997</v>
      </c>
      <c r="I33" s="29">
        <f t="shared" ref="I33:J33" si="23">I6+I11+I13+I14+I15+I17+I20+I28+I29+I30+I31</f>
        <v>69977992.126572654</v>
      </c>
      <c r="J33" s="29">
        <f t="shared" si="23"/>
        <v>77278035.544162959</v>
      </c>
      <c r="K33" s="29">
        <f t="shared" ref="K33:L33" si="24">K6+K11+K13+K14+K15+K17+K20+K28+K29+K30+K31</f>
        <v>83778933.889549881</v>
      </c>
      <c r="L33" s="29">
        <f t="shared" si="24"/>
        <v>80410114.131672591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6"/>
      <c r="FW33" s="6"/>
      <c r="FX33" s="6"/>
      <c r="FY33" s="7"/>
    </row>
    <row r="34" spans="1:181" ht="15.75" x14ac:dyDescent="0.25">
      <c r="A34" s="22" t="s">
        <v>43</v>
      </c>
      <c r="B34" s="5" t="s">
        <v>25</v>
      </c>
      <c r="C34" s="4">
        <f>GSVA_cur!C34</f>
        <v>3258156</v>
      </c>
      <c r="D34" s="4">
        <f>GSVA_cur!D34</f>
        <v>4150981</v>
      </c>
      <c r="E34" s="4">
        <f>GSVA_cur!E34</f>
        <v>4782292</v>
      </c>
      <c r="F34" s="4">
        <f>GSVA_cur!F34</f>
        <v>5464536</v>
      </c>
      <c r="G34" s="4">
        <f>GSVA_cur!G34</f>
        <v>6115066</v>
      </c>
      <c r="H34" s="4">
        <f>GSVA_cur!H34</f>
        <v>6514227</v>
      </c>
      <c r="I34" s="4">
        <f>GSVA_cur!I34</f>
        <v>7561484</v>
      </c>
      <c r="J34" s="4">
        <f>GSVA_cur!J34</f>
        <v>8977615</v>
      </c>
      <c r="K34" s="4">
        <f>GSVA_cur!K34</f>
        <v>9785600.3500000015</v>
      </c>
      <c r="L34" s="4">
        <f>GSVA_cur!L34</f>
        <v>9335462.7339000031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</row>
    <row r="35" spans="1:181" ht="15.75" x14ac:dyDescent="0.25">
      <c r="A35" s="22" t="s">
        <v>44</v>
      </c>
      <c r="B35" s="5" t="s">
        <v>24</v>
      </c>
      <c r="C35" s="4">
        <f>GSVA_cur!C35</f>
        <v>1472846</v>
      </c>
      <c r="D35" s="4">
        <f>GSVA_cur!D35</f>
        <v>2002191</v>
      </c>
      <c r="E35" s="4">
        <f>GSVA_cur!E35</f>
        <v>2014071</v>
      </c>
      <c r="F35" s="4">
        <f>GSVA_cur!F35</f>
        <v>2264953</v>
      </c>
      <c r="G35" s="4">
        <f>GSVA_cur!G35</f>
        <v>2262880</v>
      </c>
      <c r="H35" s="4">
        <f>GSVA_cur!H35</f>
        <v>2652682</v>
      </c>
      <c r="I35" s="4">
        <f>GSVA_cur!I35</f>
        <v>3077287</v>
      </c>
      <c r="J35" s="4">
        <f>GSVA_cur!J35</f>
        <v>3348835</v>
      </c>
      <c r="K35" s="4">
        <f>GSVA_cur!K35</f>
        <v>3650230.1500000004</v>
      </c>
      <c r="L35" s="4">
        <f>GSVA_cur!L35</f>
        <v>3482319.5631000008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</row>
    <row r="36" spans="1:181" ht="15.75" x14ac:dyDescent="0.25">
      <c r="A36" s="30" t="s">
        <v>45</v>
      </c>
      <c r="B36" s="31" t="s">
        <v>63</v>
      </c>
      <c r="C36" s="26">
        <f>C33+C34-C35</f>
        <v>39533093.657800004</v>
      </c>
      <c r="D36" s="26">
        <f t="shared" ref="D36:L36" si="25">D33+D34-D35</f>
        <v>44638216.139293998</v>
      </c>
      <c r="E36" s="26">
        <f t="shared" si="25"/>
        <v>49423578.644280002</v>
      </c>
      <c r="F36" s="26">
        <f t="shared" si="25"/>
        <v>55151704.692599997</v>
      </c>
      <c r="G36" s="26">
        <f t="shared" si="25"/>
        <v>61071278.111000001</v>
      </c>
      <c r="H36" s="26">
        <f t="shared" si="25"/>
        <v>68262615.640199989</v>
      </c>
      <c r="I36" s="26">
        <f t="shared" si="25"/>
        <v>74462189.126572654</v>
      </c>
      <c r="J36" s="26">
        <f t="shared" si="25"/>
        <v>82906815.544162959</v>
      </c>
      <c r="K36" s="26">
        <f t="shared" si="25"/>
        <v>89914304.089549869</v>
      </c>
      <c r="L36" s="26">
        <f t="shared" si="25"/>
        <v>86263257.302472606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</row>
    <row r="37" spans="1:181" ht="15.75" x14ac:dyDescent="0.25">
      <c r="A37" s="22" t="s">
        <v>46</v>
      </c>
      <c r="B37" s="5" t="s">
        <v>42</v>
      </c>
      <c r="C37" s="3">
        <f>GSVA_cur!C37</f>
        <v>691240</v>
      </c>
      <c r="D37" s="3">
        <f>GSVA_cur!D37</f>
        <v>701220</v>
      </c>
      <c r="E37" s="3">
        <f>GSVA_cur!E37</f>
        <v>711340</v>
      </c>
      <c r="F37" s="3">
        <f>GSVA_cur!F37</f>
        <v>721610</v>
      </c>
      <c r="G37" s="3">
        <f>GSVA_cur!G37</f>
        <v>732040</v>
      </c>
      <c r="H37" s="3">
        <f>GSVA_cur!H37</f>
        <v>742600</v>
      </c>
      <c r="I37" s="3">
        <f>GSVA_cur!I37</f>
        <v>758360</v>
      </c>
      <c r="J37" s="3">
        <f>GSVA_cur!J37</f>
        <v>768440</v>
      </c>
      <c r="K37" s="3">
        <f>GSVA_cur!K37</f>
        <v>778530</v>
      </c>
      <c r="L37" s="3">
        <f>GSVA_cur!L37</f>
        <v>788610</v>
      </c>
      <c r="M37" s="6"/>
      <c r="N37" s="6"/>
      <c r="O37" s="6"/>
      <c r="P37" s="6"/>
    </row>
    <row r="38" spans="1:181" ht="15.75" x14ac:dyDescent="0.25">
      <c r="A38" s="30" t="s">
        <v>47</v>
      </c>
      <c r="B38" s="31" t="s">
        <v>64</v>
      </c>
      <c r="C38" s="26">
        <f>C36/C37*1000</f>
        <v>57191.559599849556</v>
      </c>
      <c r="D38" s="26">
        <f t="shared" ref="D38:L38" si="26">D36/D37*1000</f>
        <v>63657.933514865515</v>
      </c>
      <c r="E38" s="26">
        <f t="shared" si="26"/>
        <v>69479.543740377325</v>
      </c>
      <c r="F38" s="26">
        <f t="shared" si="26"/>
        <v>76428.686815038585</v>
      </c>
      <c r="G38" s="26">
        <f t="shared" si="26"/>
        <v>83426.148995956508</v>
      </c>
      <c r="H38" s="26">
        <f t="shared" si="26"/>
        <v>91923.802370320482</v>
      </c>
      <c r="I38" s="26">
        <f t="shared" si="26"/>
        <v>98188.444968844153</v>
      </c>
      <c r="J38" s="26">
        <f t="shared" si="26"/>
        <v>107889.77089188871</v>
      </c>
      <c r="K38" s="26">
        <f t="shared" si="26"/>
        <v>115492.40760092722</v>
      </c>
      <c r="L38" s="26">
        <f t="shared" si="26"/>
        <v>109386.46137187279</v>
      </c>
      <c r="M38" s="8"/>
      <c r="N38" s="8"/>
      <c r="O38" s="8"/>
      <c r="P38" s="8"/>
      <c r="BQ38" s="9"/>
      <c r="BR38" s="9"/>
      <c r="BS38" s="9"/>
      <c r="BT38" s="9"/>
    </row>
    <row r="39" spans="1:181" x14ac:dyDescent="0.25">
      <c r="C39" s="32"/>
      <c r="D39" s="32"/>
      <c r="E39" s="32"/>
      <c r="F39" s="9"/>
      <c r="G39" s="8"/>
      <c r="H39" s="8"/>
      <c r="I39" s="8"/>
      <c r="J39" s="8"/>
      <c r="K39" s="8"/>
      <c r="L39" s="8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6" max="1048575" man="1"/>
    <brk id="28" max="1048575" man="1"/>
    <brk id="44" max="1048575" man="1"/>
    <brk id="108" max="95" man="1"/>
    <brk id="144" max="1048575" man="1"/>
    <brk id="168" max="1048575" man="1"/>
    <brk id="176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U38"/>
  <sheetViews>
    <sheetView zoomScaleSheetLayoutView="100" workbookViewId="0">
      <pane xSplit="2" ySplit="5" topLeftCell="C6" activePane="bottomRight" state="frozen"/>
      <selection activeCell="A40" sqref="A40:XFD125"/>
      <selection pane="topRight" activeCell="A40" sqref="A40:XFD125"/>
      <selection pane="bottomLeft" activeCell="A40" sqref="A40:XFD125"/>
      <selection pane="bottomRight" activeCell="Q15" sqref="Q15"/>
    </sheetView>
  </sheetViews>
  <sheetFormatPr defaultColWidth="8.85546875" defaultRowHeight="15" x14ac:dyDescent="0.25"/>
  <cols>
    <col min="1" max="1" width="11" style="2" customWidth="1"/>
    <col min="2" max="2" width="36.85546875" style="2" customWidth="1"/>
    <col min="3" max="5" width="10.85546875" style="2" customWidth="1"/>
    <col min="6" max="6" width="10.85546875" style="7" customWidth="1"/>
    <col min="7" max="12" width="11.85546875" style="6" customWidth="1"/>
    <col min="13" max="40" width="9.140625" style="7" customWidth="1"/>
    <col min="41" max="41" width="12.42578125" style="7" customWidth="1"/>
    <col min="42" max="63" width="9.140625" style="7" customWidth="1"/>
    <col min="64" max="64" width="12.140625" style="7" customWidth="1"/>
    <col min="65" max="68" width="9.140625" style="7" customWidth="1"/>
    <col min="69" max="73" width="9.140625" style="7" hidden="1" customWidth="1"/>
    <col min="74" max="74" width="9.140625" style="7" customWidth="1"/>
    <col min="75" max="79" width="9.140625" style="7" hidden="1" customWidth="1"/>
    <col min="80" max="80" width="9.140625" style="7" customWidth="1"/>
    <col min="81" max="85" width="9.140625" style="7" hidden="1" customWidth="1"/>
    <col min="86" max="86" width="9.140625" style="7" customWidth="1"/>
    <col min="87" max="91" width="9.140625" style="7" hidden="1" customWidth="1"/>
    <col min="92" max="92" width="9.140625" style="7" customWidth="1"/>
    <col min="93" max="97" width="9.140625" style="7" hidden="1" customWidth="1"/>
    <col min="98" max="98" width="9.140625" style="6" customWidth="1"/>
    <col min="99" max="103" width="9.140625" style="6" hidden="1" customWidth="1"/>
    <col min="104" max="104" width="9.140625" style="6" customWidth="1"/>
    <col min="105" max="109" width="9.140625" style="6" hidden="1" customWidth="1"/>
    <col min="110" max="110" width="9.140625" style="6" customWidth="1"/>
    <col min="111" max="115" width="9.140625" style="6" hidden="1" customWidth="1"/>
    <col min="116" max="116" width="9.140625" style="6" customWidth="1"/>
    <col min="117" max="146" width="9.140625" style="7" customWidth="1"/>
    <col min="147" max="147" width="9.140625" style="7" hidden="1" customWidth="1"/>
    <col min="148" max="155" width="9.140625" style="7" customWidth="1"/>
    <col min="156" max="156" width="9.140625" style="7" hidden="1" customWidth="1"/>
    <col min="157" max="161" width="9.140625" style="7" customWidth="1"/>
    <col min="162" max="162" width="9.140625" style="7" hidden="1" customWidth="1"/>
    <col min="163" max="172" width="9.140625" style="7" customWidth="1"/>
    <col min="173" max="176" width="8.85546875" style="7"/>
    <col min="177" max="177" width="12.7109375" style="7" bestFit="1" customWidth="1"/>
    <col min="178" max="16384" width="8.85546875" style="2"/>
  </cols>
  <sheetData>
    <row r="1" spans="1:177" ht="21" x14ac:dyDescent="0.35">
      <c r="A1" s="2" t="s">
        <v>53</v>
      </c>
      <c r="B1" s="34" t="s">
        <v>66</v>
      </c>
    </row>
    <row r="2" spans="1:177" ht="15.75" x14ac:dyDescent="0.25">
      <c r="A2" s="12" t="s">
        <v>52</v>
      </c>
      <c r="I2" s="6" t="s">
        <v>73</v>
      </c>
    </row>
    <row r="3" spans="1:177" ht="15.75" x14ac:dyDescent="0.25">
      <c r="A3" s="12"/>
      <c r="J3" s="6" t="s">
        <v>71</v>
      </c>
    </row>
    <row r="4" spans="1:177" ht="15.75" x14ac:dyDescent="0.25">
      <c r="A4" s="12"/>
      <c r="E4" s="11"/>
      <c r="F4" s="11" t="s">
        <v>57</v>
      </c>
    </row>
    <row r="5" spans="1:177" ht="15.75" x14ac:dyDescent="0.25">
      <c r="A5" s="13" t="s">
        <v>0</v>
      </c>
      <c r="B5" s="14" t="s">
        <v>1</v>
      </c>
      <c r="C5" s="3" t="s">
        <v>21</v>
      </c>
      <c r="D5" s="3" t="s">
        <v>22</v>
      </c>
      <c r="E5" s="3" t="s">
        <v>23</v>
      </c>
      <c r="F5" s="3" t="s">
        <v>56</v>
      </c>
      <c r="G5" s="33" t="s">
        <v>65</v>
      </c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72</v>
      </c>
    </row>
    <row r="6" spans="1:177" s="17" customFormat="1" ht="15.75" x14ac:dyDescent="0.25">
      <c r="A6" s="15" t="s">
        <v>26</v>
      </c>
      <c r="B6" s="16" t="s">
        <v>2</v>
      </c>
      <c r="C6" s="1">
        <f>SUM(C7:C10)</f>
        <v>11205780.5177</v>
      </c>
      <c r="D6" s="1">
        <f t="shared" ref="D6:G6" si="0">SUM(D7:D10)</f>
        <v>11508044.2459</v>
      </c>
      <c r="E6" s="1">
        <f t="shared" si="0"/>
        <v>12530394.850539999</v>
      </c>
      <c r="F6" s="1">
        <f t="shared" si="0"/>
        <v>12832419.869999999</v>
      </c>
      <c r="G6" s="1">
        <f t="shared" si="0"/>
        <v>12753877.228900002</v>
      </c>
      <c r="H6" s="1">
        <f t="shared" ref="H6:L6" si="1">SUM(H7:H10)</f>
        <v>13898867.433500001</v>
      </c>
      <c r="I6" s="1">
        <f t="shared" si="1"/>
        <v>13834059.318847178</v>
      </c>
      <c r="J6" s="1">
        <f t="shared" si="1"/>
        <v>14536112.39740367</v>
      </c>
      <c r="K6" s="1">
        <f t="shared" si="1"/>
        <v>15903808.760604603</v>
      </c>
      <c r="L6" s="1">
        <f t="shared" si="1"/>
        <v>16464983.727186961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6"/>
      <c r="FS6" s="6"/>
      <c r="FT6" s="6"/>
      <c r="FU6" s="7"/>
    </row>
    <row r="7" spans="1:177" ht="15.75" x14ac:dyDescent="0.25">
      <c r="A7" s="18">
        <v>1.1000000000000001</v>
      </c>
      <c r="B7" s="19" t="s">
        <v>59</v>
      </c>
      <c r="C7" s="4">
        <v>6716401.9774000002</v>
      </c>
      <c r="D7" s="4">
        <v>6889645.1550000003</v>
      </c>
      <c r="E7" s="4">
        <v>7449123.0614400003</v>
      </c>
      <c r="F7" s="4">
        <v>7028062.2719999999</v>
      </c>
      <c r="G7" s="4">
        <v>6484581.6849999996</v>
      </c>
      <c r="H7" s="4">
        <v>6721386.5822999999</v>
      </c>
      <c r="I7" s="4">
        <v>6338908.961263991</v>
      </c>
      <c r="J7" s="4">
        <v>6677029.3100009551</v>
      </c>
      <c r="K7" s="4">
        <v>7420519.555465579</v>
      </c>
      <c r="L7" s="4">
        <v>7574116.2235744651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6"/>
      <c r="FS7" s="6"/>
      <c r="FT7" s="6"/>
    </row>
    <row r="8" spans="1:177" ht="15.75" x14ac:dyDescent="0.25">
      <c r="A8" s="18">
        <v>1.2</v>
      </c>
      <c r="B8" s="19" t="s">
        <v>60</v>
      </c>
      <c r="C8" s="4">
        <v>3058673.2157999999</v>
      </c>
      <c r="D8" s="4">
        <v>3200494.67</v>
      </c>
      <c r="E8" s="4">
        <v>3403005.9353999998</v>
      </c>
      <c r="F8" s="4">
        <v>4059833.7623000001</v>
      </c>
      <c r="G8" s="4">
        <v>4489851.4559000004</v>
      </c>
      <c r="H8" s="4">
        <v>5141323.6220000004</v>
      </c>
      <c r="I8" s="4">
        <v>5560313.3731839564</v>
      </c>
      <c r="J8" s="4">
        <v>5919995.5791341625</v>
      </c>
      <c r="K8" s="4">
        <v>6543501.3260126542</v>
      </c>
      <c r="L8" s="4">
        <v>6914418.649350144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6"/>
      <c r="FS8" s="6"/>
      <c r="FT8" s="6"/>
    </row>
    <row r="9" spans="1:177" ht="15.75" x14ac:dyDescent="0.25">
      <c r="A9" s="18">
        <v>1.3</v>
      </c>
      <c r="B9" s="19" t="s">
        <v>61</v>
      </c>
      <c r="C9" s="4">
        <v>1401490.9469000001</v>
      </c>
      <c r="D9" s="4">
        <v>1385890.0186999999</v>
      </c>
      <c r="E9" s="4">
        <v>1643648.7084999999</v>
      </c>
      <c r="F9" s="4">
        <v>1698492.9221000001</v>
      </c>
      <c r="G9" s="4">
        <v>1736998.7408</v>
      </c>
      <c r="H9" s="4">
        <v>1986147.2552</v>
      </c>
      <c r="I9" s="4">
        <v>1880607.3725918815</v>
      </c>
      <c r="J9" s="4">
        <v>1882878.7412340785</v>
      </c>
      <c r="K9" s="4">
        <v>1881274.3097915498</v>
      </c>
      <c r="L9" s="4">
        <v>1915054.9693688904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6"/>
      <c r="FS9" s="6"/>
      <c r="FT9" s="6"/>
    </row>
    <row r="10" spans="1:177" ht="15.75" x14ac:dyDescent="0.25">
      <c r="A10" s="18">
        <v>1.4</v>
      </c>
      <c r="B10" s="19" t="s">
        <v>62</v>
      </c>
      <c r="C10" s="4">
        <v>29214.3776</v>
      </c>
      <c r="D10" s="4">
        <v>32014.402199999997</v>
      </c>
      <c r="E10" s="4">
        <v>34617.145199999999</v>
      </c>
      <c r="F10" s="4">
        <v>46030.9136</v>
      </c>
      <c r="G10" s="4">
        <v>42445.347199999997</v>
      </c>
      <c r="H10" s="4">
        <v>50009.974000000002</v>
      </c>
      <c r="I10" s="4">
        <v>54229.611807350469</v>
      </c>
      <c r="J10" s="4">
        <v>56208.767034473654</v>
      </c>
      <c r="K10" s="4">
        <v>58513.569334819324</v>
      </c>
      <c r="L10" s="4">
        <v>61393.88489346204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6"/>
      <c r="FS10" s="6"/>
      <c r="FT10" s="6"/>
    </row>
    <row r="11" spans="1:177" ht="15.75" x14ac:dyDescent="0.25">
      <c r="A11" s="20" t="s">
        <v>31</v>
      </c>
      <c r="B11" s="19" t="s">
        <v>3</v>
      </c>
      <c r="C11" s="4">
        <v>1618333.2822</v>
      </c>
      <c r="D11" s="4">
        <v>2829333.5219999999</v>
      </c>
      <c r="E11" s="4">
        <v>2985448.1231999998</v>
      </c>
      <c r="F11" s="4">
        <v>3425083.5321999998</v>
      </c>
      <c r="G11" s="4">
        <v>4569121.7835999997</v>
      </c>
      <c r="H11" s="4">
        <v>5194126.7211999996</v>
      </c>
      <c r="I11" s="4">
        <v>5290900.0855883667</v>
      </c>
      <c r="J11" s="4">
        <v>3497269.281469251</v>
      </c>
      <c r="K11" s="4">
        <v>3550723.5704509364</v>
      </c>
      <c r="L11" s="4">
        <v>3109452.5772181079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6"/>
      <c r="FS11" s="6"/>
      <c r="FT11" s="6"/>
    </row>
    <row r="12" spans="1:177" ht="15.75" x14ac:dyDescent="0.25">
      <c r="A12" s="24"/>
      <c r="B12" s="25" t="s">
        <v>28</v>
      </c>
      <c r="C12" s="26">
        <f>C6+C11</f>
        <v>12824113.799899999</v>
      </c>
      <c r="D12" s="26">
        <f t="shared" ref="D12:G12" si="2">D6+D11</f>
        <v>14337377.767899999</v>
      </c>
      <c r="E12" s="26">
        <f t="shared" si="2"/>
        <v>15515842.973739998</v>
      </c>
      <c r="F12" s="26">
        <f t="shared" si="2"/>
        <v>16257503.402199998</v>
      </c>
      <c r="G12" s="26">
        <f t="shared" si="2"/>
        <v>17322999.012500003</v>
      </c>
      <c r="H12" s="26">
        <f t="shared" ref="H12:L12" si="3">H6+H11</f>
        <v>19092994.1547</v>
      </c>
      <c r="I12" s="26">
        <f t="shared" si="3"/>
        <v>19124959.404435545</v>
      </c>
      <c r="J12" s="26">
        <f t="shared" si="3"/>
        <v>18033381.678872921</v>
      </c>
      <c r="K12" s="26">
        <f t="shared" si="3"/>
        <v>19454532.331055541</v>
      </c>
      <c r="L12" s="26">
        <f t="shared" si="3"/>
        <v>19574436.304405071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6"/>
      <c r="FS12" s="6"/>
      <c r="FT12" s="6"/>
    </row>
    <row r="13" spans="1:177" s="17" customFormat="1" ht="15.75" x14ac:dyDescent="0.25">
      <c r="A13" s="15" t="s">
        <v>32</v>
      </c>
      <c r="B13" s="16" t="s">
        <v>4</v>
      </c>
      <c r="C13" s="1">
        <v>5689422.375</v>
      </c>
      <c r="D13" s="1">
        <v>4316303.6558999997</v>
      </c>
      <c r="E13" s="1">
        <v>3799856.8949999996</v>
      </c>
      <c r="F13" s="1">
        <v>4379336.4086999996</v>
      </c>
      <c r="G13" s="1">
        <v>5751650.6009999998</v>
      </c>
      <c r="H13" s="1">
        <v>5914130.2851999998</v>
      </c>
      <c r="I13" s="1">
        <v>5974892.6313083312</v>
      </c>
      <c r="J13" s="1">
        <v>6276435.3079158952</v>
      </c>
      <c r="K13" s="1">
        <v>6288753.8391540349</v>
      </c>
      <c r="L13" s="1">
        <v>5785248.2801048653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6"/>
      <c r="FS13" s="6"/>
      <c r="FT13" s="6"/>
      <c r="FU13" s="7"/>
    </row>
    <row r="14" spans="1:177" ht="30" x14ac:dyDescent="0.25">
      <c r="A14" s="20" t="s">
        <v>33</v>
      </c>
      <c r="B14" s="19" t="s">
        <v>5</v>
      </c>
      <c r="C14" s="4">
        <v>507279.21600000001</v>
      </c>
      <c r="D14" s="4">
        <v>452110.61170000001</v>
      </c>
      <c r="E14" s="4">
        <v>484039.40350000001</v>
      </c>
      <c r="F14" s="4">
        <v>469899.27782499988</v>
      </c>
      <c r="G14" s="4">
        <v>360166.11750000005</v>
      </c>
      <c r="H14" s="4">
        <v>289559.71750000003</v>
      </c>
      <c r="I14" s="4">
        <v>363395.3584579333</v>
      </c>
      <c r="J14" s="4">
        <v>378504.72113049612</v>
      </c>
      <c r="K14" s="4">
        <v>395342.65254369972</v>
      </c>
      <c r="L14" s="4">
        <v>413349.46861933125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8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8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8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6"/>
      <c r="FS14" s="6"/>
      <c r="FT14" s="6"/>
    </row>
    <row r="15" spans="1:177" ht="15.75" x14ac:dyDescent="0.25">
      <c r="A15" s="20" t="s">
        <v>34</v>
      </c>
      <c r="B15" s="19" t="s">
        <v>6</v>
      </c>
      <c r="C15" s="4">
        <v>4153426.2110000001</v>
      </c>
      <c r="D15" s="4">
        <v>4040715.3269999996</v>
      </c>
      <c r="E15" s="4">
        <v>4203969.6964999996</v>
      </c>
      <c r="F15" s="4">
        <v>4261931.1679999996</v>
      </c>
      <c r="G15" s="4">
        <v>4185490.0142000001</v>
      </c>
      <c r="H15" s="4">
        <v>4287399.8581999997</v>
      </c>
      <c r="I15" s="4">
        <v>4370504.5511636576</v>
      </c>
      <c r="J15" s="4">
        <v>4600710.5294591356</v>
      </c>
      <c r="K15" s="4">
        <v>4746069.4652589299</v>
      </c>
      <c r="L15" s="4">
        <v>4472167.1752634551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8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8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8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6"/>
      <c r="FS15" s="6"/>
      <c r="FT15" s="6"/>
    </row>
    <row r="16" spans="1:177" ht="15.75" x14ac:dyDescent="0.25">
      <c r="A16" s="24"/>
      <c r="B16" s="25" t="s">
        <v>29</v>
      </c>
      <c r="C16" s="26">
        <f>+C13+C14+C15</f>
        <v>10350127.802000001</v>
      </c>
      <c r="D16" s="26">
        <f t="shared" ref="D16:F16" si="4">+D13+D14+D15</f>
        <v>8809129.5945999995</v>
      </c>
      <c r="E16" s="26">
        <f t="shared" si="4"/>
        <v>8487865.9949999992</v>
      </c>
      <c r="F16" s="26">
        <f t="shared" si="4"/>
        <v>9111166.8545249999</v>
      </c>
      <c r="G16" s="26">
        <f t="shared" ref="G16" si="5">+G13+G14+G15</f>
        <v>10297306.7327</v>
      </c>
      <c r="H16" s="26">
        <f t="shared" ref="H16:I16" si="6">+H13+H14+H15</f>
        <v>10491089.8609</v>
      </c>
      <c r="I16" s="26">
        <f t="shared" si="6"/>
        <v>10708792.540929921</v>
      </c>
      <c r="J16" s="26">
        <f t="shared" ref="J16:K16" si="7">+J13+J14+J15</f>
        <v>11255650.558505528</v>
      </c>
      <c r="K16" s="26">
        <f t="shared" si="7"/>
        <v>11430165.956956664</v>
      </c>
      <c r="L16" s="26">
        <f t="shared" ref="L16" si="8">+L13+L14+L15</f>
        <v>10670764.923987651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8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8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8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6"/>
      <c r="FS16" s="6"/>
      <c r="FT16" s="6"/>
    </row>
    <row r="17" spans="1:177" s="17" customFormat="1" ht="15.75" x14ac:dyDescent="0.25">
      <c r="A17" s="15" t="s">
        <v>35</v>
      </c>
      <c r="B17" s="16" t="s">
        <v>7</v>
      </c>
      <c r="C17" s="1">
        <f>C18+C19</f>
        <v>4182262.9502999997</v>
      </c>
      <c r="D17" s="1">
        <f t="shared" ref="D17:F17" si="9">D18+D19</f>
        <v>4527090.6660000002</v>
      </c>
      <c r="E17" s="1">
        <f t="shared" si="9"/>
        <v>4833663.6759000001</v>
      </c>
      <c r="F17" s="1">
        <f t="shared" si="9"/>
        <v>5160561</v>
      </c>
      <c r="G17" s="1">
        <f t="shared" ref="G17" si="10">G18+G19</f>
        <v>5336401.6701999996</v>
      </c>
      <c r="H17" s="1">
        <f t="shared" ref="H17:I17" si="11">H18+H19</f>
        <v>5567671.9463999998</v>
      </c>
      <c r="I17" s="1">
        <f t="shared" si="11"/>
        <v>6295948.3950005686</v>
      </c>
      <c r="J17" s="1">
        <f t="shared" ref="J17:K17" si="12">J18+J19</f>
        <v>7032709.6779381465</v>
      </c>
      <c r="K17" s="1">
        <f t="shared" si="12"/>
        <v>7274362.7964171963</v>
      </c>
      <c r="L17" s="1">
        <f t="shared" ref="L17" si="13">L18+L19</f>
        <v>6152773.4505423633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6"/>
      <c r="FS17" s="6"/>
      <c r="FT17" s="6"/>
      <c r="FU17" s="7"/>
    </row>
    <row r="18" spans="1:177" ht="15.75" x14ac:dyDescent="0.25">
      <c r="A18" s="18">
        <v>6.1</v>
      </c>
      <c r="B18" s="19" t="s">
        <v>8</v>
      </c>
      <c r="C18" s="4">
        <v>3918883.0123999999</v>
      </c>
      <c r="D18" s="4">
        <v>4269779.1385000004</v>
      </c>
      <c r="E18" s="4">
        <v>4576277.148</v>
      </c>
      <c r="F18" s="4">
        <v>4930555</v>
      </c>
      <c r="G18" s="4">
        <v>5103281.0637999997</v>
      </c>
      <c r="H18" s="4">
        <v>5321813.5663999999</v>
      </c>
      <c r="I18" s="4">
        <v>6030628.7559598191</v>
      </c>
      <c r="J18" s="4">
        <v>6741890.4472281961</v>
      </c>
      <c r="K18" s="4">
        <v>6978014.0964862183</v>
      </c>
      <c r="L18" s="4">
        <v>5888447.1344114309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6"/>
      <c r="FS18" s="6"/>
      <c r="FT18" s="6"/>
    </row>
    <row r="19" spans="1:177" ht="15.75" x14ac:dyDescent="0.25">
      <c r="A19" s="18">
        <v>6.2</v>
      </c>
      <c r="B19" s="19" t="s">
        <v>9</v>
      </c>
      <c r="C19" s="4">
        <v>263379.93790000002</v>
      </c>
      <c r="D19" s="4">
        <v>257311.52750000003</v>
      </c>
      <c r="E19" s="4">
        <v>257386.52789999999</v>
      </c>
      <c r="F19" s="4">
        <v>230006</v>
      </c>
      <c r="G19" s="4">
        <v>233120.60639999999</v>
      </c>
      <c r="H19" s="4">
        <v>245858.38</v>
      </c>
      <c r="I19" s="4">
        <v>265319.63904074923</v>
      </c>
      <c r="J19" s="4">
        <v>290819.23070995003</v>
      </c>
      <c r="K19" s="4">
        <v>296348.6999309783</v>
      </c>
      <c r="L19" s="4">
        <v>264326.31613093248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6"/>
      <c r="FS19" s="6"/>
      <c r="FT19" s="6"/>
    </row>
    <row r="20" spans="1:177" s="17" customFormat="1" ht="30" x14ac:dyDescent="0.25">
      <c r="A20" s="21" t="s">
        <v>36</v>
      </c>
      <c r="B20" s="23" t="s">
        <v>10</v>
      </c>
      <c r="C20" s="1">
        <f>SUM(C21:C27)</f>
        <v>1906130.0259999998</v>
      </c>
      <c r="D20" s="1">
        <f t="shared" ref="D20:G20" si="14">SUM(D21:D27)</f>
        <v>2173854.8346560001</v>
      </c>
      <c r="E20" s="1">
        <f t="shared" si="14"/>
        <v>2278210.8629999999</v>
      </c>
      <c r="F20" s="1">
        <f t="shared" si="14"/>
        <v>2472230.3810660001</v>
      </c>
      <c r="G20" s="1">
        <f t="shared" si="14"/>
        <v>2742249.7946000001</v>
      </c>
      <c r="H20" s="1">
        <f t="shared" ref="H20:L20" si="15">SUM(H21:H27)</f>
        <v>2781131.0869224956</v>
      </c>
      <c r="I20" s="1">
        <f t="shared" si="15"/>
        <v>2652106.1435780763</v>
      </c>
      <c r="J20" s="1">
        <f t="shared" si="15"/>
        <v>2752352.6780098956</v>
      </c>
      <c r="K20" s="1">
        <f t="shared" si="15"/>
        <v>2929819.2174043637</v>
      </c>
      <c r="L20" s="1">
        <f t="shared" si="15"/>
        <v>2324014.6401496539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6"/>
      <c r="FS20" s="6"/>
      <c r="FT20" s="6"/>
      <c r="FU20" s="7"/>
    </row>
    <row r="21" spans="1:177" ht="15.75" x14ac:dyDescent="0.25">
      <c r="A21" s="18">
        <v>7.1</v>
      </c>
      <c r="B21" s="19" t="s">
        <v>11</v>
      </c>
      <c r="C21" s="4">
        <v>197275</v>
      </c>
      <c r="D21" s="4">
        <v>276956</v>
      </c>
      <c r="E21" s="4">
        <v>321462</v>
      </c>
      <c r="F21" s="4">
        <v>325962</v>
      </c>
      <c r="G21" s="4">
        <v>337274</v>
      </c>
      <c r="H21" s="4">
        <v>353841</v>
      </c>
      <c r="I21" s="4">
        <v>307287.01225170249</v>
      </c>
      <c r="J21" s="4">
        <v>323931.27402812103</v>
      </c>
      <c r="K21" s="4">
        <v>335592.79989313334</v>
      </c>
      <c r="L21" s="4">
        <v>263775.63096146856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6"/>
      <c r="FS21" s="6"/>
      <c r="FT21" s="6"/>
    </row>
    <row r="22" spans="1:177" ht="15.75" x14ac:dyDescent="0.25">
      <c r="A22" s="18">
        <v>7.2</v>
      </c>
      <c r="B22" s="19" t="s">
        <v>12</v>
      </c>
      <c r="C22" s="4">
        <v>1186514.6788169704</v>
      </c>
      <c r="D22" s="4">
        <v>1315011.9385950868</v>
      </c>
      <c r="E22" s="4">
        <v>1323473.024</v>
      </c>
      <c r="F22" s="4">
        <v>1400766.0961829999</v>
      </c>
      <c r="G22" s="4">
        <v>1498068.7212</v>
      </c>
      <c r="H22" s="4">
        <v>1548844.8684</v>
      </c>
      <c r="I22" s="4">
        <v>1578360.060787319</v>
      </c>
      <c r="J22" s="4">
        <v>1655993.0023256256</v>
      </c>
      <c r="K22" s="4">
        <v>1788385.4008650077</v>
      </c>
      <c r="L22" s="4">
        <v>1327514.3835985311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6"/>
      <c r="FS22" s="6"/>
      <c r="FT22" s="6"/>
    </row>
    <row r="23" spans="1:177" ht="15.75" x14ac:dyDescent="0.25">
      <c r="A23" s="18">
        <v>7.3</v>
      </c>
      <c r="B23" s="19" t="s">
        <v>13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6"/>
      <c r="FS23" s="6"/>
      <c r="FT23" s="6"/>
    </row>
    <row r="24" spans="1:177" ht="15.75" x14ac:dyDescent="0.25">
      <c r="A24" s="18">
        <v>7.4</v>
      </c>
      <c r="B24" s="19" t="s">
        <v>14</v>
      </c>
      <c r="C24" s="4">
        <v>5633.6299718788132</v>
      </c>
      <c r="D24" s="4">
        <v>10216.273305590938</v>
      </c>
      <c r="E24" s="4">
        <v>4462.7008000000005</v>
      </c>
      <c r="F24" s="4">
        <v>9769.4086000000007</v>
      </c>
      <c r="G24" s="4">
        <v>24274.864399999999</v>
      </c>
      <c r="H24" s="4">
        <v>29721.190600000002</v>
      </c>
      <c r="I24" s="4">
        <v>31063.534058632267</v>
      </c>
      <c r="J24" s="4">
        <v>21634.309287871107</v>
      </c>
      <c r="K24" s="4">
        <v>22120.28221467189</v>
      </c>
      <c r="L24" s="4">
        <v>16419.782514711977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6"/>
      <c r="FS24" s="6"/>
      <c r="FT24" s="6"/>
    </row>
    <row r="25" spans="1:177" ht="15.75" x14ac:dyDescent="0.25">
      <c r="A25" s="18">
        <v>7.5</v>
      </c>
      <c r="B25" s="19" t="s">
        <v>15</v>
      </c>
      <c r="C25" s="4">
        <v>26878.624411150631</v>
      </c>
      <c r="D25" s="4">
        <v>29883.111155322244</v>
      </c>
      <c r="E25" s="4">
        <v>31234.459199999998</v>
      </c>
      <c r="F25" s="4">
        <v>33590.161682999998</v>
      </c>
      <c r="G25" s="4">
        <v>35741.222000000002</v>
      </c>
      <c r="H25" s="4">
        <v>61125.834900000002</v>
      </c>
      <c r="I25" s="4">
        <v>62882.066553987461</v>
      </c>
      <c r="J25" s="4">
        <v>64958.00419087839</v>
      </c>
      <c r="K25" s="4">
        <v>69971.85166279503</v>
      </c>
      <c r="L25" s="4">
        <v>51939.957329452853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6"/>
      <c r="FS25" s="6"/>
      <c r="FT25" s="6"/>
    </row>
    <row r="26" spans="1:177" ht="15.75" x14ac:dyDescent="0.25">
      <c r="A26" s="18">
        <v>7.6</v>
      </c>
      <c r="B26" s="19" t="s">
        <v>16</v>
      </c>
      <c r="C26" s="4">
        <v>8658.0928000000004</v>
      </c>
      <c r="D26" s="4">
        <v>8609.5115999999998</v>
      </c>
      <c r="E26" s="4">
        <v>9937.6790000000001</v>
      </c>
      <c r="F26" s="4">
        <v>11189.714599999999</v>
      </c>
      <c r="G26" s="4">
        <v>8757.987000000001</v>
      </c>
      <c r="H26" s="4">
        <v>9351.3523000000005</v>
      </c>
      <c r="I26" s="4">
        <v>11237.587568076306</v>
      </c>
      <c r="J26" s="4">
        <v>15006.955774195765</v>
      </c>
      <c r="K26" s="4">
        <v>16565.973017584554</v>
      </c>
      <c r="L26" s="4">
        <v>18512.322851068391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6"/>
      <c r="FS26" s="6"/>
      <c r="FT26" s="6"/>
    </row>
    <row r="27" spans="1:177" ht="30" x14ac:dyDescent="0.25">
      <c r="A27" s="18">
        <v>7.7</v>
      </c>
      <c r="B27" s="19" t="s">
        <v>17</v>
      </c>
      <c r="C27" s="4">
        <v>481170</v>
      </c>
      <c r="D27" s="4">
        <v>533178</v>
      </c>
      <c r="E27" s="4">
        <v>587641</v>
      </c>
      <c r="F27" s="4">
        <v>690953</v>
      </c>
      <c r="G27" s="4">
        <v>838133</v>
      </c>
      <c r="H27" s="4">
        <v>778246.84072249592</v>
      </c>
      <c r="I27" s="4">
        <v>661275.88235835871</v>
      </c>
      <c r="J27" s="4">
        <v>670829.13240320352</v>
      </c>
      <c r="K27" s="4">
        <v>697182.90975117125</v>
      </c>
      <c r="L27" s="4">
        <v>645852.56289442105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6"/>
      <c r="FS27" s="6"/>
      <c r="FT27" s="6"/>
    </row>
    <row r="28" spans="1:177" ht="15.75" x14ac:dyDescent="0.25">
      <c r="A28" s="20" t="s">
        <v>37</v>
      </c>
      <c r="B28" s="19" t="s">
        <v>18</v>
      </c>
      <c r="C28" s="4">
        <v>1342503</v>
      </c>
      <c r="D28" s="4">
        <v>1449360</v>
      </c>
      <c r="E28" s="4">
        <v>1625451</v>
      </c>
      <c r="F28" s="4">
        <v>1782306</v>
      </c>
      <c r="G28" s="4">
        <v>1822260</v>
      </c>
      <c r="H28" s="4">
        <v>1864994</v>
      </c>
      <c r="I28" s="4">
        <v>2145704.1977622411</v>
      </c>
      <c r="J28" s="4">
        <v>2239313.3482722566</v>
      </c>
      <c r="K28" s="4">
        <v>2342321.7622927804</v>
      </c>
      <c r="L28" s="4">
        <v>2323583.449460478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6"/>
      <c r="FS28" s="6"/>
      <c r="FT28" s="6"/>
    </row>
    <row r="29" spans="1:177" ht="30" x14ac:dyDescent="0.25">
      <c r="A29" s="20" t="s">
        <v>38</v>
      </c>
      <c r="B29" s="19" t="s">
        <v>19</v>
      </c>
      <c r="C29" s="4">
        <v>3605948.2532000002</v>
      </c>
      <c r="D29" s="4">
        <v>3978519.45</v>
      </c>
      <c r="E29" s="4">
        <v>4348598.6699000001</v>
      </c>
      <c r="F29" s="4">
        <v>4628355.1140000001</v>
      </c>
      <c r="G29" s="4">
        <v>4634820.3245000001</v>
      </c>
      <c r="H29" s="4">
        <v>4841617.4680000003</v>
      </c>
      <c r="I29" s="4">
        <v>5150289.6496237246</v>
      </c>
      <c r="J29" s="4">
        <v>5436330.7546248343</v>
      </c>
      <c r="K29" s="4">
        <v>5683103.5209387373</v>
      </c>
      <c r="L29" s="4">
        <v>5009286.5476811463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6"/>
      <c r="FS29" s="6"/>
      <c r="FT29" s="6"/>
    </row>
    <row r="30" spans="1:177" ht="15.75" x14ac:dyDescent="0.25">
      <c r="A30" s="20" t="s">
        <v>39</v>
      </c>
      <c r="B30" s="19" t="s">
        <v>54</v>
      </c>
      <c r="C30" s="4">
        <v>1164677</v>
      </c>
      <c r="D30" s="4">
        <v>1142891</v>
      </c>
      <c r="E30" s="4">
        <v>1087899</v>
      </c>
      <c r="F30" s="4">
        <v>1185997</v>
      </c>
      <c r="G30" s="4">
        <v>1220094</v>
      </c>
      <c r="H30" s="4">
        <v>1300968.51</v>
      </c>
      <c r="I30" s="4">
        <v>1350754.6575031825</v>
      </c>
      <c r="J30" s="4">
        <v>1645609</v>
      </c>
      <c r="K30" s="4">
        <v>1708400.1510137799</v>
      </c>
      <c r="L30" s="4">
        <v>1752149.9649266726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6"/>
      <c r="FS30" s="6"/>
      <c r="FT30" s="6"/>
    </row>
    <row r="31" spans="1:177" ht="15.75" x14ac:dyDescent="0.25">
      <c r="A31" s="20" t="s">
        <v>40</v>
      </c>
      <c r="B31" s="19" t="s">
        <v>20</v>
      </c>
      <c r="C31" s="4">
        <v>2372020.3363999999</v>
      </c>
      <c r="D31" s="4">
        <v>2557694.1047999999</v>
      </c>
      <c r="E31" s="4">
        <v>2805729.2431999999</v>
      </c>
      <c r="F31" s="4">
        <v>3162137.8834000002</v>
      </c>
      <c r="G31" s="4">
        <v>3371754.4667000002</v>
      </c>
      <c r="H31" s="4">
        <v>3659740.6900000004</v>
      </c>
      <c r="I31" s="4">
        <v>4210724.390677847</v>
      </c>
      <c r="J31" s="4">
        <v>5068442.7610471435</v>
      </c>
      <c r="K31" s="4">
        <v>5299076.7821708107</v>
      </c>
      <c r="L31" s="4">
        <v>4937833.9542409675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6"/>
      <c r="FS31" s="6"/>
      <c r="FT31" s="6"/>
    </row>
    <row r="32" spans="1:177" ht="15.75" x14ac:dyDescent="0.25">
      <c r="A32" s="24"/>
      <c r="B32" s="25" t="s">
        <v>30</v>
      </c>
      <c r="C32" s="26">
        <f>C17+C20+C28+C29+C30+C31</f>
        <v>14573541.5659</v>
      </c>
      <c r="D32" s="26">
        <f t="shared" ref="D32:L32" si="16">D17+D20+D28+D29+D30+D31</f>
        <v>15829410.055456001</v>
      </c>
      <c r="E32" s="26">
        <f t="shared" si="16"/>
        <v>16979552.452</v>
      </c>
      <c r="F32" s="26">
        <f t="shared" si="16"/>
        <v>18391587.378465999</v>
      </c>
      <c r="G32" s="26">
        <f t="shared" si="16"/>
        <v>19127580.256000001</v>
      </c>
      <c r="H32" s="26">
        <f t="shared" si="16"/>
        <v>20016123.701322496</v>
      </c>
      <c r="I32" s="26">
        <f t="shared" si="16"/>
        <v>21805527.434145641</v>
      </c>
      <c r="J32" s="26">
        <f t="shared" si="16"/>
        <v>24174758.219892275</v>
      </c>
      <c r="K32" s="26">
        <f t="shared" si="16"/>
        <v>25237084.230237667</v>
      </c>
      <c r="L32" s="26">
        <f t="shared" si="16"/>
        <v>22499642.007001281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6"/>
      <c r="FS32" s="6"/>
      <c r="FT32" s="6"/>
    </row>
    <row r="33" spans="1:177" s="17" customFormat="1" ht="15.75" x14ac:dyDescent="0.25">
      <c r="A33" s="27" t="s">
        <v>27</v>
      </c>
      <c r="B33" s="28" t="s">
        <v>51</v>
      </c>
      <c r="C33" s="29">
        <f t="shared" ref="C33" si="17">C6+C11+C13+C14+C15+C17+C20+C28+C29+C30+C31</f>
        <v>37747783.167800002</v>
      </c>
      <c r="D33" s="29">
        <f t="shared" ref="D33:L33" si="18">D6+D11+D13+D14+D15+D17+D20+D28+D29+D30+D31</f>
        <v>38975917.417956002</v>
      </c>
      <c r="E33" s="29">
        <f t="shared" si="18"/>
        <v>40983261.420739993</v>
      </c>
      <c r="F33" s="29">
        <f t="shared" si="18"/>
        <v>43760257.635191001</v>
      </c>
      <c r="G33" s="29">
        <f t="shared" si="18"/>
        <v>46747886.001200005</v>
      </c>
      <c r="H33" s="29">
        <f t="shared" si="18"/>
        <v>49600207.716922492</v>
      </c>
      <c r="I33" s="29">
        <f t="shared" si="18"/>
        <v>51639279.379511103</v>
      </c>
      <c r="J33" s="29">
        <f t="shared" si="18"/>
        <v>53463790.457270727</v>
      </c>
      <c r="K33" s="29">
        <f t="shared" si="18"/>
        <v>56121782.518249877</v>
      </c>
      <c r="L33" s="29">
        <f t="shared" si="18"/>
        <v>52744843.235394001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6"/>
      <c r="FS33" s="6"/>
      <c r="FT33" s="6"/>
      <c r="FU33" s="7"/>
    </row>
    <row r="34" spans="1:177" ht="15.75" x14ac:dyDescent="0.25">
      <c r="A34" s="22" t="s">
        <v>43</v>
      </c>
      <c r="B34" s="5" t="s">
        <v>25</v>
      </c>
      <c r="C34" s="4">
        <f>GSVA_const!C34</f>
        <v>3258156</v>
      </c>
      <c r="D34" s="4">
        <f>GSVA_const!D34</f>
        <v>3877288.6318489965</v>
      </c>
      <c r="E34" s="4">
        <f>GSVA_const!E34</f>
        <v>4236245.8411005568</v>
      </c>
      <c r="F34" s="4">
        <f>GSVA_const!F34</f>
        <v>4769060.6909245336</v>
      </c>
      <c r="G34" s="4">
        <f>GSVA_const!G34</f>
        <v>5507054.5681110797</v>
      </c>
      <c r="H34" s="4">
        <f>GSVA_const!H34</f>
        <v>5741785.9301278843</v>
      </c>
      <c r="I34" s="4">
        <f>GSVA_const!I34</f>
        <v>6481862.8495781505</v>
      </c>
      <c r="J34" s="4">
        <f>GSVA_const!J34</f>
        <v>7391002.1647393806</v>
      </c>
      <c r="K34" s="4">
        <f>GSVA_const!K34</f>
        <v>7904343.7685702313</v>
      </c>
      <c r="L34" s="4">
        <f>GSVA_const!L34</f>
        <v>6876779.0786561016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</row>
    <row r="35" spans="1:177" ht="15.75" x14ac:dyDescent="0.25">
      <c r="A35" s="22" t="s">
        <v>44</v>
      </c>
      <c r="B35" s="5" t="s">
        <v>24</v>
      </c>
      <c r="C35" s="4">
        <f>GSVA_const!C35</f>
        <v>1472846</v>
      </c>
      <c r="D35" s="4">
        <f>GSVA_const!D35</f>
        <v>1872956.969130028</v>
      </c>
      <c r="E35" s="4">
        <f>GSVA_const!E35</f>
        <v>1790285.3333333333</v>
      </c>
      <c r="F35" s="4">
        <f>GSVA_const!F35</f>
        <v>1988545.2151009657</v>
      </c>
      <c r="G35" s="4">
        <f>GSVA_const!G35</f>
        <v>2062789.4257064722</v>
      </c>
      <c r="H35" s="4">
        <f>GSVA_const!H35</f>
        <v>2376955.1971326168</v>
      </c>
      <c r="I35" s="4">
        <f>GSVA_const!I35</f>
        <v>2678230.6353350738</v>
      </c>
      <c r="J35" s="4">
        <f>GSVA_const!J35</f>
        <v>2795354.7579298834</v>
      </c>
      <c r="K35" s="4">
        <f>GSVA_const!K35</f>
        <v>2996904.8850574712</v>
      </c>
      <c r="L35" s="4">
        <f>GSVA_const!L35</f>
        <v>2607307.25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</row>
    <row r="36" spans="1:177" ht="15.75" x14ac:dyDescent="0.25">
      <c r="A36" s="30" t="s">
        <v>45</v>
      </c>
      <c r="B36" s="31" t="s">
        <v>63</v>
      </c>
      <c r="C36" s="26">
        <f>C33+C34-C35</f>
        <v>39533093.167800002</v>
      </c>
      <c r="D36" s="26">
        <f t="shared" ref="D36:L36" si="19">D33+D34-D35</f>
        <v>40980249.080674976</v>
      </c>
      <c r="E36" s="26">
        <f t="shared" si="19"/>
        <v>43429221.928507216</v>
      </c>
      <c r="F36" s="26">
        <f t="shared" si="19"/>
        <v>46540773.111014567</v>
      </c>
      <c r="G36" s="26">
        <f t="shared" si="19"/>
        <v>50192151.143604606</v>
      </c>
      <c r="H36" s="26">
        <f t="shared" si="19"/>
        <v>52965038.449917756</v>
      </c>
      <c r="I36" s="26">
        <f t="shared" si="19"/>
        <v>55442911.59375418</v>
      </c>
      <c r="J36" s="26">
        <f t="shared" si="19"/>
        <v>58059437.86408022</v>
      </c>
      <c r="K36" s="26">
        <f t="shared" si="19"/>
        <v>61029221.401762635</v>
      </c>
      <c r="L36" s="26">
        <f t="shared" si="19"/>
        <v>57014315.064050101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</row>
    <row r="37" spans="1:177" ht="15.75" x14ac:dyDescent="0.25">
      <c r="A37" s="22" t="s">
        <v>46</v>
      </c>
      <c r="B37" s="5" t="s">
        <v>42</v>
      </c>
      <c r="C37" s="3">
        <f>GSVA_cur!C37</f>
        <v>691240</v>
      </c>
      <c r="D37" s="3">
        <f>GSVA_cur!D37</f>
        <v>701220</v>
      </c>
      <c r="E37" s="3">
        <f>GSVA_cur!E37</f>
        <v>711340</v>
      </c>
      <c r="F37" s="3">
        <f>GSVA_cur!F37</f>
        <v>721610</v>
      </c>
      <c r="G37" s="3">
        <f>GSVA_cur!G37</f>
        <v>732040</v>
      </c>
      <c r="H37" s="3">
        <f>GSVA_cur!H37</f>
        <v>742600</v>
      </c>
      <c r="I37" s="3">
        <f>GSVA_cur!I37</f>
        <v>758360</v>
      </c>
      <c r="J37" s="3">
        <f>GSVA_cur!J37</f>
        <v>768440</v>
      </c>
      <c r="K37" s="3">
        <f>GSVA_cur!K37</f>
        <v>778530</v>
      </c>
      <c r="L37" s="3">
        <f>GSVA_cur!L37</f>
        <v>788610</v>
      </c>
    </row>
    <row r="38" spans="1:177" ht="15.75" x14ac:dyDescent="0.25">
      <c r="A38" s="30" t="s">
        <v>47</v>
      </c>
      <c r="B38" s="31" t="s">
        <v>64</v>
      </c>
      <c r="C38" s="26">
        <f>C36/C37*1000</f>
        <v>57191.558890978537</v>
      </c>
      <c r="D38" s="26">
        <f t="shared" ref="D38:L38" si="20">D36/D37*1000</f>
        <v>58441.358034104807</v>
      </c>
      <c r="E38" s="26">
        <f t="shared" si="20"/>
        <v>61052.69200172522</v>
      </c>
      <c r="F38" s="26">
        <f t="shared" si="20"/>
        <v>64495.743006630408</v>
      </c>
      <c r="G38" s="26">
        <f t="shared" si="20"/>
        <v>68564.765782750401</v>
      </c>
      <c r="H38" s="26">
        <f t="shared" si="20"/>
        <v>71323.779221542893</v>
      </c>
      <c r="I38" s="26">
        <f t="shared" si="20"/>
        <v>73108.960907424145</v>
      </c>
      <c r="J38" s="26">
        <f t="shared" si="20"/>
        <v>75554.939701317242</v>
      </c>
      <c r="K38" s="26">
        <f t="shared" si="20"/>
        <v>78390.327157286971</v>
      </c>
      <c r="L38" s="26">
        <f t="shared" si="20"/>
        <v>72297.225579247155</v>
      </c>
      <c r="BM38" s="9"/>
      <c r="BN38" s="9"/>
      <c r="BO38" s="9"/>
      <c r="BP38" s="9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12" max="1048575" man="1"/>
    <brk id="24" max="1048575" man="1"/>
    <brk id="40" max="1048575" man="1"/>
    <brk id="104" max="95" man="1"/>
    <brk id="140" max="1048575" man="1"/>
    <brk id="164" max="1048575" man="1"/>
    <brk id="172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2021-03-15T04:50:10Z</dcterms:modified>
</cp:coreProperties>
</file>