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490" windowHeight="7755"/>
  </bookViews>
  <sheets>
    <sheet name="GSVA_cur" sheetId="10" r:id="rId1"/>
    <sheet name="GSVA_const" sheetId="1" r:id="rId2"/>
    <sheet name="NSVA_cur" sheetId="11" r:id="rId3"/>
    <sheet name="NSVA_const" sheetId="12" r:id="rId4"/>
  </sheet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44525"/>
</workbook>
</file>

<file path=xl/calcChain.xml><?xml version="1.0" encoding="utf-8"?>
<calcChain xmlns="http://schemas.openxmlformats.org/spreadsheetml/2006/main">
  <c r="D34" i="12" l="1"/>
  <c r="E34" i="12"/>
  <c r="F34" i="12"/>
  <c r="G34" i="12"/>
  <c r="H34" i="12"/>
  <c r="I34" i="12"/>
  <c r="J34" i="12"/>
  <c r="K34" i="12"/>
  <c r="L34" i="12"/>
  <c r="D35" i="12"/>
  <c r="E35" i="12"/>
  <c r="F35" i="12"/>
  <c r="G35" i="12"/>
  <c r="H35" i="12"/>
  <c r="I35" i="12"/>
  <c r="J35" i="12"/>
  <c r="K35" i="12"/>
  <c r="L35" i="12"/>
  <c r="D37" i="12"/>
  <c r="E37" i="12"/>
  <c r="F37" i="12"/>
  <c r="G37" i="12"/>
  <c r="H37" i="12"/>
  <c r="I37" i="12"/>
  <c r="J37" i="12"/>
  <c r="K37" i="12"/>
  <c r="L37" i="12"/>
  <c r="D34" i="11" l="1"/>
  <c r="E34" i="11"/>
  <c r="F34" i="11"/>
  <c r="G34" i="11"/>
  <c r="H34" i="11"/>
  <c r="I34" i="11"/>
  <c r="J34" i="11"/>
  <c r="K34" i="11"/>
  <c r="L34" i="11"/>
  <c r="D35" i="11"/>
  <c r="E35" i="11"/>
  <c r="F35" i="11"/>
  <c r="G35" i="11"/>
  <c r="H35" i="11"/>
  <c r="I35" i="11"/>
  <c r="J35" i="11"/>
  <c r="K35" i="11"/>
  <c r="L35" i="11"/>
  <c r="D37" i="11"/>
  <c r="E37" i="11"/>
  <c r="F37" i="11"/>
  <c r="G37" i="11"/>
  <c r="H37" i="11"/>
  <c r="I37" i="11"/>
  <c r="J37" i="11"/>
  <c r="K37" i="11"/>
  <c r="L37" i="11"/>
  <c r="D37" i="1"/>
  <c r="E37" i="1"/>
  <c r="F37" i="1"/>
  <c r="G37" i="1"/>
  <c r="H37" i="1"/>
  <c r="I37" i="1"/>
  <c r="J37" i="1"/>
  <c r="K37" i="1"/>
  <c r="L37" i="1"/>
  <c r="L20" i="1" l="1"/>
  <c r="L20" i="11"/>
  <c r="L20" i="12"/>
  <c r="L20" i="10"/>
  <c r="L32" i="10" s="1"/>
  <c r="L17" i="1"/>
  <c r="L17" i="11"/>
  <c r="L17" i="12"/>
  <c r="L17" i="10"/>
  <c r="L16" i="1"/>
  <c r="L16" i="11"/>
  <c r="L16" i="12"/>
  <c r="L16" i="10"/>
  <c r="L6" i="1"/>
  <c r="L6" i="11"/>
  <c r="L6" i="12"/>
  <c r="L6" i="10"/>
  <c r="L32" i="11" l="1"/>
  <c r="L33" i="11"/>
  <c r="L12" i="12"/>
  <c r="L12" i="10"/>
  <c r="L33" i="10"/>
  <c r="L12" i="11"/>
  <c r="L33" i="12"/>
  <c r="L12" i="1"/>
  <c r="L32" i="12"/>
  <c r="L33" i="1"/>
  <c r="L32" i="1"/>
  <c r="L36" i="12" l="1"/>
  <c r="L36" i="11"/>
  <c r="L36" i="1"/>
  <c r="L36" i="10"/>
  <c r="C35" i="12"/>
  <c r="C34" i="12"/>
  <c r="C34" i="11"/>
  <c r="C35" i="11"/>
  <c r="L38" i="1" l="1"/>
  <c r="L38" i="12"/>
  <c r="L38" i="11"/>
  <c r="L38" i="10"/>
  <c r="K20" i="1"/>
  <c r="K20" i="11"/>
  <c r="K20" i="12"/>
  <c r="K20" i="10"/>
  <c r="K17" i="1"/>
  <c r="K17" i="11"/>
  <c r="K17" i="12"/>
  <c r="K17" i="10"/>
  <c r="K16" i="1"/>
  <c r="K16" i="11"/>
  <c r="K16" i="12"/>
  <c r="K16" i="10"/>
  <c r="K6" i="1"/>
  <c r="K6" i="11"/>
  <c r="K6" i="12"/>
  <c r="K6" i="10"/>
  <c r="K33" i="11" l="1"/>
  <c r="K36" i="11" s="1"/>
  <c r="K38" i="11" s="1"/>
  <c r="K32" i="11"/>
  <c r="K12" i="11"/>
  <c r="K33" i="12"/>
  <c r="K36" i="12" s="1"/>
  <c r="K12" i="1"/>
  <c r="K12" i="12"/>
  <c r="K32" i="12"/>
  <c r="K32" i="1"/>
  <c r="K33" i="1"/>
  <c r="K36" i="1" s="1"/>
  <c r="K38" i="1" s="1"/>
  <c r="K32" i="10"/>
  <c r="K12" i="10"/>
  <c r="K33" i="10"/>
  <c r="K38" i="12" l="1"/>
  <c r="K36" i="10"/>
  <c r="J20" i="1"/>
  <c r="J20" i="11"/>
  <c r="J20" i="12"/>
  <c r="J20" i="10"/>
  <c r="J17" i="1"/>
  <c r="J17" i="11"/>
  <c r="J17" i="12"/>
  <c r="J17" i="10"/>
  <c r="J16" i="1"/>
  <c r="J16" i="11"/>
  <c r="J16" i="12"/>
  <c r="J16" i="10"/>
  <c r="J6" i="1"/>
  <c r="J6" i="11"/>
  <c r="J6" i="12"/>
  <c r="J6" i="10"/>
  <c r="J32" i="11" l="1"/>
  <c r="J33" i="11"/>
  <c r="J36" i="11" s="1"/>
  <c r="J38" i="11" s="1"/>
  <c r="K38" i="10"/>
  <c r="J12" i="11"/>
  <c r="J12" i="10"/>
  <c r="J32" i="12"/>
  <c r="J33" i="12"/>
  <c r="J36" i="12" s="1"/>
  <c r="J12" i="12"/>
  <c r="J33" i="1"/>
  <c r="J36" i="1" s="1"/>
  <c r="J38" i="1" s="1"/>
  <c r="J32" i="1"/>
  <c r="J12" i="1"/>
  <c r="J32" i="10"/>
  <c r="J33" i="10"/>
  <c r="I20" i="1"/>
  <c r="I20" i="11"/>
  <c r="I20" i="12"/>
  <c r="I20" i="10"/>
  <c r="I17" i="1"/>
  <c r="I17" i="11"/>
  <c r="I17" i="12"/>
  <c r="I17" i="10"/>
  <c r="I16" i="1"/>
  <c r="I16" i="11"/>
  <c r="I16" i="12"/>
  <c r="I16" i="10"/>
  <c r="I6" i="1"/>
  <c r="I6" i="11"/>
  <c r="I6" i="12"/>
  <c r="I6" i="10"/>
  <c r="I32" i="11" l="1"/>
  <c r="J38" i="12"/>
  <c r="I33" i="11"/>
  <c r="I36" i="11" s="1"/>
  <c r="I38" i="11" s="1"/>
  <c r="I12" i="11"/>
  <c r="J36" i="10"/>
  <c r="I33" i="10"/>
  <c r="I32" i="1"/>
  <c r="I32" i="10"/>
  <c r="I32" i="12"/>
  <c r="I33" i="12"/>
  <c r="I36" i="12" s="1"/>
  <c r="I12" i="12"/>
  <c r="I33" i="1"/>
  <c r="I36" i="1" s="1"/>
  <c r="I38" i="1" s="1"/>
  <c r="I12" i="1"/>
  <c r="I12" i="10"/>
  <c r="H17" i="12"/>
  <c r="H17" i="11"/>
  <c r="H17" i="1"/>
  <c r="D17" i="10"/>
  <c r="E17" i="10"/>
  <c r="F17" i="10"/>
  <c r="G17" i="10"/>
  <c r="H17" i="10"/>
  <c r="I38" i="12" l="1"/>
  <c r="I36" i="10"/>
  <c r="J38" i="10"/>
  <c r="H20" i="1"/>
  <c r="H20" i="11"/>
  <c r="H32" i="11" s="1"/>
  <c r="H20" i="12"/>
  <c r="H20" i="10"/>
  <c r="H16" i="1"/>
  <c r="H16" i="11"/>
  <c r="H16" i="12"/>
  <c r="H16" i="10"/>
  <c r="H6" i="1"/>
  <c r="H6" i="11"/>
  <c r="H6" i="12"/>
  <c r="H6" i="10"/>
  <c r="H33" i="11" l="1"/>
  <c r="H36" i="11" s="1"/>
  <c r="H38" i="11" s="1"/>
  <c r="H32" i="12"/>
  <c r="H12" i="11"/>
  <c r="H32" i="1"/>
  <c r="H12" i="1"/>
  <c r="H32" i="10"/>
  <c r="I38" i="10"/>
  <c r="H33" i="10"/>
  <c r="H12" i="12"/>
  <c r="H33" i="12"/>
  <c r="H36" i="12" s="1"/>
  <c r="H33" i="1"/>
  <c r="H36" i="1" s="1"/>
  <c r="H38" i="1" s="1"/>
  <c r="H12" i="10"/>
  <c r="H38" i="12" l="1"/>
  <c r="H36" i="10"/>
  <c r="H38" i="10" l="1"/>
  <c r="C37" i="12"/>
  <c r="C37" i="11"/>
  <c r="C37" i="1"/>
  <c r="G6" i="1"/>
  <c r="G16" i="1"/>
  <c r="G17" i="1"/>
  <c r="G20" i="1"/>
  <c r="G6" i="11"/>
  <c r="G16" i="11"/>
  <c r="G17" i="11"/>
  <c r="G20" i="11"/>
  <c r="G6" i="12"/>
  <c r="G16" i="12"/>
  <c r="G17" i="12"/>
  <c r="G20" i="12"/>
  <c r="G6" i="10"/>
  <c r="G16" i="10"/>
  <c r="G20" i="10"/>
  <c r="G33" i="11" l="1"/>
  <c r="G36" i="11" s="1"/>
  <c r="G38" i="11" s="1"/>
  <c r="G32" i="11"/>
  <c r="G32" i="10"/>
  <c r="G33" i="10"/>
  <c r="G12" i="10"/>
  <c r="G33" i="12"/>
  <c r="G36" i="12" s="1"/>
  <c r="G32" i="12"/>
  <c r="G12" i="11"/>
  <c r="G32" i="1"/>
  <c r="G33" i="1"/>
  <c r="G36" i="1" s="1"/>
  <c r="G38" i="1" s="1"/>
  <c r="G12" i="1"/>
  <c r="G12" i="12"/>
  <c r="F20" i="12"/>
  <c r="E20" i="12"/>
  <c r="D20" i="12"/>
  <c r="C20" i="12"/>
  <c r="F17" i="12"/>
  <c r="E17" i="12"/>
  <c r="D17" i="12"/>
  <c r="C17" i="12"/>
  <c r="F16" i="12"/>
  <c r="E16" i="12"/>
  <c r="D16" i="12"/>
  <c r="C16" i="12"/>
  <c r="F6" i="12"/>
  <c r="E6" i="12"/>
  <c r="D6" i="12"/>
  <c r="C6" i="12"/>
  <c r="F20" i="11"/>
  <c r="E20" i="11"/>
  <c r="D20" i="11"/>
  <c r="C20" i="11"/>
  <c r="F17" i="11"/>
  <c r="E17" i="11"/>
  <c r="D17" i="11"/>
  <c r="C17" i="11"/>
  <c r="F16" i="11"/>
  <c r="E16" i="11"/>
  <c r="D16" i="11"/>
  <c r="C16" i="11"/>
  <c r="F6" i="11"/>
  <c r="E6" i="11"/>
  <c r="D6" i="11"/>
  <c r="C6" i="11"/>
  <c r="F20" i="1"/>
  <c r="E20" i="1"/>
  <c r="D20" i="1"/>
  <c r="C20" i="1"/>
  <c r="F17" i="1"/>
  <c r="E17" i="1"/>
  <c r="D17" i="1"/>
  <c r="C17" i="1"/>
  <c r="F16" i="1"/>
  <c r="E16" i="1"/>
  <c r="D16" i="1"/>
  <c r="C16" i="1"/>
  <c r="F6" i="1"/>
  <c r="E6" i="1"/>
  <c r="D6" i="1"/>
  <c r="C6" i="1"/>
  <c r="F20" i="10"/>
  <c r="F16" i="10"/>
  <c r="F6" i="10"/>
  <c r="E20" i="10"/>
  <c r="D20" i="10"/>
  <c r="C20" i="10"/>
  <c r="C17" i="10"/>
  <c r="E16" i="10"/>
  <c r="D16" i="10"/>
  <c r="C16" i="10"/>
  <c r="E6" i="10"/>
  <c r="D6" i="10"/>
  <c r="C6" i="10"/>
  <c r="G38" i="12" l="1"/>
  <c r="E32" i="11"/>
  <c r="D32" i="11"/>
  <c r="F32" i="11"/>
  <c r="E33" i="11"/>
  <c r="E36" i="11" s="1"/>
  <c r="E38" i="11" s="1"/>
  <c r="F33" i="11"/>
  <c r="F36" i="11" s="1"/>
  <c r="F38" i="11" s="1"/>
  <c r="D33" i="11"/>
  <c r="D36" i="11" s="1"/>
  <c r="D38" i="11" s="1"/>
  <c r="D32" i="10"/>
  <c r="E32" i="10"/>
  <c r="G36" i="10"/>
  <c r="F32" i="10"/>
  <c r="D33" i="10"/>
  <c r="E33" i="10"/>
  <c r="F33" i="10"/>
  <c r="C12" i="10"/>
  <c r="C33" i="11"/>
  <c r="D33" i="1"/>
  <c r="D36" i="1" s="1"/>
  <c r="D38" i="1" s="1"/>
  <c r="D32" i="1"/>
  <c r="E32" i="12"/>
  <c r="E32" i="1"/>
  <c r="E33" i="1"/>
  <c r="E36" i="1" s="1"/>
  <c r="E38" i="1" s="1"/>
  <c r="E12" i="11"/>
  <c r="E12" i="12"/>
  <c r="C33" i="12"/>
  <c r="C32" i="12"/>
  <c r="D33" i="12"/>
  <c r="D36" i="12" s="1"/>
  <c r="D32" i="12"/>
  <c r="F32" i="12"/>
  <c r="F33" i="12"/>
  <c r="F36" i="12" s="1"/>
  <c r="C32" i="11"/>
  <c r="F32" i="1"/>
  <c r="C33" i="1"/>
  <c r="C32" i="1"/>
  <c r="F33" i="1"/>
  <c r="F36" i="1" s="1"/>
  <c r="F38" i="1" s="1"/>
  <c r="F12" i="10"/>
  <c r="C12" i="12"/>
  <c r="D12" i="12"/>
  <c r="E33" i="12"/>
  <c r="E36" i="12" s="1"/>
  <c r="F12" i="12"/>
  <c r="C12" i="11"/>
  <c r="D12" i="11"/>
  <c r="F12" i="11"/>
  <c r="D12" i="1"/>
  <c r="C12" i="1"/>
  <c r="E12" i="1"/>
  <c r="F12" i="1"/>
  <c r="D12" i="10"/>
  <c r="C33" i="10"/>
  <c r="C32" i="10"/>
  <c r="E12" i="10"/>
  <c r="F38" i="12" l="1"/>
  <c r="E38" i="12"/>
  <c r="D38" i="12"/>
  <c r="C36" i="12"/>
  <c r="C36" i="1"/>
  <c r="F36" i="10"/>
  <c r="E36" i="10"/>
  <c r="D36" i="10"/>
  <c r="C36" i="10"/>
  <c r="G38" i="10"/>
  <c r="C36" i="11"/>
  <c r="C38" i="12" l="1"/>
  <c r="C38" i="1"/>
  <c r="C38" i="10"/>
  <c r="C38" i="11"/>
  <c r="D38" i="10"/>
  <c r="F38" i="10"/>
  <c r="E38" i="10"/>
</calcChain>
</file>

<file path=xl/sharedStrings.xml><?xml version="1.0" encoding="utf-8"?>
<sst xmlns="http://schemas.openxmlformats.org/spreadsheetml/2006/main" count="269" uniqueCount="74">
  <si>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</si>
  <si>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</si>
  <si>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</si>
  <si>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</si>
  <si>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</si>
  <si>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</si>
  <si>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</si>
  <si>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</si>
  <si>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</si>
  <si>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</si>
  <si>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</si>
  <si>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</si>
  <si>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</si>
  <si>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</si>
  <si>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</si>
  <si>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</si>
  <si>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</si>
  <si>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</si>
  <si>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</si>
  <si>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</si>
  <si>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</si>
  <si>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</si>
  <si>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</si>
  <si>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</si>
  <si>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</si>
  <si>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</si>
  <si>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</si>
  <si>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</si>
  <si>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</si>
  <si>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</si>
  <si>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</si>
  <si>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</si>
  <si>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</si>
  <si>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</si>
  <si>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</si>
  <si>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</si>
  <si>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</si>
  <si>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</si>
  <si>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</si>
  <si>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</si>
  <si>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</si>
  <si>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</si>
  <si>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</si>
  <si>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</si>
  <si>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</si>
  <si>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</si>
  <si>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</si>
  <si>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</si>
  <si>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</si>
  <si>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</si>
  <si>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</si>
  <si>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</si>
  <si>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</si>
  <si>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</si>
  <si>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</si>
  <si>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</si>
  <si>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</si>
  <si>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</si>
  <si>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</si>
  <si>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</si>
  <si>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</si>
  <si>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</si>
  <si>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</si>
  <si>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</si>
  <si>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</si>
  <si>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</si>
  <si>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Telangana</t>
  </si>
  <si>
    <t>2016-17</t>
  </si>
  <si>
    <t>2017-18</t>
  </si>
  <si>
    <t>2018-19</t>
  </si>
  <si>
    <t>2019-20</t>
  </si>
  <si>
    <t>2020-21</t>
  </si>
  <si>
    <t>As on 15.03.2021</t>
  </si>
  <si>
    <t>Source: Directorate of Economics and Statistics of the respective State/Uts.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</si>
</sst>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0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2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2" applyNumberFormat="0" applyFont="0" applyAlignment="0" applyProtection="0"/>
    <xf numFmtId="0" fontId="9" fillId="0" borderId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</cellStyleXfs>
  <cellXfs count="34">
    <xf numFmtId="0" fontId="0" fillId="0" borderId="0" xfId="0"/>
    <xf numFmtId="1" fontId="7" fillId="0" borderId="1" xfId="0" applyNumberFormat="1" applyFont="1" applyFill="1" applyBorder="1" applyProtection="1"/>
    <xf numFmtId="0" fontId="7" fillId="0" borderId="0" xfId="0" applyFont="1" applyFill="1" applyProtection="1">
      <protection locked="0"/>
    </xf>
    <xf numFmtId="0" fontId="7" fillId="0" borderId="1" xfId="0" applyFont="1" applyFill="1" applyBorder="1" applyProtection="1">
      <protection locked="0"/>
    </xf>
    <xf numFmtId="1" fontId="7" fillId="0" borderId="1" xfId="0" applyNumberFormat="1" applyFont="1" applyFill="1" applyBorder="1" applyProtection="1"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1" fontId="10" fillId="0" borderId="0" xfId="0" applyNumberFormat="1" applyFont="1" applyFill="1" applyBorder="1" applyProtection="1">
      <protection locked="0"/>
    </xf>
    <xf numFmtId="0" fontId="7" fillId="0" borderId="0" xfId="0" quotePrefix="1" applyFont="1" applyFill="1" applyProtection="1">
      <protection locked="0"/>
    </xf>
    <xf numFmtId="0" fontId="1" fillId="0" borderId="0" xfId="0" applyFont="1" applyFill="1" applyAlignment="1">
      <alignment horizontal="left" vertical="center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Protection="1"/>
    <xf numFmtId="49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  <protection locked="0"/>
    </xf>
    <xf numFmtId="49" fontId="14" fillId="0" borderId="1" xfId="0" applyNumberFormat="1" applyFont="1" applyFill="1" applyBorder="1" applyAlignment="1" applyProtection="1">
      <alignment vertical="center" wrapText="1"/>
    </xf>
    <xf numFmtId="49" fontId="12" fillId="0" borderId="1" xfId="0" quotePrefix="1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top" wrapText="1"/>
    </xf>
    <xf numFmtId="49" fontId="12" fillId="3" borderId="1" xfId="0" applyNumberFormat="1" applyFont="1" applyFill="1" applyBorder="1" applyAlignment="1" applyProtection="1">
      <alignment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1" fontId="7" fillId="3" borderId="1" xfId="0" applyNumberFormat="1" applyFont="1" applyFill="1" applyBorder="1" applyProtection="1">
      <protection locked="0"/>
    </xf>
    <xf numFmtId="49" fontId="12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1" fontId="7" fillId="3" borderId="1" xfId="0" applyNumberFormat="1" applyFont="1" applyFill="1" applyBorder="1" applyProtection="1"/>
    <xf numFmtId="49" fontId="12" fillId="3" borderId="1" xfId="0" quotePrefix="1" applyNumberFormat="1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Protection="1"/>
    <xf numFmtId="0" fontId="16" fillId="0" borderId="0" xfId="0" applyFont="1" applyFill="1" applyProtection="1">
      <protection locked="0"/>
    </xf>
  </cellXfs>
  <cellStyles count="530">
    <cellStyle name="Comma 2" xfId="15"/>
    <cellStyle name="Comma 2 2" xfId="528"/>
    <cellStyle name="Normal" xfId="0" builtinId="0"/>
    <cellStyle name="Normal 2" xfId="2"/>
    <cellStyle name="Normal 2 2" xfId="8"/>
    <cellStyle name="Normal 2 2 2" xfId="10"/>
    <cellStyle name="Normal 2 2 3" xfId="18"/>
    <cellStyle name="Normal 2 3" xfId="5"/>
    <cellStyle name="Normal 2 3 2" xfId="529"/>
    <cellStyle name="Normal 2 4" xfId="9"/>
    <cellStyle name="Normal 2 4 2" xfId="17"/>
    <cellStyle name="Normal 3" xfId="1"/>
    <cellStyle name="Normal 3 2" xfId="6"/>
    <cellStyle name="Normal 3 2 2" xfId="11"/>
    <cellStyle name="Normal 3 3" xfId="16"/>
    <cellStyle name="Normal 4" xfId="3"/>
    <cellStyle name="Normal 5" xfId="4"/>
    <cellStyle name="Normal 5 2" xfId="12"/>
    <cellStyle name="Normal 6" xfId="14"/>
    <cellStyle name="Note 2" xfId="7"/>
    <cellStyle name="Note 2 2" xfId="13"/>
    <cellStyle name="style1405592468105" xfId="19"/>
    <cellStyle name="style1405593752700" xfId="20"/>
    <cellStyle name="style1406113848636" xfId="21"/>
    <cellStyle name="style1406113848741" xfId="22"/>
    <cellStyle name="style1406113848796" xfId="23"/>
    <cellStyle name="style1406113848827" xfId="24"/>
    <cellStyle name="style1406113848859" xfId="25"/>
    <cellStyle name="style1406113848891" xfId="26"/>
    <cellStyle name="style1406113848925" xfId="27"/>
    <cellStyle name="style1406113848965" xfId="28"/>
    <cellStyle name="style1406113848998" xfId="29"/>
    <cellStyle name="style1406113849028" xfId="30"/>
    <cellStyle name="style1406113849058" xfId="31"/>
    <cellStyle name="style1406113849090" xfId="32"/>
    <cellStyle name="style1406113849117" xfId="33"/>
    <cellStyle name="style1406113849144" xfId="34"/>
    <cellStyle name="style1406113849183" xfId="35"/>
    <cellStyle name="style1406113849217" xfId="36"/>
    <cellStyle name="style1406113849255" xfId="37"/>
    <cellStyle name="style1406113849284" xfId="38"/>
    <cellStyle name="style1406113849311" xfId="39"/>
    <cellStyle name="style1406113849339" xfId="40"/>
    <cellStyle name="style1406113849367" xfId="41"/>
    <cellStyle name="style1406113849389" xfId="42"/>
    <cellStyle name="style1406113849413" xfId="43"/>
    <cellStyle name="style1406113849558" xfId="44"/>
    <cellStyle name="style1406113849582" xfId="45"/>
    <cellStyle name="style1406113849605" xfId="46"/>
    <cellStyle name="style1406113849630" xfId="47"/>
    <cellStyle name="style1406113849653" xfId="48"/>
    <cellStyle name="style1406113849674" xfId="49"/>
    <cellStyle name="style1406113849701" xfId="50"/>
    <cellStyle name="style1406113849728" xfId="51"/>
    <cellStyle name="style1406113849754" xfId="52"/>
    <cellStyle name="style1406113849781" xfId="53"/>
    <cellStyle name="style1406113849808" xfId="54"/>
    <cellStyle name="style1406113849835" xfId="55"/>
    <cellStyle name="style1406113849856" xfId="56"/>
    <cellStyle name="style1406113849876" xfId="57"/>
    <cellStyle name="style1406113849898" xfId="58"/>
    <cellStyle name="style1406113849921" xfId="59"/>
    <cellStyle name="style1406113849947" xfId="60"/>
    <cellStyle name="style1406113849975" xfId="61"/>
    <cellStyle name="style1406113850004" xfId="62"/>
    <cellStyle name="style1406113850027" xfId="63"/>
    <cellStyle name="style1406113850054" xfId="64"/>
    <cellStyle name="style1406113850081" xfId="65"/>
    <cellStyle name="style1406113850103" xfId="66"/>
    <cellStyle name="style1406113850129" xfId="67"/>
    <cellStyle name="style1406113850156" xfId="68"/>
    <cellStyle name="style1406113850182" xfId="69"/>
    <cellStyle name="style1406113850203" xfId="70"/>
    <cellStyle name="style1406113850224" xfId="71"/>
    <cellStyle name="style1406113850258" xfId="72"/>
    <cellStyle name="style1406113850331" xfId="73"/>
    <cellStyle name="style1406113850358" xfId="74"/>
    <cellStyle name="style1406113850380" xfId="75"/>
    <cellStyle name="style1406113850409" xfId="76"/>
    <cellStyle name="style1406113850431" xfId="77"/>
    <cellStyle name="style1406113850452" xfId="78"/>
    <cellStyle name="style1406113850474" xfId="79"/>
    <cellStyle name="style1406113850501" xfId="80"/>
    <cellStyle name="style1406113850522" xfId="81"/>
    <cellStyle name="style1406113850542" xfId="82"/>
    <cellStyle name="style1406113850570" xfId="83"/>
    <cellStyle name="style1406113850591" xfId="84"/>
    <cellStyle name="style1406113850614" xfId="85"/>
    <cellStyle name="style1406113850636" xfId="86"/>
    <cellStyle name="style1406113850655" xfId="87"/>
    <cellStyle name="style1406113850674" xfId="88"/>
    <cellStyle name="style1406113850723" xfId="89"/>
    <cellStyle name="style1406113850767" xfId="90"/>
    <cellStyle name="style1406113850816" xfId="91"/>
    <cellStyle name="style1406114189185" xfId="92"/>
    <cellStyle name="style1406114189213" xfId="93"/>
    <cellStyle name="style1406114189239" xfId="94"/>
    <cellStyle name="style1406114189259" xfId="95"/>
    <cellStyle name="style1406114189283" xfId="96"/>
    <cellStyle name="style1406114189307" xfId="97"/>
    <cellStyle name="style1406114189331" xfId="98"/>
    <cellStyle name="style1406114189356" xfId="99"/>
    <cellStyle name="style1406114189382" xfId="100"/>
    <cellStyle name="style1406114189407" xfId="101"/>
    <cellStyle name="style1406114189432" xfId="102"/>
    <cellStyle name="style1406114189459" xfId="103"/>
    <cellStyle name="style1406114189481" xfId="104"/>
    <cellStyle name="style1406114189505" xfId="105"/>
    <cellStyle name="style1406114189535" xfId="106"/>
    <cellStyle name="style1406114189560" xfId="107"/>
    <cellStyle name="style1406114189585" xfId="108"/>
    <cellStyle name="style1406114189616" xfId="109"/>
    <cellStyle name="style1406114189644" xfId="110"/>
    <cellStyle name="style1406114189671" xfId="111"/>
    <cellStyle name="style1406114189696" xfId="112"/>
    <cellStyle name="style1406114189716" xfId="113"/>
    <cellStyle name="style1406114189736" xfId="114"/>
    <cellStyle name="style1406114189757" xfId="115"/>
    <cellStyle name="style1406114189778" xfId="116"/>
    <cellStyle name="style1406114189799" xfId="117"/>
    <cellStyle name="style1406114189820" xfId="118"/>
    <cellStyle name="style1406114189840" xfId="119"/>
    <cellStyle name="style1406114189860" xfId="120"/>
    <cellStyle name="style1406114189886" xfId="121"/>
    <cellStyle name="style1406114189911" xfId="122"/>
    <cellStyle name="style1406114189990" xfId="123"/>
    <cellStyle name="style1406114190017" xfId="124"/>
    <cellStyle name="style1406114190044" xfId="125"/>
    <cellStyle name="style1406114190069" xfId="126"/>
    <cellStyle name="style1406114190088" xfId="127"/>
    <cellStyle name="style1406114190108" xfId="128"/>
    <cellStyle name="style1406114190127" xfId="129"/>
    <cellStyle name="style1406114190148" xfId="130"/>
    <cellStyle name="style1406114190171" xfId="131"/>
    <cellStyle name="style1406114190195" xfId="132"/>
    <cellStyle name="style1406114190219" xfId="133"/>
    <cellStyle name="style1406114190238" xfId="134"/>
    <cellStyle name="style1406114190262" xfId="135"/>
    <cellStyle name="style1406114190285" xfId="136"/>
    <cellStyle name="style1406114190303" xfId="137"/>
    <cellStyle name="style1406114190327" xfId="138"/>
    <cellStyle name="style1406114190351" xfId="139"/>
    <cellStyle name="style1406114190375" xfId="140"/>
    <cellStyle name="style1406114190395" xfId="141"/>
    <cellStyle name="style1406114190415" xfId="142"/>
    <cellStyle name="style1406114190439" xfId="143"/>
    <cellStyle name="style1406114190464" xfId="144"/>
    <cellStyle name="style1406114190487" xfId="145"/>
    <cellStyle name="style1406114190507" xfId="146"/>
    <cellStyle name="style1406114190534" xfId="147"/>
    <cellStyle name="style1406114190553" xfId="148"/>
    <cellStyle name="style1406114190571" xfId="149"/>
    <cellStyle name="style1406114190588" xfId="150"/>
    <cellStyle name="style1406114190609" xfId="151"/>
    <cellStyle name="style1406114190628" xfId="152"/>
    <cellStyle name="style1406114190647" xfId="153"/>
    <cellStyle name="style1406114190666" xfId="154"/>
    <cellStyle name="style1406114190687" xfId="155"/>
    <cellStyle name="style1406114190844" xfId="156"/>
    <cellStyle name="style1406114190863" xfId="157"/>
    <cellStyle name="style1406114190881" xfId="158"/>
    <cellStyle name="style1406114190900" xfId="159"/>
    <cellStyle name="style1406114190959" xfId="160"/>
    <cellStyle name="style1406114191014" xfId="161"/>
    <cellStyle name="style1406114191303" xfId="162"/>
    <cellStyle name="style1406114191912" xfId="163"/>
    <cellStyle name="style1406114345186" xfId="164"/>
    <cellStyle name="style1406114345361" xfId="165"/>
    <cellStyle name="style1406114398523" xfId="166"/>
    <cellStyle name="style1406114398549" xfId="167"/>
    <cellStyle name="style1406114398571" xfId="168"/>
    <cellStyle name="style1406114398589" xfId="169"/>
    <cellStyle name="style1406114398610" xfId="170"/>
    <cellStyle name="style1406114398632" xfId="171"/>
    <cellStyle name="style1406114398654" xfId="172"/>
    <cellStyle name="style1406114398679" xfId="173"/>
    <cellStyle name="style1406114398703" xfId="174"/>
    <cellStyle name="style1406114398726" xfId="175"/>
    <cellStyle name="style1406114398750" xfId="176"/>
    <cellStyle name="style1406114398774" xfId="177"/>
    <cellStyle name="style1406114398792" xfId="178"/>
    <cellStyle name="style1406114398812" xfId="179"/>
    <cellStyle name="style1406114398835" xfId="180"/>
    <cellStyle name="style1406114398855" xfId="181"/>
    <cellStyle name="style1406114398880" xfId="182"/>
    <cellStyle name="style1406114398898" xfId="183"/>
    <cellStyle name="style1406114398922" xfId="184"/>
    <cellStyle name="style1406114398946" xfId="185"/>
    <cellStyle name="style1406114398972" xfId="186"/>
    <cellStyle name="style1406114398991" xfId="187"/>
    <cellStyle name="style1406114399009" xfId="188"/>
    <cellStyle name="style1406114399027" xfId="189"/>
    <cellStyle name="style1406114399044" xfId="190"/>
    <cellStyle name="style1406114399064" xfId="191"/>
    <cellStyle name="style1406114399083" xfId="192"/>
    <cellStyle name="style1406114399102" xfId="193"/>
    <cellStyle name="style1406114399120" xfId="194"/>
    <cellStyle name="style1406114399144" xfId="195"/>
    <cellStyle name="style1406114399167" xfId="196"/>
    <cellStyle name="style1406114399199" xfId="197"/>
    <cellStyle name="style1406114399226" xfId="198"/>
    <cellStyle name="style1406114399254" xfId="199"/>
    <cellStyle name="style1406114399277" xfId="200"/>
    <cellStyle name="style1406114399294" xfId="201"/>
    <cellStyle name="style1406114399311" xfId="202"/>
    <cellStyle name="style1406114399329" xfId="203"/>
    <cellStyle name="style1406114399348" xfId="204"/>
    <cellStyle name="style1406114399367" xfId="205"/>
    <cellStyle name="style1406114399389" xfId="206"/>
    <cellStyle name="style1406114399411" xfId="207"/>
    <cellStyle name="style1406114399490" xfId="208"/>
    <cellStyle name="style1406114399512" xfId="209"/>
    <cellStyle name="style1406114399534" xfId="210"/>
    <cellStyle name="style1406114399551" xfId="211"/>
    <cellStyle name="style1406114399576" xfId="212"/>
    <cellStyle name="style1406114399599" xfId="213"/>
    <cellStyle name="style1406114399622" xfId="214"/>
    <cellStyle name="style1406114399641" xfId="215"/>
    <cellStyle name="style1406114399662" xfId="216"/>
    <cellStyle name="style1406114399689" xfId="217"/>
    <cellStyle name="style1406114399716" xfId="218"/>
    <cellStyle name="style1406114399740" xfId="219"/>
    <cellStyle name="style1406114399758" xfId="220"/>
    <cellStyle name="style1406114399783" xfId="221"/>
    <cellStyle name="style1406114399802" xfId="222"/>
    <cellStyle name="style1406114399820" xfId="223"/>
    <cellStyle name="style1406114399839" xfId="224"/>
    <cellStyle name="style1406114399860" xfId="225"/>
    <cellStyle name="style1406114399878" xfId="226"/>
    <cellStyle name="style1406114399896" xfId="227"/>
    <cellStyle name="style1406114399914" xfId="228"/>
    <cellStyle name="style1406114399932" xfId="229"/>
    <cellStyle name="style1406114399951" xfId="230"/>
    <cellStyle name="style1406114399969" xfId="231"/>
    <cellStyle name="style1406114399987" xfId="232"/>
    <cellStyle name="style1406114400018" xfId="233"/>
    <cellStyle name="style1406114400104" xfId="234"/>
    <cellStyle name="style1406114400339" xfId="235"/>
    <cellStyle name="style1406114400806" xfId="236"/>
    <cellStyle name="style1406114440149" xfId="237"/>
    <cellStyle name="style1406114440175" xfId="238"/>
    <cellStyle name="style1406114440200" xfId="239"/>
    <cellStyle name="style1406114440219" xfId="240"/>
    <cellStyle name="style1406114440242" xfId="241"/>
    <cellStyle name="style1406114440265" xfId="242"/>
    <cellStyle name="style1406114440288" xfId="243"/>
    <cellStyle name="style1406114440311" xfId="244"/>
    <cellStyle name="style1406114440332" xfId="245"/>
    <cellStyle name="style1406114440354" xfId="246"/>
    <cellStyle name="style1406114440375" xfId="247"/>
    <cellStyle name="style1406114440396" xfId="248"/>
    <cellStyle name="style1406114440413" xfId="249"/>
    <cellStyle name="style1406114440430" xfId="250"/>
    <cellStyle name="style1406114440452" xfId="251"/>
    <cellStyle name="style1406114440470" xfId="252"/>
    <cellStyle name="style1406114440492" xfId="253"/>
    <cellStyle name="style1406114440509" xfId="254"/>
    <cellStyle name="style1406114440531" xfId="255"/>
    <cellStyle name="style1406114440552" xfId="256"/>
    <cellStyle name="style1406114440573" xfId="257"/>
    <cellStyle name="style1406114440590" xfId="258"/>
    <cellStyle name="style1406114440607" xfId="259"/>
    <cellStyle name="style1406114440624" xfId="260"/>
    <cellStyle name="style1406114440641" xfId="261"/>
    <cellStyle name="style1406114440657" xfId="262"/>
    <cellStyle name="style1406114440676" xfId="263"/>
    <cellStyle name="style1406114440693" xfId="264"/>
    <cellStyle name="style1406114440711" xfId="265"/>
    <cellStyle name="style1406114440733" xfId="266"/>
    <cellStyle name="style1406114440756" xfId="267"/>
    <cellStyle name="style1406114440778" xfId="268"/>
    <cellStyle name="style1406114440801" xfId="269"/>
    <cellStyle name="style1406114440831" xfId="270"/>
    <cellStyle name="style1406114440854" xfId="271"/>
    <cellStyle name="style1406114440871" xfId="272"/>
    <cellStyle name="style1406114440888" xfId="273"/>
    <cellStyle name="style1406114440905" xfId="274"/>
    <cellStyle name="style1406114440922" xfId="275"/>
    <cellStyle name="style1406114440941" xfId="276"/>
    <cellStyle name="style1406114440964" xfId="277"/>
    <cellStyle name="style1406114440986" xfId="278"/>
    <cellStyle name="style1406114441003" xfId="279"/>
    <cellStyle name="style1406114441024" xfId="280"/>
    <cellStyle name="style1406114441046" xfId="281"/>
    <cellStyle name="style1406114441063" xfId="282"/>
    <cellStyle name="style1406114441085" xfId="283"/>
    <cellStyle name="style1406114441106" xfId="284"/>
    <cellStyle name="style1406114441127" xfId="285"/>
    <cellStyle name="style1406114441144" xfId="286"/>
    <cellStyle name="style1406114441245" xfId="287"/>
    <cellStyle name="style1406114441267" xfId="288"/>
    <cellStyle name="style1406114441288" xfId="289"/>
    <cellStyle name="style1406114441309" xfId="290"/>
    <cellStyle name="style1406114441326" xfId="291"/>
    <cellStyle name="style1406114441350" xfId="292"/>
    <cellStyle name="style1406114441369" xfId="293"/>
    <cellStyle name="style1406114441387" xfId="294"/>
    <cellStyle name="style1406114441405" xfId="295"/>
    <cellStyle name="style1406114441425" xfId="296"/>
    <cellStyle name="style1406114441444" xfId="297"/>
    <cellStyle name="style1406114441462" xfId="298"/>
    <cellStyle name="style1406114441479" xfId="299"/>
    <cellStyle name="style1406114441496" xfId="300"/>
    <cellStyle name="style1406114441514" xfId="301"/>
    <cellStyle name="style1406114441532" xfId="302"/>
    <cellStyle name="style1406114441549" xfId="303"/>
    <cellStyle name="style1406114441566" xfId="304"/>
    <cellStyle name="style1406114441594" xfId="305"/>
    <cellStyle name="style1406114441626" xfId="306"/>
    <cellStyle name="style1406114442197" xfId="307"/>
    <cellStyle name="style1406114490232" xfId="308"/>
    <cellStyle name="style1406114490278" xfId="309"/>
    <cellStyle name="style1406114490860" xfId="310"/>
    <cellStyle name="style1406114491098" xfId="311"/>
    <cellStyle name="style1406114491204" xfId="312"/>
    <cellStyle name="style1406114491528" xfId="313"/>
    <cellStyle name="style1406114491549" xfId="314"/>
    <cellStyle name="style1406114491606" xfId="315"/>
    <cellStyle name="style1406114491677" xfId="316"/>
    <cellStyle name="style1406182998088" xfId="317"/>
    <cellStyle name="style1406182998186" xfId="318"/>
    <cellStyle name="style1406183036983" xfId="319"/>
    <cellStyle name="style1411446450504" xfId="320"/>
    <cellStyle name="style1411446450551" xfId="321"/>
    <cellStyle name="style1411446450598" xfId="322"/>
    <cellStyle name="style1411446450629" xfId="323"/>
    <cellStyle name="style1411446450660" xfId="324"/>
    <cellStyle name="style1411446450738" xfId="325"/>
    <cellStyle name="style1411446450769" xfId="326"/>
    <cellStyle name="style1411446450801" xfId="327"/>
    <cellStyle name="style1411446450847" xfId="328"/>
    <cellStyle name="style1411446450879" xfId="329"/>
    <cellStyle name="style1411446450910" xfId="330"/>
    <cellStyle name="style1411446450957" xfId="331"/>
    <cellStyle name="style1411446450988" xfId="332"/>
    <cellStyle name="style1411446451019" xfId="333"/>
    <cellStyle name="style1411446451050" xfId="334"/>
    <cellStyle name="style1411446451128" xfId="335"/>
    <cellStyle name="style1411446451159" xfId="336"/>
    <cellStyle name="style1411446451191" xfId="337"/>
    <cellStyle name="style1411446451206" xfId="338"/>
    <cellStyle name="style1411446451237" xfId="339"/>
    <cellStyle name="style1411446451269" xfId="340"/>
    <cellStyle name="style1411446451284" xfId="341"/>
    <cellStyle name="style1411446451315" xfId="342"/>
    <cellStyle name="style1411446451331" xfId="343"/>
    <cellStyle name="style1411446451362" xfId="344"/>
    <cellStyle name="style1411446451378" xfId="345"/>
    <cellStyle name="style1411446451409" xfId="346"/>
    <cellStyle name="style1411446451471" xfId="347"/>
    <cellStyle name="style1411446451518" xfId="348"/>
    <cellStyle name="style1411446451549" xfId="349"/>
    <cellStyle name="style1411446451581" xfId="350"/>
    <cellStyle name="style1411446451596" xfId="351"/>
    <cellStyle name="style1411446451627" xfId="352"/>
    <cellStyle name="style1411446451659" xfId="353"/>
    <cellStyle name="style1411446451690" xfId="354"/>
    <cellStyle name="style1411446451705" xfId="355"/>
    <cellStyle name="style1411446451721" xfId="356"/>
    <cellStyle name="style1411446451752" xfId="357"/>
    <cellStyle name="style1411446451815" xfId="358"/>
    <cellStyle name="style1411446451846" xfId="359"/>
    <cellStyle name="style1411446451877" xfId="360"/>
    <cellStyle name="style1411446451893" xfId="361"/>
    <cellStyle name="style1411446451924" xfId="362"/>
    <cellStyle name="style1411446451955" xfId="363"/>
    <cellStyle name="style1411446451971" xfId="364"/>
    <cellStyle name="style1411446452002" xfId="365"/>
    <cellStyle name="style1411446452033" xfId="366"/>
    <cellStyle name="style1411446452049" xfId="367"/>
    <cellStyle name="style1411446452111" xfId="368"/>
    <cellStyle name="style1411446452142" xfId="369"/>
    <cellStyle name="style1411446452158" xfId="370"/>
    <cellStyle name="style1411446452189" xfId="371"/>
    <cellStyle name="style1411446452220" xfId="372"/>
    <cellStyle name="style1411446452236" xfId="373"/>
    <cellStyle name="style1411446452267" xfId="374"/>
    <cellStyle name="style1411446452298" xfId="375"/>
    <cellStyle name="style1411446452314" xfId="376"/>
    <cellStyle name="style1411446452329" xfId="377"/>
    <cellStyle name="style1411446452361" xfId="378"/>
    <cellStyle name="style1411446452407" xfId="379"/>
    <cellStyle name="style1411446452439" xfId="380"/>
    <cellStyle name="style1411446452454" xfId="381"/>
    <cellStyle name="style1411446452485" xfId="382"/>
    <cellStyle name="style1411446452501" xfId="383"/>
    <cellStyle name="style1411446452532" xfId="384"/>
    <cellStyle name="style1411446452548" xfId="385"/>
    <cellStyle name="style1411446452563" xfId="386"/>
    <cellStyle name="style1411449801970" xfId="387"/>
    <cellStyle name="style1411449802014" xfId="388"/>
    <cellStyle name="style1411449802039" xfId="389"/>
    <cellStyle name="style1411449802064" xfId="390"/>
    <cellStyle name="style1411449802092" xfId="391"/>
    <cellStyle name="style1411449802118" xfId="392"/>
    <cellStyle name="style1411449802516" xfId="393"/>
    <cellStyle name="style1411449802578" xfId="394"/>
    <cellStyle name="style1411449802602" xfId="395"/>
    <cellStyle name="style1411449802628" xfId="396"/>
    <cellStyle name="style1411449802695" xfId="397"/>
    <cellStyle name="style1411449802719" xfId="398"/>
    <cellStyle name="style1411449802744" xfId="399"/>
    <cellStyle name="style1411449802916" xfId="400"/>
    <cellStyle name="style1411449802935" xfId="401"/>
    <cellStyle name="style1411449802987" xfId="402"/>
    <cellStyle name="style1411449803130" xfId="403"/>
    <cellStyle name="style1411449803296" xfId="404"/>
    <cellStyle name="style1411449803317" xfId="405"/>
    <cellStyle name="style1411449803337" xfId="406"/>
    <cellStyle name="style1411449803356" xfId="407"/>
    <cellStyle name="style1411449803379" xfId="408"/>
    <cellStyle name="style1411449803400" xfId="409"/>
    <cellStyle name="style1411449803420" xfId="410"/>
    <cellStyle name="style1411449803440" xfId="411"/>
    <cellStyle name="style1411449803461" xfId="412"/>
    <cellStyle name="style1411449803483" xfId="413"/>
    <cellStyle name="style1411449803510" xfId="414"/>
    <cellStyle name="style1411449803534" xfId="415"/>
    <cellStyle name="style1411449803554" xfId="416"/>
    <cellStyle name="style1411449803577" xfId="417"/>
    <cellStyle name="style1411451081406" xfId="418"/>
    <cellStyle name="style1411451081449" xfId="419"/>
    <cellStyle name="style1411451081472" xfId="420"/>
    <cellStyle name="style1411451081497" xfId="421"/>
    <cellStyle name="style1411451081522" xfId="422"/>
    <cellStyle name="style1411451081547" xfId="423"/>
    <cellStyle name="style1411451081953" xfId="424"/>
    <cellStyle name="style1411451082017" xfId="425"/>
    <cellStyle name="style1411451082043" xfId="426"/>
    <cellStyle name="style1411451082068" xfId="427"/>
    <cellStyle name="style1411451082091" xfId="428"/>
    <cellStyle name="style1411451082115" xfId="429"/>
    <cellStyle name="style1411451082188" xfId="430"/>
    <cellStyle name="style1411451082364" xfId="431"/>
    <cellStyle name="style1411451082383" xfId="432"/>
    <cellStyle name="style1411451082433" xfId="433"/>
    <cellStyle name="style1411451082533" xfId="434"/>
    <cellStyle name="style1411451082735" xfId="435"/>
    <cellStyle name="style1411451082754" xfId="436"/>
    <cellStyle name="style1411451082774" xfId="437"/>
    <cellStyle name="style1411451082793" xfId="438"/>
    <cellStyle name="style1411451082814" xfId="439"/>
    <cellStyle name="style1411451082834" xfId="440"/>
    <cellStyle name="style1411451082853" xfId="441"/>
    <cellStyle name="style1411451082873" xfId="442"/>
    <cellStyle name="style1411451082893" xfId="443"/>
    <cellStyle name="style1411451082912" xfId="444"/>
    <cellStyle name="style1411451082933" xfId="445"/>
    <cellStyle name="style1411451082954" xfId="446"/>
    <cellStyle name="style1411451082974" xfId="447"/>
    <cellStyle name="style1411451082993" xfId="448"/>
    <cellStyle name="style1411451083012" xfId="449"/>
    <cellStyle name="style1411542382001" xfId="450"/>
    <cellStyle name="style1411542382059" xfId="451"/>
    <cellStyle name="style1411542382094" xfId="452"/>
    <cellStyle name="style1411542382123" xfId="453"/>
    <cellStyle name="style1411542382156" xfId="454"/>
    <cellStyle name="style1411542382190" xfId="455"/>
    <cellStyle name="style1411542382225" xfId="456"/>
    <cellStyle name="style1411542382311" xfId="457"/>
    <cellStyle name="style1411542382346" xfId="458"/>
    <cellStyle name="style1411542382378" xfId="459"/>
    <cellStyle name="style1411542382409" xfId="460"/>
    <cellStyle name="style1411542382440" xfId="461"/>
    <cellStyle name="style1411542382466" xfId="462"/>
    <cellStyle name="style1411542382491" xfId="463"/>
    <cellStyle name="style1411542382523" xfId="464"/>
    <cellStyle name="style1411542382556" xfId="465"/>
    <cellStyle name="style1411542382585" xfId="466"/>
    <cellStyle name="style1411542382613" xfId="467"/>
    <cellStyle name="style1411542382701" xfId="468"/>
    <cellStyle name="style1411542382751" xfId="469"/>
    <cellStyle name="style1411542382774" xfId="470"/>
    <cellStyle name="style1411542382797" xfId="471"/>
    <cellStyle name="style1411542382821" xfId="472"/>
    <cellStyle name="style1411542382844" xfId="473"/>
    <cellStyle name="style1411542382872" xfId="474"/>
    <cellStyle name="style1411542382898" xfId="475"/>
    <cellStyle name="style1411542382921" xfId="476"/>
    <cellStyle name="style1411542382949" xfId="477"/>
    <cellStyle name="style1411542382977" xfId="478"/>
    <cellStyle name="style1411542383005" xfId="479"/>
    <cellStyle name="style1411542383036" xfId="480"/>
    <cellStyle name="style1411542383066" xfId="481"/>
    <cellStyle name="style1411542383094" xfId="482"/>
    <cellStyle name="style1411542383116" xfId="483"/>
    <cellStyle name="style1411542383137" xfId="484"/>
    <cellStyle name="style1411542383160" xfId="485"/>
    <cellStyle name="style1411542383184" xfId="486"/>
    <cellStyle name="style1411542383249" xfId="487"/>
    <cellStyle name="style1411542383276" xfId="488"/>
    <cellStyle name="style1411542383303" xfId="489"/>
    <cellStyle name="style1411542383332" xfId="490"/>
    <cellStyle name="style1411542383355" xfId="491"/>
    <cellStyle name="style1411542383382" xfId="492"/>
    <cellStyle name="style1411542383409" xfId="493"/>
    <cellStyle name="style1411542383430" xfId="494"/>
    <cellStyle name="style1411542383457" xfId="495"/>
    <cellStyle name="style1411542383483" xfId="496"/>
    <cellStyle name="style1411542383510" xfId="497"/>
    <cellStyle name="style1411542383530" xfId="498"/>
    <cellStyle name="style1411542383552" xfId="499"/>
    <cellStyle name="style1411542383579" xfId="500"/>
    <cellStyle name="style1411542383606" xfId="501"/>
    <cellStyle name="style1411542383632" xfId="502"/>
    <cellStyle name="style1411542383654" xfId="503"/>
    <cellStyle name="style1411542383684" xfId="504"/>
    <cellStyle name="style1411542383710" xfId="505"/>
    <cellStyle name="style1411542383732" xfId="506"/>
    <cellStyle name="style1411542383756" xfId="507"/>
    <cellStyle name="style1411542383790" xfId="508"/>
    <cellStyle name="style1411542383813" xfId="509"/>
    <cellStyle name="style1411542383835" xfId="510"/>
    <cellStyle name="style1411542383858" xfId="511"/>
    <cellStyle name="style1411542383881" xfId="512"/>
    <cellStyle name="style1411542383904" xfId="513"/>
    <cellStyle name="style1411542383967" xfId="514"/>
    <cellStyle name="style1411542383989" xfId="515"/>
    <cellStyle name="style1411542384009" xfId="516"/>
    <cellStyle name="style1411542384030" xfId="517"/>
    <cellStyle name="style1411542384052" xfId="518"/>
    <cellStyle name="style1411542384115" xfId="519"/>
    <cellStyle name="style1411542384148" xfId="520"/>
    <cellStyle name="style1411542384169" xfId="521"/>
    <cellStyle name="style1411542384188" xfId="522"/>
    <cellStyle name="style1411542384208" xfId="523"/>
    <cellStyle name="style1411542384227" xfId="524"/>
    <cellStyle name="style1411542384246" xfId="525"/>
    <cellStyle name="style1411542384273" xfId="526"/>
    <cellStyle name="style1411542384293" xfId="527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40"/>
  <sheetViews>
    <sheetView tabSelected="1" zoomScale="115" zoomScaleNormal="115" zoomScaleSheetLayoutView="100" workbookViewId="0">
      <pane xSplit="2" ySplit="5" topLeftCell="C27" activePane="bottomRight" state="frozen"/>
      <selection activeCell="H1" sqref="H1:K1048576"/>
      <selection pane="topRight" activeCell="H1" sqref="H1:K1048576"/>
      <selection pane="bottomLeft" activeCell="H1" sqref="H1:K1048576"/>
      <selection pane="bottomRight" activeCell="F43" sqref="F43"/>
    </sheetView>
  </sheetViews>
  <sheetFormatPr defaultColWidth="8.85546875" defaultRowHeight="15" x14ac:dyDescent="0.25"/>
  <cols>
    <col min="1" max="1" width="11" style="2" customWidth="1"/>
    <col min="2" max="2" width="29.5703125" style="2" customWidth="1"/>
    <col min="3" max="5" width="10.7109375" style="2" customWidth="1"/>
    <col min="6" max="6" width="10.7109375" style="7" customWidth="1"/>
    <col min="7" max="12" width="11.85546875" style="6" customWidth="1"/>
    <col min="13" max="13" width="10.85546875" style="7" customWidth="1"/>
    <col min="14" max="14" width="10.85546875" style="6" customWidth="1"/>
    <col min="15" max="15" width="11" style="7" customWidth="1"/>
    <col min="16" max="18" width="11.42578125" style="7" customWidth="1"/>
    <col min="19" max="46" width="9.140625" style="7" customWidth="1"/>
    <col min="47" max="47" width="12.42578125" style="7" customWidth="1"/>
    <col min="48" max="69" width="9.140625" style="7" customWidth="1"/>
    <col min="70" max="70" width="12.140625" style="7" customWidth="1"/>
    <col min="71" max="74" width="9.140625" style="7" customWidth="1"/>
    <col min="75" max="79" width="9.140625" style="7" hidden="1" customWidth="1"/>
    <col min="80" max="80" width="9.140625" style="7" customWidth="1"/>
    <col min="81" max="85" width="9.140625" style="7" hidden="1" customWidth="1"/>
    <col min="86" max="86" width="9.140625" style="7" customWidth="1"/>
    <col min="87" max="91" width="9.140625" style="7" hidden="1" customWidth="1"/>
    <col min="92" max="92" width="9.140625" style="7" customWidth="1"/>
    <col min="93" max="97" width="9.140625" style="7" hidden="1" customWidth="1"/>
    <col min="98" max="98" width="9.140625" style="7" customWidth="1"/>
    <col min="99" max="103" width="9.140625" style="7" hidden="1" customWidth="1"/>
    <col min="104" max="104" width="9.140625" style="6" customWidth="1"/>
    <col min="105" max="109" width="9.140625" style="6" hidden="1" customWidth="1"/>
    <col min="110" max="110" width="9.140625" style="6" customWidth="1"/>
    <col min="111" max="115" width="9.140625" style="6" hidden="1" customWidth="1"/>
    <col min="116" max="116" width="9.140625" style="6" customWidth="1"/>
    <col min="117" max="121" width="9.140625" style="6" hidden="1" customWidth="1"/>
    <col min="122" max="122" width="9.140625" style="6" customWidth="1"/>
    <col min="123" max="152" width="9.140625" style="7" customWidth="1"/>
    <col min="153" max="153" width="9.140625" style="7" hidden="1" customWidth="1"/>
    <col min="154" max="161" width="9.140625" style="7" customWidth="1"/>
    <col min="162" max="162" width="9.140625" style="7" hidden="1" customWidth="1"/>
    <col min="163" max="167" width="9.140625" style="7" customWidth="1"/>
    <col min="168" max="168" width="9.140625" style="7" hidden="1" customWidth="1"/>
    <col min="169" max="178" width="9.140625" style="7" customWidth="1"/>
    <col min="179" max="182" width="8.85546875" style="7"/>
    <col min="183" max="183" width="12.7109375" style="7" bestFit="1" customWidth="1"/>
    <col min="184" max="16384" width="8.85546875" style="2"/>
  </cols>
  <sheetData>
    <row r="1" spans="1:183" ht="18.75" x14ac:dyDescent="0.3">
      <c r="A1" s="2" t="s">
        <v>53</v>
      </c>
      <c r="B1" s="33" t="s">
        <v>66</v>
      </c>
      <c r="M1" s="8"/>
    </row>
    <row r="2" spans="1:183" ht="15.75" x14ac:dyDescent="0.25">
      <c r="A2" s="12" t="s">
        <v>48</v>
      </c>
      <c r="I2" s="6" t="s">
        <v>72</v>
      </c>
    </row>
    <row r="3" spans="1:183" ht="15.75" x14ac:dyDescent="0.25">
      <c r="A3" s="12"/>
    </row>
    <row r="4" spans="1:183" ht="15.75" x14ac:dyDescent="0.25">
      <c r="A4" s="12"/>
      <c r="E4" s="11"/>
      <c r="F4" s="11" t="s">
        <v>57</v>
      </c>
    </row>
    <row r="5" spans="1:183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2" t="s">
        <v>65</v>
      </c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</row>
    <row r="6" spans="1:183" s="17" customFormat="1" ht="15.75" x14ac:dyDescent="0.25">
      <c r="A6" s="15" t="s">
        <v>26</v>
      </c>
      <c r="B6" s="16" t="s">
        <v>2</v>
      </c>
      <c r="C6" s="1">
        <f>SUM(C7:C10)</f>
        <v>5461488</v>
      </c>
      <c r="D6" s="1">
        <f t="shared" ref="D6:E6" si="0">SUM(D7:D10)</f>
        <v>6736383</v>
      </c>
      <c r="E6" s="1">
        <f t="shared" si="0"/>
        <v>7663070</v>
      </c>
      <c r="F6" s="1">
        <f t="shared" ref="F6:L6" si="1">SUM(F7:F10)</f>
        <v>7612263</v>
      </c>
      <c r="G6" s="1">
        <f t="shared" si="1"/>
        <v>7570652.9630596973</v>
      </c>
      <c r="H6" s="1">
        <f t="shared" si="1"/>
        <v>8897924</v>
      </c>
      <c r="I6" s="1">
        <f t="shared" si="1"/>
        <v>10138979</v>
      </c>
      <c r="J6" s="1">
        <f t="shared" si="1"/>
        <v>11231521</v>
      </c>
      <c r="K6" s="1">
        <f t="shared" si="1"/>
        <v>14964308</v>
      </c>
      <c r="L6" s="1">
        <f t="shared" si="1"/>
        <v>18439162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6"/>
      <c r="FY6" s="6"/>
      <c r="FZ6" s="6"/>
      <c r="GA6" s="7"/>
    </row>
    <row r="7" spans="1:183" ht="15.75" x14ac:dyDescent="0.25">
      <c r="A7" s="18">
        <v>1.1000000000000001</v>
      </c>
      <c r="B7" s="19" t="s">
        <v>59</v>
      </c>
      <c r="C7" s="4">
        <v>3236819</v>
      </c>
      <c r="D7" s="4">
        <v>4057044.9999999995</v>
      </c>
      <c r="E7" s="4">
        <v>4709285</v>
      </c>
      <c r="F7" s="4">
        <v>4170637.0000000005</v>
      </c>
      <c r="G7" s="4">
        <v>3680494.6742407335</v>
      </c>
      <c r="H7" s="4">
        <v>4352911</v>
      </c>
      <c r="I7" s="4">
        <v>4745699</v>
      </c>
      <c r="J7" s="4">
        <v>4826773</v>
      </c>
      <c r="K7" s="4">
        <v>7406910.0000000009</v>
      </c>
      <c r="L7" s="4">
        <v>8688261</v>
      </c>
      <c r="M7" s="9"/>
      <c r="N7" s="8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6"/>
      <c r="FY7" s="6"/>
      <c r="FZ7" s="6"/>
    </row>
    <row r="8" spans="1:183" ht="15.75" x14ac:dyDescent="0.25">
      <c r="A8" s="18">
        <v>1.2</v>
      </c>
      <c r="B8" s="19" t="s">
        <v>60</v>
      </c>
      <c r="C8" s="4">
        <v>1884800.9999999998</v>
      </c>
      <c r="D8" s="4">
        <v>2285828</v>
      </c>
      <c r="E8" s="4">
        <v>2487782</v>
      </c>
      <c r="F8" s="4">
        <v>2928172</v>
      </c>
      <c r="G8" s="4">
        <v>3375456.6257300912</v>
      </c>
      <c r="H8" s="4">
        <v>3981557</v>
      </c>
      <c r="I8" s="4">
        <v>4659507</v>
      </c>
      <c r="J8" s="4">
        <v>5638400</v>
      </c>
      <c r="K8" s="4">
        <v>6713089.9999999991</v>
      </c>
      <c r="L8" s="4">
        <v>8884122</v>
      </c>
      <c r="M8" s="9"/>
      <c r="N8" s="8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6"/>
      <c r="FY8" s="6"/>
      <c r="FZ8" s="6"/>
    </row>
    <row r="9" spans="1:183" ht="15.75" x14ac:dyDescent="0.25">
      <c r="A9" s="18">
        <v>1.3</v>
      </c>
      <c r="B9" s="19" t="s">
        <v>61</v>
      </c>
      <c r="C9" s="4">
        <v>191725</v>
      </c>
      <c r="D9" s="4">
        <v>209648.99999999997</v>
      </c>
      <c r="E9" s="4">
        <v>216282.00000000003</v>
      </c>
      <c r="F9" s="4">
        <v>246486</v>
      </c>
      <c r="G9" s="4">
        <v>249770.87196220373</v>
      </c>
      <c r="H9" s="4">
        <v>336000</v>
      </c>
      <c r="I9" s="4">
        <v>368395</v>
      </c>
      <c r="J9" s="4">
        <v>362176</v>
      </c>
      <c r="K9" s="4">
        <v>374951</v>
      </c>
      <c r="L9" s="4">
        <v>384875</v>
      </c>
      <c r="M9" s="9"/>
      <c r="N9" s="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6"/>
      <c r="FY9" s="6"/>
      <c r="FZ9" s="6"/>
    </row>
    <row r="10" spans="1:183" ht="15.75" x14ac:dyDescent="0.25">
      <c r="A10" s="18">
        <v>1.4</v>
      </c>
      <c r="B10" s="19" t="s">
        <v>62</v>
      </c>
      <c r="C10" s="4">
        <v>148143</v>
      </c>
      <c r="D10" s="4">
        <v>183861</v>
      </c>
      <c r="E10" s="4">
        <v>249721</v>
      </c>
      <c r="F10" s="4">
        <v>266968</v>
      </c>
      <c r="G10" s="4">
        <v>264930.79112666933</v>
      </c>
      <c r="H10" s="4">
        <v>227456</v>
      </c>
      <c r="I10" s="4">
        <v>365378</v>
      </c>
      <c r="J10" s="4">
        <v>404172</v>
      </c>
      <c r="K10" s="4">
        <v>469357</v>
      </c>
      <c r="L10" s="4">
        <v>481904</v>
      </c>
      <c r="M10" s="9"/>
      <c r="N10" s="8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6"/>
      <c r="FY10" s="6"/>
      <c r="FZ10" s="6"/>
    </row>
    <row r="11" spans="1:183" ht="15.75" x14ac:dyDescent="0.25">
      <c r="A11" s="20" t="s">
        <v>31</v>
      </c>
      <c r="B11" s="19" t="s">
        <v>3</v>
      </c>
      <c r="C11" s="4">
        <v>1106109</v>
      </c>
      <c r="D11" s="4">
        <v>1268476</v>
      </c>
      <c r="E11" s="4">
        <v>1238555</v>
      </c>
      <c r="F11" s="4">
        <v>1470580</v>
      </c>
      <c r="G11" s="4">
        <v>1712790.5895955758</v>
      </c>
      <c r="H11" s="4">
        <v>1968690.0000000002</v>
      </c>
      <c r="I11" s="4">
        <v>2323369</v>
      </c>
      <c r="J11" s="4">
        <v>3340350</v>
      </c>
      <c r="K11" s="4">
        <v>3536229</v>
      </c>
      <c r="L11" s="4">
        <v>3340357</v>
      </c>
      <c r="M11" s="9"/>
      <c r="N11" s="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6"/>
      <c r="FY11" s="6"/>
      <c r="FZ11" s="6"/>
    </row>
    <row r="12" spans="1:183" ht="15.75" x14ac:dyDescent="0.25">
      <c r="A12" s="24"/>
      <c r="B12" s="25" t="s">
        <v>28</v>
      </c>
      <c r="C12" s="26">
        <f>C6+C11</f>
        <v>6567597</v>
      </c>
      <c r="D12" s="26">
        <f t="shared" ref="D12:E12" si="2">D6+D11</f>
        <v>8004859</v>
      </c>
      <c r="E12" s="26">
        <f t="shared" si="2"/>
        <v>8901625</v>
      </c>
      <c r="F12" s="26">
        <f t="shared" ref="F12:L12" si="3">F6+F11</f>
        <v>9082843</v>
      </c>
      <c r="G12" s="26">
        <f t="shared" si="3"/>
        <v>9283443.5526552722</v>
      </c>
      <c r="H12" s="26">
        <f t="shared" si="3"/>
        <v>10866614</v>
      </c>
      <c r="I12" s="26">
        <f t="shared" si="3"/>
        <v>12462348</v>
      </c>
      <c r="J12" s="26">
        <f t="shared" si="3"/>
        <v>14571871</v>
      </c>
      <c r="K12" s="26">
        <f t="shared" si="3"/>
        <v>18500537</v>
      </c>
      <c r="L12" s="26">
        <f t="shared" si="3"/>
        <v>21779519</v>
      </c>
      <c r="M12" s="9"/>
      <c r="N12" s="8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6"/>
      <c r="FY12" s="6"/>
      <c r="FZ12" s="6"/>
    </row>
    <row r="13" spans="1:183" s="17" customFormat="1" ht="15.75" x14ac:dyDescent="0.25">
      <c r="A13" s="15" t="s">
        <v>32</v>
      </c>
      <c r="B13" s="16" t="s">
        <v>4</v>
      </c>
      <c r="C13" s="1">
        <v>6215158</v>
      </c>
      <c r="D13" s="1">
        <v>5543115</v>
      </c>
      <c r="E13" s="1">
        <v>5714839</v>
      </c>
      <c r="F13" s="1">
        <v>5453348</v>
      </c>
      <c r="G13" s="1">
        <v>7103242</v>
      </c>
      <c r="H13" s="1">
        <v>7383288</v>
      </c>
      <c r="I13" s="1">
        <v>8260688</v>
      </c>
      <c r="J13" s="1">
        <v>8967979</v>
      </c>
      <c r="K13" s="1">
        <v>8968271</v>
      </c>
      <c r="L13" s="1">
        <v>8340421.0000000009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6"/>
      <c r="FY13" s="6"/>
      <c r="FZ13" s="6"/>
      <c r="GA13" s="7"/>
    </row>
    <row r="14" spans="1:183" ht="30" x14ac:dyDescent="0.25">
      <c r="A14" s="20" t="s">
        <v>33</v>
      </c>
      <c r="B14" s="19" t="s">
        <v>5</v>
      </c>
      <c r="C14" s="4">
        <v>783505</v>
      </c>
      <c r="D14" s="4">
        <v>589605</v>
      </c>
      <c r="E14" s="4">
        <v>870937.99999999988</v>
      </c>
      <c r="F14" s="4">
        <v>734036</v>
      </c>
      <c r="G14" s="4">
        <v>835397.48315500002</v>
      </c>
      <c r="H14" s="4">
        <v>722057</v>
      </c>
      <c r="I14" s="4">
        <v>1045452</v>
      </c>
      <c r="J14" s="4">
        <v>1230443</v>
      </c>
      <c r="K14" s="4">
        <v>1545756</v>
      </c>
      <c r="L14" s="4">
        <v>1540488</v>
      </c>
      <c r="M14" s="9"/>
      <c r="N14" s="8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8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8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8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6"/>
      <c r="FY14" s="6"/>
      <c r="FZ14" s="6"/>
    </row>
    <row r="15" spans="1:183" ht="15.75" x14ac:dyDescent="0.25">
      <c r="A15" s="20" t="s">
        <v>34</v>
      </c>
      <c r="B15" s="19" t="s">
        <v>6</v>
      </c>
      <c r="C15" s="4">
        <v>2279090</v>
      </c>
      <c r="D15" s="4">
        <v>2357908</v>
      </c>
      <c r="E15" s="4">
        <v>2458242</v>
      </c>
      <c r="F15" s="4">
        <v>2778617</v>
      </c>
      <c r="G15" s="4">
        <v>2847345</v>
      </c>
      <c r="H15" s="4">
        <v>2855442</v>
      </c>
      <c r="I15" s="4">
        <v>3449490</v>
      </c>
      <c r="J15" s="4">
        <v>3737569</v>
      </c>
      <c r="K15" s="4">
        <v>3966464</v>
      </c>
      <c r="L15" s="4">
        <v>3843976</v>
      </c>
      <c r="M15" s="9"/>
      <c r="N15" s="8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8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8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6"/>
      <c r="FY15" s="6"/>
      <c r="FZ15" s="6"/>
    </row>
    <row r="16" spans="1:183" ht="15.75" x14ac:dyDescent="0.25">
      <c r="A16" s="24"/>
      <c r="B16" s="25" t="s">
        <v>29</v>
      </c>
      <c r="C16" s="26">
        <f>+C13+C14+C15</f>
        <v>9277753</v>
      </c>
      <c r="D16" s="26">
        <f t="shared" ref="D16:E16" si="4">+D13+D14+D15</f>
        <v>8490628</v>
      </c>
      <c r="E16" s="26">
        <f t="shared" si="4"/>
        <v>9044019</v>
      </c>
      <c r="F16" s="26">
        <f t="shared" ref="F16:L16" si="5">+F13+F14+F15</f>
        <v>8966001</v>
      </c>
      <c r="G16" s="26">
        <f t="shared" si="5"/>
        <v>10785984.483155001</v>
      </c>
      <c r="H16" s="26">
        <f t="shared" si="5"/>
        <v>10960787</v>
      </c>
      <c r="I16" s="26">
        <f t="shared" si="5"/>
        <v>12755630</v>
      </c>
      <c r="J16" s="26">
        <f t="shared" si="5"/>
        <v>13935991</v>
      </c>
      <c r="K16" s="26">
        <f t="shared" si="5"/>
        <v>14480491</v>
      </c>
      <c r="L16" s="26">
        <f t="shared" si="5"/>
        <v>13724885</v>
      </c>
      <c r="M16" s="9"/>
      <c r="N16" s="8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8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8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8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6"/>
      <c r="FY16" s="6"/>
      <c r="FZ16" s="6"/>
    </row>
    <row r="17" spans="1:183" s="17" customFormat="1" ht="30" x14ac:dyDescent="0.25">
      <c r="A17" s="15" t="s">
        <v>35</v>
      </c>
      <c r="B17" s="16" t="s">
        <v>7</v>
      </c>
      <c r="C17" s="1">
        <f>C18+C19</f>
        <v>3747813</v>
      </c>
      <c r="D17" s="1">
        <f t="shared" ref="D17:L17" si="6">D18+D19</f>
        <v>4454669</v>
      </c>
      <c r="E17" s="1">
        <f t="shared" si="6"/>
        <v>5127458</v>
      </c>
      <c r="F17" s="1">
        <f t="shared" si="6"/>
        <v>6426894</v>
      </c>
      <c r="G17" s="1">
        <f t="shared" si="6"/>
        <v>7473589</v>
      </c>
      <c r="H17" s="1">
        <f t="shared" si="6"/>
        <v>8669324</v>
      </c>
      <c r="I17" s="1">
        <f t="shared" si="6"/>
        <v>10386639</v>
      </c>
      <c r="J17" s="1">
        <f t="shared" si="6"/>
        <v>12403101</v>
      </c>
      <c r="K17" s="1">
        <f t="shared" si="6"/>
        <v>14471024</v>
      </c>
      <c r="L17" s="1">
        <f t="shared" si="6"/>
        <v>13322454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6"/>
      <c r="FY17" s="6"/>
      <c r="FZ17" s="6"/>
      <c r="GA17" s="7"/>
    </row>
    <row r="18" spans="1:183" ht="15.75" x14ac:dyDescent="0.25">
      <c r="A18" s="18">
        <v>6.1</v>
      </c>
      <c r="B18" s="19" t="s">
        <v>8</v>
      </c>
      <c r="C18" s="4">
        <v>3048685</v>
      </c>
      <c r="D18" s="4">
        <v>3647224</v>
      </c>
      <c r="E18" s="4">
        <v>4456270</v>
      </c>
      <c r="F18" s="4">
        <v>5697436</v>
      </c>
      <c r="G18" s="4">
        <v>6641784</v>
      </c>
      <c r="H18" s="4">
        <v>7770792</v>
      </c>
      <c r="I18" s="4">
        <v>9428579</v>
      </c>
      <c r="J18" s="4">
        <v>11333650</v>
      </c>
      <c r="K18" s="4">
        <v>13310403</v>
      </c>
      <c r="L18" s="4">
        <v>12303106</v>
      </c>
      <c r="M18" s="9"/>
      <c r="N18" s="8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6"/>
      <c r="FY18" s="6"/>
      <c r="FZ18" s="6"/>
    </row>
    <row r="19" spans="1:183" ht="15.75" x14ac:dyDescent="0.25">
      <c r="A19" s="18">
        <v>6.2</v>
      </c>
      <c r="B19" s="19" t="s">
        <v>9</v>
      </c>
      <c r="C19" s="4">
        <v>699128</v>
      </c>
      <c r="D19" s="4">
        <v>807445</v>
      </c>
      <c r="E19" s="4">
        <v>671188</v>
      </c>
      <c r="F19" s="4">
        <v>729458</v>
      </c>
      <c r="G19" s="4">
        <v>831804.99999999988</v>
      </c>
      <c r="H19" s="4">
        <v>898532</v>
      </c>
      <c r="I19" s="4">
        <v>958060</v>
      </c>
      <c r="J19" s="4">
        <v>1069451</v>
      </c>
      <c r="K19" s="4">
        <v>1160621</v>
      </c>
      <c r="L19" s="4">
        <v>1019348</v>
      </c>
      <c r="M19" s="9"/>
      <c r="N19" s="8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6"/>
      <c r="FY19" s="6"/>
      <c r="FZ19" s="6"/>
    </row>
    <row r="20" spans="1:183" s="17" customFormat="1" ht="45" x14ac:dyDescent="0.25">
      <c r="A20" s="21" t="s">
        <v>36</v>
      </c>
      <c r="B20" s="23" t="s">
        <v>10</v>
      </c>
      <c r="C20" s="1">
        <f>SUM(C21:C27)</f>
        <v>2531768</v>
      </c>
      <c r="D20" s="1">
        <f t="shared" ref="D20:E20" si="7">SUM(D21:D27)</f>
        <v>2987053</v>
      </c>
      <c r="E20" s="1">
        <f t="shared" si="7"/>
        <v>3229773.9999999995</v>
      </c>
      <c r="F20" s="1">
        <f t="shared" ref="F20:L20" si="8">SUM(F21:F27)</f>
        <v>3586625</v>
      </c>
      <c r="G20" s="1">
        <f t="shared" si="8"/>
        <v>3966554.1432934739</v>
      </c>
      <c r="H20" s="1">
        <f t="shared" si="8"/>
        <v>4282106</v>
      </c>
      <c r="I20" s="1">
        <f t="shared" si="8"/>
        <v>4536078</v>
      </c>
      <c r="J20" s="1">
        <f t="shared" si="8"/>
        <v>5072062</v>
      </c>
      <c r="K20" s="1">
        <f t="shared" si="8"/>
        <v>5621750</v>
      </c>
      <c r="L20" s="1">
        <f t="shared" si="8"/>
        <v>5379813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6"/>
      <c r="FY20" s="6"/>
      <c r="FZ20" s="6"/>
      <c r="GA20" s="7"/>
    </row>
    <row r="21" spans="1:183" ht="15.75" x14ac:dyDescent="0.25">
      <c r="A21" s="18">
        <v>7.1</v>
      </c>
      <c r="B21" s="19" t="s">
        <v>11</v>
      </c>
      <c r="C21" s="4">
        <v>161396</v>
      </c>
      <c r="D21" s="4">
        <v>175654</v>
      </c>
      <c r="E21" s="4">
        <v>192902</v>
      </c>
      <c r="F21" s="4">
        <v>200401</v>
      </c>
      <c r="G21" s="4">
        <v>201028</v>
      </c>
      <c r="H21" s="4">
        <v>221575</v>
      </c>
      <c r="I21" s="4">
        <v>254635</v>
      </c>
      <c r="J21" s="4">
        <v>265071</v>
      </c>
      <c r="K21" s="4">
        <v>333503</v>
      </c>
      <c r="L21" s="4">
        <v>299287</v>
      </c>
      <c r="M21" s="9"/>
      <c r="N21" s="8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6"/>
      <c r="FY21" s="6"/>
      <c r="FZ21" s="6"/>
    </row>
    <row r="22" spans="1:183" ht="15.75" x14ac:dyDescent="0.25">
      <c r="A22" s="18">
        <v>7.2</v>
      </c>
      <c r="B22" s="19" t="s">
        <v>12</v>
      </c>
      <c r="C22" s="4">
        <v>1461278</v>
      </c>
      <c r="D22" s="4">
        <v>1715757</v>
      </c>
      <c r="E22" s="4">
        <v>1869091.9999999998</v>
      </c>
      <c r="F22" s="4">
        <v>2053968</v>
      </c>
      <c r="G22" s="4">
        <v>2263291.0219999999</v>
      </c>
      <c r="H22" s="4">
        <v>2453642</v>
      </c>
      <c r="I22" s="4">
        <v>2734118</v>
      </c>
      <c r="J22" s="4">
        <v>3216352</v>
      </c>
      <c r="K22" s="4">
        <v>3572124</v>
      </c>
      <c r="L22" s="4">
        <v>3291511</v>
      </c>
      <c r="M22" s="9"/>
      <c r="N22" s="8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6"/>
      <c r="FY22" s="6"/>
      <c r="FZ22" s="6"/>
    </row>
    <row r="23" spans="1:183" ht="15.75" x14ac:dyDescent="0.25">
      <c r="A23" s="18">
        <v>7.3</v>
      </c>
      <c r="B23" s="19" t="s">
        <v>13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9"/>
      <c r="N23" s="8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6"/>
      <c r="FY23" s="6"/>
      <c r="FZ23" s="6"/>
    </row>
    <row r="24" spans="1:183" ht="15.75" x14ac:dyDescent="0.25">
      <c r="A24" s="18">
        <v>7.4</v>
      </c>
      <c r="B24" s="19" t="s">
        <v>14</v>
      </c>
      <c r="C24" s="4">
        <v>23258</v>
      </c>
      <c r="D24" s="4">
        <v>43171</v>
      </c>
      <c r="E24" s="4">
        <v>34506</v>
      </c>
      <c r="F24" s="4">
        <v>62338</v>
      </c>
      <c r="G24" s="4">
        <v>112639.65399999999</v>
      </c>
      <c r="H24" s="4">
        <v>126721</v>
      </c>
      <c r="I24" s="4">
        <v>132949</v>
      </c>
      <c r="J24" s="4">
        <v>105805</v>
      </c>
      <c r="K24" s="4">
        <v>113781</v>
      </c>
      <c r="L24" s="4">
        <v>109804</v>
      </c>
      <c r="M24" s="9"/>
      <c r="N24" s="8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6"/>
      <c r="FY24" s="6"/>
      <c r="FZ24" s="6"/>
    </row>
    <row r="25" spans="1:183" ht="15.75" x14ac:dyDescent="0.25">
      <c r="A25" s="18">
        <v>7.5</v>
      </c>
      <c r="B25" s="19" t="s">
        <v>15</v>
      </c>
      <c r="C25" s="4">
        <v>371763</v>
      </c>
      <c r="D25" s="4">
        <v>484435.99999999994</v>
      </c>
      <c r="E25" s="4">
        <v>447735.99999999994</v>
      </c>
      <c r="F25" s="4">
        <v>493722</v>
      </c>
      <c r="G25" s="4">
        <v>504827.07</v>
      </c>
      <c r="H25" s="4">
        <v>557782</v>
      </c>
      <c r="I25" s="4">
        <v>583415</v>
      </c>
      <c r="J25" s="4">
        <v>606859</v>
      </c>
      <c r="K25" s="4">
        <v>678512</v>
      </c>
      <c r="L25" s="4">
        <v>621447</v>
      </c>
      <c r="M25" s="9"/>
      <c r="N25" s="8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6"/>
      <c r="FY25" s="6"/>
      <c r="FZ25" s="6"/>
    </row>
    <row r="26" spans="1:183" ht="15.75" x14ac:dyDescent="0.25">
      <c r="A26" s="18">
        <v>7.6</v>
      </c>
      <c r="B26" s="19" t="s">
        <v>16</v>
      </c>
      <c r="C26" s="4">
        <v>17531</v>
      </c>
      <c r="D26" s="4">
        <v>15328</v>
      </c>
      <c r="E26" s="4">
        <v>17085</v>
      </c>
      <c r="F26" s="4">
        <v>17803</v>
      </c>
      <c r="G26" s="4">
        <v>18235.732093474002</v>
      </c>
      <c r="H26" s="4">
        <v>19777</v>
      </c>
      <c r="I26" s="4">
        <v>17227</v>
      </c>
      <c r="J26" s="4">
        <v>27162</v>
      </c>
      <c r="K26" s="4">
        <v>27508</v>
      </c>
      <c r="L26" s="4">
        <v>28239</v>
      </c>
      <c r="M26" s="9"/>
      <c r="N26" s="8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6"/>
      <c r="FY26" s="6"/>
      <c r="FZ26" s="6"/>
    </row>
    <row r="27" spans="1:183" ht="30" x14ac:dyDescent="0.25">
      <c r="A27" s="18">
        <v>7.7</v>
      </c>
      <c r="B27" s="19" t="s">
        <v>17</v>
      </c>
      <c r="C27" s="4">
        <v>496542</v>
      </c>
      <c r="D27" s="4">
        <v>552707</v>
      </c>
      <c r="E27" s="4">
        <v>668453</v>
      </c>
      <c r="F27" s="4">
        <v>758393</v>
      </c>
      <c r="G27" s="4">
        <v>866532.66519999993</v>
      </c>
      <c r="H27" s="4">
        <v>902609</v>
      </c>
      <c r="I27" s="4">
        <v>813734</v>
      </c>
      <c r="J27" s="4">
        <v>850812.99999999988</v>
      </c>
      <c r="K27" s="4">
        <v>896321.99999999988</v>
      </c>
      <c r="L27" s="4">
        <v>1029525</v>
      </c>
      <c r="M27" s="9"/>
      <c r="N27" s="8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6"/>
      <c r="FY27" s="6"/>
      <c r="FZ27" s="6"/>
    </row>
    <row r="28" spans="1:183" ht="15.75" x14ac:dyDescent="0.25">
      <c r="A28" s="20" t="s">
        <v>37</v>
      </c>
      <c r="B28" s="19" t="s">
        <v>18</v>
      </c>
      <c r="C28" s="4">
        <v>2126507</v>
      </c>
      <c r="D28" s="4">
        <v>2363216</v>
      </c>
      <c r="E28" s="4">
        <v>2659553</v>
      </c>
      <c r="F28" s="4">
        <v>3026141</v>
      </c>
      <c r="G28" s="4">
        <v>3312303.34</v>
      </c>
      <c r="H28" s="4">
        <v>3635605.0000000005</v>
      </c>
      <c r="I28" s="4">
        <v>4078344</v>
      </c>
      <c r="J28" s="4">
        <v>4662801</v>
      </c>
      <c r="K28" s="4">
        <v>5124901</v>
      </c>
      <c r="L28" s="4">
        <v>5314522</v>
      </c>
      <c r="M28" s="9"/>
      <c r="N28" s="8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6"/>
      <c r="FY28" s="6"/>
      <c r="FZ28" s="6"/>
    </row>
    <row r="29" spans="1:183" ht="45" x14ac:dyDescent="0.25">
      <c r="A29" s="20" t="s">
        <v>38</v>
      </c>
      <c r="B29" s="19" t="s">
        <v>19</v>
      </c>
      <c r="C29" s="4">
        <v>5551356</v>
      </c>
      <c r="D29" s="4">
        <v>6924491</v>
      </c>
      <c r="E29" s="4">
        <v>8230664</v>
      </c>
      <c r="F29" s="4">
        <v>9691214</v>
      </c>
      <c r="G29" s="4">
        <v>11217189</v>
      </c>
      <c r="H29" s="4">
        <v>13182438</v>
      </c>
      <c r="I29" s="4">
        <v>14449810</v>
      </c>
      <c r="J29" s="4">
        <v>16420228</v>
      </c>
      <c r="K29" s="4">
        <v>18781466</v>
      </c>
      <c r="L29" s="4">
        <v>18915853</v>
      </c>
      <c r="M29" s="9"/>
      <c r="N29" s="8"/>
      <c r="O29" s="10"/>
      <c r="P29" s="10"/>
      <c r="Q29" s="10"/>
      <c r="R29" s="10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6"/>
      <c r="FY29" s="6"/>
      <c r="FZ29" s="6"/>
    </row>
    <row r="30" spans="1:183" ht="15.75" x14ac:dyDescent="0.25">
      <c r="A30" s="20" t="s">
        <v>39</v>
      </c>
      <c r="B30" s="19" t="s">
        <v>54</v>
      </c>
      <c r="C30" s="4">
        <v>1131290</v>
      </c>
      <c r="D30" s="4">
        <v>1265964</v>
      </c>
      <c r="E30" s="4">
        <v>1433832</v>
      </c>
      <c r="F30" s="4">
        <v>1716637</v>
      </c>
      <c r="G30" s="4">
        <v>2191530</v>
      </c>
      <c r="H30" s="4">
        <v>2557373</v>
      </c>
      <c r="I30" s="4">
        <v>2804886</v>
      </c>
      <c r="J30" s="4">
        <v>2813987</v>
      </c>
      <c r="K30" s="4">
        <v>3150202</v>
      </c>
      <c r="L30" s="4">
        <v>3361964</v>
      </c>
      <c r="M30" s="9"/>
      <c r="N30" s="8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6"/>
      <c r="FY30" s="6"/>
      <c r="FZ30" s="6"/>
    </row>
    <row r="31" spans="1:183" ht="15.75" x14ac:dyDescent="0.25">
      <c r="A31" s="20" t="s">
        <v>40</v>
      </c>
      <c r="B31" s="19" t="s">
        <v>20</v>
      </c>
      <c r="C31" s="4">
        <v>2670927</v>
      </c>
      <c r="D31" s="4">
        <v>3035381</v>
      </c>
      <c r="E31" s="4">
        <v>3546015</v>
      </c>
      <c r="F31" s="4">
        <v>4153561</v>
      </c>
      <c r="G31" s="4">
        <v>4802957</v>
      </c>
      <c r="H31" s="4">
        <v>5864354</v>
      </c>
      <c r="I31" s="4">
        <v>6543993</v>
      </c>
      <c r="J31" s="4">
        <v>7155785.0000000009</v>
      </c>
      <c r="K31" s="4">
        <v>7908181</v>
      </c>
      <c r="L31" s="4">
        <v>7741266</v>
      </c>
      <c r="M31" s="9"/>
      <c r="N31" s="8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6"/>
      <c r="FY31" s="6"/>
      <c r="FZ31" s="6"/>
    </row>
    <row r="32" spans="1:183" ht="15.75" x14ac:dyDescent="0.25">
      <c r="A32" s="24"/>
      <c r="B32" s="25" t="s">
        <v>30</v>
      </c>
      <c r="C32" s="26">
        <f>C17+C20+C28+C29+C30+C31</f>
        <v>17759661</v>
      </c>
      <c r="D32" s="26">
        <f t="shared" ref="D32:I32" si="9">D17+D20+D28+D29+D30+D31</f>
        <v>21030774</v>
      </c>
      <c r="E32" s="26">
        <f t="shared" si="9"/>
        <v>24227296</v>
      </c>
      <c r="F32" s="26">
        <f t="shared" si="9"/>
        <v>28601072</v>
      </c>
      <c r="G32" s="26">
        <f t="shared" si="9"/>
        <v>32964122.483293474</v>
      </c>
      <c r="H32" s="26">
        <f t="shared" si="9"/>
        <v>38191200</v>
      </c>
      <c r="I32" s="26">
        <f t="shared" si="9"/>
        <v>42799750</v>
      </c>
      <c r="J32" s="26">
        <f t="shared" ref="J32:K32" si="10">J17+J20+J28+J29+J30+J31</f>
        <v>48527964</v>
      </c>
      <c r="K32" s="26">
        <f t="shared" si="10"/>
        <v>55057524</v>
      </c>
      <c r="L32" s="26">
        <f t="shared" ref="L32" si="11">L17+L20+L28+L29+L30+L31</f>
        <v>54035872</v>
      </c>
      <c r="M32" s="9"/>
      <c r="N32" s="8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6"/>
      <c r="FY32" s="6"/>
      <c r="FZ32" s="6"/>
    </row>
    <row r="33" spans="1:183" s="17" customFormat="1" ht="15.75" x14ac:dyDescent="0.25">
      <c r="A33" s="27" t="s">
        <v>27</v>
      </c>
      <c r="B33" s="28" t="s">
        <v>41</v>
      </c>
      <c r="C33" s="29">
        <f t="shared" ref="C33" si="12">C6+C11+C13+C14+C15+C17+C20+C28+C29+C30+C31</f>
        <v>33605011</v>
      </c>
      <c r="D33" s="29">
        <f t="shared" ref="D33:I33" si="13">D6+D11+D13+D14+D15+D17+D20+D28+D29+D30+D31</f>
        <v>37526261</v>
      </c>
      <c r="E33" s="29">
        <f t="shared" si="13"/>
        <v>42172940</v>
      </c>
      <c r="F33" s="29">
        <f t="shared" si="13"/>
        <v>46649916</v>
      </c>
      <c r="G33" s="29">
        <f t="shared" si="13"/>
        <v>53033550.519103751</v>
      </c>
      <c r="H33" s="29">
        <f t="shared" si="13"/>
        <v>60018601</v>
      </c>
      <c r="I33" s="29">
        <f t="shared" si="13"/>
        <v>68017728</v>
      </c>
      <c r="J33" s="29">
        <f t="shared" ref="J33:K33" si="14">J6+J11+J13+J14+J15+J17+J20+J28+J29+J30+J31</f>
        <v>77035826</v>
      </c>
      <c r="K33" s="29">
        <f t="shared" si="14"/>
        <v>88038552</v>
      </c>
      <c r="L33" s="29">
        <f t="shared" ref="L33" si="15">L6+L11+L13+L14+L15+L17+L20+L28+L29+L30+L31</f>
        <v>89540276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6"/>
      <c r="FY33" s="6"/>
      <c r="FZ33" s="6"/>
      <c r="GA33" s="7"/>
    </row>
    <row r="34" spans="1:183" ht="15.75" x14ac:dyDescent="0.25">
      <c r="A34" s="22" t="s">
        <v>43</v>
      </c>
      <c r="B34" s="5" t="s">
        <v>25</v>
      </c>
      <c r="C34" s="3">
        <v>3281100</v>
      </c>
      <c r="D34" s="3">
        <v>3716400</v>
      </c>
      <c r="E34" s="3">
        <v>4092900</v>
      </c>
      <c r="F34" s="3">
        <v>4864172</v>
      </c>
      <c r="G34" s="3">
        <v>5775443</v>
      </c>
      <c r="H34" s="3">
        <v>6890625</v>
      </c>
      <c r="I34" s="3">
        <v>8225600</v>
      </c>
      <c r="J34" s="3">
        <v>9153900</v>
      </c>
      <c r="K34" s="3">
        <v>9994300</v>
      </c>
      <c r="L34" s="3">
        <v>9794414</v>
      </c>
      <c r="M34" s="9"/>
      <c r="N34" s="8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</row>
    <row r="35" spans="1:183" ht="15.75" x14ac:dyDescent="0.25">
      <c r="A35" s="22" t="s">
        <v>44</v>
      </c>
      <c r="B35" s="5" t="s">
        <v>24</v>
      </c>
      <c r="C35" s="3">
        <v>942700</v>
      </c>
      <c r="D35" s="3">
        <v>1083300</v>
      </c>
      <c r="E35" s="3">
        <v>1107800</v>
      </c>
      <c r="F35" s="3">
        <v>929209</v>
      </c>
      <c r="G35" s="3">
        <v>1018787.9999999999</v>
      </c>
      <c r="H35" s="3">
        <v>1076692</v>
      </c>
      <c r="I35" s="3">
        <v>1238300</v>
      </c>
      <c r="J35" s="3">
        <v>1130100</v>
      </c>
      <c r="K35" s="3">
        <v>1497400</v>
      </c>
      <c r="L35" s="3">
        <v>1497400</v>
      </c>
      <c r="M35" s="9"/>
      <c r="N35" s="8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</row>
    <row r="36" spans="1:183" ht="15.75" x14ac:dyDescent="0.25">
      <c r="A36" s="30" t="s">
        <v>45</v>
      </c>
      <c r="B36" s="31" t="s">
        <v>55</v>
      </c>
      <c r="C36" s="26">
        <f>C33+C34-C35</f>
        <v>35943411</v>
      </c>
      <c r="D36" s="26">
        <f t="shared" ref="D36:L36" si="16">D33+D34-D35</f>
        <v>40159361</v>
      </c>
      <c r="E36" s="26">
        <f t="shared" si="16"/>
        <v>45158040</v>
      </c>
      <c r="F36" s="26">
        <f t="shared" si="16"/>
        <v>50584879</v>
      </c>
      <c r="G36" s="26">
        <f t="shared" si="16"/>
        <v>57790205.519103751</v>
      </c>
      <c r="H36" s="26">
        <f t="shared" si="16"/>
        <v>65832534</v>
      </c>
      <c r="I36" s="26">
        <f t="shared" si="16"/>
        <v>75005028</v>
      </c>
      <c r="J36" s="26">
        <f t="shared" si="16"/>
        <v>85059626</v>
      </c>
      <c r="K36" s="26">
        <f t="shared" si="16"/>
        <v>96535452</v>
      </c>
      <c r="L36" s="26">
        <f t="shared" si="16"/>
        <v>97837290</v>
      </c>
      <c r="M36" s="9"/>
      <c r="N36" s="8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</row>
    <row r="37" spans="1:183" ht="15.75" x14ac:dyDescent="0.25">
      <c r="A37" s="22" t="s">
        <v>46</v>
      </c>
      <c r="B37" s="5" t="s">
        <v>42</v>
      </c>
      <c r="C37" s="3">
        <v>356820</v>
      </c>
      <c r="D37" s="3">
        <v>360400</v>
      </c>
      <c r="E37" s="3">
        <v>364010</v>
      </c>
      <c r="F37" s="3">
        <v>367660</v>
      </c>
      <c r="G37" s="3">
        <v>371340</v>
      </c>
      <c r="H37" s="3">
        <v>375050</v>
      </c>
      <c r="I37" s="3">
        <v>378810</v>
      </c>
      <c r="J37" s="3">
        <v>382600</v>
      </c>
      <c r="K37" s="3">
        <v>386420</v>
      </c>
      <c r="L37" s="3">
        <v>390270</v>
      </c>
      <c r="O37" s="6"/>
      <c r="P37" s="6"/>
      <c r="Q37" s="6"/>
      <c r="R37" s="6"/>
    </row>
    <row r="38" spans="1:183" ht="15.75" x14ac:dyDescent="0.25">
      <c r="A38" s="30" t="s">
        <v>47</v>
      </c>
      <c r="B38" s="31" t="s">
        <v>58</v>
      </c>
      <c r="C38" s="26">
        <f>C36/C37*1000</f>
        <v>100732.61308222634</v>
      </c>
      <c r="D38" s="26">
        <f t="shared" ref="D38:E38" si="17">D36/D37*1000</f>
        <v>111429.96947835738</v>
      </c>
      <c r="E38" s="26">
        <f t="shared" si="17"/>
        <v>124057.14128732726</v>
      </c>
      <c r="F38" s="26">
        <f t="shared" ref="F38:L38" si="18">F36/F37*1000</f>
        <v>137586.02785181961</v>
      </c>
      <c r="G38" s="26">
        <f t="shared" si="18"/>
        <v>155626.12570448578</v>
      </c>
      <c r="H38" s="26">
        <f t="shared" si="18"/>
        <v>175530.01999733367</v>
      </c>
      <c r="I38" s="26">
        <f t="shared" si="18"/>
        <v>198001.7106200998</v>
      </c>
      <c r="J38" s="26">
        <f t="shared" si="18"/>
        <v>222319.98431782541</v>
      </c>
      <c r="K38" s="26">
        <f t="shared" si="18"/>
        <v>249820.01966771905</v>
      </c>
      <c r="L38" s="26">
        <f t="shared" si="18"/>
        <v>250691.2906449381</v>
      </c>
      <c r="N38" s="8"/>
      <c r="O38" s="8"/>
      <c r="P38" s="8"/>
      <c r="Q38" s="8"/>
      <c r="R38" s="8"/>
      <c r="BS38" s="9"/>
      <c r="BT38" s="9"/>
      <c r="BU38" s="9"/>
      <c r="BV38" s="9"/>
    </row>
    <row r="40" spans="1:183" x14ac:dyDescent="0.25">
      <c r="B40" s="2" t="s">
        <v>73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8" max="1048575" man="1"/>
    <brk id="30" max="1048575" man="1"/>
    <brk id="46" max="1048575" man="1"/>
    <brk id="110" max="95" man="1"/>
    <brk id="146" max="1048575" man="1"/>
    <brk id="170" max="1048575" man="1"/>
    <brk id="178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W38"/>
  <sheetViews>
    <sheetView zoomScale="115" zoomScaleNormal="115" zoomScaleSheetLayoutView="100" workbookViewId="0">
      <pane xSplit="2" ySplit="5" topLeftCell="C30" activePane="bottomRight" state="frozen"/>
      <selection activeCell="I3" sqref="I3"/>
      <selection pane="topRight" activeCell="I3" sqref="I3"/>
      <selection pane="bottomLeft" activeCell="I3" sqref="I3"/>
      <selection pane="bottomRight" activeCell="I3" sqref="I3"/>
    </sheetView>
  </sheetViews>
  <sheetFormatPr defaultColWidth="8.85546875" defaultRowHeight="15" x14ac:dyDescent="0.25"/>
  <cols>
    <col min="1" max="1" width="11" style="2" customWidth="1"/>
    <col min="2" max="2" width="29.5703125" style="2" customWidth="1"/>
    <col min="3" max="5" width="11.140625" style="2" customWidth="1"/>
    <col min="6" max="6" width="11.140625" style="7" customWidth="1"/>
    <col min="7" max="12" width="11.85546875" style="6" customWidth="1"/>
    <col min="13" max="14" width="11.42578125" style="7" customWidth="1"/>
    <col min="15" max="42" width="9.140625" style="7" customWidth="1"/>
    <col min="43" max="43" width="12.42578125" style="7" customWidth="1"/>
    <col min="44" max="65" width="9.140625" style="7" customWidth="1"/>
    <col min="66" max="66" width="12.140625" style="7" customWidth="1"/>
    <col min="67" max="70" width="9.140625" style="7" customWidth="1"/>
    <col min="71" max="75" width="9.140625" style="7" hidden="1" customWidth="1"/>
    <col min="76" max="76" width="9.140625" style="7" customWidth="1"/>
    <col min="77" max="81" width="9.140625" style="7" hidden="1" customWidth="1"/>
    <col min="82" max="82" width="9.140625" style="7" customWidth="1"/>
    <col min="83" max="87" width="9.140625" style="7" hidden="1" customWidth="1"/>
    <col min="88" max="88" width="9.140625" style="7" customWidth="1"/>
    <col min="89" max="93" width="9.140625" style="7" hidden="1" customWidth="1"/>
    <col min="94" max="94" width="9.140625" style="7" customWidth="1"/>
    <col min="95" max="99" width="9.140625" style="7" hidden="1" customWidth="1"/>
    <col min="100" max="100" width="9.140625" style="6" customWidth="1"/>
    <col min="101" max="105" width="9.140625" style="6" hidden="1" customWidth="1"/>
    <col min="106" max="106" width="9.140625" style="6" customWidth="1"/>
    <col min="107" max="111" width="9.140625" style="6" hidden="1" customWidth="1"/>
    <col min="112" max="112" width="9.140625" style="6" customWidth="1"/>
    <col min="113" max="117" width="9.140625" style="6" hidden="1" customWidth="1"/>
    <col min="118" max="118" width="9.140625" style="6" customWidth="1"/>
    <col min="119" max="148" width="9.140625" style="7" customWidth="1"/>
    <col min="149" max="149" width="9.140625" style="7" hidden="1" customWidth="1"/>
    <col min="150" max="157" width="9.140625" style="7" customWidth="1"/>
    <col min="158" max="158" width="9.140625" style="7" hidden="1" customWidth="1"/>
    <col min="159" max="163" width="9.140625" style="7" customWidth="1"/>
    <col min="164" max="164" width="9.140625" style="7" hidden="1" customWidth="1"/>
    <col min="165" max="174" width="9.140625" style="7" customWidth="1"/>
    <col min="175" max="175" width="9.140625" style="7"/>
    <col min="176" max="178" width="8.85546875" style="7"/>
    <col min="179" max="179" width="12.7109375" style="7" bestFit="1" customWidth="1"/>
    <col min="180" max="16384" width="8.85546875" style="2"/>
  </cols>
  <sheetData>
    <row r="1" spans="1:179" ht="18.75" x14ac:dyDescent="0.3">
      <c r="A1" s="2" t="s">
        <v>53</v>
      </c>
      <c r="B1" s="33" t="s">
        <v>66</v>
      </c>
    </row>
    <row r="2" spans="1:179" ht="15.75" x14ac:dyDescent="0.25">
      <c r="A2" s="12" t="s">
        <v>49</v>
      </c>
      <c r="I2" s="6" t="s">
        <v>72</v>
      </c>
    </row>
    <row r="3" spans="1:179" ht="15.75" x14ac:dyDescent="0.25">
      <c r="A3" s="12"/>
    </row>
    <row r="4" spans="1:179" ht="15.75" x14ac:dyDescent="0.25">
      <c r="A4" s="12"/>
      <c r="E4" s="11"/>
      <c r="F4" s="11" t="s">
        <v>57</v>
      </c>
    </row>
    <row r="5" spans="1:179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2" t="s">
        <v>65</v>
      </c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</row>
    <row r="6" spans="1:179" s="17" customFormat="1" ht="15.75" x14ac:dyDescent="0.25">
      <c r="A6" s="15" t="s">
        <v>26</v>
      </c>
      <c r="B6" s="16" t="s">
        <v>2</v>
      </c>
      <c r="C6" s="1">
        <f>SUM(C7:C10)</f>
        <v>5461488</v>
      </c>
      <c r="D6" s="1">
        <f t="shared" ref="D6:F6" si="0">SUM(D7:D10)</f>
        <v>5943354</v>
      </c>
      <c r="E6" s="1">
        <f t="shared" si="0"/>
        <v>6179205</v>
      </c>
      <c r="F6" s="1">
        <f t="shared" si="0"/>
        <v>5581067</v>
      </c>
      <c r="G6" s="1">
        <f t="shared" ref="G6:L6" si="1">SUM(G7:G10)</f>
        <v>5161494.9205753766</v>
      </c>
      <c r="H6" s="1">
        <f t="shared" si="1"/>
        <v>5732440</v>
      </c>
      <c r="I6" s="1">
        <f t="shared" si="1"/>
        <v>6282309</v>
      </c>
      <c r="J6" s="1">
        <f t="shared" si="1"/>
        <v>6580122</v>
      </c>
      <c r="K6" s="1">
        <f t="shared" si="1"/>
        <v>8300827</v>
      </c>
      <c r="L6" s="1">
        <f t="shared" si="1"/>
        <v>10032046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6"/>
      <c r="FU6" s="6"/>
      <c r="FV6" s="6"/>
      <c r="FW6" s="7"/>
    </row>
    <row r="7" spans="1:179" ht="15.75" x14ac:dyDescent="0.25">
      <c r="A7" s="18">
        <v>1.1000000000000001</v>
      </c>
      <c r="B7" s="19" t="s">
        <v>59</v>
      </c>
      <c r="C7" s="4">
        <v>3236819</v>
      </c>
      <c r="D7" s="4">
        <v>3554096</v>
      </c>
      <c r="E7" s="4">
        <v>3723456</v>
      </c>
      <c r="F7" s="4">
        <v>2954636</v>
      </c>
      <c r="G7" s="4">
        <v>2418652.8540657661</v>
      </c>
      <c r="H7" s="4">
        <v>2847772</v>
      </c>
      <c r="I7" s="4">
        <v>3139537</v>
      </c>
      <c r="J7" s="4">
        <v>2955961</v>
      </c>
      <c r="K7" s="4">
        <v>4355789</v>
      </c>
      <c r="L7" s="4">
        <v>5054156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6"/>
      <c r="FU7" s="6"/>
      <c r="FV7" s="6"/>
    </row>
    <row r="8" spans="1:179" ht="15.75" x14ac:dyDescent="0.25">
      <c r="A8" s="18">
        <v>1.2</v>
      </c>
      <c r="B8" s="19" t="s">
        <v>60</v>
      </c>
      <c r="C8" s="4">
        <v>1884800.9999999998</v>
      </c>
      <c r="D8" s="4">
        <v>2035095</v>
      </c>
      <c r="E8" s="4">
        <v>2082738</v>
      </c>
      <c r="F8" s="4">
        <v>2251892</v>
      </c>
      <c r="G8" s="4">
        <v>2393750.4887823444</v>
      </c>
      <c r="H8" s="4">
        <v>2552016</v>
      </c>
      <c r="I8" s="4">
        <v>2747292</v>
      </c>
      <c r="J8" s="4">
        <v>3215032</v>
      </c>
      <c r="K8" s="4">
        <v>3525500</v>
      </c>
      <c r="L8" s="4">
        <v>4536140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6"/>
      <c r="FU8" s="6"/>
      <c r="FV8" s="6"/>
    </row>
    <row r="9" spans="1:179" ht="15.75" x14ac:dyDescent="0.25">
      <c r="A9" s="18">
        <v>1.3</v>
      </c>
      <c r="B9" s="19" t="s">
        <v>61</v>
      </c>
      <c r="C9" s="4">
        <v>191725</v>
      </c>
      <c r="D9" s="4">
        <v>190562</v>
      </c>
      <c r="E9" s="4">
        <v>185808</v>
      </c>
      <c r="F9" s="4">
        <v>171477</v>
      </c>
      <c r="G9" s="4">
        <v>168303.3047731191</v>
      </c>
      <c r="H9" s="4">
        <v>183600</v>
      </c>
      <c r="I9" s="4">
        <v>192054</v>
      </c>
      <c r="J9" s="4">
        <v>185308</v>
      </c>
      <c r="K9" s="4">
        <v>183575</v>
      </c>
      <c r="L9" s="4">
        <v>188531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6"/>
      <c r="FU9" s="6"/>
      <c r="FV9" s="6"/>
    </row>
    <row r="10" spans="1:179" ht="15.75" x14ac:dyDescent="0.25">
      <c r="A10" s="18">
        <v>1.4</v>
      </c>
      <c r="B10" s="19" t="s">
        <v>62</v>
      </c>
      <c r="C10" s="4">
        <v>148143</v>
      </c>
      <c r="D10" s="4">
        <v>163601</v>
      </c>
      <c r="E10" s="4">
        <v>187203</v>
      </c>
      <c r="F10" s="4">
        <v>203062</v>
      </c>
      <c r="G10" s="4">
        <v>180788.27295414603</v>
      </c>
      <c r="H10" s="4">
        <v>149052</v>
      </c>
      <c r="I10" s="4">
        <v>203426</v>
      </c>
      <c r="J10" s="4">
        <v>223821</v>
      </c>
      <c r="K10" s="4">
        <v>235963</v>
      </c>
      <c r="L10" s="4">
        <v>253219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6"/>
      <c r="FU10" s="6"/>
      <c r="FV10" s="6"/>
    </row>
    <row r="11" spans="1:179" ht="15.75" x14ac:dyDescent="0.25">
      <c r="A11" s="20" t="s">
        <v>31</v>
      </c>
      <c r="B11" s="19" t="s">
        <v>3</v>
      </c>
      <c r="C11" s="4">
        <v>1106109</v>
      </c>
      <c r="D11" s="4">
        <v>1192125</v>
      </c>
      <c r="E11" s="4">
        <v>1082400</v>
      </c>
      <c r="F11" s="4">
        <v>1260428</v>
      </c>
      <c r="G11" s="4">
        <v>1409287.6782466229</v>
      </c>
      <c r="H11" s="4">
        <v>1513882</v>
      </c>
      <c r="I11" s="4">
        <v>1757225.9999999998</v>
      </c>
      <c r="J11" s="4">
        <v>2247676</v>
      </c>
      <c r="K11" s="4">
        <v>2291624</v>
      </c>
      <c r="L11" s="4">
        <v>2140989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6"/>
      <c r="FU11" s="6"/>
      <c r="FV11" s="6"/>
    </row>
    <row r="12" spans="1:179" ht="15.75" x14ac:dyDescent="0.25">
      <c r="A12" s="24"/>
      <c r="B12" s="25" t="s">
        <v>28</v>
      </c>
      <c r="C12" s="26">
        <f>C6+C11</f>
        <v>6567597</v>
      </c>
      <c r="D12" s="26">
        <f t="shared" ref="D12:F12" si="2">D6+D11</f>
        <v>7135479</v>
      </c>
      <c r="E12" s="26">
        <f t="shared" si="2"/>
        <v>7261605</v>
      </c>
      <c r="F12" s="26">
        <f t="shared" si="2"/>
        <v>6841495</v>
      </c>
      <c r="G12" s="26">
        <f t="shared" ref="G12:L12" si="3">G6+G11</f>
        <v>6570782.5988219995</v>
      </c>
      <c r="H12" s="26">
        <f t="shared" si="3"/>
        <v>7246322</v>
      </c>
      <c r="I12" s="26">
        <f t="shared" si="3"/>
        <v>8039535</v>
      </c>
      <c r="J12" s="26">
        <f t="shared" si="3"/>
        <v>8827798</v>
      </c>
      <c r="K12" s="26">
        <f t="shared" si="3"/>
        <v>10592451</v>
      </c>
      <c r="L12" s="26">
        <f t="shared" si="3"/>
        <v>12173035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6"/>
      <c r="FU12" s="6"/>
      <c r="FV12" s="6"/>
    </row>
    <row r="13" spans="1:179" s="17" customFormat="1" ht="15.75" x14ac:dyDescent="0.25">
      <c r="A13" s="15" t="s">
        <v>32</v>
      </c>
      <c r="B13" s="16" t="s">
        <v>4</v>
      </c>
      <c r="C13" s="1">
        <v>6215158</v>
      </c>
      <c r="D13" s="1">
        <v>5259759</v>
      </c>
      <c r="E13" s="1">
        <v>5218160</v>
      </c>
      <c r="F13" s="1">
        <v>4827558</v>
      </c>
      <c r="G13" s="1">
        <v>6375078</v>
      </c>
      <c r="H13" s="1">
        <v>6494309</v>
      </c>
      <c r="I13" s="1">
        <v>7095034</v>
      </c>
      <c r="J13" s="1">
        <v>7473286</v>
      </c>
      <c r="K13" s="1">
        <v>7402544</v>
      </c>
      <c r="L13" s="1">
        <v>6852613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6"/>
      <c r="FU13" s="6"/>
      <c r="FV13" s="6"/>
      <c r="FW13" s="7"/>
    </row>
    <row r="14" spans="1:179" ht="30" x14ac:dyDescent="0.25">
      <c r="A14" s="20" t="s">
        <v>33</v>
      </c>
      <c r="B14" s="19" t="s">
        <v>5</v>
      </c>
      <c r="C14" s="4">
        <v>783505</v>
      </c>
      <c r="D14" s="4">
        <v>618282</v>
      </c>
      <c r="E14" s="4">
        <v>869157</v>
      </c>
      <c r="F14" s="4">
        <v>662371</v>
      </c>
      <c r="G14" s="4">
        <v>720687.24686972913</v>
      </c>
      <c r="H14" s="4">
        <v>573601</v>
      </c>
      <c r="I14" s="4">
        <v>733763</v>
      </c>
      <c r="J14" s="4">
        <v>766241</v>
      </c>
      <c r="K14" s="4">
        <v>945234</v>
      </c>
      <c r="L14" s="4">
        <v>987167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8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8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8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6"/>
      <c r="FU14" s="6"/>
      <c r="FV14" s="6"/>
    </row>
    <row r="15" spans="1:179" ht="15.75" x14ac:dyDescent="0.25">
      <c r="A15" s="20" t="s">
        <v>34</v>
      </c>
      <c r="B15" s="19" t="s">
        <v>6</v>
      </c>
      <c r="C15" s="4">
        <v>2279090</v>
      </c>
      <c r="D15" s="4">
        <v>2314468</v>
      </c>
      <c r="E15" s="4">
        <v>2136705</v>
      </c>
      <c r="F15" s="4">
        <v>2333163</v>
      </c>
      <c r="G15" s="4">
        <v>2398644</v>
      </c>
      <c r="H15" s="4">
        <v>2435509</v>
      </c>
      <c r="I15" s="4">
        <v>2784477</v>
      </c>
      <c r="J15" s="4">
        <v>2883688</v>
      </c>
      <c r="K15" s="4">
        <v>2919475</v>
      </c>
      <c r="L15" s="4">
        <v>2821874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8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8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8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6"/>
      <c r="FU15" s="6"/>
      <c r="FV15" s="6"/>
    </row>
    <row r="16" spans="1:179" ht="15.75" x14ac:dyDescent="0.25">
      <c r="A16" s="24"/>
      <c r="B16" s="25" t="s">
        <v>29</v>
      </c>
      <c r="C16" s="26">
        <f>+C13+C14+C15</f>
        <v>9277753</v>
      </c>
      <c r="D16" s="26">
        <f t="shared" ref="D16:F16" si="4">+D13+D14+D15</f>
        <v>8192509</v>
      </c>
      <c r="E16" s="26">
        <f t="shared" si="4"/>
        <v>8224022</v>
      </c>
      <c r="F16" s="26">
        <f t="shared" si="4"/>
        <v>7823092</v>
      </c>
      <c r="G16" s="26">
        <f t="shared" ref="G16:L16" si="5">+G13+G14+G15</f>
        <v>9494409.246869728</v>
      </c>
      <c r="H16" s="26">
        <f t="shared" si="5"/>
        <v>9503419</v>
      </c>
      <c r="I16" s="26">
        <f t="shared" si="5"/>
        <v>10613274</v>
      </c>
      <c r="J16" s="26">
        <f t="shared" si="5"/>
        <v>11123215</v>
      </c>
      <c r="K16" s="26">
        <f t="shared" si="5"/>
        <v>11267253</v>
      </c>
      <c r="L16" s="26">
        <f t="shared" si="5"/>
        <v>10661654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8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8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8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6"/>
      <c r="FU16" s="6"/>
      <c r="FV16" s="6"/>
    </row>
    <row r="17" spans="1:179" s="17" customFormat="1" ht="30" x14ac:dyDescent="0.25">
      <c r="A17" s="15" t="s">
        <v>35</v>
      </c>
      <c r="B17" s="16" t="s">
        <v>7</v>
      </c>
      <c r="C17" s="1">
        <f>C18+C19</f>
        <v>3747813</v>
      </c>
      <c r="D17" s="1">
        <f t="shared" ref="D17:F17" si="6">D18+D19</f>
        <v>4026649</v>
      </c>
      <c r="E17" s="1">
        <f t="shared" si="6"/>
        <v>4357584</v>
      </c>
      <c r="F17" s="1">
        <f t="shared" si="6"/>
        <v>5223022</v>
      </c>
      <c r="G17" s="1">
        <f t="shared" ref="G17:L17" si="7">G18+G19</f>
        <v>5854315</v>
      </c>
      <c r="H17" s="1">
        <f t="shared" si="7"/>
        <v>6483197</v>
      </c>
      <c r="I17" s="1">
        <f t="shared" si="7"/>
        <v>7514990</v>
      </c>
      <c r="J17" s="1">
        <f t="shared" si="7"/>
        <v>8586618</v>
      </c>
      <c r="K17" s="1">
        <f t="shared" si="7"/>
        <v>9503593</v>
      </c>
      <c r="L17" s="1">
        <f t="shared" si="7"/>
        <v>8287848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6"/>
      <c r="FU17" s="6"/>
      <c r="FV17" s="6"/>
      <c r="FW17" s="7"/>
    </row>
    <row r="18" spans="1:179" ht="15.75" x14ac:dyDescent="0.25">
      <c r="A18" s="18">
        <v>6.1</v>
      </c>
      <c r="B18" s="19" t="s">
        <v>8</v>
      </c>
      <c r="C18" s="4">
        <v>3048685</v>
      </c>
      <c r="D18" s="4">
        <v>3296692</v>
      </c>
      <c r="E18" s="4">
        <v>3788142</v>
      </c>
      <c r="F18" s="4">
        <v>4631521</v>
      </c>
      <c r="G18" s="4">
        <v>5204402</v>
      </c>
      <c r="H18" s="4">
        <v>5813687</v>
      </c>
      <c r="I18" s="4">
        <v>6823766</v>
      </c>
      <c r="J18" s="4">
        <v>7847907.0000000009</v>
      </c>
      <c r="K18" s="4">
        <v>8743080</v>
      </c>
      <c r="L18" s="4">
        <v>7655705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6"/>
      <c r="FU18" s="6"/>
      <c r="FV18" s="6"/>
    </row>
    <row r="19" spans="1:179" ht="15.75" x14ac:dyDescent="0.25">
      <c r="A19" s="18">
        <v>6.2</v>
      </c>
      <c r="B19" s="19" t="s">
        <v>9</v>
      </c>
      <c r="C19" s="4">
        <v>699128</v>
      </c>
      <c r="D19" s="4">
        <v>729957</v>
      </c>
      <c r="E19" s="4">
        <v>569442</v>
      </c>
      <c r="F19" s="4">
        <v>591501</v>
      </c>
      <c r="G19" s="4">
        <v>649913</v>
      </c>
      <c r="H19" s="4">
        <v>669510</v>
      </c>
      <c r="I19" s="4">
        <v>691224</v>
      </c>
      <c r="J19" s="4">
        <v>738711</v>
      </c>
      <c r="K19" s="4">
        <v>760513</v>
      </c>
      <c r="L19" s="4">
        <v>632143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6"/>
      <c r="FU19" s="6"/>
      <c r="FV19" s="6"/>
    </row>
    <row r="20" spans="1:179" s="17" customFormat="1" ht="45" x14ac:dyDescent="0.25">
      <c r="A20" s="21" t="s">
        <v>36</v>
      </c>
      <c r="B20" s="23" t="s">
        <v>10</v>
      </c>
      <c r="C20" s="1">
        <f>SUM(C21:C27)</f>
        <v>2531768</v>
      </c>
      <c r="D20" s="1">
        <f t="shared" ref="D20:F20" si="8">SUM(D21:D27)</f>
        <v>2788855</v>
      </c>
      <c r="E20" s="1">
        <f t="shared" si="8"/>
        <v>2900486</v>
      </c>
      <c r="F20" s="1">
        <f t="shared" si="8"/>
        <v>3107545</v>
      </c>
      <c r="G20" s="1">
        <f t="shared" ref="G20:L20" si="9">SUM(G21:G27)</f>
        <v>3389212.9049666924</v>
      </c>
      <c r="H20" s="1">
        <f t="shared" si="9"/>
        <v>3532290</v>
      </c>
      <c r="I20" s="1">
        <f t="shared" si="9"/>
        <v>3642242</v>
      </c>
      <c r="J20" s="1">
        <f t="shared" si="9"/>
        <v>3902801</v>
      </c>
      <c r="K20" s="1">
        <f t="shared" si="9"/>
        <v>4189696</v>
      </c>
      <c r="L20" s="1">
        <f t="shared" si="9"/>
        <v>4021197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6"/>
      <c r="FU20" s="6"/>
      <c r="FV20" s="6"/>
      <c r="FW20" s="7"/>
    </row>
    <row r="21" spans="1:179" ht="15.75" x14ac:dyDescent="0.25">
      <c r="A21" s="18">
        <v>7.1</v>
      </c>
      <c r="B21" s="19" t="s">
        <v>11</v>
      </c>
      <c r="C21" s="4">
        <v>161396</v>
      </c>
      <c r="D21" s="4">
        <v>168039</v>
      </c>
      <c r="E21" s="4">
        <v>180554</v>
      </c>
      <c r="F21" s="4">
        <v>174958</v>
      </c>
      <c r="G21" s="4">
        <v>171048.89</v>
      </c>
      <c r="H21" s="4">
        <v>170395</v>
      </c>
      <c r="I21" s="4">
        <v>191751</v>
      </c>
      <c r="J21" s="4">
        <v>196070</v>
      </c>
      <c r="K21" s="4">
        <v>230694</v>
      </c>
      <c r="L21" s="4">
        <v>207026.00000000003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6"/>
      <c r="FU21" s="6"/>
      <c r="FV21" s="6"/>
    </row>
    <row r="22" spans="1:179" ht="15.75" x14ac:dyDescent="0.25">
      <c r="A22" s="18">
        <v>7.2</v>
      </c>
      <c r="B22" s="19" t="s">
        <v>12</v>
      </c>
      <c r="C22" s="4">
        <v>1461278</v>
      </c>
      <c r="D22" s="4">
        <v>1598221</v>
      </c>
      <c r="E22" s="4">
        <v>1687122</v>
      </c>
      <c r="F22" s="4">
        <v>1767773</v>
      </c>
      <c r="G22" s="4">
        <v>1911615.380552049</v>
      </c>
      <c r="H22" s="4">
        <v>2005086</v>
      </c>
      <c r="I22" s="4">
        <v>2171666</v>
      </c>
      <c r="J22" s="4">
        <v>2443895</v>
      </c>
      <c r="K22" s="4">
        <v>2637004</v>
      </c>
      <c r="L22" s="4">
        <v>2526269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6"/>
      <c r="FU22" s="6"/>
      <c r="FV22" s="6"/>
    </row>
    <row r="23" spans="1:179" ht="15.75" x14ac:dyDescent="0.25">
      <c r="A23" s="18">
        <v>7.3</v>
      </c>
      <c r="B23" s="19" t="s">
        <v>13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6"/>
      <c r="FU23" s="6"/>
      <c r="FV23" s="6"/>
    </row>
    <row r="24" spans="1:179" ht="15.75" x14ac:dyDescent="0.25">
      <c r="A24" s="18">
        <v>7.4</v>
      </c>
      <c r="B24" s="19" t="s">
        <v>14</v>
      </c>
      <c r="C24" s="4">
        <v>23258</v>
      </c>
      <c r="D24" s="4">
        <v>40372</v>
      </c>
      <c r="E24" s="4">
        <v>30551</v>
      </c>
      <c r="F24" s="4">
        <v>54775</v>
      </c>
      <c r="G24" s="4">
        <v>98440.1270286566</v>
      </c>
      <c r="H24" s="4">
        <v>107469</v>
      </c>
      <c r="I24" s="4">
        <v>110331</v>
      </c>
      <c r="J24" s="4">
        <v>84432</v>
      </c>
      <c r="K24" s="4">
        <v>88085</v>
      </c>
      <c r="L24" s="4">
        <v>82449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6"/>
      <c r="FU24" s="6"/>
      <c r="FV24" s="6"/>
    </row>
    <row r="25" spans="1:179" ht="15.75" x14ac:dyDescent="0.25">
      <c r="A25" s="18">
        <v>7.5</v>
      </c>
      <c r="B25" s="19" t="s">
        <v>15</v>
      </c>
      <c r="C25" s="4">
        <v>371763</v>
      </c>
      <c r="D25" s="4">
        <v>453180</v>
      </c>
      <c r="E25" s="4">
        <v>396418</v>
      </c>
      <c r="F25" s="4">
        <v>433820</v>
      </c>
      <c r="G25" s="4">
        <v>441187.7978451933</v>
      </c>
      <c r="H25" s="4">
        <v>473042</v>
      </c>
      <c r="I25" s="4">
        <v>484162</v>
      </c>
      <c r="J25" s="4">
        <v>484270</v>
      </c>
      <c r="K25" s="4">
        <v>525280</v>
      </c>
      <c r="L25" s="4">
        <v>466632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6"/>
      <c r="FU25" s="6"/>
      <c r="FV25" s="6"/>
    </row>
    <row r="26" spans="1:179" ht="15.75" x14ac:dyDescent="0.25">
      <c r="A26" s="18">
        <v>7.6</v>
      </c>
      <c r="B26" s="19" t="s">
        <v>16</v>
      </c>
      <c r="C26" s="4">
        <v>17531</v>
      </c>
      <c r="D26" s="4">
        <v>13888</v>
      </c>
      <c r="E26" s="4">
        <v>14568</v>
      </c>
      <c r="F26" s="4">
        <v>14519</v>
      </c>
      <c r="G26" s="4">
        <v>14346.855180301343</v>
      </c>
      <c r="H26" s="4">
        <v>14894.999999999998</v>
      </c>
      <c r="I26" s="4">
        <v>12538</v>
      </c>
      <c r="J26" s="4">
        <v>18897</v>
      </c>
      <c r="K26" s="4">
        <v>18153</v>
      </c>
      <c r="L26" s="4">
        <v>17686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6"/>
      <c r="FU26" s="6"/>
      <c r="FV26" s="6"/>
    </row>
    <row r="27" spans="1:179" ht="30" x14ac:dyDescent="0.25">
      <c r="A27" s="18">
        <v>7.7</v>
      </c>
      <c r="B27" s="19" t="s">
        <v>17</v>
      </c>
      <c r="C27" s="4">
        <v>496542</v>
      </c>
      <c r="D27" s="4">
        <v>515155</v>
      </c>
      <c r="E27" s="4">
        <v>591273</v>
      </c>
      <c r="F27" s="4">
        <v>661700</v>
      </c>
      <c r="G27" s="4">
        <v>752573.85436049267</v>
      </c>
      <c r="H27" s="4">
        <v>761403</v>
      </c>
      <c r="I27" s="4">
        <v>671794</v>
      </c>
      <c r="J27" s="4">
        <v>675237</v>
      </c>
      <c r="K27" s="4">
        <v>690480</v>
      </c>
      <c r="L27" s="4">
        <v>721135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6"/>
      <c r="FU27" s="6"/>
      <c r="FV27" s="6"/>
    </row>
    <row r="28" spans="1:179" ht="15.75" x14ac:dyDescent="0.25">
      <c r="A28" s="20" t="s">
        <v>37</v>
      </c>
      <c r="B28" s="19" t="s">
        <v>18</v>
      </c>
      <c r="C28" s="4">
        <v>2126507</v>
      </c>
      <c r="D28" s="4">
        <v>2332282</v>
      </c>
      <c r="E28" s="4">
        <v>2564472</v>
      </c>
      <c r="F28" s="4">
        <v>2869868</v>
      </c>
      <c r="G28" s="4">
        <v>3090552.14</v>
      </c>
      <c r="H28" s="4">
        <v>3378179</v>
      </c>
      <c r="I28" s="4">
        <v>3511919</v>
      </c>
      <c r="J28" s="4">
        <v>3724762.0000000005</v>
      </c>
      <c r="K28" s="4">
        <v>3868614</v>
      </c>
      <c r="L28" s="4">
        <v>4011753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6"/>
      <c r="FU28" s="6"/>
      <c r="FV28" s="6"/>
    </row>
    <row r="29" spans="1:179" ht="45" x14ac:dyDescent="0.25">
      <c r="A29" s="20" t="s">
        <v>38</v>
      </c>
      <c r="B29" s="19" t="s">
        <v>19</v>
      </c>
      <c r="C29" s="4">
        <v>5551356</v>
      </c>
      <c r="D29" s="4">
        <v>6260616</v>
      </c>
      <c r="E29" s="4">
        <v>6988082.0000000009</v>
      </c>
      <c r="F29" s="4">
        <v>7850587</v>
      </c>
      <c r="G29" s="4">
        <v>8743783.673341034</v>
      </c>
      <c r="H29" s="4">
        <v>9794632</v>
      </c>
      <c r="I29" s="4">
        <v>10345468</v>
      </c>
      <c r="J29" s="4">
        <v>11251340</v>
      </c>
      <c r="K29" s="4">
        <v>12241098</v>
      </c>
      <c r="L29" s="4">
        <v>12090257</v>
      </c>
      <c r="M29" s="10"/>
      <c r="N29" s="10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6"/>
      <c r="FU29" s="6"/>
      <c r="FV29" s="6"/>
    </row>
    <row r="30" spans="1:179" ht="15.75" x14ac:dyDescent="0.25">
      <c r="A30" s="20" t="s">
        <v>39</v>
      </c>
      <c r="B30" s="19" t="s">
        <v>54</v>
      </c>
      <c r="C30" s="4">
        <v>1131290</v>
      </c>
      <c r="D30" s="4">
        <v>1152272</v>
      </c>
      <c r="E30" s="4">
        <v>1212019</v>
      </c>
      <c r="F30" s="4">
        <v>1385954</v>
      </c>
      <c r="G30" s="4">
        <v>1702400.9999999998</v>
      </c>
      <c r="H30" s="4">
        <v>1892847</v>
      </c>
      <c r="I30" s="4">
        <v>1997255</v>
      </c>
      <c r="J30" s="4">
        <v>2014911</v>
      </c>
      <c r="K30" s="4">
        <v>2142356</v>
      </c>
      <c r="L30" s="4">
        <v>2143484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6"/>
      <c r="FU30" s="6"/>
      <c r="FV30" s="6"/>
    </row>
    <row r="31" spans="1:179" ht="15.75" x14ac:dyDescent="0.25">
      <c r="A31" s="20" t="s">
        <v>40</v>
      </c>
      <c r="B31" s="19" t="s">
        <v>20</v>
      </c>
      <c r="C31" s="4">
        <v>2670927</v>
      </c>
      <c r="D31" s="4">
        <v>2698950</v>
      </c>
      <c r="E31" s="4">
        <v>2921308</v>
      </c>
      <c r="F31" s="4">
        <v>3205744</v>
      </c>
      <c r="G31" s="4">
        <v>3538787.0000000005</v>
      </c>
      <c r="H31" s="4">
        <v>4123024</v>
      </c>
      <c r="I31" s="4">
        <v>4409493</v>
      </c>
      <c r="J31" s="4">
        <v>4603904</v>
      </c>
      <c r="K31" s="4">
        <v>4773251</v>
      </c>
      <c r="L31" s="4">
        <v>4364670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6"/>
      <c r="FU31" s="6"/>
      <c r="FV31" s="6"/>
    </row>
    <row r="32" spans="1:179" ht="15.75" x14ac:dyDescent="0.25">
      <c r="A32" s="24"/>
      <c r="B32" s="25" t="s">
        <v>30</v>
      </c>
      <c r="C32" s="26">
        <f>C17+C20+C28+C29+C30+C31</f>
        <v>17759661</v>
      </c>
      <c r="D32" s="26">
        <f t="shared" ref="D32:F32" si="10">D17+D20+D28+D29+D30+D31</f>
        <v>19259624</v>
      </c>
      <c r="E32" s="26">
        <f t="shared" si="10"/>
        <v>20943951</v>
      </c>
      <c r="F32" s="26">
        <f t="shared" si="10"/>
        <v>23642720</v>
      </c>
      <c r="G32" s="26">
        <f t="shared" ref="G32:H32" si="11">G17+G20+G28+G29+G30+G31</f>
        <v>26319051.718307726</v>
      </c>
      <c r="H32" s="26">
        <f t="shared" si="11"/>
        <v>29204169</v>
      </c>
      <c r="I32" s="26">
        <f t="shared" ref="I32:J32" si="12">I17+I20+I28+I29+I30+I31</f>
        <v>31421367</v>
      </c>
      <c r="J32" s="26">
        <f t="shared" si="12"/>
        <v>34084336</v>
      </c>
      <c r="K32" s="26">
        <f t="shared" ref="K32:L32" si="13">K17+K20+K28+K29+K30+K31</f>
        <v>36718608</v>
      </c>
      <c r="L32" s="26">
        <f t="shared" si="13"/>
        <v>34919209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6"/>
      <c r="FU32" s="6"/>
      <c r="FV32" s="6"/>
    </row>
    <row r="33" spans="1:179" s="17" customFormat="1" ht="15.75" x14ac:dyDescent="0.25">
      <c r="A33" s="27" t="s">
        <v>27</v>
      </c>
      <c r="B33" s="28" t="s">
        <v>41</v>
      </c>
      <c r="C33" s="29">
        <f t="shared" ref="C33:H33" si="14">C6+C11+C13+C14+C15+C17+C20+C28+C29+C30+C31</f>
        <v>33605011</v>
      </c>
      <c r="D33" s="29">
        <f t="shared" si="14"/>
        <v>34587612</v>
      </c>
      <c r="E33" s="29">
        <f t="shared" si="14"/>
        <v>36429578</v>
      </c>
      <c r="F33" s="29">
        <f t="shared" si="14"/>
        <v>38307307</v>
      </c>
      <c r="G33" s="29">
        <f t="shared" si="14"/>
        <v>42384243.563999459</v>
      </c>
      <c r="H33" s="29">
        <f t="shared" si="14"/>
        <v>45953910</v>
      </c>
      <c r="I33" s="29">
        <f t="shared" ref="I33:J33" si="15">I6+I11+I13+I14+I15+I17+I20+I28+I29+I30+I31</f>
        <v>50074176</v>
      </c>
      <c r="J33" s="29">
        <f t="shared" si="15"/>
        <v>54035349</v>
      </c>
      <c r="K33" s="29">
        <f t="shared" ref="K33:L33" si="16">K6+K11+K13+K14+K15+K17+K20+K28+K29+K30+K31</f>
        <v>58578312</v>
      </c>
      <c r="L33" s="29">
        <f t="shared" si="16"/>
        <v>57753898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6"/>
      <c r="FU33" s="6"/>
      <c r="FV33" s="6"/>
      <c r="FW33" s="7"/>
    </row>
    <row r="34" spans="1:179" ht="15.75" x14ac:dyDescent="0.25">
      <c r="A34" s="22" t="s">
        <v>43</v>
      </c>
      <c r="B34" s="5" t="s">
        <v>25</v>
      </c>
      <c r="C34" s="3">
        <v>3281100</v>
      </c>
      <c r="D34" s="3">
        <v>3420900</v>
      </c>
      <c r="E34" s="3">
        <v>3518300</v>
      </c>
      <c r="F34" s="3">
        <v>4111300</v>
      </c>
      <c r="G34" s="3">
        <v>4941700</v>
      </c>
      <c r="H34" s="3">
        <v>5737100</v>
      </c>
      <c r="I34" s="3">
        <v>6671100</v>
      </c>
      <c r="J34" s="3">
        <v>7238400</v>
      </c>
      <c r="K34" s="3">
        <v>7734300</v>
      </c>
      <c r="L34" s="3">
        <v>7726600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</row>
    <row r="35" spans="1:179" ht="15.75" x14ac:dyDescent="0.25">
      <c r="A35" s="22" t="s">
        <v>44</v>
      </c>
      <c r="B35" s="5" t="s">
        <v>24</v>
      </c>
      <c r="C35" s="3">
        <v>942700</v>
      </c>
      <c r="D35" s="3">
        <v>997200</v>
      </c>
      <c r="E35" s="3">
        <v>952200</v>
      </c>
      <c r="F35" s="3">
        <v>785400</v>
      </c>
      <c r="G35" s="3">
        <v>871700</v>
      </c>
      <c r="H35" s="3">
        <v>896400</v>
      </c>
      <c r="I35" s="3">
        <v>1004300</v>
      </c>
      <c r="J35" s="3">
        <v>884000</v>
      </c>
      <c r="K35" s="3">
        <v>1147100</v>
      </c>
      <c r="L35" s="3">
        <v>1134600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</row>
    <row r="36" spans="1:179" ht="15.75" x14ac:dyDescent="0.25">
      <c r="A36" s="30" t="s">
        <v>45</v>
      </c>
      <c r="B36" s="31" t="s">
        <v>55</v>
      </c>
      <c r="C36" s="26">
        <f>C33+C34-C35</f>
        <v>35943411</v>
      </c>
      <c r="D36" s="26">
        <f t="shared" ref="D36:L36" si="17">D33+D34-D35</f>
        <v>37011312</v>
      </c>
      <c r="E36" s="26">
        <f t="shared" si="17"/>
        <v>38995678</v>
      </c>
      <c r="F36" s="26">
        <f t="shared" si="17"/>
        <v>41633207</v>
      </c>
      <c r="G36" s="26">
        <f t="shared" si="17"/>
        <v>46454243.563999459</v>
      </c>
      <c r="H36" s="26">
        <f t="shared" si="17"/>
        <v>50794610</v>
      </c>
      <c r="I36" s="26">
        <f t="shared" si="17"/>
        <v>55740976</v>
      </c>
      <c r="J36" s="26">
        <f t="shared" si="17"/>
        <v>60389749</v>
      </c>
      <c r="K36" s="26">
        <f t="shared" si="17"/>
        <v>65165512</v>
      </c>
      <c r="L36" s="26">
        <f t="shared" si="17"/>
        <v>64345898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</row>
    <row r="37" spans="1:179" ht="15.75" x14ac:dyDescent="0.25">
      <c r="A37" s="22" t="s">
        <v>46</v>
      </c>
      <c r="B37" s="5" t="s">
        <v>42</v>
      </c>
      <c r="C37" s="3">
        <f>GSVA_cur!C37</f>
        <v>356820</v>
      </c>
      <c r="D37" s="3">
        <f>GSVA_cur!D37</f>
        <v>360400</v>
      </c>
      <c r="E37" s="3">
        <f>GSVA_cur!E37</f>
        <v>364010</v>
      </c>
      <c r="F37" s="3">
        <f>GSVA_cur!F37</f>
        <v>367660</v>
      </c>
      <c r="G37" s="3">
        <f>GSVA_cur!G37</f>
        <v>371340</v>
      </c>
      <c r="H37" s="3">
        <f>GSVA_cur!H37</f>
        <v>375050</v>
      </c>
      <c r="I37" s="3">
        <f>GSVA_cur!I37</f>
        <v>378810</v>
      </c>
      <c r="J37" s="3">
        <f>GSVA_cur!J37</f>
        <v>382600</v>
      </c>
      <c r="K37" s="3">
        <f>GSVA_cur!K37</f>
        <v>386420</v>
      </c>
      <c r="L37" s="3">
        <f>GSVA_cur!L37</f>
        <v>390270</v>
      </c>
      <c r="M37" s="6"/>
      <c r="N37" s="6"/>
    </row>
    <row r="38" spans="1:179" ht="15.75" x14ac:dyDescent="0.25">
      <c r="A38" s="30" t="s">
        <v>47</v>
      </c>
      <c r="B38" s="31" t="s">
        <v>58</v>
      </c>
      <c r="C38" s="26">
        <f>C36/C37*1000</f>
        <v>100732.61308222634</v>
      </c>
      <c r="D38" s="26">
        <f t="shared" ref="D38:L38" si="18">D36/D37*1000</f>
        <v>102695.09433962264</v>
      </c>
      <c r="E38" s="26">
        <f t="shared" si="18"/>
        <v>107128.04043844949</v>
      </c>
      <c r="F38" s="26">
        <f t="shared" si="18"/>
        <v>113238.33705053582</v>
      </c>
      <c r="G38" s="26">
        <f t="shared" si="18"/>
        <v>125098.94857542806</v>
      </c>
      <c r="H38" s="26">
        <f t="shared" si="18"/>
        <v>135434.2354352753</v>
      </c>
      <c r="I38" s="26">
        <f t="shared" si="18"/>
        <v>147147.58322113988</v>
      </c>
      <c r="J38" s="26">
        <f t="shared" si="18"/>
        <v>157840.43125980135</v>
      </c>
      <c r="K38" s="26">
        <f t="shared" si="18"/>
        <v>168639.0766523472</v>
      </c>
      <c r="L38" s="26">
        <f t="shared" si="18"/>
        <v>164875.33758679888</v>
      </c>
      <c r="M38" s="8"/>
      <c r="N38" s="8"/>
      <c r="BO38" s="9"/>
      <c r="BP38" s="9"/>
      <c r="BQ38" s="9"/>
      <c r="BR38" s="9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4" max="1048575" man="1"/>
    <brk id="26" max="1048575" man="1"/>
    <brk id="42" max="1048575" man="1"/>
    <brk id="106" max="95" man="1"/>
    <brk id="142" max="1048575" man="1"/>
    <brk id="166" max="1048575" man="1"/>
    <brk id="17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38"/>
  <sheetViews>
    <sheetView zoomScaleSheetLayoutView="100" workbookViewId="0">
      <pane xSplit="2" ySplit="5" topLeftCell="C27" activePane="bottomRight" state="frozen"/>
      <selection activeCell="I3" sqref="I3"/>
      <selection pane="topRight" activeCell="I3" sqref="I3"/>
      <selection pane="bottomLeft" activeCell="I3" sqref="I3"/>
      <selection pane="bottomRight" activeCell="I3" sqref="I3"/>
    </sheetView>
  </sheetViews>
  <sheetFormatPr defaultColWidth="8.85546875" defaultRowHeight="15" x14ac:dyDescent="0.25"/>
  <cols>
    <col min="1" max="1" width="11" style="2" customWidth="1"/>
    <col min="2" max="2" width="29.5703125" style="2" customWidth="1"/>
    <col min="3" max="5" width="11.28515625" style="2" customWidth="1"/>
    <col min="6" max="6" width="11.28515625" style="7" customWidth="1"/>
    <col min="7" max="12" width="11.85546875" style="6" customWidth="1"/>
    <col min="13" max="13" width="10.85546875" style="7" customWidth="1"/>
    <col min="14" max="14" width="10.85546875" style="6" customWidth="1"/>
    <col min="15" max="15" width="11" style="7" customWidth="1"/>
    <col min="16" max="18" width="11.42578125" style="7" customWidth="1"/>
    <col min="19" max="46" width="9.140625" style="7" customWidth="1"/>
    <col min="47" max="47" width="12.42578125" style="7" customWidth="1"/>
    <col min="48" max="69" width="9.140625" style="7" customWidth="1"/>
    <col min="70" max="70" width="12.140625" style="7" customWidth="1"/>
    <col min="71" max="74" width="9.140625" style="7" customWidth="1"/>
    <col min="75" max="79" width="9.140625" style="7" hidden="1" customWidth="1"/>
    <col min="80" max="80" width="9.140625" style="7" customWidth="1"/>
    <col min="81" max="85" width="9.140625" style="7" hidden="1" customWidth="1"/>
    <col min="86" max="86" width="9.140625" style="7" customWidth="1"/>
    <col min="87" max="91" width="9.140625" style="7" hidden="1" customWidth="1"/>
    <col min="92" max="92" width="9.140625" style="7" customWidth="1"/>
    <col min="93" max="97" width="9.140625" style="7" hidden="1" customWidth="1"/>
    <col min="98" max="98" width="9.140625" style="7" customWidth="1"/>
    <col min="99" max="103" width="9.140625" style="7" hidden="1" customWidth="1"/>
    <col min="104" max="104" width="9.140625" style="6" customWidth="1"/>
    <col min="105" max="109" width="9.140625" style="6" hidden="1" customWidth="1"/>
    <col min="110" max="110" width="9.140625" style="6" customWidth="1"/>
    <col min="111" max="115" width="9.140625" style="6" hidden="1" customWidth="1"/>
    <col min="116" max="116" width="9.140625" style="6" customWidth="1"/>
    <col min="117" max="121" width="9.140625" style="6" hidden="1" customWidth="1"/>
    <col min="122" max="122" width="9.140625" style="6" customWidth="1"/>
    <col min="123" max="152" width="9.140625" style="7" customWidth="1"/>
    <col min="153" max="153" width="9.140625" style="7" hidden="1" customWidth="1"/>
    <col min="154" max="161" width="9.140625" style="7" customWidth="1"/>
    <col min="162" max="162" width="9.140625" style="7" hidden="1" customWidth="1"/>
    <col min="163" max="167" width="9.140625" style="7" customWidth="1"/>
    <col min="168" max="168" width="9.140625" style="7" hidden="1" customWidth="1"/>
    <col min="169" max="178" width="9.140625" style="7" customWidth="1"/>
    <col min="179" max="182" width="8.85546875" style="7"/>
    <col min="183" max="183" width="12.7109375" style="7" bestFit="1" customWidth="1"/>
    <col min="184" max="16384" width="8.85546875" style="2"/>
  </cols>
  <sheetData>
    <row r="1" spans="1:183" ht="18.75" x14ac:dyDescent="0.3">
      <c r="A1" s="2" t="s">
        <v>53</v>
      </c>
      <c r="B1" s="33" t="s">
        <v>66</v>
      </c>
      <c r="M1" s="8"/>
    </row>
    <row r="2" spans="1:183" ht="15.75" x14ac:dyDescent="0.25">
      <c r="A2" s="12" t="s">
        <v>50</v>
      </c>
      <c r="I2" s="6" t="s">
        <v>72</v>
      </c>
    </row>
    <row r="3" spans="1:183" ht="15.75" x14ac:dyDescent="0.25">
      <c r="A3" s="12"/>
    </row>
    <row r="4" spans="1:183" ht="15.75" x14ac:dyDescent="0.25">
      <c r="A4" s="12"/>
      <c r="E4" s="11"/>
      <c r="F4" s="11" t="s">
        <v>57</v>
      </c>
    </row>
    <row r="5" spans="1:183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2" t="s">
        <v>65</v>
      </c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</row>
    <row r="6" spans="1:183" s="17" customFormat="1" ht="15.75" x14ac:dyDescent="0.25">
      <c r="A6" s="15" t="s">
        <v>26</v>
      </c>
      <c r="B6" s="16" t="s">
        <v>2</v>
      </c>
      <c r="C6" s="1">
        <f>SUM(C7:C10)</f>
        <v>5135785</v>
      </c>
      <c r="D6" s="1">
        <f t="shared" ref="D6:F6" si="0">SUM(D7:D10)</f>
        <v>6359894</v>
      </c>
      <c r="E6" s="1">
        <f t="shared" si="0"/>
        <v>7226694</v>
      </c>
      <c r="F6" s="1">
        <f t="shared" si="0"/>
        <v>7127205</v>
      </c>
      <c r="G6" s="1">
        <f t="shared" ref="G6:L6" si="1">SUM(G7:G10)</f>
        <v>7053928.9630596973</v>
      </c>
      <c r="H6" s="1">
        <f t="shared" si="1"/>
        <v>8328543</v>
      </c>
      <c r="I6" s="1">
        <f t="shared" si="1"/>
        <v>9509826</v>
      </c>
      <c r="J6" s="1">
        <f t="shared" si="1"/>
        <v>10458343</v>
      </c>
      <c r="K6" s="1">
        <f t="shared" si="1"/>
        <v>13814061</v>
      </c>
      <c r="L6" s="1">
        <f t="shared" si="1"/>
        <v>17084034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6"/>
      <c r="FY6" s="6"/>
      <c r="FZ6" s="6"/>
      <c r="GA6" s="7"/>
    </row>
    <row r="7" spans="1:183" ht="15.75" x14ac:dyDescent="0.25">
      <c r="A7" s="18">
        <v>1.1000000000000001</v>
      </c>
      <c r="B7" s="19" t="s">
        <v>59</v>
      </c>
      <c r="C7" s="4">
        <v>2955435</v>
      </c>
      <c r="D7" s="4">
        <v>3732206</v>
      </c>
      <c r="E7" s="4">
        <v>4335723</v>
      </c>
      <c r="F7" s="4">
        <v>3752801.9999999995</v>
      </c>
      <c r="G7" s="4">
        <v>3228337.6742407335</v>
      </c>
      <c r="H7" s="4">
        <v>3847676.9999999995</v>
      </c>
      <c r="I7" s="4">
        <v>4194575</v>
      </c>
      <c r="J7" s="4">
        <v>4138090</v>
      </c>
      <c r="K7" s="4">
        <v>6356904</v>
      </c>
      <c r="L7" s="4">
        <v>7456610.0000000009</v>
      </c>
      <c r="M7" s="9"/>
      <c r="N7" s="8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6"/>
      <c r="FY7" s="6"/>
      <c r="FZ7" s="6"/>
    </row>
    <row r="8" spans="1:183" ht="15.75" x14ac:dyDescent="0.25">
      <c r="A8" s="18">
        <v>1.2</v>
      </c>
      <c r="B8" s="19" t="s">
        <v>60</v>
      </c>
      <c r="C8" s="4">
        <v>1859518.9999999998</v>
      </c>
      <c r="D8" s="4">
        <v>2255030</v>
      </c>
      <c r="E8" s="4">
        <v>2453190</v>
      </c>
      <c r="F8" s="4">
        <v>2889982</v>
      </c>
      <c r="G8" s="4">
        <v>3336946.6257300912</v>
      </c>
      <c r="H8" s="4">
        <v>3939151</v>
      </c>
      <c r="I8" s="4">
        <v>4611450</v>
      </c>
      <c r="J8" s="4">
        <v>5581030</v>
      </c>
      <c r="K8" s="4">
        <v>6643803</v>
      </c>
      <c r="L8" s="4">
        <v>8792426</v>
      </c>
      <c r="M8" s="9"/>
      <c r="N8" s="8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6"/>
      <c r="FY8" s="6"/>
      <c r="FZ8" s="6"/>
    </row>
    <row r="9" spans="1:183" ht="15.75" x14ac:dyDescent="0.25">
      <c r="A9" s="18">
        <v>1.3</v>
      </c>
      <c r="B9" s="19" t="s">
        <v>61</v>
      </c>
      <c r="C9" s="4">
        <v>189621</v>
      </c>
      <c r="D9" s="4">
        <v>207934</v>
      </c>
      <c r="E9" s="4">
        <v>214376.00000000003</v>
      </c>
      <c r="F9" s="4">
        <v>244055.00000000003</v>
      </c>
      <c r="G9" s="4">
        <v>247435.87196220373</v>
      </c>
      <c r="H9" s="4">
        <v>332800</v>
      </c>
      <c r="I9" s="4">
        <v>365020</v>
      </c>
      <c r="J9" s="4">
        <v>358413</v>
      </c>
      <c r="K9" s="4">
        <v>371127</v>
      </c>
      <c r="L9" s="4">
        <v>380949</v>
      </c>
      <c r="M9" s="9"/>
      <c r="N9" s="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6"/>
      <c r="FY9" s="6"/>
      <c r="FZ9" s="6"/>
    </row>
    <row r="10" spans="1:183" ht="15.75" x14ac:dyDescent="0.25">
      <c r="A10" s="18">
        <v>1.4</v>
      </c>
      <c r="B10" s="19" t="s">
        <v>62</v>
      </c>
      <c r="C10" s="4">
        <v>131210</v>
      </c>
      <c r="D10" s="4">
        <v>164724</v>
      </c>
      <c r="E10" s="4">
        <v>223405.00000000003</v>
      </c>
      <c r="F10" s="4">
        <v>240366</v>
      </c>
      <c r="G10" s="4">
        <v>241208.79112666936</v>
      </c>
      <c r="H10" s="4">
        <v>208915</v>
      </c>
      <c r="I10" s="4">
        <v>338781</v>
      </c>
      <c r="J10" s="4">
        <v>380810</v>
      </c>
      <c r="K10" s="4">
        <v>442227.00000000006</v>
      </c>
      <c r="L10" s="4">
        <v>454049</v>
      </c>
      <c r="M10" s="9"/>
      <c r="N10" s="8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6"/>
      <c r="FY10" s="6"/>
      <c r="FZ10" s="6"/>
    </row>
    <row r="11" spans="1:183" ht="15.75" x14ac:dyDescent="0.25">
      <c r="A11" s="20" t="s">
        <v>31</v>
      </c>
      <c r="B11" s="19" t="s">
        <v>3</v>
      </c>
      <c r="C11" s="4">
        <v>973421.99999999988</v>
      </c>
      <c r="D11" s="4">
        <v>1114586</v>
      </c>
      <c r="E11" s="4">
        <v>1033118</v>
      </c>
      <c r="F11" s="4">
        <v>1249886</v>
      </c>
      <c r="G11" s="4">
        <v>1432012.3995955759</v>
      </c>
      <c r="H11" s="4">
        <v>1653102</v>
      </c>
      <c r="I11" s="4">
        <v>1988458.0000000002</v>
      </c>
      <c r="J11" s="4">
        <v>2830325</v>
      </c>
      <c r="K11" s="4">
        <v>2996543</v>
      </c>
      <c r="L11" s="4">
        <v>2996543</v>
      </c>
      <c r="M11" s="9"/>
      <c r="N11" s="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6"/>
      <c r="FY11" s="6"/>
      <c r="FZ11" s="6"/>
    </row>
    <row r="12" spans="1:183" ht="15.75" x14ac:dyDescent="0.25">
      <c r="A12" s="24"/>
      <c r="B12" s="25" t="s">
        <v>28</v>
      </c>
      <c r="C12" s="26">
        <f>C6+C11</f>
        <v>6109207</v>
      </c>
      <c r="D12" s="26">
        <f t="shared" ref="D12:F12" si="2">D6+D11</f>
        <v>7474480</v>
      </c>
      <c r="E12" s="26">
        <f t="shared" si="2"/>
        <v>8259812</v>
      </c>
      <c r="F12" s="26">
        <f t="shared" si="2"/>
        <v>8377091</v>
      </c>
      <c r="G12" s="26">
        <f t="shared" ref="G12:L12" si="3">G6+G11</f>
        <v>8485941.3626552727</v>
      </c>
      <c r="H12" s="26">
        <f t="shared" si="3"/>
        <v>9981645</v>
      </c>
      <c r="I12" s="26">
        <f t="shared" si="3"/>
        <v>11498284</v>
      </c>
      <c r="J12" s="26">
        <f t="shared" si="3"/>
        <v>13288668</v>
      </c>
      <c r="K12" s="26">
        <f t="shared" si="3"/>
        <v>16810604</v>
      </c>
      <c r="L12" s="26">
        <f t="shared" si="3"/>
        <v>20080577</v>
      </c>
      <c r="M12" s="9"/>
      <c r="N12" s="8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6"/>
      <c r="FY12" s="6"/>
      <c r="FZ12" s="6"/>
    </row>
    <row r="13" spans="1:183" s="17" customFormat="1" ht="15.75" x14ac:dyDescent="0.25">
      <c r="A13" s="15" t="s">
        <v>32</v>
      </c>
      <c r="B13" s="16" t="s">
        <v>4</v>
      </c>
      <c r="C13" s="1">
        <v>5292515</v>
      </c>
      <c r="D13" s="1">
        <v>4610226</v>
      </c>
      <c r="E13" s="1">
        <v>4785738</v>
      </c>
      <c r="F13" s="1">
        <v>4515593</v>
      </c>
      <c r="G13" s="1">
        <v>6118295</v>
      </c>
      <c r="H13" s="1">
        <v>6380150</v>
      </c>
      <c r="I13" s="1">
        <v>7127381</v>
      </c>
      <c r="J13" s="1">
        <v>7728000</v>
      </c>
      <c r="K13" s="1">
        <v>7728250.9999999991</v>
      </c>
      <c r="L13" s="1">
        <v>7187213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6"/>
      <c r="FY13" s="6"/>
      <c r="FZ13" s="6"/>
      <c r="GA13" s="7"/>
    </row>
    <row r="14" spans="1:183" ht="30" x14ac:dyDescent="0.25">
      <c r="A14" s="20" t="s">
        <v>33</v>
      </c>
      <c r="B14" s="19" t="s">
        <v>5</v>
      </c>
      <c r="C14" s="4">
        <v>521543</v>
      </c>
      <c r="D14" s="4">
        <v>386369</v>
      </c>
      <c r="E14" s="4">
        <v>587316</v>
      </c>
      <c r="F14" s="4">
        <v>496656.00000000006</v>
      </c>
      <c r="G14" s="4">
        <v>581507.05315500009</v>
      </c>
      <c r="H14" s="4">
        <v>498264.99999999994</v>
      </c>
      <c r="I14" s="4">
        <v>741045</v>
      </c>
      <c r="J14" s="4">
        <v>866333</v>
      </c>
      <c r="K14" s="4">
        <v>1088339</v>
      </c>
      <c r="L14" s="4">
        <v>1084630</v>
      </c>
      <c r="M14" s="9"/>
      <c r="N14" s="8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8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8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8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6"/>
      <c r="FY14" s="6"/>
      <c r="FZ14" s="6"/>
    </row>
    <row r="15" spans="1:183" ht="15.75" x14ac:dyDescent="0.25">
      <c r="A15" s="20" t="s">
        <v>34</v>
      </c>
      <c r="B15" s="19" t="s">
        <v>6</v>
      </c>
      <c r="C15" s="4">
        <v>2172794</v>
      </c>
      <c r="D15" s="4">
        <v>2234923</v>
      </c>
      <c r="E15" s="4">
        <v>2310513</v>
      </c>
      <c r="F15" s="4">
        <v>2617068</v>
      </c>
      <c r="G15" s="4">
        <v>2679799</v>
      </c>
      <c r="H15" s="4">
        <v>2683552</v>
      </c>
      <c r="I15" s="4">
        <v>3246813</v>
      </c>
      <c r="J15" s="4">
        <v>3508232</v>
      </c>
      <c r="K15" s="4">
        <v>3723082</v>
      </c>
      <c r="L15" s="4">
        <v>3608110</v>
      </c>
      <c r="M15" s="9"/>
      <c r="N15" s="8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8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8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6"/>
      <c r="FY15" s="6"/>
      <c r="FZ15" s="6"/>
    </row>
    <row r="16" spans="1:183" ht="15.75" x14ac:dyDescent="0.25">
      <c r="A16" s="24"/>
      <c r="B16" s="25" t="s">
        <v>29</v>
      </c>
      <c r="C16" s="26">
        <f>+C13+C14+C15</f>
        <v>7986852</v>
      </c>
      <c r="D16" s="26">
        <f t="shared" ref="D16:F16" si="4">+D13+D14+D15</f>
        <v>7231518</v>
      </c>
      <c r="E16" s="26">
        <f t="shared" si="4"/>
        <v>7683567</v>
      </c>
      <c r="F16" s="26">
        <f t="shared" si="4"/>
        <v>7629317</v>
      </c>
      <c r="G16" s="26">
        <f t="shared" ref="G16:L16" si="5">+G13+G14+G15</f>
        <v>9379601.0531550013</v>
      </c>
      <c r="H16" s="26">
        <f t="shared" si="5"/>
        <v>9561967</v>
      </c>
      <c r="I16" s="26">
        <f t="shared" si="5"/>
        <v>11115239</v>
      </c>
      <c r="J16" s="26">
        <f t="shared" si="5"/>
        <v>12102565</v>
      </c>
      <c r="K16" s="26">
        <f t="shared" si="5"/>
        <v>12539672</v>
      </c>
      <c r="L16" s="26">
        <f t="shared" si="5"/>
        <v>11879953</v>
      </c>
      <c r="M16" s="9"/>
      <c r="N16" s="8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8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8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8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6"/>
      <c r="FY16" s="6"/>
      <c r="FZ16" s="6"/>
    </row>
    <row r="17" spans="1:183" s="17" customFormat="1" ht="30" x14ac:dyDescent="0.25">
      <c r="A17" s="15" t="s">
        <v>35</v>
      </c>
      <c r="B17" s="16" t="s">
        <v>7</v>
      </c>
      <c r="C17" s="1">
        <f>C18+C19</f>
        <v>3591641</v>
      </c>
      <c r="D17" s="1">
        <f t="shared" ref="D17:F17" si="6">D18+D19</f>
        <v>4260326</v>
      </c>
      <c r="E17" s="1">
        <f t="shared" si="6"/>
        <v>4946114</v>
      </c>
      <c r="F17" s="1">
        <f t="shared" si="6"/>
        <v>6211686</v>
      </c>
      <c r="G17" s="1">
        <f t="shared" ref="G17:L17" si="7">G18+G19</f>
        <v>7224728</v>
      </c>
      <c r="H17" s="1">
        <f t="shared" si="7"/>
        <v>8384873</v>
      </c>
      <c r="I17" s="1">
        <f t="shared" si="7"/>
        <v>10024712</v>
      </c>
      <c r="J17" s="1">
        <f t="shared" si="7"/>
        <v>11976825</v>
      </c>
      <c r="K17" s="1">
        <f t="shared" si="7"/>
        <v>13975138</v>
      </c>
      <c r="L17" s="1">
        <f t="shared" si="7"/>
        <v>12866630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6"/>
      <c r="FY17" s="6"/>
      <c r="FZ17" s="6"/>
      <c r="GA17" s="7"/>
    </row>
    <row r="18" spans="1:183" ht="15.75" x14ac:dyDescent="0.25">
      <c r="A18" s="18">
        <v>6.1</v>
      </c>
      <c r="B18" s="19" t="s">
        <v>8</v>
      </c>
      <c r="C18" s="4">
        <v>2921646</v>
      </c>
      <c r="D18" s="4">
        <v>3488107</v>
      </c>
      <c r="E18" s="4">
        <v>4306124</v>
      </c>
      <c r="F18" s="4">
        <v>5521290</v>
      </c>
      <c r="G18" s="4">
        <v>6441294</v>
      </c>
      <c r="H18" s="4">
        <v>7537716</v>
      </c>
      <c r="I18" s="4">
        <v>9113579</v>
      </c>
      <c r="J18" s="4">
        <v>10958018</v>
      </c>
      <c r="K18" s="4">
        <v>12869560</v>
      </c>
      <c r="L18" s="4">
        <v>11895625</v>
      </c>
      <c r="M18" s="9"/>
      <c r="N18" s="8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6"/>
      <c r="FY18" s="6"/>
      <c r="FZ18" s="6"/>
    </row>
    <row r="19" spans="1:183" ht="15.75" x14ac:dyDescent="0.25">
      <c r="A19" s="18">
        <v>6.2</v>
      </c>
      <c r="B19" s="19" t="s">
        <v>9</v>
      </c>
      <c r="C19" s="4">
        <v>669995</v>
      </c>
      <c r="D19" s="4">
        <v>772219</v>
      </c>
      <c r="E19" s="4">
        <v>639990</v>
      </c>
      <c r="F19" s="4">
        <v>690396</v>
      </c>
      <c r="G19" s="4">
        <v>783434</v>
      </c>
      <c r="H19" s="4">
        <v>847157</v>
      </c>
      <c r="I19" s="4">
        <v>911133</v>
      </c>
      <c r="J19" s="4">
        <v>1018807</v>
      </c>
      <c r="K19" s="4">
        <v>1105578</v>
      </c>
      <c r="L19" s="4">
        <v>971004.99999999988</v>
      </c>
      <c r="M19" s="9"/>
      <c r="N19" s="8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6"/>
      <c r="FY19" s="6"/>
      <c r="FZ19" s="6"/>
    </row>
    <row r="20" spans="1:183" s="17" customFormat="1" ht="45" x14ac:dyDescent="0.25">
      <c r="A20" s="21" t="s">
        <v>36</v>
      </c>
      <c r="B20" s="23" t="s">
        <v>10</v>
      </c>
      <c r="C20" s="1">
        <f>SUM(C21:C27)</f>
        <v>2085992</v>
      </c>
      <c r="D20" s="1">
        <f t="shared" ref="D20:F20" si="8">SUM(D21:D27)</f>
        <v>2492792</v>
      </c>
      <c r="E20" s="1">
        <f t="shared" si="8"/>
        <v>2647000</v>
      </c>
      <c r="F20" s="1">
        <f t="shared" si="8"/>
        <v>2927320</v>
      </c>
      <c r="G20" s="1">
        <f t="shared" ref="G20:L20" si="9">SUM(G21:G27)</f>
        <v>3253325.5232934733</v>
      </c>
      <c r="H20" s="1">
        <f t="shared" si="9"/>
        <v>3447654</v>
      </c>
      <c r="I20" s="1">
        <f t="shared" si="9"/>
        <v>3570111</v>
      </c>
      <c r="J20" s="1">
        <f t="shared" si="9"/>
        <v>3923119</v>
      </c>
      <c r="K20" s="1">
        <f t="shared" si="9"/>
        <v>4353749</v>
      </c>
      <c r="L20" s="1">
        <f t="shared" si="9"/>
        <v>4142670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6"/>
      <c r="FY20" s="6"/>
      <c r="FZ20" s="6"/>
      <c r="GA20" s="7"/>
    </row>
    <row r="21" spans="1:183" ht="15.75" x14ac:dyDescent="0.25">
      <c r="A21" s="18">
        <v>7.1</v>
      </c>
      <c r="B21" s="19" t="s">
        <v>11</v>
      </c>
      <c r="C21" s="4">
        <v>135603</v>
      </c>
      <c r="D21" s="4">
        <v>147974</v>
      </c>
      <c r="E21" s="4">
        <v>159796</v>
      </c>
      <c r="F21" s="4">
        <v>165379</v>
      </c>
      <c r="G21" s="4">
        <v>163849.16999999998</v>
      </c>
      <c r="H21" s="4">
        <v>178325</v>
      </c>
      <c r="I21" s="4">
        <v>207290</v>
      </c>
      <c r="J21" s="4">
        <v>210255.00000000003</v>
      </c>
      <c r="K21" s="4">
        <v>264535</v>
      </c>
      <c r="L21" s="4">
        <v>237394.99999999997</v>
      </c>
      <c r="M21" s="9"/>
      <c r="N21" s="8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6"/>
      <c r="FY21" s="6"/>
      <c r="FZ21" s="6"/>
    </row>
    <row r="22" spans="1:183" ht="15.75" x14ac:dyDescent="0.25">
      <c r="A22" s="18">
        <v>7.2</v>
      </c>
      <c r="B22" s="19" t="s">
        <v>12</v>
      </c>
      <c r="C22" s="4">
        <v>1205113</v>
      </c>
      <c r="D22" s="4">
        <v>1435306</v>
      </c>
      <c r="E22" s="4">
        <v>1561012</v>
      </c>
      <c r="F22" s="4">
        <v>1691023</v>
      </c>
      <c r="G22" s="4">
        <v>1869371.0219999996</v>
      </c>
      <c r="H22" s="4">
        <v>1982782</v>
      </c>
      <c r="I22" s="4">
        <v>2169008</v>
      </c>
      <c r="J22" s="4">
        <v>2522334</v>
      </c>
      <c r="K22" s="4">
        <v>2801338</v>
      </c>
      <c r="L22" s="4">
        <v>2581276</v>
      </c>
      <c r="M22" s="9"/>
      <c r="N22" s="8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6"/>
      <c r="FY22" s="6"/>
      <c r="FZ22" s="6"/>
    </row>
    <row r="23" spans="1:183" ht="15.75" x14ac:dyDescent="0.25">
      <c r="A23" s="18">
        <v>7.3</v>
      </c>
      <c r="B23" s="19" t="s">
        <v>13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9"/>
      <c r="N23" s="8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6"/>
      <c r="FY23" s="6"/>
      <c r="FZ23" s="6"/>
    </row>
    <row r="24" spans="1:183" ht="15.75" x14ac:dyDescent="0.25">
      <c r="A24" s="18">
        <v>7.4</v>
      </c>
      <c r="B24" s="19" t="s">
        <v>14</v>
      </c>
      <c r="C24" s="4">
        <v>19181</v>
      </c>
      <c r="D24" s="4">
        <v>36114</v>
      </c>
      <c r="E24" s="4">
        <v>16910</v>
      </c>
      <c r="F24" s="4">
        <v>41638</v>
      </c>
      <c r="G24" s="4">
        <v>92841.653999999995</v>
      </c>
      <c r="H24" s="4">
        <v>106772</v>
      </c>
      <c r="I24" s="4">
        <v>111667</v>
      </c>
      <c r="J24" s="4">
        <v>81980</v>
      </c>
      <c r="K24" s="4">
        <v>88160</v>
      </c>
      <c r="L24" s="4">
        <v>85078</v>
      </c>
      <c r="M24" s="9"/>
      <c r="N24" s="8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6"/>
      <c r="FY24" s="6"/>
      <c r="FZ24" s="6"/>
    </row>
    <row r="25" spans="1:183" ht="15.75" x14ac:dyDescent="0.25">
      <c r="A25" s="18">
        <v>7.5</v>
      </c>
      <c r="B25" s="19" t="s">
        <v>15</v>
      </c>
      <c r="C25" s="4">
        <v>306592</v>
      </c>
      <c r="D25" s="4">
        <v>405252</v>
      </c>
      <c r="E25" s="4">
        <v>388170</v>
      </c>
      <c r="F25" s="4">
        <v>435210.00000000006</v>
      </c>
      <c r="G25" s="4">
        <v>441879.07000000007</v>
      </c>
      <c r="H25" s="4">
        <v>484851</v>
      </c>
      <c r="I25" s="4">
        <v>502945</v>
      </c>
      <c r="J25" s="4">
        <v>523801</v>
      </c>
      <c r="K25" s="4">
        <v>585647</v>
      </c>
      <c r="L25" s="4">
        <v>536392</v>
      </c>
      <c r="M25" s="9"/>
      <c r="N25" s="8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6"/>
      <c r="FY25" s="6"/>
      <c r="FZ25" s="6"/>
    </row>
    <row r="26" spans="1:183" ht="15.75" x14ac:dyDescent="0.25">
      <c r="A26" s="18">
        <v>7.6</v>
      </c>
      <c r="B26" s="19" t="s">
        <v>16</v>
      </c>
      <c r="C26" s="4">
        <v>15008.000000000002</v>
      </c>
      <c r="D26" s="4">
        <v>13272</v>
      </c>
      <c r="E26" s="4">
        <v>14466</v>
      </c>
      <c r="F26" s="4">
        <v>14880.000000000002</v>
      </c>
      <c r="G26" s="4">
        <v>15961.732093474</v>
      </c>
      <c r="H26" s="4">
        <v>16997</v>
      </c>
      <c r="I26" s="4">
        <v>14481</v>
      </c>
      <c r="J26" s="4">
        <v>23614</v>
      </c>
      <c r="K26" s="4">
        <v>22919</v>
      </c>
      <c r="L26" s="4">
        <v>23528</v>
      </c>
      <c r="M26" s="9"/>
      <c r="N26" s="8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6"/>
      <c r="FY26" s="6"/>
      <c r="FZ26" s="6"/>
    </row>
    <row r="27" spans="1:183" ht="30" x14ac:dyDescent="0.25">
      <c r="A27" s="18">
        <v>7.7</v>
      </c>
      <c r="B27" s="19" t="s">
        <v>17</v>
      </c>
      <c r="C27" s="4">
        <v>404495</v>
      </c>
      <c r="D27" s="4">
        <v>454874</v>
      </c>
      <c r="E27" s="4">
        <v>506646</v>
      </c>
      <c r="F27" s="4">
        <v>579190</v>
      </c>
      <c r="G27" s="4">
        <v>669422.87520000001</v>
      </c>
      <c r="H27" s="4">
        <v>677927</v>
      </c>
      <c r="I27" s="4">
        <v>564720</v>
      </c>
      <c r="J27" s="4">
        <v>561135</v>
      </c>
      <c r="K27" s="4">
        <v>591150</v>
      </c>
      <c r="L27" s="4">
        <v>679001</v>
      </c>
      <c r="M27" s="9"/>
      <c r="N27" s="8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6"/>
      <c r="FY27" s="6"/>
      <c r="FZ27" s="6"/>
    </row>
    <row r="28" spans="1:183" ht="15.75" x14ac:dyDescent="0.25">
      <c r="A28" s="20" t="s">
        <v>37</v>
      </c>
      <c r="B28" s="19" t="s">
        <v>18</v>
      </c>
      <c r="C28" s="4">
        <v>2092928</v>
      </c>
      <c r="D28" s="4">
        <v>2321354</v>
      </c>
      <c r="E28" s="4">
        <v>2615361</v>
      </c>
      <c r="F28" s="4">
        <v>2970365</v>
      </c>
      <c r="G28" s="4">
        <v>3240937.19</v>
      </c>
      <c r="H28" s="4">
        <v>3555387.9999999995</v>
      </c>
      <c r="I28" s="4">
        <v>3989205.0000000005</v>
      </c>
      <c r="J28" s="4">
        <v>4559292</v>
      </c>
      <c r="K28" s="4">
        <v>5011134</v>
      </c>
      <c r="L28" s="4">
        <v>5196546</v>
      </c>
      <c r="M28" s="9"/>
      <c r="N28" s="8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6"/>
      <c r="FY28" s="6"/>
      <c r="FZ28" s="6"/>
    </row>
    <row r="29" spans="1:183" ht="45" x14ac:dyDescent="0.25">
      <c r="A29" s="20" t="s">
        <v>38</v>
      </c>
      <c r="B29" s="19" t="s">
        <v>19</v>
      </c>
      <c r="C29" s="4">
        <v>4992035</v>
      </c>
      <c r="D29" s="4">
        <v>6207688</v>
      </c>
      <c r="E29" s="4">
        <v>7292155</v>
      </c>
      <c r="F29" s="4">
        <v>8340678</v>
      </c>
      <c r="G29" s="4">
        <v>9718497</v>
      </c>
      <c r="H29" s="4">
        <v>11420938</v>
      </c>
      <c r="I29" s="4">
        <v>12297735</v>
      </c>
      <c r="J29" s="4">
        <v>13955253</v>
      </c>
      <c r="K29" s="4">
        <v>15962592.000000002</v>
      </c>
      <c r="L29" s="4">
        <v>16076810</v>
      </c>
      <c r="M29" s="9"/>
      <c r="N29" s="8"/>
      <c r="O29" s="10"/>
      <c r="P29" s="10"/>
      <c r="Q29" s="10"/>
      <c r="R29" s="10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6"/>
      <c r="FY29" s="6"/>
      <c r="FZ29" s="6"/>
    </row>
    <row r="30" spans="1:183" ht="15.75" x14ac:dyDescent="0.25">
      <c r="A30" s="20" t="s">
        <v>39</v>
      </c>
      <c r="B30" s="19" t="s">
        <v>54</v>
      </c>
      <c r="C30" s="4">
        <v>874825</v>
      </c>
      <c r="D30" s="4">
        <v>987233</v>
      </c>
      <c r="E30" s="4">
        <v>1117503</v>
      </c>
      <c r="F30" s="4">
        <v>1361585</v>
      </c>
      <c r="G30" s="4">
        <v>1735709.9999999998</v>
      </c>
      <c r="H30" s="4">
        <v>2073461</v>
      </c>
      <c r="I30" s="4">
        <v>2305985</v>
      </c>
      <c r="J30" s="4">
        <v>2360869</v>
      </c>
      <c r="K30" s="4">
        <v>2642946</v>
      </c>
      <c r="L30" s="4">
        <v>2820609</v>
      </c>
      <c r="M30" s="9"/>
      <c r="N30" s="8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6"/>
      <c r="FY30" s="6"/>
      <c r="FZ30" s="6"/>
    </row>
    <row r="31" spans="1:183" ht="15.75" x14ac:dyDescent="0.25">
      <c r="A31" s="20" t="s">
        <v>40</v>
      </c>
      <c r="B31" s="19" t="s">
        <v>20</v>
      </c>
      <c r="C31" s="4">
        <v>2442054</v>
      </c>
      <c r="D31" s="4">
        <v>2794488</v>
      </c>
      <c r="E31" s="4">
        <v>3281558</v>
      </c>
      <c r="F31" s="4">
        <v>3874991.0000000005</v>
      </c>
      <c r="G31" s="4">
        <v>4504041</v>
      </c>
      <c r="H31" s="4">
        <v>5541327</v>
      </c>
      <c r="I31" s="4">
        <v>6154157</v>
      </c>
      <c r="J31" s="4">
        <v>6735788</v>
      </c>
      <c r="K31" s="4">
        <v>7444023</v>
      </c>
      <c r="L31" s="4">
        <v>7286906</v>
      </c>
      <c r="M31" s="9"/>
      <c r="N31" s="8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6"/>
      <c r="FY31" s="6"/>
      <c r="FZ31" s="6"/>
    </row>
    <row r="32" spans="1:183" ht="15.75" x14ac:dyDescent="0.25">
      <c r="A32" s="24"/>
      <c r="B32" s="25" t="s">
        <v>30</v>
      </c>
      <c r="C32" s="26">
        <f>C17+C20+C28+C29+C30+C31</f>
        <v>16079475</v>
      </c>
      <c r="D32" s="26">
        <f t="shared" ref="D32:L32" si="10">D17+D20+D28+D29+D30+D31</f>
        <v>19063881</v>
      </c>
      <c r="E32" s="26">
        <f t="shared" si="10"/>
        <v>21899691</v>
      </c>
      <c r="F32" s="26">
        <f t="shared" si="10"/>
        <v>25686625</v>
      </c>
      <c r="G32" s="26">
        <f t="shared" si="10"/>
        <v>29677238.71329347</v>
      </c>
      <c r="H32" s="26">
        <f t="shared" si="10"/>
        <v>34423641</v>
      </c>
      <c r="I32" s="26">
        <f t="shared" si="10"/>
        <v>38341905</v>
      </c>
      <c r="J32" s="26">
        <f t="shared" si="10"/>
        <v>43511146</v>
      </c>
      <c r="K32" s="26">
        <f t="shared" si="10"/>
        <v>49389582</v>
      </c>
      <c r="L32" s="26">
        <f t="shared" si="10"/>
        <v>48390171</v>
      </c>
      <c r="M32" s="9"/>
      <c r="N32" s="8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6"/>
      <c r="FY32" s="6"/>
      <c r="FZ32" s="6"/>
    </row>
    <row r="33" spans="1:183" s="17" customFormat="1" ht="15.75" x14ac:dyDescent="0.25">
      <c r="A33" s="27" t="s">
        <v>27</v>
      </c>
      <c r="B33" s="28" t="s">
        <v>51</v>
      </c>
      <c r="C33" s="29">
        <f t="shared" ref="C33:L33" si="11">C6+C11+C13+C14+C15+C17+C20+C28+C29+C30+C31</f>
        <v>30175534</v>
      </c>
      <c r="D33" s="29">
        <f t="shared" si="11"/>
        <v>33769879</v>
      </c>
      <c r="E33" s="29">
        <f t="shared" si="11"/>
        <v>37843070</v>
      </c>
      <c r="F33" s="29">
        <f t="shared" si="11"/>
        <v>41693033</v>
      </c>
      <c r="G33" s="29">
        <f t="shared" si="11"/>
        <v>47542781.12910375</v>
      </c>
      <c r="H33" s="29">
        <f t="shared" si="11"/>
        <v>53967253</v>
      </c>
      <c r="I33" s="29">
        <f t="shared" si="11"/>
        <v>60955428</v>
      </c>
      <c r="J33" s="29">
        <f t="shared" si="11"/>
        <v>68902379</v>
      </c>
      <c r="K33" s="29">
        <f t="shared" si="11"/>
        <v>78739858</v>
      </c>
      <c r="L33" s="29">
        <f t="shared" si="11"/>
        <v>80350701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6"/>
      <c r="FY33" s="6"/>
      <c r="FZ33" s="6"/>
      <c r="GA33" s="7"/>
    </row>
    <row r="34" spans="1:183" ht="15.75" x14ac:dyDescent="0.25">
      <c r="A34" s="22" t="s">
        <v>43</v>
      </c>
      <c r="B34" s="5" t="s">
        <v>25</v>
      </c>
      <c r="C34" s="3">
        <f>GSVA_cur!C34</f>
        <v>3281100</v>
      </c>
      <c r="D34" s="3">
        <f>GSVA_cur!D34</f>
        <v>3716400</v>
      </c>
      <c r="E34" s="3">
        <f>GSVA_cur!E34</f>
        <v>4092900</v>
      </c>
      <c r="F34" s="3">
        <f>GSVA_cur!F34</f>
        <v>4864172</v>
      </c>
      <c r="G34" s="3">
        <f>GSVA_cur!G34</f>
        <v>5775443</v>
      </c>
      <c r="H34" s="3">
        <f>GSVA_cur!H34</f>
        <v>6890625</v>
      </c>
      <c r="I34" s="3">
        <f>GSVA_cur!I34</f>
        <v>8225600</v>
      </c>
      <c r="J34" s="3">
        <f>GSVA_cur!J34</f>
        <v>9153900</v>
      </c>
      <c r="K34" s="3">
        <f>GSVA_cur!K34</f>
        <v>9994300</v>
      </c>
      <c r="L34" s="3">
        <f>GSVA_cur!L34</f>
        <v>9794414</v>
      </c>
      <c r="M34" s="9"/>
      <c r="N34" s="8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</row>
    <row r="35" spans="1:183" ht="15.75" x14ac:dyDescent="0.25">
      <c r="A35" s="22" t="s">
        <v>44</v>
      </c>
      <c r="B35" s="5" t="s">
        <v>24</v>
      </c>
      <c r="C35" s="3">
        <f>GSVA_cur!C35</f>
        <v>942700</v>
      </c>
      <c r="D35" s="3">
        <f>GSVA_cur!D35</f>
        <v>1083300</v>
      </c>
      <c r="E35" s="3">
        <f>GSVA_cur!E35</f>
        <v>1107800</v>
      </c>
      <c r="F35" s="3">
        <f>GSVA_cur!F35</f>
        <v>929209</v>
      </c>
      <c r="G35" s="3">
        <f>GSVA_cur!G35</f>
        <v>1018787.9999999999</v>
      </c>
      <c r="H35" s="3">
        <f>GSVA_cur!H35</f>
        <v>1076692</v>
      </c>
      <c r="I35" s="3">
        <f>GSVA_cur!I35</f>
        <v>1238300</v>
      </c>
      <c r="J35" s="3">
        <f>GSVA_cur!J35</f>
        <v>1130100</v>
      </c>
      <c r="K35" s="3">
        <f>GSVA_cur!K35</f>
        <v>1497400</v>
      </c>
      <c r="L35" s="3">
        <f>GSVA_cur!L35</f>
        <v>1497400</v>
      </c>
      <c r="M35" s="9"/>
      <c r="N35" s="8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</row>
    <row r="36" spans="1:183" ht="15.75" x14ac:dyDescent="0.25">
      <c r="A36" s="30" t="s">
        <v>45</v>
      </c>
      <c r="B36" s="31" t="s">
        <v>63</v>
      </c>
      <c r="C36" s="26">
        <f>C33+C34-C35</f>
        <v>32513934</v>
      </c>
      <c r="D36" s="26">
        <f t="shared" ref="D36:L36" si="12">D33+D34-D35</f>
        <v>36402979</v>
      </c>
      <c r="E36" s="26">
        <f t="shared" si="12"/>
        <v>40828170</v>
      </c>
      <c r="F36" s="26">
        <f t="shared" si="12"/>
        <v>45627996</v>
      </c>
      <c r="G36" s="26">
        <f t="shared" si="12"/>
        <v>52299436.12910375</v>
      </c>
      <c r="H36" s="26">
        <f t="shared" si="12"/>
        <v>59781186</v>
      </c>
      <c r="I36" s="26">
        <f t="shared" si="12"/>
        <v>67942728</v>
      </c>
      <c r="J36" s="26">
        <f t="shared" si="12"/>
        <v>76926179</v>
      </c>
      <c r="K36" s="26">
        <f t="shared" si="12"/>
        <v>87236758</v>
      </c>
      <c r="L36" s="26">
        <f t="shared" si="12"/>
        <v>88647715</v>
      </c>
      <c r="M36" s="9"/>
      <c r="N36" s="8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</row>
    <row r="37" spans="1:183" ht="15.75" x14ac:dyDescent="0.25">
      <c r="A37" s="22" t="s">
        <v>46</v>
      </c>
      <c r="B37" s="5" t="s">
        <v>42</v>
      </c>
      <c r="C37" s="3">
        <f>GSVA_cur!C37</f>
        <v>356820</v>
      </c>
      <c r="D37" s="3">
        <f>GSVA_cur!D37</f>
        <v>360400</v>
      </c>
      <c r="E37" s="3">
        <f>GSVA_cur!E37</f>
        <v>364010</v>
      </c>
      <c r="F37" s="3">
        <f>GSVA_cur!F37</f>
        <v>367660</v>
      </c>
      <c r="G37" s="3">
        <f>GSVA_cur!G37</f>
        <v>371340</v>
      </c>
      <c r="H37" s="3">
        <f>GSVA_cur!H37</f>
        <v>375050</v>
      </c>
      <c r="I37" s="3">
        <f>GSVA_cur!I37</f>
        <v>378810</v>
      </c>
      <c r="J37" s="3">
        <f>GSVA_cur!J37</f>
        <v>382600</v>
      </c>
      <c r="K37" s="3">
        <f>GSVA_cur!K37</f>
        <v>386420</v>
      </c>
      <c r="L37" s="3">
        <f>GSVA_cur!L37</f>
        <v>390270</v>
      </c>
      <c r="O37" s="6"/>
      <c r="P37" s="6"/>
      <c r="Q37" s="6"/>
      <c r="R37" s="6"/>
    </row>
    <row r="38" spans="1:183" ht="15.75" x14ac:dyDescent="0.25">
      <c r="A38" s="30" t="s">
        <v>47</v>
      </c>
      <c r="B38" s="31" t="s">
        <v>64</v>
      </c>
      <c r="C38" s="26">
        <f>C36/C37*1000</f>
        <v>91121.388935597774</v>
      </c>
      <c r="D38" s="26">
        <f t="shared" ref="D38:L38" si="13">D36/D37*1000</f>
        <v>101007.15593784684</v>
      </c>
      <c r="E38" s="26">
        <f t="shared" si="13"/>
        <v>112162.22081810939</v>
      </c>
      <c r="F38" s="26">
        <f t="shared" si="13"/>
        <v>124103.78066692053</v>
      </c>
      <c r="G38" s="26">
        <f t="shared" si="13"/>
        <v>140839.7590593627</v>
      </c>
      <c r="H38" s="26">
        <f t="shared" si="13"/>
        <v>159395.24330089323</v>
      </c>
      <c r="I38" s="26">
        <f t="shared" si="13"/>
        <v>179358.3273936802</v>
      </c>
      <c r="J38" s="26">
        <f t="shared" si="13"/>
        <v>201061.6283324621</v>
      </c>
      <c r="K38" s="26">
        <f t="shared" si="13"/>
        <v>225756.32213653537</v>
      </c>
      <c r="L38" s="26">
        <f t="shared" si="13"/>
        <v>227144.57939375305</v>
      </c>
      <c r="N38" s="8"/>
      <c r="O38" s="8"/>
      <c r="P38" s="8"/>
      <c r="Q38" s="8"/>
      <c r="R38" s="8"/>
      <c r="BS38" s="9"/>
      <c r="BT38" s="9"/>
      <c r="BU38" s="9"/>
      <c r="BV38" s="9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8" max="1048575" man="1"/>
    <brk id="30" max="1048575" man="1"/>
    <brk id="46" max="1048575" man="1"/>
    <brk id="110" max="95" man="1"/>
    <brk id="146" max="1048575" man="1"/>
    <brk id="170" max="1048575" man="1"/>
    <brk id="178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W38"/>
  <sheetViews>
    <sheetView zoomScaleSheetLayoutView="100" workbookViewId="0">
      <pane xSplit="2" ySplit="5" topLeftCell="C30" activePane="bottomRight" state="frozen"/>
      <selection activeCell="I3" sqref="I3"/>
      <selection pane="topRight" activeCell="I3" sqref="I3"/>
      <selection pane="bottomLeft" activeCell="I3" sqref="I3"/>
      <selection pane="bottomRight" activeCell="I3" sqref="I3"/>
    </sheetView>
  </sheetViews>
  <sheetFormatPr defaultColWidth="8.85546875" defaultRowHeight="15" x14ac:dyDescent="0.25"/>
  <cols>
    <col min="1" max="1" width="11" style="2" customWidth="1"/>
    <col min="2" max="2" width="29.5703125" style="2" customWidth="1"/>
    <col min="3" max="5" width="10.85546875" style="2" customWidth="1"/>
    <col min="6" max="6" width="10.85546875" style="7" customWidth="1"/>
    <col min="7" max="12" width="11.85546875" style="6" customWidth="1"/>
    <col min="13" max="14" width="11.42578125" style="7" customWidth="1"/>
    <col min="15" max="42" width="9.140625" style="7" customWidth="1"/>
    <col min="43" max="43" width="12.42578125" style="7" customWidth="1"/>
    <col min="44" max="65" width="9.140625" style="7" customWidth="1"/>
    <col min="66" max="66" width="12.140625" style="7" customWidth="1"/>
    <col min="67" max="70" width="9.140625" style="7" customWidth="1"/>
    <col min="71" max="75" width="9.140625" style="7" hidden="1" customWidth="1"/>
    <col min="76" max="76" width="9.140625" style="7" customWidth="1"/>
    <col min="77" max="81" width="9.140625" style="7" hidden="1" customWidth="1"/>
    <col min="82" max="82" width="9.140625" style="7" customWidth="1"/>
    <col min="83" max="87" width="9.140625" style="7" hidden="1" customWidth="1"/>
    <col min="88" max="88" width="9.140625" style="7" customWidth="1"/>
    <col min="89" max="93" width="9.140625" style="7" hidden="1" customWidth="1"/>
    <col min="94" max="94" width="9.140625" style="7" customWidth="1"/>
    <col min="95" max="99" width="9.140625" style="7" hidden="1" customWidth="1"/>
    <col min="100" max="100" width="9.140625" style="6" customWidth="1"/>
    <col min="101" max="105" width="9.140625" style="6" hidden="1" customWidth="1"/>
    <col min="106" max="106" width="9.140625" style="6" customWidth="1"/>
    <col min="107" max="111" width="9.140625" style="6" hidden="1" customWidth="1"/>
    <col min="112" max="112" width="9.140625" style="6" customWidth="1"/>
    <col min="113" max="117" width="9.140625" style="6" hidden="1" customWidth="1"/>
    <col min="118" max="118" width="9.140625" style="6" customWidth="1"/>
    <col min="119" max="148" width="9.140625" style="7" customWidth="1"/>
    <col min="149" max="149" width="9.140625" style="7" hidden="1" customWidth="1"/>
    <col min="150" max="157" width="9.140625" style="7" customWidth="1"/>
    <col min="158" max="158" width="9.140625" style="7" hidden="1" customWidth="1"/>
    <col min="159" max="163" width="9.140625" style="7" customWidth="1"/>
    <col min="164" max="164" width="9.140625" style="7" hidden="1" customWidth="1"/>
    <col min="165" max="174" width="9.140625" style="7" customWidth="1"/>
    <col min="175" max="178" width="8.85546875" style="7"/>
    <col min="179" max="179" width="12.7109375" style="7" bestFit="1" customWidth="1"/>
    <col min="180" max="16384" width="8.85546875" style="2"/>
  </cols>
  <sheetData>
    <row r="1" spans="1:179" ht="18.75" x14ac:dyDescent="0.3">
      <c r="A1" s="2" t="s">
        <v>53</v>
      </c>
      <c r="B1" s="33" t="s">
        <v>66</v>
      </c>
    </row>
    <row r="2" spans="1:179" ht="15.75" x14ac:dyDescent="0.25">
      <c r="A2" s="12" t="s">
        <v>52</v>
      </c>
      <c r="I2" s="6" t="s">
        <v>72</v>
      </c>
    </row>
    <row r="3" spans="1:179" ht="15.75" x14ac:dyDescent="0.25">
      <c r="A3" s="12"/>
    </row>
    <row r="4" spans="1:179" ht="15.75" x14ac:dyDescent="0.25">
      <c r="A4" s="12"/>
      <c r="E4" s="11"/>
      <c r="F4" s="11" t="s">
        <v>57</v>
      </c>
    </row>
    <row r="5" spans="1:179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2" t="s">
        <v>65</v>
      </c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</row>
    <row r="6" spans="1:179" s="17" customFormat="1" ht="15.75" x14ac:dyDescent="0.25">
      <c r="A6" s="15" t="s">
        <v>26</v>
      </c>
      <c r="B6" s="16" t="s">
        <v>2</v>
      </c>
      <c r="C6" s="1">
        <f>SUM(C7:C10)</f>
        <v>5135785</v>
      </c>
      <c r="D6" s="1">
        <f t="shared" ref="D6:F6" si="0">SUM(D7:D10)</f>
        <v>5595879</v>
      </c>
      <c r="E6" s="1">
        <f t="shared" si="0"/>
        <v>5807624</v>
      </c>
      <c r="F6" s="1">
        <f t="shared" si="0"/>
        <v>5188261</v>
      </c>
      <c r="G6" s="1">
        <f t="shared" ref="G6:L6" si="1">SUM(G7:G10)</f>
        <v>4757821.9205753757</v>
      </c>
      <c r="H6" s="1">
        <f t="shared" si="1"/>
        <v>5304157</v>
      </c>
      <c r="I6" s="1">
        <f t="shared" si="1"/>
        <v>5822033</v>
      </c>
      <c r="J6" s="1">
        <f t="shared" si="1"/>
        <v>6025628</v>
      </c>
      <c r="K6" s="1">
        <f t="shared" si="1"/>
        <v>7740827</v>
      </c>
      <c r="L6" s="1">
        <f t="shared" si="1"/>
        <v>9378374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6"/>
      <c r="FU6" s="6"/>
      <c r="FV6" s="6"/>
      <c r="FW6" s="7"/>
    </row>
    <row r="7" spans="1:179" ht="15.75" x14ac:dyDescent="0.25">
      <c r="A7" s="18">
        <v>1.1000000000000001</v>
      </c>
      <c r="B7" s="19" t="s">
        <v>59</v>
      </c>
      <c r="C7" s="4">
        <v>2955435</v>
      </c>
      <c r="D7" s="4">
        <v>3254793</v>
      </c>
      <c r="E7" s="4">
        <v>3407312.0000000005</v>
      </c>
      <c r="F7" s="4">
        <v>2619091</v>
      </c>
      <c r="G7" s="4">
        <v>2072272.8540657659</v>
      </c>
      <c r="H7" s="4">
        <v>2475874</v>
      </c>
      <c r="I7" s="4">
        <v>2745368</v>
      </c>
      <c r="J7" s="4">
        <v>2469144</v>
      </c>
      <c r="K7" s="4">
        <v>3868972</v>
      </c>
      <c r="L7" s="4">
        <v>4489287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6"/>
      <c r="FU7" s="6"/>
      <c r="FV7" s="6"/>
    </row>
    <row r="8" spans="1:179" ht="15.75" x14ac:dyDescent="0.25">
      <c r="A8" s="18">
        <v>1.2</v>
      </c>
      <c r="B8" s="19" t="s">
        <v>60</v>
      </c>
      <c r="C8" s="4">
        <v>1859518.9999999998</v>
      </c>
      <c r="D8" s="4">
        <v>2006566.9999999998</v>
      </c>
      <c r="E8" s="4">
        <v>2052079</v>
      </c>
      <c r="F8" s="4">
        <v>2219015</v>
      </c>
      <c r="G8" s="4">
        <v>2359246.4887823444</v>
      </c>
      <c r="H8" s="4">
        <v>2514839</v>
      </c>
      <c r="I8" s="4">
        <v>2707663</v>
      </c>
      <c r="J8" s="4">
        <v>3170588</v>
      </c>
      <c r="K8" s="4">
        <v>3476765</v>
      </c>
      <c r="L8" s="4">
        <v>4473435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6"/>
      <c r="FU8" s="6"/>
      <c r="FV8" s="6"/>
    </row>
    <row r="9" spans="1:179" ht="15.75" x14ac:dyDescent="0.25">
      <c r="A9" s="18">
        <v>1.3</v>
      </c>
      <c r="B9" s="19" t="s">
        <v>61</v>
      </c>
      <c r="C9" s="4">
        <v>189621</v>
      </c>
      <c r="D9" s="4">
        <v>188971</v>
      </c>
      <c r="E9" s="4">
        <v>184120</v>
      </c>
      <c r="F9" s="4">
        <v>169390</v>
      </c>
      <c r="G9" s="4">
        <v>166240.3047731191</v>
      </c>
      <c r="H9" s="4">
        <v>180900</v>
      </c>
      <c r="I9" s="4">
        <v>189300</v>
      </c>
      <c r="J9" s="4">
        <v>182410</v>
      </c>
      <c r="K9" s="4">
        <v>180565</v>
      </c>
      <c r="L9" s="4">
        <v>185439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6"/>
      <c r="FU9" s="6"/>
      <c r="FV9" s="6"/>
    </row>
    <row r="10" spans="1:179" ht="15.75" x14ac:dyDescent="0.25">
      <c r="A10" s="18">
        <v>1.4</v>
      </c>
      <c r="B10" s="19" t="s">
        <v>62</v>
      </c>
      <c r="C10" s="4">
        <v>131210</v>
      </c>
      <c r="D10" s="4">
        <v>145548</v>
      </c>
      <c r="E10" s="4">
        <v>164113</v>
      </c>
      <c r="F10" s="4">
        <v>180765</v>
      </c>
      <c r="G10" s="4">
        <v>160062.27295414603</v>
      </c>
      <c r="H10" s="4">
        <v>132544</v>
      </c>
      <c r="I10" s="4">
        <v>179702</v>
      </c>
      <c r="J10" s="4">
        <v>203486</v>
      </c>
      <c r="K10" s="4">
        <v>214525</v>
      </c>
      <c r="L10" s="4">
        <v>230213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6"/>
      <c r="FU10" s="6"/>
      <c r="FV10" s="6"/>
    </row>
    <row r="11" spans="1:179" ht="15.75" x14ac:dyDescent="0.25">
      <c r="A11" s="20" t="s">
        <v>31</v>
      </c>
      <c r="B11" s="19" t="s">
        <v>3</v>
      </c>
      <c r="C11" s="4">
        <v>973421.99999999988</v>
      </c>
      <c r="D11" s="4">
        <v>1045610</v>
      </c>
      <c r="E11" s="4">
        <v>894254.99999999988</v>
      </c>
      <c r="F11" s="4">
        <v>1070373</v>
      </c>
      <c r="G11" s="4">
        <v>1174306.9382466229</v>
      </c>
      <c r="H11" s="4">
        <v>1254057</v>
      </c>
      <c r="I11" s="4">
        <v>1488466</v>
      </c>
      <c r="J11" s="4">
        <v>1851284.9999999998</v>
      </c>
      <c r="K11" s="4">
        <v>1887691</v>
      </c>
      <c r="L11" s="4">
        <v>1763608.0000000002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6"/>
      <c r="FU11" s="6"/>
      <c r="FV11" s="6"/>
    </row>
    <row r="12" spans="1:179" ht="15.75" x14ac:dyDescent="0.25">
      <c r="A12" s="24"/>
      <c r="B12" s="25" t="s">
        <v>28</v>
      </c>
      <c r="C12" s="26">
        <f>C6+C11</f>
        <v>6109207</v>
      </c>
      <c r="D12" s="26">
        <f t="shared" ref="D12:F12" si="2">D6+D11</f>
        <v>6641489</v>
      </c>
      <c r="E12" s="26">
        <f t="shared" si="2"/>
        <v>6701879</v>
      </c>
      <c r="F12" s="26">
        <f t="shared" si="2"/>
        <v>6258634</v>
      </c>
      <c r="G12" s="26">
        <f t="shared" ref="G12:L12" si="3">G6+G11</f>
        <v>5932128.8588219984</v>
      </c>
      <c r="H12" s="26">
        <f t="shared" si="3"/>
        <v>6558214</v>
      </c>
      <c r="I12" s="26">
        <f t="shared" si="3"/>
        <v>7310499</v>
      </c>
      <c r="J12" s="26">
        <f t="shared" si="3"/>
        <v>7876913</v>
      </c>
      <c r="K12" s="26">
        <f t="shared" si="3"/>
        <v>9628518</v>
      </c>
      <c r="L12" s="26">
        <f t="shared" si="3"/>
        <v>11141982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6"/>
      <c r="FU12" s="6"/>
      <c r="FV12" s="6"/>
    </row>
    <row r="13" spans="1:179" s="17" customFormat="1" ht="15.75" x14ac:dyDescent="0.25">
      <c r="A13" s="15" t="s">
        <v>32</v>
      </c>
      <c r="B13" s="16" t="s">
        <v>4</v>
      </c>
      <c r="C13" s="1">
        <v>5292515</v>
      </c>
      <c r="D13" s="1">
        <v>4362566</v>
      </c>
      <c r="E13" s="1">
        <v>4350148</v>
      </c>
      <c r="F13" s="1">
        <v>3985411</v>
      </c>
      <c r="G13" s="1">
        <v>5492396</v>
      </c>
      <c r="H13" s="1">
        <v>5594860</v>
      </c>
      <c r="I13" s="1">
        <v>6102679</v>
      </c>
      <c r="J13" s="1">
        <v>6425468</v>
      </c>
      <c r="K13" s="1">
        <v>6364644</v>
      </c>
      <c r="L13" s="1">
        <v>5891819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6"/>
      <c r="FU13" s="6"/>
      <c r="FV13" s="6"/>
      <c r="FW13" s="7"/>
    </row>
    <row r="14" spans="1:179" ht="30" x14ac:dyDescent="0.25">
      <c r="A14" s="20" t="s">
        <v>33</v>
      </c>
      <c r="B14" s="19" t="s">
        <v>5</v>
      </c>
      <c r="C14" s="4">
        <v>521543</v>
      </c>
      <c r="D14" s="4">
        <v>405161</v>
      </c>
      <c r="E14" s="4">
        <v>603127</v>
      </c>
      <c r="F14" s="4">
        <v>450176</v>
      </c>
      <c r="G14" s="4">
        <v>493256.7568697292</v>
      </c>
      <c r="H14" s="4">
        <v>373083</v>
      </c>
      <c r="I14" s="4">
        <v>467585.00000000006</v>
      </c>
      <c r="J14" s="4">
        <v>458034</v>
      </c>
      <c r="K14" s="4">
        <v>565031</v>
      </c>
      <c r="L14" s="4">
        <v>590097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8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8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8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6"/>
      <c r="FU14" s="6"/>
      <c r="FV14" s="6"/>
    </row>
    <row r="15" spans="1:179" ht="15.75" x14ac:dyDescent="0.25">
      <c r="A15" s="20" t="s">
        <v>34</v>
      </c>
      <c r="B15" s="19" t="s">
        <v>6</v>
      </c>
      <c r="C15" s="4">
        <v>2172794</v>
      </c>
      <c r="D15" s="4">
        <v>2197135</v>
      </c>
      <c r="E15" s="4">
        <v>1997696</v>
      </c>
      <c r="F15" s="4">
        <v>2183335</v>
      </c>
      <c r="G15" s="4">
        <v>2246247</v>
      </c>
      <c r="H15" s="4">
        <v>2271511</v>
      </c>
      <c r="I15" s="4">
        <v>2592049</v>
      </c>
      <c r="J15" s="4">
        <v>2672373</v>
      </c>
      <c r="K15" s="4">
        <v>2705537</v>
      </c>
      <c r="L15" s="4">
        <v>2615088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8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8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8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6"/>
      <c r="FU15" s="6"/>
      <c r="FV15" s="6"/>
    </row>
    <row r="16" spans="1:179" ht="15.75" x14ac:dyDescent="0.25">
      <c r="A16" s="24"/>
      <c r="B16" s="25" t="s">
        <v>29</v>
      </c>
      <c r="C16" s="26">
        <f>+C13+C14+C15</f>
        <v>7986852</v>
      </c>
      <c r="D16" s="26">
        <f t="shared" ref="D16:F16" si="4">+D13+D14+D15</f>
        <v>6964862</v>
      </c>
      <c r="E16" s="26">
        <f t="shared" si="4"/>
        <v>6950971</v>
      </c>
      <c r="F16" s="26">
        <f t="shared" si="4"/>
        <v>6618922</v>
      </c>
      <c r="G16" s="26">
        <f t="shared" ref="G16:L16" si="5">+G13+G14+G15</f>
        <v>8231899.7568697296</v>
      </c>
      <c r="H16" s="26">
        <f t="shared" si="5"/>
        <v>8239454</v>
      </c>
      <c r="I16" s="26">
        <f t="shared" si="5"/>
        <v>9162313</v>
      </c>
      <c r="J16" s="26">
        <f t="shared" si="5"/>
        <v>9555875</v>
      </c>
      <c r="K16" s="26">
        <f t="shared" si="5"/>
        <v>9635212</v>
      </c>
      <c r="L16" s="26">
        <f t="shared" si="5"/>
        <v>9097004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8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8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8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6"/>
      <c r="FU16" s="6"/>
      <c r="FV16" s="6"/>
    </row>
    <row r="17" spans="1:179" s="17" customFormat="1" ht="30" x14ac:dyDescent="0.25">
      <c r="A17" s="15" t="s">
        <v>35</v>
      </c>
      <c r="B17" s="16" t="s">
        <v>7</v>
      </c>
      <c r="C17" s="1">
        <f>C18+C19</f>
        <v>3591641</v>
      </c>
      <c r="D17" s="1">
        <f t="shared" ref="D17:F17" si="6">D18+D19</f>
        <v>3843246</v>
      </c>
      <c r="E17" s="1">
        <f t="shared" si="6"/>
        <v>4192398</v>
      </c>
      <c r="F17" s="1">
        <f t="shared" si="6"/>
        <v>5034068</v>
      </c>
      <c r="G17" s="1">
        <f t="shared" ref="G17:L17" si="7">G18+G19</f>
        <v>5631733</v>
      </c>
      <c r="H17" s="1">
        <f t="shared" si="7"/>
        <v>6231250</v>
      </c>
      <c r="I17" s="1">
        <f t="shared" si="7"/>
        <v>7207983</v>
      </c>
      <c r="J17" s="1">
        <f t="shared" si="7"/>
        <v>8241777.0000000009</v>
      </c>
      <c r="K17" s="1">
        <f t="shared" si="7"/>
        <v>9122921</v>
      </c>
      <c r="L17" s="1">
        <f t="shared" si="7"/>
        <v>7956385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6"/>
      <c r="FU17" s="6"/>
      <c r="FV17" s="6"/>
      <c r="FW17" s="7"/>
    </row>
    <row r="18" spans="1:179" ht="15.75" x14ac:dyDescent="0.25">
      <c r="A18" s="18">
        <v>6.1</v>
      </c>
      <c r="B18" s="19" t="s">
        <v>8</v>
      </c>
      <c r="C18" s="4">
        <v>2921646</v>
      </c>
      <c r="D18" s="4">
        <v>3146537</v>
      </c>
      <c r="E18" s="4">
        <v>3651569</v>
      </c>
      <c r="F18" s="4">
        <v>4476894</v>
      </c>
      <c r="G18" s="4">
        <v>5025038</v>
      </c>
      <c r="H18" s="4">
        <v>5607145</v>
      </c>
      <c r="I18" s="4">
        <v>6556434</v>
      </c>
      <c r="J18" s="4">
        <v>7543774.0000000009</v>
      </c>
      <c r="K18" s="4">
        <v>8404398</v>
      </c>
      <c r="L18" s="4">
        <v>7359145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6"/>
      <c r="FU18" s="6"/>
      <c r="FV18" s="6"/>
    </row>
    <row r="19" spans="1:179" ht="15.75" x14ac:dyDescent="0.25">
      <c r="A19" s="18">
        <v>6.2</v>
      </c>
      <c r="B19" s="19" t="s">
        <v>9</v>
      </c>
      <c r="C19" s="4">
        <v>669995</v>
      </c>
      <c r="D19" s="4">
        <v>696709</v>
      </c>
      <c r="E19" s="4">
        <v>540829</v>
      </c>
      <c r="F19" s="4">
        <v>557174</v>
      </c>
      <c r="G19" s="4">
        <v>606695</v>
      </c>
      <c r="H19" s="4">
        <v>624105</v>
      </c>
      <c r="I19" s="4">
        <v>651549</v>
      </c>
      <c r="J19" s="4">
        <v>698003</v>
      </c>
      <c r="K19" s="4">
        <v>718523</v>
      </c>
      <c r="L19" s="4">
        <v>597240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6"/>
      <c r="FU19" s="6"/>
      <c r="FV19" s="6"/>
    </row>
    <row r="20" spans="1:179" s="17" customFormat="1" ht="45" x14ac:dyDescent="0.25">
      <c r="A20" s="21" t="s">
        <v>36</v>
      </c>
      <c r="B20" s="23" t="s">
        <v>10</v>
      </c>
      <c r="C20" s="1">
        <f>SUM(C21:C27)</f>
        <v>2085992</v>
      </c>
      <c r="D20" s="1">
        <f t="shared" ref="D20:F20" si="8">SUM(D21:D27)</f>
        <v>2314249</v>
      </c>
      <c r="E20" s="1">
        <f t="shared" si="8"/>
        <v>2302266</v>
      </c>
      <c r="F20" s="1">
        <f t="shared" si="8"/>
        <v>2509534</v>
      </c>
      <c r="G20" s="1">
        <f t="shared" ref="G20:L20" si="9">SUM(G21:G27)</f>
        <v>2746761.4749666927</v>
      </c>
      <c r="H20" s="1">
        <f t="shared" si="9"/>
        <v>2787408</v>
      </c>
      <c r="I20" s="1">
        <f t="shared" si="9"/>
        <v>2797027</v>
      </c>
      <c r="J20" s="1">
        <f t="shared" si="9"/>
        <v>2922360</v>
      </c>
      <c r="K20" s="1">
        <f t="shared" si="9"/>
        <v>3140798</v>
      </c>
      <c r="L20" s="1">
        <f t="shared" si="9"/>
        <v>3004068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6"/>
      <c r="FU20" s="6"/>
      <c r="FV20" s="6"/>
      <c r="FW20" s="7"/>
    </row>
    <row r="21" spans="1:179" ht="15.75" x14ac:dyDescent="0.25">
      <c r="A21" s="18">
        <v>7.1</v>
      </c>
      <c r="B21" s="19" t="s">
        <v>11</v>
      </c>
      <c r="C21" s="4">
        <v>135603</v>
      </c>
      <c r="D21" s="4">
        <v>142080</v>
      </c>
      <c r="E21" s="4">
        <v>150329</v>
      </c>
      <c r="F21" s="4">
        <v>144497</v>
      </c>
      <c r="G21" s="4">
        <v>138695.43000000002</v>
      </c>
      <c r="H21" s="4">
        <v>133276</v>
      </c>
      <c r="I21" s="4">
        <v>152427</v>
      </c>
      <c r="J21" s="4">
        <v>152413</v>
      </c>
      <c r="K21" s="4">
        <v>179328</v>
      </c>
      <c r="L21" s="4">
        <v>160929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6"/>
      <c r="FU21" s="6"/>
      <c r="FV21" s="6"/>
    </row>
    <row r="22" spans="1:179" ht="15.75" x14ac:dyDescent="0.25">
      <c r="A22" s="18">
        <v>7.2</v>
      </c>
      <c r="B22" s="19" t="s">
        <v>12</v>
      </c>
      <c r="C22" s="4">
        <v>1205113</v>
      </c>
      <c r="D22" s="4">
        <v>1329908</v>
      </c>
      <c r="E22" s="4">
        <v>1352010</v>
      </c>
      <c r="F22" s="4">
        <v>1429756</v>
      </c>
      <c r="G22" s="4">
        <v>1544148.380552049</v>
      </c>
      <c r="H22" s="4">
        <v>1573327</v>
      </c>
      <c r="I22" s="4">
        <v>1665772</v>
      </c>
      <c r="J22" s="4">
        <v>1835677</v>
      </c>
      <c r="K22" s="4">
        <v>1980683.0000000002</v>
      </c>
      <c r="L22" s="4">
        <v>1897509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6"/>
      <c r="FU22" s="6"/>
      <c r="FV22" s="6"/>
    </row>
    <row r="23" spans="1:179" ht="15.75" x14ac:dyDescent="0.25">
      <c r="A23" s="18">
        <v>7.3</v>
      </c>
      <c r="B23" s="19" t="s">
        <v>13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6"/>
      <c r="FU23" s="6"/>
      <c r="FV23" s="6"/>
    </row>
    <row r="24" spans="1:179" ht="15.75" x14ac:dyDescent="0.25">
      <c r="A24" s="18">
        <v>7.4</v>
      </c>
      <c r="B24" s="19" t="s">
        <v>14</v>
      </c>
      <c r="C24" s="4">
        <v>19181</v>
      </c>
      <c r="D24" s="4">
        <v>33605</v>
      </c>
      <c r="E24" s="4">
        <v>14202.000000000002</v>
      </c>
      <c r="F24" s="4">
        <v>35447</v>
      </c>
      <c r="G24" s="4">
        <v>80144.1270286566</v>
      </c>
      <c r="H24" s="4">
        <v>89329</v>
      </c>
      <c r="I24" s="4">
        <v>91477</v>
      </c>
      <c r="J24" s="4">
        <v>63797</v>
      </c>
      <c r="K24" s="4">
        <v>66556</v>
      </c>
      <c r="L24" s="4">
        <v>62298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6"/>
      <c r="FU24" s="6"/>
      <c r="FV24" s="6"/>
    </row>
    <row r="25" spans="1:179" ht="15.75" x14ac:dyDescent="0.25">
      <c r="A25" s="18">
        <v>7.5</v>
      </c>
      <c r="B25" s="19" t="s">
        <v>15</v>
      </c>
      <c r="C25" s="4">
        <v>306592</v>
      </c>
      <c r="D25" s="4">
        <v>377099</v>
      </c>
      <c r="E25" s="4">
        <v>340336</v>
      </c>
      <c r="F25" s="4">
        <v>382107</v>
      </c>
      <c r="G25" s="4">
        <v>385879.7978451933</v>
      </c>
      <c r="H25" s="4">
        <v>409466</v>
      </c>
      <c r="I25" s="4">
        <v>415782</v>
      </c>
      <c r="J25" s="4">
        <v>416254</v>
      </c>
      <c r="K25" s="4">
        <v>451500</v>
      </c>
      <c r="L25" s="4">
        <v>401090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6"/>
      <c r="FU25" s="6"/>
      <c r="FV25" s="6"/>
    </row>
    <row r="26" spans="1:179" ht="15.75" x14ac:dyDescent="0.25">
      <c r="A26" s="18">
        <v>7.6</v>
      </c>
      <c r="B26" s="19" t="s">
        <v>16</v>
      </c>
      <c r="C26" s="4">
        <v>15008.000000000002</v>
      </c>
      <c r="D26" s="4">
        <v>11949</v>
      </c>
      <c r="E26" s="4">
        <v>12175</v>
      </c>
      <c r="F26" s="4">
        <v>11969</v>
      </c>
      <c r="G26" s="4">
        <v>12324.855180301343</v>
      </c>
      <c r="H26" s="4">
        <v>12439</v>
      </c>
      <c r="I26" s="4">
        <v>10236</v>
      </c>
      <c r="J26" s="4">
        <v>16094</v>
      </c>
      <c r="K26" s="4">
        <v>14715</v>
      </c>
      <c r="L26" s="4">
        <v>14336.000000000002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6"/>
      <c r="FU26" s="6"/>
      <c r="FV26" s="6"/>
    </row>
    <row r="27" spans="1:179" ht="30" x14ac:dyDescent="0.25">
      <c r="A27" s="18">
        <v>7.7</v>
      </c>
      <c r="B27" s="19" t="s">
        <v>17</v>
      </c>
      <c r="C27" s="4">
        <v>404495</v>
      </c>
      <c r="D27" s="4">
        <v>419608</v>
      </c>
      <c r="E27" s="4">
        <v>433214.00000000006</v>
      </c>
      <c r="F27" s="4">
        <v>505758</v>
      </c>
      <c r="G27" s="4">
        <v>585568.8843604927</v>
      </c>
      <c r="H27" s="4">
        <v>569571</v>
      </c>
      <c r="I27" s="4">
        <v>461333</v>
      </c>
      <c r="J27" s="4">
        <v>438125</v>
      </c>
      <c r="K27" s="4">
        <v>448016</v>
      </c>
      <c r="L27" s="4">
        <v>467906.00000000006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6"/>
      <c r="FU27" s="6"/>
      <c r="FV27" s="6"/>
    </row>
    <row r="28" spans="1:179" ht="15.75" x14ac:dyDescent="0.25">
      <c r="A28" s="20" t="s">
        <v>37</v>
      </c>
      <c r="B28" s="19" t="s">
        <v>18</v>
      </c>
      <c r="C28" s="4">
        <v>2092928</v>
      </c>
      <c r="D28" s="4">
        <v>2291698</v>
      </c>
      <c r="E28" s="4">
        <v>2522425</v>
      </c>
      <c r="F28" s="4">
        <v>2820426</v>
      </c>
      <c r="G28" s="4">
        <v>3028584.15</v>
      </c>
      <c r="H28" s="4">
        <v>3307997</v>
      </c>
      <c r="I28" s="4">
        <v>3435937.9999999995</v>
      </c>
      <c r="J28" s="4">
        <v>3639955.0000000005</v>
      </c>
      <c r="K28" s="4">
        <v>3780532</v>
      </c>
      <c r="L28" s="4">
        <v>3920411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6"/>
      <c r="FU28" s="6"/>
      <c r="FV28" s="6"/>
    </row>
    <row r="29" spans="1:179" ht="45" x14ac:dyDescent="0.25">
      <c r="A29" s="20" t="s">
        <v>38</v>
      </c>
      <c r="B29" s="19" t="s">
        <v>19</v>
      </c>
      <c r="C29" s="4">
        <v>4992035</v>
      </c>
      <c r="D29" s="4">
        <v>5587340</v>
      </c>
      <c r="E29" s="4">
        <v>6129105</v>
      </c>
      <c r="F29" s="4">
        <v>6696202</v>
      </c>
      <c r="G29" s="4">
        <v>7485848</v>
      </c>
      <c r="H29" s="4">
        <v>8315572</v>
      </c>
      <c r="I29" s="4">
        <v>8597194</v>
      </c>
      <c r="J29" s="4">
        <v>9339091</v>
      </c>
      <c r="K29" s="4">
        <v>10161091</v>
      </c>
      <c r="L29" s="4">
        <v>10035881</v>
      </c>
      <c r="M29" s="10"/>
      <c r="N29" s="10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6"/>
      <c r="FU29" s="6"/>
      <c r="FV29" s="6"/>
    </row>
    <row r="30" spans="1:179" ht="15.75" x14ac:dyDescent="0.25">
      <c r="A30" s="20" t="s">
        <v>39</v>
      </c>
      <c r="B30" s="19" t="s">
        <v>54</v>
      </c>
      <c r="C30" s="4">
        <v>874825</v>
      </c>
      <c r="D30" s="4">
        <v>884425</v>
      </c>
      <c r="E30" s="4">
        <v>917467</v>
      </c>
      <c r="F30" s="4">
        <v>1064829</v>
      </c>
      <c r="G30" s="4">
        <v>1287352</v>
      </c>
      <c r="H30" s="4">
        <v>1453242</v>
      </c>
      <c r="I30" s="4">
        <v>1557052</v>
      </c>
      <c r="J30" s="4">
        <v>1629638</v>
      </c>
      <c r="K30" s="4">
        <v>1732714</v>
      </c>
      <c r="L30" s="4">
        <v>1733625.9999999998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6"/>
      <c r="FU30" s="6"/>
      <c r="FV30" s="6"/>
    </row>
    <row r="31" spans="1:179" ht="15.75" x14ac:dyDescent="0.25">
      <c r="A31" s="20" t="s">
        <v>40</v>
      </c>
      <c r="B31" s="19" t="s">
        <v>20</v>
      </c>
      <c r="C31" s="4">
        <v>2442054</v>
      </c>
      <c r="D31" s="4">
        <v>2469463</v>
      </c>
      <c r="E31" s="4">
        <v>2676655</v>
      </c>
      <c r="F31" s="4">
        <v>2961159</v>
      </c>
      <c r="G31" s="4">
        <v>3274930</v>
      </c>
      <c r="H31" s="4">
        <v>3839272</v>
      </c>
      <c r="I31" s="4">
        <v>4079740</v>
      </c>
      <c r="J31" s="4">
        <v>4264980</v>
      </c>
      <c r="K31" s="4">
        <v>4421860</v>
      </c>
      <c r="L31" s="4">
        <v>4043357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6"/>
      <c r="FU31" s="6"/>
      <c r="FV31" s="6"/>
    </row>
    <row r="32" spans="1:179" ht="15.75" x14ac:dyDescent="0.25">
      <c r="A32" s="24"/>
      <c r="B32" s="25" t="s">
        <v>30</v>
      </c>
      <c r="C32" s="26">
        <f>C17+C20+C28+C29+C30+C31</f>
        <v>16079475</v>
      </c>
      <c r="D32" s="26">
        <f t="shared" ref="D32:F32" si="10">D17+D20+D28+D29+D30+D31</f>
        <v>17390421</v>
      </c>
      <c r="E32" s="26">
        <f t="shared" si="10"/>
        <v>18740316</v>
      </c>
      <c r="F32" s="26">
        <f t="shared" si="10"/>
        <v>21086218</v>
      </c>
      <c r="G32" s="26">
        <f t="shared" ref="G32:H32" si="11">G17+G20+G28+G29+G30+G31</f>
        <v>23455208.624966692</v>
      </c>
      <c r="H32" s="26">
        <f t="shared" si="11"/>
        <v>25934741</v>
      </c>
      <c r="I32" s="26">
        <f t="shared" ref="I32:J32" si="12">I17+I20+I28+I29+I30+I31</f>
        <v>27674934</v>
      </c>
      <c r="J32" s="26">
        <f t="shared" si="12"/>
        <v>30037801</v>
      </c>
      <c r="K32" s="26">
        <f t="shared" ref="K32:L32" si="13">K17+K20+K28+K29+K30+K31</f>
        <v>32359916</v>
      </c>
      <c r="L32" s="26">
        <f t="shared" si="13"/>
        <v>30693728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6"/>
      <c r="FU32" s="6"/>
      <c r="FV32" s="6"/>
    </row>
    <row r="33" spans="1:179" s="17" customFormat="1" ht="15.75" x14ac:dyDescent="0.25">
      <c r="A33" s="27" t="s">
        <v>27</v>
      </c>
      <c r="B33" s="28" t="s">
        <v>51</v>
      </c>
      <c r="C33" s="29">
        <f t="shared" ref="C33:H33" si="14">C6+C11+C13+C14+C15+C17+C20+C28+C29+C30+C31</f>
        <v>30175534</v>
      </c>
      <c r="D33" s="29">
        <f t="shared" si="14"/>
        <v>30996772</v>
      </c>
      <c r="E33" s="29">
        <f t="shared" si="14"/>
        <v>32393166</v>
      </c>
      <c r="F33" s="29">
        <f t="shared" si="14"/>
        <v>33963774</v>
      </c>
      <c r="G33" s="29">
        <f t="shared" si="14"/>
        <v>37619237.240658417</v>
      </c>
      <c r="H33" s="29">
        <f t="shared" si="14"/>
        <v>40732409</v>
      </c>
      <c r="I33" s="29">
        <f t="shared" ref="I33:J33" si="15">I6+I11+I13+I14+I15+I17+I20+I28+I29+I30+I31</f>
        <v>44147746</v>
      </c>
      <c r="J33" s="29">
        <f t="shared" si="15"/>
        <v>47470589</v>
      </c>
      <c r="K33" s="29">
        <f t="shared" ref="K33:L33" si="16">K6+K11+K13+K14+K15+K17+K20+K28+K29+K30+K31</f>
        <v>51623646</v>
      </c>
      <c r="L33" s="29">
        <f t="shared" si="16"/>
        <v>50932714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6"/>
      <c r="FU33" s="6"/>
      <c r="FV33" s="6"/>
      <c r="FW33" s="7"/>
    </row>
    <row r="34" spans="1:179" ht="15.75" x14ac:dyDescent="0.25">
      <c r="A34" s="22" t="s">
        <v>43</v>
      </c>
      <c r="B34" s="5" t="s">
        <v>25</v>
      </c>
      <c r="C34" s="3">
        <f>GSVA_const!C34</f>
        <v>3281100</v>
      </c>
      <c r="D34" s="3">
        <f>GSVA_const!D34</f>
        <v>3420900</v>
      </c>
      <c r="E34" s="3">
        <f>GSVA_const!E34</f>
        <v>3518300</v>
      </c>
      <c r="F34" s="3">
        <f>GSVA_const!F34</f>
        <v>4111300</v>
      </c>
      <c r="G34" s="3">
        <f>GSVA_const!G34</f>
        <v>4941700</v>
      </c>
      <c r="H34" s="3">
        <f>GSVA_const!H34</f>
        <v>5737100</v>
      </c>
      <c r="I34" s="3">
        <f>GSVA_const!I34</f>
        <v>6671100</v>
      </c>
      <c r="J34" s="3">
        <f>GSVA_const!J34</f>
        <v>7238400</v>
      </c>
      <c r="K34" s="3">
        <f>GSVA_const!K34</f>
        <v>7734300</v>
      </c>
      <c r="L34" s="3">
        <f>GSVA_const!L34</f>
        <v>7726600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</row>
    <row r="35" spans="1:179" ht="15.75" x14ac:dyDescent="0.25">
      <c r="A35" s="22" t="s">
        <v>44</v>
      </c>
      <c r="B35" s="5" t="s">
        <v>24</v>
      </c>
      <c r="C35" s="3">
        <f>GSVA_const!C35</f>
        <v>942700</v>
      </c>
      <c r="D35" s="3">
        <f>GSVA_const!D35</f>
        <v>997200</v>
      </c>
      <c r="E35" s="3">
        <f>GSVA_const!E35</f>
        <v>952200</v>
      </c>
      <c r="F35" s="3">
        <f>GSVA_const!F35</f>
        <v>785400</v>
      </c>
      <c r="G35" s="3">
        <f>GSVA_const!G35</f>
        <v>871700</v>
      </c>
      <c r="H35" s="3">
        <f>GSVA_const!H35</f>
        <v>896400</v>
      </c>
      <c r="I35" s="3">
        <f>GSVA_const!I35</f>
        <v>1004300</v>
      </c>
      <c r="J35" s="3">
        <f>GSVA_const!J35</f>
        <v>884000</v>
      </c>
      <c r="K35" s="3">
        <f>GSVA_const!K35</f>
        <v>1147100</v>
      </c>
      <c r="L35" s="3">
        <f>GSVA_const!L35</f>
        <v>1134600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</row>
    <row r="36" spans="1:179" ht="15.75" x14ac:dyDescent="0.25">
      <c r="A36" s="30" t="s">
        <v>45</v>
      </c>
      <c r="B36" s="31" t="s">
        <v>63</v>
      </c>
      <c r="C36" s="26">
        <f>C33+C34-C35</f>
        <v>32513934</v>
      </c>
      <c r="D36" s="26">
        <f t="shared" ref="D36:L36" si="17">D33+D34-D35</f>
        <v>33420472</v>
      </c>
      <c r="E36" s="26">
        <f t="shared" si="17"/>
        <v>34959266</v>
      </c>
      <c r="F36" s="26">
        <f t="shared" si="17"/>
        <v>37289674</v>
      </c>
      <c r="G36" s="26">
        <f t="shared" si="17"/>
        <v>41689237.240658417</v>
      </c>
      <c r="H36" s="26">
        <f t="shared" si="17"/>
        <v>45573109</v>
      </c>
      <c r="I36" s="26">
        <f t="shared" si="17"/>
        <v>49814546</v>
      </c>
      <c r="J36" s="26">
        <f t="shared" si="17"/>
        <v>53824989</v>
      </c>
      <c r="K36" s="26">
        <f t="shared" si="17"/>
        <v>58210846</v>
      </c>
      <c r="L36" s="26">
        <f t="shared" si="17"/>
        <v>57524714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</row>
    <row r="37" spans="1:179" ht="15.75" x14ac:dyDescent="0.25">
      <c r="A37" s="22" t="s">
        <v>46</v>
      </c>
      <c r="B37" s="5" t="s">
        <v>42</v>
      </c>
      <c r="C37" s="3">
        <f>GSVA_cur!C37</f>
        <v>356820</v>
      </c>
      <c r="D37" s="3">
        <f>GSVA_cur!D37</f>
        <v>360400</v>
      </c>
      <c r="E37" s="3">
        <f>GSVA_cur!E37</f>
        <v>364010</v>
      </c>
      <c r="F37" s="3">
        <f>GSVA_cur!F37</f>
        <v>367660</v>
      </c>
      <c r="G37" s="3">
        <f>GSVA_cur!G37</f>
        <v>371340</v>
      </c>
      <c r="H37" s="3">
        <f>GSVA_cur!H37</f>
        <v>375050</v>
      </c>
      <c r="I37" s="3">
        <f>GSVA_cur!I37</f>
        <v>378810</v>
      </c>
      <c r="J37" s="3">
        <f>GSVA_cur!J37</f>
        <v>382600</v>
      </c>
      <c r="K37" s="3">
        <f>GSVA_cur!K37</f>
        <v>386420</v>
      </c>
      <c r="L37" s="3">
        <f>GSVA_cur!L37</f>
        <v>390270</v>
      </c>
      <c r="M37" s="6"/>
      <c r="N37" s="6"/>
    </row>
    <row r="38" spans="1:179" ht="15.75" x14ac:dyDescent="0.25">
      <c r="A38" s="30" t="s">
        <v>47</v>
      </c>
      <c r="B38" s="31" t="s">
        <v>64</v>
      </c>
      <c r="C38" s="26">
        <f>C36/C37*1000</f>
        <v>91121.388935597774</v>
      </c>
      <c r="D38" s="26">
        <f t="shared" ref="D38:L38" si="18">D36/D37*1000</f>
        <v>92731.609322974473</v>
      </c>
      <c r="E38" s="26">
        <f t="shared" si="18"/>
        <v>96039.301118101153</v>
      </c>
      <c r="F38" s="26">
        <f t="shared" si="18"/>
        <v>101424.34314312137</v>
      </c>
      <c r="G38" s="26">
        <f t="shared" si="18"/>
        <v>112267.02547707873</v>
      </c>
      <c r="H38" s="26">
        <f t="shared" si="18"/>
        <v>121512.0890547927</v>
      </c>
      <c r="I38" s="26">
        <f t="shared" si="18"/>
        <v>131502.72168105384</v>
      </c>
      <c r="J38" s="26">
        <f t="shared" si="18"/>
        <v>140682.14584422373</v>
      </c>
      <c r="K38" s="26">
        <f t="shared" si="18"/>
        <v>150641.39019719476</v>
      </c>
      <c r="L38" s="26">
        <f t="shared" si="18"/>
        <v>147397.2224357496</v>
      </c>
      <c r="M38" s="8"/>
      <c r="N38" s="8"/>
      <c r="BO38" s="9"/>
      <c r="BP38" s="9"/>
      <c r="BQ38" s="9"/>
      <c r="BR38" s="9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4" max="1048575" man="1"/>
    <brk id="26" max="1048575" man="1"/>
    <brk id="42" max="1048575" man="1"/>
    <brk id="106" max="95" man="1"/>
    <brk id="142" max="1048575" man="1"/>
    <brk id="166" max="1048575" man="1"/>
    <brk id="174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2021-03-15T04:50:47Z</dcterms:modified>
</cp:coreProperties>
</file>