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030"/>
  </bookViews>
  <sheets>
    <sheet name="6.7" sheetId="1" r:id="rId1"/>
    <sheet name="6.7 conti" sheetId="2" r:id="rId2"/>
    <sheet name="6.7 conti 1" sheetId="3" r:id="rId3"/>
  </sheets>
  <definedNames>
    <definedName name="_xlnm.Print_Area" localSheetId="2">'6.7 conti 1'!$A$1:$AH$43</definedName>
  </definedNames>
  <calcPr calcId="124519"/>
</workbook>
</file>

<file path=xl/calcChain.xml><?xml version="1.0" encoding="utf-8"?>
<calcChain xmlns="http://schemas.openxmlformats.org/spreadsheetml/2006/main">
  <c r="P125" i="3"/>
  <c r="AA112"/>
  <c r="AA108"/>
  <c r="Z108"/>
  <c r="Y108"/>
  <c r="P126" s="1"/>
  <c r="X108"/>
  <c r="P122" s="1"/>
  <c r="W108"/>
  <c r="P121" s="1"/>
  <c r="V108"/>
  <c r="P120" s="1"/>
  <c r="U108"/>
  <c r="T108"/>
  <c r="S108"/>
  <c r="J18"/>
  <c r="I18"/>
  <c r="G18"/>
  <c r="F18"/>
  <c r="J17"/>
  <c r="I17"/>
  <c r="H17"/>
  <c r="G17"/>
  <c r="F17"/>
  <c r="E17"/>
  <c r="D17"/>
  <c r="C17"/>
  <c r="K16"/>
  <c r="K17" s="1"/>
  <c r="K15"/>
  <c r="K14"/>
  <c r="K13"/>
  <c r="K12"/>
  <c r="K11"/>
  <c r="K10"/>
  <c r="K9"/>
  <c r="K8"/>
  <c r="K7"/>
  <c r="K18" l="1"/>
</calcChain>
</file>

<file path=xl/sharedStrings.xml><?xml version="1.0" encoding="utf-8"?>
<sst xmlns="http://schemas.openxmlformats.org/spreadsheetml/2006/main" count="280" uniqueCount="75">
  <si>
    <t xml:space="preserve">Table  6.7 : Sectorwise (end use) Consumption of Selected Petroleum Products in India        </t>
  </si>
  <si>
    <t xml:space="preserve"> ('000 tonnes)</t>
  </si>
  <si>
    <t>Petroleum Product</t>
  </si>
  <si>
    <t>Year</t>
  </si>
  <si>
    <t>Transport</t>
  </si>
  <si>
    <t>Agriculture</t>
  </si>
  <si>
    <t>Power Generation</t>
  </si>
  <si>
    <t>Industry</t>
  </si>
  <si>
    <t>Mining &amp; Quarrying</t>
  </si>
  <si>
    <t>Resellers/Retail</t>
  </si>
  <si>
    <t>Misc. Services</t>
  </si>
  <si>
    <t>Pvt Imports</t>
  </si>
  <si>
    <t>Total</t>
  </si>
  <si>
    <t>11 =3 to10</t>
  </si>
  <si>
    <t>High Speed</t>
  </si>
  <si>
    <t>2007-08</t>
  </si>
  <si>
    <t>**</t>
  </si>
  <si>
    <t>Diesel Oil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</si>
  <si>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</si>
  <si>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</si>
  <si>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</si>
  <si>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</si>
  <si>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</si>
  <si>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</si>
  <si>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</si>
  <si>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</si>
  <si>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2016-17(P)</t>
  </si>
  <si>
    <t>Growth rate of 2016-17 over 2015-16 (%)</t>
  </si>
  <si>
    <t>CAGR 2007-08 to 2016-17(%)</t>
  </si>
  <si>
    <t>-</t>
  </si>
  <si>
    <t xml:space="preserve">Table  6.7 (Contd.) : Sector-wise (end use) Consumption of Selected Petroleum Products in India    </t>
  </si>
  <si>
    <t>resellers/Retail</t>
  </si>
  <si>
    <t xml:space="preserve">Light </t>
  </si>
  <si>
    <t xml:space="preserve"> Diesel Oil</t>
  </si>
  <si>
    <t>Growth rate of 2015-16 over 2014-15(%)</t>
  </si>
  <si>
    <t>CAGR 2006-07 to 2015-16(%)</t>
  </si>
  <si>
    <t xml:space="preserve">Note:  ** denotes that the  data of Resellers / Retail are included in Miscellaneous services </t>
  </si>
  <si>
    <t>Contd…</t>
  </si>
  <si>
    <t xml:space="preserve">                                              ('000 tonnes)</t>
  </si>
  <si>
    <t>Furnace Oil</t>
  </si>
  <si>
    <t>Growth rate of 2016-17 over 2015-16(%)</t>
  </si>
  <si>
    <t>Low</t>
  </si>
  <si>
    <t>Sulphur</t>
  </si>
  <si>
    <t>Heavy</t>
  </si>
  <si>
    <t>Stock</t>
  </si>
  <si>
    <t xml:space="preserve">Table  6.7 (Contd.) : Sectorwise (end use) Consumption of Selected Petroleum Products in India    </t>
  </si>
  <si>
    <t>manufacturing/Non domestic</t>
  </si>
  <si>
    <t>Domestic Distribution</t>
  </si>
  <si>
    <t>Reseller/Retail</t>
  </si>
  <si>
    <t>Private import</t>
  </si>
  <si>
    <t>11=3 to 10</t>
  </si>
  <si>
    <t xml:space="preserve">Liquefied </t>
  </si>
  <si>
    <t xml:space="preserve">Petroleum </t>
  </si>
  <si>
    <t xml:space="preserve"> Gas</t>
  </si>
  <si>
    <t>Fertiliser Sector</t>
  </si>
  <si>
    <t>Petrochemicals</t>
  </si>
  <si>
    <t>Power Sector</t>
  </si>
  <si>
    <t>Steel Plants</t>
  </si>
  <si>
    <t>Others</t>
  </si>
  <si>
    <t>9 =3 to 8</t>
  </si>
  <si>
    <t>Naptha</t>
  </si>
  <si>
    <t>Domestic</t>
  </si>
  <si>
    <t>Commercial/ Industry</t>
  </si>
  <si>
    <t>6=3 to 5</t>
  </si>
  <si>
    <t>SKO(Kerosene)</t>
  </si>
  <si>
    <t>P: Provisional</t>
  </si>
  <si>
    <t>HSDO</t>
  </si>
  <si>
    <t>LDO</t>
  </si>
  <si>
    <t>FO</t>
  </si>
  <si>
    <t>LSHS</t>
  </si>
  <si>
    <t>LPG</t>
  </si>
  <si>
    <t>Kerosene</t>
  </si>
  <si>
    <t>Sector</t>
  </si>
  <si>
    <t>Consumtion</t>
  </si>
  <si>
    <t>Chemical &amp;Petrochemicals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</si>
</sst>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(* #,##0_);_(* \(#,##0\);_(* &quot;-&quot;??_);_(@_)"/>
    <numFmt numFmtId="165" formatCode="General_)"/>
    <numFmt numFmtId="166" formatCode="#,##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Times New Roman"/>
      <family val="1"/>
    </font>
    <font>
      <sz val="16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7"/>
      <color indexed="4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45"/>
      </top>
      <bottom style="thin">
        <color indexed="45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4" fillId="0" borderId="0"/>
    <xf numFmtId="166" fontId="18" fillId="0" borderId="15">
      <alignment horizontal="right" vertical="center"/>
    </xf>
  </cellStyleXfs>
  <cellXfs count="116">
    <xf numFmtId="0" fontId="0" fillId="0" borderId="0" xfId="0"/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2" fontId="6" fillId="0" borderId="0" xfId="1" applyNumberFormat="1" applyFont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3" fontId="8" fillId="2" borderId="6" xfId="1" applyNumberFormat="1" applyFont="1" applyFill="1" applyBorder="1" applyAlignment="1">
      <alignment horizontal="center"/>
    </xf>
    <xf numFmtId="3" fontId="9" fillId="0" borderId="6" xfId="1" applyNumberFormat="1" applyFont="1" applyFill="1" applyBorder="1" applyAlignment="1">
      <alignment horizontal="center"/>
    </xf>
    <xf numFmtId="1" fontId="9" fillId="0" borderId="6" xfId="2" applyNumberFormat="1" applyFont="1" applyFill="1" applyBorder="1" applyAlignment="1">
      <alignment horizontal="center"/>
    </xf>
    <xf numFmtId="3" fontId="8" fillId="0" borderId="6" xfId="1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right"/>
    </xf>
    <xf numFmtId="3" fontId="0" fillId="0" borderId="0" xfId="0" applyNumberFormat="1"/>
    <xf numFmtId="0" fontId="11" fillId="2" borderId="7" xfId="0" applyFont="1" applyFill="1" applyBorder="1" applyAlignment="1">
      <alignment horizontal="right"/>
    </xf>
    <xf numFmtId="1" fontId="8" fillId="2" borderId="6" xfId="1" applyNumberFormat="1" applyFont="1" applyFill="1" applyBorder="1" applyAlignment="1">
      <alignment horizontal="center"/>
    </xf>
    <xf numFmtId="1" fontId="9" fillId="0" borderId="6" xfId="1" applyNumberFormat="1" applyFont="1" applyFill="1" applyBorder="1" applyAlignment="1">
      <alignment horizontal="center"/>
    </xf>
    <xf numFmtId="3" fontId="8" fillId="0" borderId="0" xfId="1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right"/>
    </xf>
    <xf numFmtId="3" fontId="8" fillId="2" borderId="9" xfId="1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4" fontId="6" fillId="2" borderId="3" xfId="1" applyNumberFormat="1" applyFont="1" applyFill="1" applyBorder="1" applyAlignment="1">
      <alignment horizontal="center" vertical="center"/>
    </xf>
    <xf numFmtId="4" fontId="6" fillId="0" borderId="3" xfId="1" applyNumberFormat="1" applyFont="1" applyFill="1" applyBorder="1" applyAlignment="1">
      <alignment horizontal="center" vertical="center"/>
    </xf>
    <xf numFmtId="2" fontId="6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164" fontId="11" fillId="0" borderId="0" xfId="1" applyNumberFormat="1" applyFont="1" applyBorder="1" applyAlignment="1">
      <alignment horizontal="right" vertical="center"/>
    </xf>
    <xf numFmtId="0" fontId="7" fillId="2" borderId="7" xfId="0" applyFont="1" applyFill="1" applyBorder="1" applyAlignment="1">
      <alignment horizontal="right"/>
    </xf>
    <xf numFmtId="1" fontId="9" fillId="0" borderId="6" xfId="1" quotePrefix="1" applyNumberFormat="1" applyFont="1" applyFill="1" applyBorder="1" applyAlignment="1">
      <alignment horizontal="center"/>
    </xf>
    <xf numFmtId="1" fontId="8" fillId="0" borderId="6" xfId="1" applyNumberFormat="1" applyFont="1" applyFill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/>
    </xf>
    <xf numFmtId="2" fontId="12" fillId="0" borderId="4" xfId="1" applyNumberFormat="1" applyFont="1" applyFill="1" applyBorder="1" applyAlignment="1">
      <alignment horizontal="center" vertical="center"/>
    </xf>
    <xf numFmtId="2" fontId="6" fillId="0" borderId="4" xfId="1" applyNumberFormat="1" applyFont="1" applyFill="1" applyBorder="1" applyAlignment="1">
      <alignment horizontal="center" vertical="center"/>
    </xf>
    <xf numFmtId="2" fontId="6" fillId="2" borderId="10" xfId="1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wrapText="1"/>
    </xf>
    <xf numFmtId="1" fontId="0" fillId="0" borderId="0" xfId="0" applyNumberFormat="1"/>
    <xf numFmtId="0" fontId="5" fillId="0" borderId="0" xfId="0" applyFont="1"/>
    <xf numFmtId="0" fontId="0" fillId="0" borderId="0" xfId="0" applyBorder="1"/>
    <xf numFmtId="0" fontId="13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left"/>
    </xf>
    <xf numFmtId="3" fontId="8" fillId="2" borderId="6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1" fontId="8" fillId="0" borderId="6" xfId="2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164" fontId="11" fillId="2" borderId="5" xfId="1" applyNumberFormat="1" applyFont="1" applyFill="1" applyBorder="1" applyAlignment="1">
      <alignment horizontal="right"/>
    </xf>
    <xf numFmtId="3" fontId="8" fillId="0" borderId="5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3" fontId="8" fillId="0" borderId="7" xfId="1" applyNumberFormat="1" applyFont="1" applyBorder="1" applyAlignment="1">
      <alignment horizontal="center"/>
    </xf>
    <xf numFmtId="3" fontId="8" fillId="0" borderId="7" xfId="1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2" fontId="6" fillId="2" borderId="0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 wrapText="1"/>
    </xf>
    <xf numFmtId="2" fontId="6" fillId="2" borderId="0" xfId="1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11" fillId="0" borderId="7" xfId="0" applyFont="1" applyBorder="1"/>
    <xf numFmtId="3" fontId="8" fillId="0" borderId="7" xfId="1" quotePrefix="1" applyNumberFormat="1" applyFont="1" applyBorder="1" applyAlignment="1">
      <alignment horizontal="center"/>
    </xf>
    <xf numFmtId="1" fontId="8" fillId="2" borderId="6" xfId="2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6" fillId="2" borderId="0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6" fillId="2" borderId="12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right"/>
    </xf>
    <xf numFmtId="1" fontId="11" fillId="0" borderId="14" xfId="1" applyNumberFormat="1" applyFont="1" applyFill="1" applyBorder="1" applyAlignment="1">
      <alignment horizontal="center"/>
    </xf>
    <xf numFmtId="1" fontId="11" fillId="0" borderId="6" xfId="1" applyNumberFormat="1" applyFont="1" applyFill="1" applyBorder="1" applyAlignment="1">
      <alignment horizontal="center"/>
    </xf>
    <xf numFmtId="1" fontId="11" fillId="0" borderId="0" xfId="1" applyNumberFormat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center"/>
    </xf>
    <xf numFmtId="1" fontId="8" fillId="2" borderId="0" xfId="2" applyNumberFormat="1" applyFont="1" applyFill="1" applyBorder="1" applyAlignment="1">
      <alignment horizontal="center"/>
    </xf>
    <xf numFmtId="1" fontId="11" fillId="2" borderId="6" xfId="1" applyNumberFormat="1" applyFont="1" applyFill="1" applyBorder="1" applyAlignment="1">
      <alignment horizontal="center"/>
    </xf>
    <xf numFmtId="1" fontId="11" fillId="2" borderId="0" xfId="1" applyNumberFormat="1" applyFont="1" applyFill="1" applyBorder="1" applyAlignment="1">
      <alignment horizontal="center"/>
    </xf>
    <xf numFmtId="1" fontId="8" fillId="2" borderId="0" xfId="1" applyNumberFormat="1" applyFont="1" applyFill="1" applyBorder="1" applyAlignment="1">
      <alignment horizontal="center"/>
    </xf>
    <xf numFmtId="2" fontId="6" fillId="0" borderId="0" xfId="1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2" borderId="0" xfId="0" applyFont="1" applyFill="1" applyBorder="1" applyAlignment="1">
      <alignment horizontal="left" vertical="center"/>
    </xf>
    <xf numFmtId="2" fontId="6" fillId="2" borderId="9" xfId="1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 wrapText="1"/>
    </xf>
    <xf numFmtId="3" fontId="0" fillId="0" borderId="0" xfId="0" applyNumberFormat="1" applyBorder="1"/>
    <xf numFmtId="0" fontId="0" fillId="0" borderId="0" xfId="0" applyFill="1" applyBorder="1"/>
  </cellXfs>
  <cellStyles count="8">
    <cellStyle name="Comma" xfId="1" builtinId="3"/>
    <cellStyle name="Comma 2" xfId="3"/>
    <cellStyle name="Comma 2 2" xfId="4"/>
    <cellStyle name="Normal" xfId="0" builtinId="0"/>
    <cellStyle name="Normal 2 10" xfId="5"/>
    <cellStyle name="Normal 3" xfId="6"/>
    <cellStyle name="Normal_2.2" xfId="2"/>
    <cellStyle name="X12_Total Figs 1 dec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Sectoral Consumption  of Petroleum Products during 2016-17</a:t>
            </a:r>
          </a:p>
        </c:rich>
      </c:tx>
      <c:layout>
        <c:manualLayout>
          <c:xMode val="edge"/>
          <c:yMode val="edge"/>
          <c:x val="0.11678991984110094"/>
          <c:y val="3.4062408865558474E-3"/>
        </c:manualLayout>
      </c:layout>
    </c:title>
    <c:view3D>
      <c:rotX val="75"/>
      <c:perspective val="30"/>
    </c:view3D>
    <c:plotArea>
      <c:layout>
        <c:manualLayout>
          <c:layoutTarget val="inner"/>
          <c:xMode val="edge"/>
          <c:yMode val="edge"/>
          <c:x val="3.6108229442209601E-2"/>
          <c:y val="0.21451475774764991"/>
          <c:w val="0.92828038466637031"/>
          <c:h val="0.56879242601011148"/>
        </c:manualLayout>
      </c:layout>
      <c:pie3DChart>
        <c:varyColors val="1"/>
        <c:ser>
          <c:idx val="0"/>
          <c:order val="0"/>
          <c:tx>
            <c:strRef>
              <c:f>'6.7 conti 1'!$P$118</c:f>
              <c:strCache>
                <c:ptCount val="1"/>
                <c:pt idx="0">
                  <c:v>Consumtion</c:v>
                </c:pt>
              </c:strCache>
            </c:strRef>
          </c:tx>
          <c:dLbls>
            <c:dLbl>
              <c:idx val="0"/>
              <c:layout>
                <c:manualLayout>
                  <c:x val="8.3346571832808945E-3"/>
                  <c:y val="2.351745316543963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4.4099129884073406E-2"/>
                  <c:y val="0.10161376406377814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0.11614393252025848"/>
                  <c:y val="0.1001554485359664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6.1463954142548648E-2"/>
                  <c:y val="8.02716873851765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1.5710456068972405E-2"/>
                  <c:y val="2.664306499845784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2.0976535692593872E-2"/>
                  <c:y val="4.850384197610332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'6.7 conti 1'!$O$119:$O$126</c:f>
              <c:strCache>
                <c:ptCount val="8"/>
                <c:pt idx="0">
                  <c:v>Transport</c:v>
                </c:pt>
                <c:pt idx="1">
                  <c:v>Industry</c:v>
                </c:pt>
                <c:pt idx="2">
                  <c:v>Mining &amp; Quarrying</c:v>
                </c:pt>
                <c:pt idx="3">
                  <c:v>Resellers/Retail</c:v>
                </c:pt>
                <c:pt idx="4">
                  <c:v>Chemical &amp;Petrochemicals</c:v>
                </c:pt>
                <c:pt idx="5">
                  <c:v>Domestic</c:v>
                </c:pt>
                <c:pt idx="6">
                  <c:v>Pvt Imports</c:v>
                </c:pt>
                <c:pt idx="7">
                  <c:v>Others</c:v>
                </c:pt>
              </c:strCache>
            </c:strRef>
          </c:cat>
          <c:val>
            <c:numRef>
              <c:f>'6.7 conti 1'!$P$119:$P$126</c:f>
              <c:numCache>
                <c:formatCode>General</c:formatCode>
                <c:ptCount val="8"/>
                <c:pt idx="0">
                  <c:v>6277.0862399999987</c:v>
                </c:pt>
                <c:pt idx="1">
                  <c:v>5707.8807999999999</c:v>
                </c:pt>
                <c:pt idx="2">
                  <c:v>20169.091299999996</c:v>
                </c:pt>
                <c:pt idx="3">
                  <c:v>65514.67</c:v>
                </c:pt>
                <c:pt idx="4">
                  <c:v>10661.01</c:v>
                </c:pt>
                <c:pt idx="5">
                  <c:v>5204.12</c:v>
                </c:pt>
                <c:pt idx="6">
                  <c:v>3546.2342010000002</c:v>
                </c:pt>
                <c:pt idx="7">
                  <c:v>5288.0843890000006</c:v>
                </c:pt>
              </c:numCache>
            </c:numRef>
          </c:val>
        </c:ser>
      </c:pie3DChart>
      <c:spPr>
        <a:solidFill>
          <a:schemeClr val="accent3">
            <a:lumMod val="40000"/>
            <a:lumOff val="60000"/>
          </a:schemeClr>
        </a:solidFill>
      </c:spPr>
    </c:plotArea>
    <c:legend>
      <c:legendPos val="b"/>
      <c:layout>
        <c:manualLayout>
          <c:xMode val="edge"/>
          <c:yMode val="edge"/>
          <c:x val="4.3195360715045754E-3"/>
          <c:y val="0.86071170733287983"/>
          <c:w val="0.99154642831808182"/>
          <c:h val="0.11151083892291236"/>
        </c:manualLayout>
      </c:layout>
    </c:legend>
    <c:plotVisOnly val="1"/>
    <c:dispBlanksAs val="zero"/>
  </c:chart>
  <c:spPr>
    <a:solidFill>
      <a:schemeClr val="accent3">
        <a:lumMod val="40000"/>
        <a:lumOff val="60000"/>
      </a:schemeClr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180975</xdr:colOff>
      <xdr:row>118</xdr:row>
      <xdr:rowOff>19050</xdr:rowOff>
    </xdr:from>
    <xdr:to>
      <xdr:col>27</xdr:col>
      <xdr:colOff>257175</xdr:colOff>
      <xdr:row>138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0.4905</cdr:x>
      <cdr:y>0.77531</cdr:y>
    </cdr:from>
    <cdr:to>
      <cdr:x>1</cdr:x>
      <cdr:y>0.85432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2760307" y="3051888"/>
          <a:ext cx="2867219" cy="3110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Total Consumption: 123858.8233 Th Tonnes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R50"/>
  <sheetViews>
    <sheetView showGridLines="0" tabSelected="1" topLeftCell="A25" workbookViewId="0">
      <selection activeCell="M39" sqref="M39"/>
    </sheetView>
  </sheetViews>
  <sheetFormatPr defaultRowHeight="15"/>
  <cols>
    <col min="4" max="4" width="10.85546875" customWidth="1"/>
    <col min="5" max="5" width="10" customWidth="1"/>
    <col min="15" max="15" width="16" customWidth="1"/>
  </cols>
  <sheetData>
    <row r="1" spans="1:13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3" ht="15.75">
      <c r="A4" s="3"/>
      <c r="B4" s="4"/>
      <c r="C4" s="4"/>
      <c r="D4" s="4"/>
      <c r="E4" s="4"/>
      <c r="F4" s="4"/>
      <c r="G4" s="4"/>
      <c r="H4" s="5"/>
      <c r="I4" s="6"/>
      <c r="J4" s="6"/>
      <c r="K4" s="7" t="s">
        <v>1</v>
      </c>
    </row>
    <row r="5" spans="1:13" ht="38.25">
      <c r="A5" s="8" t="s">
        <v>2</v>
      </c>
      <c r="B5" s="9" t="s">
        <v>3</v>
      </c>
      <c r="C5" s="10" t="s">
        <v>4</v>
      </c>
      <c r="D5" s="10" t="s">
        <v>5</v>
      </c>
      <c r="E5" s="11" t="s">
        <v>6</v>
      </c>
      <c r="F5" s="10" t="s">
        <v>7</v>
      </c>
      <c r="G5" s="10" t="s">
        <v>8</v>
      </c>
      <c r="H5" s="10" t="s">
        <v>9</v>
      </c>
      <c r="I5" s="11" t="s">
        <v>10</v>
      </c>
      <c r="J5" s="12" t="s">
        <v>11</v>
      </c>
      <c r="K5" s="9" t="s">
        <v>12</v>
      </c>
    </row>
    <row r="6" spans="1:13">
      <c r="A6" s="13">
        <v>1</v>
      </c>
      <c r="B6" s="14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6">
        <v>10</v>
      </c>
      <c r="K6" s="16" t="s">
        <v>13</v>
      </c>
    </row>
    <row r="7" spans="1:13">
      <c r="A7" s="17" t="s">
        <v>14</v>
      </c>
      <c r="B7" s="18" t="s">
        <v>15</v>
      </c>
      <c r="C7" s="19">
        <v>5002.82</v>
      </c>
      <c r="D7" s="19">
        <v>503.99</v>
      </c>
      <c r="E7" s="19">
        <v>312.83</v>
      </c>
      <c r="F7" s="19">
        <v>1241.18</v>
      </c>
      <c r="G7" s="20">
        <v>924.66</v>
      </c>
      <c r="H7" s="21" t="s">
        <v>16</v>
      </c>
      <c r="I7" s="20">
        <v>39651.75</v>
      </c>
      <c r="J7" s="19">
        <v>31.49</v>
      </c>
      <c r="K7" s="22">
        <v>47668.719999999994</v>
      </c>
    </row>
    <row r="8" spans="1:13">
      <c r="A8" s="17" t="s">
        <v>17</v>
      </c>
      <c r="B8" s="18" t="s">
        <v>18</v>
      </c>
      <c r="C8" s="19">
        <v>5292.62</v>
      </c>
      <c r="D8" s="19">
        <v>490.31</v>
      </c>
      <c r="E8" s="19">
        <v>336.13</v>
      </c>
      <c r="F8" s="19">
        <v>1309.51</v>
      </c>
      <c r="G8" s="20">
        <v>1024.8800000000001</v>
      </c>
      <c r="H8" s="21" t="s">
        <v>16</v>
      </c>
      <c r="I8" s="20">
        <v>43195.33</v>
      </c>
      <c r="J8" s="19">
        <v>61.58</v>
      </c>
      <c r="K8" s="22">
        <v>51710.36</v>
      </c>
    </row>
    <row r="9" spans="1:13" ht="15" customHeight="1">
      <c r="A9" s="23"/>
      <c r="B9" s="24" t="s">
        <v>19</v>
      </c>
      <c r="C9" s="19">
        <v>5364.6</v>
      </c>
      <c r="D9" s="19">
        <v>593.79999999999995</v>
      </c>
      <c r="E9" s="19">
        <v>303.2</v>
      </c>
      <c r="F9" s="19">
        <v>1501.8</v>
      </c>
      <c r="G9" s="20">
        <v>1247.5</v>
      </c>
      <c r="H9" s="21" t="s">
        <v>16</v>
      </c>
      <c r="I9" s="20">
        <v>47137</v>
      </c>
      <c r="J9" s="19">
        <v>94.4</v>
      </c>
      <c r="K9" s="22">
        <v>56242.3</v>
      </c>
    </row>
    <row r="10" spans="1:13">
      <c r="A10" s="23"/>
      <c r="B10" s="24" t="s">
        <v>20</v>
      </c>
      <c r="C10" s="19">
        <v>5416.6402999999991</v>
      </c>
      <c r="D10" s="19">
        <v>615.64105000000006</v>
      </c>
      <c r="E10" s="19">
        <v>165.78301999999999</v>
      </c>
      <c r="F10" s="19">
        <v>1440.03694</v>
      </c>
      <c r="G10" s="20">
        <v>1365.9</v>
      </c>
      <c r="H10" s="21">
        <v>48703.9</v>
      </c>
      <c r="I10" s="20">
        <v>2170</v>
      </c>
      <c r="J10" s="19">
        <v>193.14400000000001</v>
      </c>
      <c r="K10" s="22">
        <v>60071.045310000001</v>
      </c>
    </row>
    <row r="11" spans="1:13">
      <c r="A11" s="23"/>
      <c r="B11" s="24" t="s">
        <v>21</v>
      </c>
      <c r="C11" s="19">
        <v>5528.77322</v>
      </c>
      <c r="D11" s="19">
        <v>683.59327000000008</v>
      </c>
      <c r="E11" s="19">
        <v>168.19925000000001</v>
      </c>
      <c r="F11" s="19">
        <v>1649.15014</v>
      </c>
      <c r="G11" s="20">
        <v>1180.7</v>
      </c>
      <c r="H11" s="20">
        <v>53207.8</v>
      </c>
      <c r="I11" s="20">
        <v>2262</v>
      </c>
      <c r="J11" s="19">
        <v>69.739999999999995</v>
      </c>
      <c r="K11" s="22">
        <v>64749.955880000001</v>
      </c>
      <c r="L11" s="25"/>
    </row>
    <row r="12" spans="1:13">
      <c r="A12" s="23"/>
      <c r="B12" s="24" t="s">
        <v>22</v>
      </c>
      <c r="C12" s="19">
        <v>5159.9307100000005</v>
      </c>
      <c r="D12" s="19">
        <v>617.30671999999993</v>
      </c>
      <c r="E12" s="19">
        <v>214.34342999999998</v>
      </c>
      <c r="F12" s="19">
        <v>1627.5856999999999</v>
      </c>
      <c r="G12" s="20">
        <v>1073.3</v>
      </c>
      <c r="H12" s="20">
        <v>58021.3</v>
      </c>
      <c r="I12" s="20">
        <v>2319.6</v>
      </c>
      <c r="J12" s="19">
        <v>46.661000000000001</v>
      </c>
      <c r="K12" s="22">
        <v>69080.027560000002</v>
      </c>
    </row>
    <row r="13" spans="1:13">
      <c r="A13" s="23"/>
      <c r="B13" s="26" t="s">
        <v>23</v>
      </c>
      <c r="C13" s="19">
        <v>3203.0951</v>
      </c>
      <c r="D13" s="27">
        <v>429.24490999999995</v>
      </c>
      <c r="E13" s="27">
        <v>204.41824</v>
      </c>
      <c r="F13" s="27">
        <v>686.92924000000016</v>
      </c>
      <c r="G13" s="28">
        <v>873.1</v>
      </c>
      <c r="H13" s="28">
        <v>61464.800000000003</v>
      </c>
      <c r="I13" s="28">
        <v>1425.7</v>
      </c>
      <c r="J13" s="27">
        <v>76.647999999999996</v>
      </c>
      <c r="K13" s="22">
        <v>68363.935490000003</v>
      </c>
    </row>
    <row r="14" spans="1:13">
      <c r="A14" s="23"/>
      <c r="B14" s="26" t="s">
        <v>24</v>
      </c>
      <c r="C14" s="19">
        <v>4617.3856500000002</v>
      </c>
      <c r="D14" s="27">
        <v>574.92831999999999</v>
      </c>
      <c r="E14" s="27">
        <v>197.22754999999998</v>
      </c>
      <c r="F14" s="27">
        <v>793.77347000000009</v>
      </c>
      <c r="G14" s="28">
        <v>998.2</v>
      </c>
      <c r="H14" s="28">
        <v>60402.9</v>
      </c>
      <c r="I14" s="28">
        <v>1748.4</v>
      </c>
      <c r="J14" s="27">
        <v>83.397999999999996</v>
      </c>
      <c r="K14" s="22">
        <v>69416.21299</v>
      </c>
    </row>
    <row r="15" spans="1:13">
      <c r="A15" s="23"/>
      <c r="B15" s="26" t="s">
        <v>25</v>
      </c>
      <c r="C15" s="19">
        <v>5764.5865900000008</v>
      </c>
      <c r="D15" s="27">
        <v>629.84483</v>
      </c>
      <c r="E15" s="27">
        <v>223.94351</v>
      </c>
      <c r="F15" s="27">
        <v>1095.57647</v>
      </c>
      <c r="G15" s="28">
        <v>1183.8</v>
      </c>
      <c r="H15" s="28">
        <v>63771.9</v>
      </c>
      <c r="I15" s="28">
        <v>1922.1</v>
      </c>
      <c r="J15" s="27">
        <v>55.395000000000003</v>
      </c>
      <c r="K15" s="22">
        <v>74647.146400000012</v>
      </c>
      <c r="M15" s="29"/>
    </row>
    <row r="16" spans="1:13">
      <c r="A16" s="30"/>
      <c r="B16" s="31" t="s">
        <v>26</v>
      </c>
      <c r="C16" s="32">
        <v>5657.6440999999995</v>
      </c>
      <c r="D16" s="27">
        <v>607.09077000000002</v>
      </c>
      <c r="E16" s="27">
        <v>208.24892000000003</v>
      </c>
      <c r="F16" s="27">
        <v>1032.69424</v>
      </c>
      <c r="G16" s="28">
        <v>1223.98</v>
      </c>
      <c r="H16" s="28">
        <v>65089.36</v>
      </c>
      <c r="I16" s="28">
        <v>2161.29</v>
      </c>
      <c r="J16" s="27">
        <v>34.19</v>
      </c>
      <c r="K16" s="22">
        <v>76014.498030000002</v>
      </c>
    </row>
    <row r="17" spans="1:11" ht="27.75" customHeight="1">
      <c r="A17" s="33" t="s">
        <v>27</v>
      </c>
      <c r="B17" s="34"/>
      <c r="C17" s="35">
        <v>-1.8551632164831662</v>
      </c>
      <c r="D17" s="35">
        <v>-3.6126453558410536</v>
      </c>
      <c r="E17" s="35">
        <v>-7.0082807936697851</v>
      </c>
      <c r="F17" s="35">
        <v>-5.7396477308425524</v>
      </c>
      <c r="G17" s="36">
        <v>3.394154417976015</v>
      </c>
      <c r="H17" s="36">
        <v>2.0658942261403519</v>
      </c>
      <c r="I17" s="36">
        <v>12.444201654440459</v>
      </c>
      <c r="J17" s="35">
        <v>-38.279628125282073</v>
      </c>
      <c r="K17" s="36">
        <v>1.8317533836765525</v>
      </c>
    </row>
    <row r="18" spans="1:11" ht="30" customHeight="1">
      <c r="A18" s="33" t="s">
        <v>28</v>
      </c>
      <c r="B18" s="34"/>
      <c r="C18" s="37">
        <v>1.2376544834745928</v>
      </c>
      <c r="D18" s="37">
        <v>1.8786475597029062</v>
      </c>
      <c r="E18" s="37">
        <v>-3.9875755657316825</v>
      </c>
      <c r="F18" s="37">
        <v>-1.8221090052380595</v>
      </c>
      <c r="G18" s="37">
        <v>2.8440628423077818</v>
      </c>
      <c r="H18" s="37" t="s">
        <v>29</v>
      </c>
      <c r="I18" s="37">
        <v>-25.244169874191137</v>
      </c>
      <c r="J18" s="37">
        <v>0.82602459717278087</v>
      </c>
      <c r="K18" s="37">
        <v>4.7770807455875364</v>
      </c>
    </row>
    <row r="19" spans="1:11">
      <c r="A19" s="38"/>
      <c r="B19" s="7"/>
      <c r="C19" s="7"/>
      <c r="D19" s="7"/>
      <c r="E19" s="7"/>
      <c r="F19" s="7"/>
      <c r="G19" s="7"/>
      <c r="H19" s="7"/>
      <c r="I19" s="39"/>
      <c r="J19" s="39"/>
      <c r="K19" s="7"/>
    </row>
    <row r="20" spans="1:11">
      <c r="A20" s="38"/>
      <c r="B20" s="7"/>
      <c r="C20" s="7"/>
      <c r="D20" s="7"/>
      <c r="E20" s="7"/>
      <c r="F20" s="7"/>
      <c r="G20" s="7"/>
      <c r="H20" s="7"/>
      <c r="I20" s="39"/>
      <c r="J20" s="39"/>
      <c r="K20" s="7"/>
    </row>
    <row r="21" spans="1:1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38"/>
      <c r="B24" s="7"/>
      <c r="C24" s="7"/>
      <c r="D24" s="7"/>
      <c r="E24" s="7"/>
      <c r="F24" s="7"/>
      <c r="G24" s="7"/>
      <c r="H24" s="7"/>
      <c r="I24" s="6"/>
      <c r="J24" s="6"/>
      <c r="K24" s="7" t="s">
        <v>1</v>
      </c>
    </row>
    <row r="25" spans="1:11" ht="38.25">
      <c r="A25" s="8" t="s">
        <v>2</v>
      </c>
      <c r="B25" s="9" t="s">
        <v>3</v>
      </c>
      <c r="C25" s="10" t="s">
        <v>4</v>
      </c>
      <c r="D25" s="10" t="s">
        <v>5</v>
      </c>
      <c r="E25" s="11" t="s">
        <v>6</v>
      </c>
      <c r="F25" s="10" t="s">
        <v>7</v>
      </c>
      <c r="G25" s="10" t="s">
        <v>8</v>
      </c>
      <c r="H25" s="11" t="s">
        <v>31</v>
      </c>
      <c r="I25" s="11" t="s">
        <v>10</v>
      </c>
      <c r="J25" s="12" t="s">
        <v>11</v>
      </c>
      <c r="K25" s="12" t="s">
        <v>12</v>
      </c>
    </row>
    <row r="26" spans="1:11">
      <c r="A26" s="13">
        <v>1</v>
      </c>
      <c r="B26" s="14">
        <v>2</v>
      </c>
      <c r="C26" s="15">
        <v>3</v>
      </c>
      <c r="D26" s="15">
        <v>4</v>
      </c>
      <c r="E26" s="15">
        <v>5</v>
      </c>
      <c r="F26" s="15">
        <v>6</v>
      </c>
      <c r="G26" s="15">
        <v>7</v>
      </c>
      <c r="H26" s="15">
        <v>8</v>
      </c>
      <c r="I26" s="15">
        <v>9</v>
      </c>
      <c r="J26" s="16">
        <v>10</v>
      </c>
      <c r="K26" s="16" t="s">
        <v>13</v>
      </c>
    </row>
    <row r="27" spans="1:11">
      <c r="A27" s="17" t="s">
        <v>32</v>
      </c>
      <c r="B27" s="40" t="s">
        <v>15</v>
      </c>
      <c r="C27" s="27">
        <v>35.54</v>
      </c>
      <c r="D27" s="27">
        <v>3.39</v>
      </c>
      <c r="E27" s="27">
        <v>77.209999999999994</v>
      </c>
      <c r="F27" s="27">
        <v>200.1</v>
      </c>
      <c r="G27" s="28">
        <v>1.54</v>
      </c>
      <c r="H27" s="21" t="s">
        <v>16</v>
      </c>
      <c r="I27" s="41">
        <v>349.8</v>
      </c>
      <c r="J27" s="41">
        <v>0</v>
      </c>
      <c r="K27" s="42">
        <v>667.58</v>
      </c>
    </row>
    <row r="28" spans="1:11">
      <c r="A28" s="17" t="s">
        <v>33</v>
      </c>
      <c r="B28" s="26" t="s">
        <v>18</v>
      </c>
      <c r="C28" s="27">
        <v>15.11</v>
      </c>
      <c r="D28" s="27">
        <v>4.2699999999999996</v>
      </c>
      <c r="E28" s="27">
        <v>174.55</v>
      </c>
      <c r="F28" s="27">
        <v>171.49</v>
      </c>
      <c r="G28" s="28">
        <v>5.05</v>
      </c>
      <c r="H28" s="21" t="s">
        <v>16</v>
      </c>
      <c r="I28" s="28">
        <v>181.79</v>
      </c>
      <c r="J28" s="28">
        <v>0</v>
      </c>
      <c r="K28" s="42">
        <v>552.26</v>
      </c>
    </row>
    <row r="29" spans="1:11">
      <c r="A29" s="23"/>
      <c r="B29" s="26" t="s">
        <v>19</v>
      </c>
      <c r="C29" s="27">
        <v>6.3</v>
      </c>
      <c r="D29" s="27">
        <v>2.8</v>
      </c>
      <c r="E29" s="27">
        <v>152</v>
      </c>
      <c r="F29" s="27">
        <v>143</v>
      </c>
      <c r="G29" s="28">
        <v>1.8</v>
      </c>
      <c r="H29" s="21" t="s">
        <v>16</v>
      </c>
      <c r="I29" s="28">
        <v>151.6</v>
      </c>
      <c r="J29" s="28">
        <v>0</v>
      </c>
      <c r="K29" s="42">
        <v>457.5</v>
      </c>
    </row>
    <row r="30" spans="1:11">
      <c r="A30" s="23"/>
      <c r="B30" s="26" t="s">
        <v>20</v>
      </c>
      <c r="C30" s="27">
        <v>4.9129500000000004</v>
      </c>
      <c r="D30" s="27">
        <v>1.8275699999999999</v>
      </c>
      <c r="E30" s="27">
        <v>136.93798000000001</v>
      </c>
      <c r="F30" s="27">
        <v>127.09132927</v>
      </c>
      <c r="G30" s="28">
        <v>2.8</v>
      </c>
      <c r="H30" s="21">
        <v>0</v>
      </c>
      <c r="I30" s="28">
        <v>181.5</v>
      </c>
      <c r="J30" s="28">
        <v>0</v>
      </c>
      <c r="K30" s="42">
        <v>455.06982927000001</v>
      </c>
    </row>
    <row r="31" spans="1:11">
      <c r="A31" s="23"/>
      <c r="B31" s="26" t="s">
        <v>21</v>
      </c>
      <c r="C31" s="27">
        <v>2.54155</v>
      </c>
      <c r="D31" s="27">
        <v>1.3958900000000001</v>
      </c>
      <c r="E31" s="27">
        <v>126.65896000000001</v>
      </c>
      <c r="F31" s="27">
        <v>101.52631999999998</v>
      </c>
      <c r="G31" s="28">
        <v>2.2999999999999998</v>
      </c>
      <c r="H31" s="21">
        <v>0</v>
      </c>
      <c r="I31" s="28">
        <v>180.3</v>
      </c>
      <c r="J31" s="28">
        <v>0</v>
      </c>
      <c r="K31" s="42">
        <v>414.72272000000004</v>
      </c>
    </row>
    <row r="32" spans="1:11">
      <c r="A32" s="23"/>
      <c r="B32" s="26" t="s">
        <v>22</v>
      </c>
      <c r="C32" s="27">
        <v>3.0750899999999994</v>
      </c>
      <c r="D32" s="27">
        <v>1.3165</v>
      </c>
      <c r="E32" s="27">
        <v>142.35854999999998</v>
      </c>
      <c r="F32" s="27">
        <v>73.965450000000018</v>
      </c>
      <c r="G32" s="28">
        <v>2.4</v>
      </c>
      <c r="H32" s="21">
        <v>0.8</v>
      </c>
      <c r="I32" s="28">
        <v>174.6</v>
      </c>
      <c r="J32" s="28">
        <v>0</v>
      </c>
      <c r="K32" s="42">
        <v>398.51559000000003</v>
      </c>
    </row>
    <row r="33" spans="1:16">
      <c r="A33" s="23"/>
      <c r="B33" s="26" t="s">
        <v>23</v>
      </c>
      <c r="C33" s="27">
        <v>3.8475599999999996</v>
      </c>
      <c r="D33" s="27">
        <v>1.34849</v>
      </c>
      <c r="E33" s="27">
        <v>131.76623000000001</v>
      </c>
      <c r="F33" s="27">
        <v>63.661239999999992</v>
      </c>
      <c r="G33" s="28">
        <v>3.4</v>
      </c>
      <c r="H33" s="28">
        <v>0.7</v>
      </c>
      <c r="I33" s="28">
        <v>181.6</v>
      </c>
      <c r="J33" s="28">
        <v>0</v>
      </c>
      <c r="K33" s="42">
        <v>386.32352000000003</v>
      </c>
    </row>
    <row r="34" spans="1:16">
      <c r="A34" s="23"/>
      <c r="B34" s="26" t="s">
        <v>24</v>
      </c>
      <c r="C34" s="27">
        <v>4.9512999999999998</v>
      </c>
      <c r="D34" s="27">
        <v>1.0613900000000001</v>
      </c>
      <c r="E34" s="27">
        <v>132.17737</v>
      </c>
      <c r="F34" s="27">
        <v>54.634869999999999</v>
      </c>
      <c r="G34" s="28">
        <v>3.8</v>
      </c>
      <c r="H34" s="28">
        <v>3.8</v>
      </c>
      <c r="I34" s="28">
        <v>164.8</v>
      </c>
      <c r="J34" s="28">
        <v>0</v>
      </c>
      <c r="K34" s="42">
        <v>365.22493000000003</v>
      </c>
    </row>
    <row r="35" spans="1:16">
      <c r="A35" s="23"/>
      <c r="B35" s="26" t="s">
        <v>25</v>
      </c>
      <c r="C35" s="27">
        <v>3.7434500000000002</v>
      </c>
      <c r="D35" s="27">
        <v>1.25505</v>
      </c>
      <c r="E35" s="27">
        <v>154.20587</v>
      </c>
      <c r="F35" s="27">
        <v>60.746709999999993</v>
      </c>
      <c r="G35" s="28">
        <v>2.2000000000000002</v>
      </c>
      <c r="H35" s="28">
        <v>1.1000000000000001</v>
      </c>
      <c r="I35" s="28">
        <v>183.8</v>
      </c>
      <c r="J35" s="28">
        <v>0</v>
      </c>
      <c r="K35" s="42">
        <v>407.05107999999996</v>
      </c>
    </row>
    <row r="36" spans="1:16">
      <c r="A36" s="30"/>
      <c r="B36" s="26" t="s">
        <v>26</v>
      </c>
      <c r="C36" s="27">
        <v>7.2294099999999997</v>
      </c>
      <c r="D36" s="27">
        <v>2.02217</v>
      </c>
      <c r="E36" s="27">
        <v>174.34964000000002</v>
      </c>
      <c r="F36" s="27">
        <v>59.494639999999997</v>
      </c>
      <c r="G36" s="28">
        <v>2.2999999999999998</v>
      </c>
      <c r="H36" s="28">
        <v>1.04</v>
      </c>
      <c r="I36" s="28">
        <v>202.54</v>
      </c>
      <c r="J36" s="28">
        <v>0</v>
      </c>
      <c r="K36" s="42">
        <v>448.97586000000001</v>
      </c>
    </row>
    <row r="37" spans="1:16" ht="30" customHeight="1">
      <c r="A37" s="33" t="s">
        <v>34</v>
      </c>
      <c r="B37" s="34"/>
      <c r="C37" s="43">
        <v>93.121585703027947</v>
      </c>
      <c r="D37" s="43">
        <v>61.122664435679852</v>
      </c>
      <c r="E37" s="43">
        <v>13.062907397753417</v>
      </c>
      <c r="F37" s="43">
        <v>-2.0611321995874285</v>
      </c>
      <c r="G37" s="44">
        <v>4.545454545454529</v>
      </c>
      <c r="H37" s="44">
        <v>-5.4545454545454595</v>
      </c>
      <c r="I37" s="44">
        <v>10.195865070729042</v>
      </c>
      <c r="J37" s="44" t="s">
        <v>29</v>
      </c>
      <c r="K37" s="45">
        <v>10.299636104638282</v>
      </c>
    </row>
    <row r="38" spans="1:16" ht="29.25" customHeight="1">
      <c r="A38" s="33" t="s">
        <v>35</v>
      </c>
      <c r="B38" s="34"/>
      <c r="C38" s="46">
        <v>-14.721698237123427</v>
      </c>
      <c r="D38" s="46">
        <v>-5.0353883672739075</v>
      </c>
      <c r="E38" s="46">
        <v>8.4862632079333764</v>
      </c>
      <c r="F38" s="46">
        <v>-11.422570042315872</v>
      </c>
      <c r="G38" s="46">
        <v>4.0928049626464791</v>
      </c>
      <c r="H38" s="46" t="s">
        <v>29</v>
      </c>
      <c r="I38" s="46">
        <v>-5.3176344025519846</v>
      </c>
      <c r="J38" s="46" t="s">
        <v>29</v>
      </c>
      <c r="K38" s="46">
        <v>-3.8892497563965067</v>
      </c>
    </row>
    <row r="39" spans="1:16">
      <c r="A39" s="47" t="s">
        <v>36</v>
      </c>
      <c r="G39" s="6"/>
      <c r="H39" s="6"/>
      <c r="I39" s="6"/>
      <c r="J39" s="6"/>
      <c r="K39" s="48" t="s">
        <v>37</v>
      </c>
    </row>
    <row r="41" spans="1:16">
      <c r="O41" s="49"/>
      <c r="P41" s="49"/>
    </row>
    <row r="42" spans="1:16" ht="24" customHeight="1">
      <c r="O42" s="50"/>
      <c r="P42" s="25"/>
    </row>
    <row r="43" spans="1:16" ht="18" customHeight="1">
      <c r="O43" s="50"/>
      <c r="P43" s="51"/>
    </row>
    <row r="44" spans="1:16" ht="27" customHeight="1">
      <c r="O44" s="50"/>
      <c r="P44" s="51"/>
    </row>
    <row r="45" spans="1:16">
      <c r="O45" s="50"/>
      <c r="P45" s="51"/>
    </row>
    <row r="46" spans="1:16" ht="18" customHeight="1">
      <c r="O46" s="50"/>
      <c r="P46" s="51"/>
    </row>
    <row r="47" spans="1:16" ht="15.75" customHeight="1">
      <c r="O47" s="50"/>
      <c r="P47" s="51"/>
    </row>
    <row r="48" spans="1:16" ht="15.75" customHeight="1">
      <c r="O48" s="50"/>
      <c r="P48" s="51"/>
    </row>
    <row r="49" spans="15:18" ht="15.75" customHeight="1">
      <c r="O49" s="50"/>
      <c r="P49" s="51"/>
      <c r="R49" s="25"/>
    </row>
    <row r="50" spans="15:18">
      <c r="O50" s="50"/>
      <c r="P50" s="51"/>
    </row>
  </sheetData>
  <mergeCells count="6">
    <mergeCell ref="A1:K3"/>
    <mergeCell ref="A17:B17"/>
    <mergeCell ref="A18:B18"/>
    <mergeCell ref="A21:K23"/>
    <mergeCell ref="A37:B37"/>
    <mergeCell ref="A38:B3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39"/>
  <sheetViews>
    <sheetView showGridLines="0" workbookViewId="0">
      <selection activeCell="M39" sqref="M39"/>
    </sheetView>
  </sheetViews>
  <sheetFormatPr defaultRowHeight="15"/>
  <cols>
    <col min="4" max="4" width="11.42578125" customWidth="1"/>
  </cols>
  <sheetData>
    <row r="1" spans="1:11" ht="15" customHeight="1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52"/>
      <c r="B4" s="4"/>
      <c r="C4" s="4"/>
      <c r="D4" s="4"/>
      <c r="E4" s="4"/>
      <c r="F4" s="4"/>
      <c r="G4" s="4"/>
      <c r="J4" s="53"/>
      <c r="K4" s="54" t="s">
        <v>38</v>
      </c>
    </row>
    <row r="5" spans="1:11" ht="38.25">
      <c r="A5" s="55" t="s">
        <v>2</v>
      </c>
      <c r="B5" s="56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31</v>
      </c>
      <c r="I5" s="11" t="s">
        <v>10</v>
      </c>
      <c r="J5" s="11" t="s">
        <v>11</v>
      </c>
      <c r="K5" s="11" t="s">
        <v>12</v>
      </c>
    </row>
    <row r="6" spans="1:11">
      <c r="A6" s="57">
        <v>1</v>
      </c>
      <c r="B6" s="58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 t="s">
        <v>13</v>
      </c>
    </row>
    <row r="7" spans="1:11" ht="17.25" customHeight="1">
      <c r="A7" s="59" t="s">
        <v>39</v>
      </c>
      <c r="B7" s="60" t="s">
        <v>15</v>
      </c>
      <c r="C7" s="61">
        <v>315.01</v>
      </c>
      <c r="D7" s="61">
        <v>0.18</v>
      </c>
      <c r="E7" s="61">
        <v>280.94</v>
      </c>
      <c r="F7" s="61">
        <v>1633.78</v>
      </c>
      <c r="G7" s="62">
        <v>0.91</v>
      </c>
      <c r="H7" s="63" t="s">
        <v>16</v>
      </c>
      <c r="I7" s="22">
        <v>6399.77</v>
      </c>
      <c r="J7" s="22">
        <v>839</v>
      </c>
      <c r="K7" s="22">
        <v>9469.59</v>
      </c>
    </row>
    <row r="8" spans="1:11">
      <c r="A8" s="64"/>
      <c r="B8" s="60" t="s">
        <v>18</v>
      </c>
      <c r="C8" s="61">
        <v>468.54</v>
      </c>
      <c r="D8" s="61">
        <v>55.49</v>
      </c>
      <c r="E8" s="61">
        <v>748.92</v>
      </c>
      <c r="F8" s="61">
        <v>2843.14</v>
      </c>
      <c r="G8" s="62">
        <v>34.880000000000003</v>
      </c>
      <c r="H8" s="63" t="s">
        <v>16</v>
      </c>
      <c r="I8" s="22">
        <v>4355.28</v>
      </c>
      <c r="J8" s="22">
        <v>913.14</v>
      </c>
      <c r="K8" s="22">
        <v>9419.39</v>
      </c>
    </row>
    <row r="9" spans="1:11" ht="16.5" customHeight="1">
      <c r="A9" s="65"/>
      <c r="B9" s="60" t="s">
        <v>19</v>
      </c>
      <c r="C9" s="61">
        <v>559.9</v>
      </c>
      <c r="D9" s="61">
        <v>67.5</v>
      </c>
      <c r="E9" s="61">
        <v>687.9</v>
      </c>
      <c r="F9" s="61">
        <v>3135.2</v>
      </c>
      <c r="G9" s="62">
        <v>22.5</v>
      </c>
      <c r="H9" s="66" t="s">
        <v>16</v>
      </c>
      <c r="I9" s="22">
        <v>4133.5</v>
      </c>
      <c r="J9" s="22">
        <v>538.29999999999995</v>
      </c>
      <c r="K9" s="22">
        <v>9144.7999999999993</v>
      </c>
    </row>
    <row r="10" spans="1:11">
      <c r="A10" s="23"/>
      <c r="B10" s="60" t="s">
        <v>20</v>
      </c>
      <c r="C10" s="61">
        <v>780.13252</v>
      </c>
      <c r="D10" s="61">
        <v>70.402799999999999</v>
      </c>
      <c r="E10" s="61">
        <v>822.77850000000001</v>
      </c>
      <c r="F10" s="61">
        <v>2773.4813200000003</v>
      </c>
      <c r="G10" s="62">
        <v>7.2</v>
      </c>
      <c r="H10" s="66" t="s">
        <v>16</v>
      </c>
      <c r="I10" s="22">
        <v>3986.0807899999991</v>
      </c>
      <c r="J10" s="22">
        <v>374</v>
      </c>
      <c r="K10" s="22">
        <v>8814.0759299999991</v>
      </c>
    </row>
    <row r="11" spans="1:11">
      <c r="A11" s="23"/>
      <c r="B11" s="60" t="s">
        <v>21</v>
      </c>
      <c r="C11" s="61">
        <v>370.96447000000001</v>
      </c>
      <c r="D11" s="61">
        <v>70.371409999999997</v>
      </c>
      <c r="E11" s="61">
        <v>646.55790999999999</v>
      </c>
      <c r="F11" s="61">
        <v>2408.3094199999996</v>
      </c>
      <c r="G11" s="62">
        <v>45.2</v>
      </c>
      <c r="H11" s="66" t="s">
        <v>16</v>
      </c>
      <c r="I11" s="22">
        <v>3345.3735100000004</v>
      </c>
      <c r="J11" s="22">
        <v>706.04200000000003</v>
      </c>
      <c r="K11" s="22">
        <v>7592.8187200000002</v>
      </c>
    </row>
    <row r="12" spans="1:11">
      <c r="A12" s="67"/>
      <c r="B12" s="68" t="s">
        <v>22</v>
      </c>
      <c r="C12" s="69">
        <v>276.65550000000002</v>
      </c>
      <c r="D12" s="69">
        <v>79.162580000000005</v>
      </c>
      <c r="E12" s="69">
        <v>586.79</v>
      </c>
      <c r="F12" s="69">
        <v>2018.9901299999999</v>
      </c>
      <c r="G12" s="70">
        <v>12.5</v>
      </c>
      <c r="H12" s="70">
        <v>351.3</v>
      </c>
      <c r="I12" s="70">
        <v>2720.6134099999999</v>
      </c>
      <c r="J12" s="70">
        <v>608.29200000000003</v>
      </c>
      <c r="K12" s="22">
        <v>6654.3036200000006</v>
      </c>
    </row>
    <row r="13" spans="1:11">
      <c r="A13" s="67"/>
      <c r="B13" s="68" t="s">
        <v>23</v>
      </c>
      <c r="C13" s="69">
        <v>315.34485999999998</v>
      </c>
      <c r="D13" s="69">
        <v>74.530929999999998</v>
      </c>
      <c r="E13" s="69">
        <v>535.6780500000001</v>
      </c>
      <c r="F13" s="69">
        <v>1833.32474</v>
      </c>
      <c r="G13" s="70">
        <v>38.5</v>
      </c>
      <c r="H13" s="70">
        <v>309.10000000000002</v>
      </c>
      <c r="I13" s="70">
        <v>2332.2615200000005</v>
      </c>
      <c r="J13" s="70">
        <v>695.81</v>
      </c>
      <c r="K13" s="22">
        <v>6134.5501000000004</v>
      </c>
    </row>
    <row r="14" spans="1:11">
      <c r="A14" s="67"/>
      <c r="B14" s="68" t="s">
        <v>24</v>
      </c>
      <c r="C14" s="69">
        <v>346.44700999999998</v>
      </c>
      <c r="D14" s="69">
        <v>55.617940000000004</v>
      </c>
      <c r="E14" s="69">
        <v>445.77027000000004</v>
      </c>
      <c r="F14" s="69">
        <v>1748.4224500000003</v>
      </c>
      <c r="G14" s="70">
        <v>45.1</v>
      </c>
      <c r="H14" s="70">
        <v>196.9</v>
      </c>
      <c r="I14" s="70">
        <v>2417.3407899999993</v>
      </c>
      <c r="J14" s="70">
        <v>570.04</v>
      </c>
      <c r="K14" s="22">
        <v>5825.6384599999992</v>
      </c>
    </row>
    <row r="15" spans="1:11">
      <c r="A15" s="67"/>
      <c r="B15" s="68" t="s">
        <v>25</v>
      </c>
      <c r="C15" s="69">
        <v>379.50259999999997</v>
      </c>
      <c r="D15" s="69">
        <v>56.622050000000002</v>
      </c>
      <c r="E15" s="69">
        <v>430.35921000000002</v>
      </c>
      <c r="F15" s="69">
        <v>2136.47199</v>
      </c>
      <c r="G15" s="70">
        <v>52.66</v>
      </c>
      <c r="H15" s="70">
        <v>270.2</v>
      </c>
      <c r="I15" s="70">
        <v>2563.9909700000003</v>
      </c>
      <c r="J15" s="70">
        <v>592.11900000000003</v>
      </c>
      <c r="K15" s="22">
        <v>6481.9258199999995</v>
      </c>
    </row>
    <row r="16" spans="1:11">
      <c r="A16" s="67"/>
      <c r="B16" s="68" t="s">
        <v>26</v>
      </c>
      <c r="C16" s="69">
        <v>444.14503000000002</v>
      </c>
      <c r="D16" s="69">
        <v>51.408349999999999</v>
      </c>
      <c r="E16" s="69">
        <v>360.95071000000002</v>
      </c>
      <c r="F16" s="69">
        <v>2491.7528600000001</v>
      </c>
      <c r="G16" s="70">
        <v>71.45</v>
      </c>
      <c r="H16" s="70">
        <v>357.27</v>
      </c>
      <c r="I16" s="70">
        <v>2453.3474100000003</v>
      </c>
      <c r="J16" s="70">
        <v>815.01</v>
      </c>
      <c r="K16" s="22">
        <v>7045.3343600000007</v>
      </c>
    </row>
    <row r="17" spans="1:11" ht="33" customHeight="1">
      <c r="A17" s="33" t="s">
        <v>40</v>
      </c>
      <c r="B17" s="34"/>
      <c r="C17" s="43">
        <v>17.033461694333596</v>
      </c>
      <c r="D17" s="43">
        <v>-9.2078969235483399</v>
      </c>
      <c r="E17" s="43">
        <v>-16.128038714449726</v>
      </c>
      <c r="F17" s="43">
        <v>16.629324964845434</v>
      </c>
      <c r="G17" s="45">
        <v>16.762749445676263</v>
      </c>
      <c r="H17" s="45">
        <v>37.227018791264591</v>
      </c>
      <c r="I17" s="45">
        <v>-4.3152866486109343</v>
      </c>
      <c r="J17" s="45">
        <v>37.642940017124928</v>
      </c>
      <c r="K17" s="45">
        <v>8.6919930225304753</v>
      </c>
    </row>
    <row r="18" spans="1:11" ht="33" customHeight="1">
      <c r="A18" s="33" t="s">
        <v>28</v>
      </c>
      <c r="B18" s="34"/>
      <c r="C18" s="46">
        <v>3.4951615058295804</v>
      </c>
      <c r="D18" s="46">
        <v>76.025714567017872</v>
      </c>
      <c r="E18" s="46">
        <v>2.5376670829841519</v>
      </c>
      <c r="F18" s="46">
        <v>4.3112474215867946</v>
      </c>
      <c r="G18" s="46">
        <v>54.702055480653542</v>
      </c>
      <c r="H18" s="46" t="s">
        <v>29</v>
      </c>
      <c r="I18" s="46">
        <v>-9.1427749476253197</v>
      </c>
      <c r="J18" s="46">
        <v>-0.28968284082150353</v>
      </c>
      <c r="K18" s="46">
        <v>-2.9139027526694616</v>
      </c>
    </row>
    <row r="19" spans="1:11" ht="21" customHeight="1">
      <c r="A19" s="71"/>
      <c r="B19" s="71"/>
      <c r="C19" s="72"/>
      <c r="D19" s="72"/>
      <c r="E19" s="72"/>
      <c r="F19" s="72"/>
      <c r="G19" s="72"/>
      <c r="H19" s="72"/>
      <c r="I19" s="72"/>
      <c r="J19" s="72"/>
      <c r="K19" s="72"/>
    </row>
    <row r="20" spans="1:11" ht="21" customHeight="1">
      <c r="A20" s="1" t="s">
        <v>30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7.25" hidden="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" customHeight="1">
      <c r="A23" s="73"/>
      <c r="B23" s="72"/>
      <c r="C23" s="72"/>
      <c r="D23" s="72"/>
      <c r="E23" s="72"/>
      <c r="F23" s="72"/>
      <c r="G23" s="72"/>
      <c r="J23" s="53"/>
      <c r="K23" s="74" t="s">
        <v>1</v>
      </c>
    </row>
    <row r="24" spans="1:11" ht="38.25">
      <c r="A24" s="55" t="s">
        <v>2</v>
      </c>
      <c r="B24" s="12" t="s">
        <v>3</v>
      </c>
      <c r="C24" s="11" t="s">
        <v>4</v>
      </c>
      <c r="D24" s="11" t="s">
        <v>5</v>
      </c>
      <c r="E24" s="11" t="s">
        <v>6</v>
      </c>
      <c r="F24" s="11" t="s">
        <v>7</v>
      </c>
      <c r="G24" s="11" t="s">
        <v>8</v>
      </c>
      <c r="H24" s="11" t="s">
        <v>31</v>
      </c>
      <c r="I24" s="11" t="s">
        <v>10</v>
      </c>
      <c r="J24" s="11" t="s">
        <v>11</v>
      </c>
      <c r="K24" s="11" t="s">
        <v>12</v>
      </c>
    </row>
    <row r="25" spans="1:11">
      <c r="A25" s="75">
        <v>1</v>
      </c>
      <c r="B25" s="76">
        <v>2</v>
      </c>
      <c r="C25" s="76">
        <v>3</v>
      </c>
      <c r="D25" s="77">
        <v>4</v>
      </c>
      <c r="E25" s="77">
        <v>5</v>
      </c>
      <c r="F25" s="77">
        <v>6</v>
      </c>
      <c r="G25" s="77">
        <v>7</v>
      </c>
      <c r="H25" s="77">
        <v>8</v>
      </c>
      <c r="I25" s="77">
        <v>9</v>
      </c>
      <c r="J25" s="77">
        <v>10</v>
      </c>
      <c r="K25" s="77" t="s">
        <v>13</v>
      </c>
    </row>
    <row r="26" spans="1:11">
      <c r="A26" s="78" t="s">
        <v>41</v>
      </c>
      <c r="B26" s="79" t="s">
        <v>15</v>
      </c>
      <c r="C26" s="80">
        <v>0</v>
      </c>
      <c r="D26" s="80">
        <v>0</v>
      </c>
      <c r="E26" s="69">
        <v>343.58</v>
      </c>
      <c r="F26" s="69">
        <v>1304.26</v>
      </c>
      <c r="G26" s="81">
        <v>0</v>
      </c>
      <c r="H26" s="81" t="s">
        <v>29</v>
      </c>
      <c r="I26" s="69">
        <v>1600.02</v>
      </c>
      <c r="J26" s="69">
        <v>0</v>
      </c>
      <c r="K26" s="19">
        <v>3247.8599999999997</v>
      </c>
    </row>
    <row r="27" spans="1:11">
      <c r="A27" s="78" t="s">
        <v>42</v>
      </c>
      <c r="B27" s="79" t="s">
        <v>18</v>
      </c>
      <c r="C27" s="80" t="s">
        <v>29</v>
      </c>
      <c r="D27" s="80">
        <v>1.2</v>
      </c>
      <c r="E27" s="69">
        <v>1347.25</v>
      </c>
      <c r="F27" s="69">
        <v>1294.18</v>
      </c>
      <c r="G27" s="69">
        <v>0</v>
      </c>
      <c r="H27" s="81" t="s">
        <v>29</v>
      </c>
      <c r="I27" s="69">
        <v>526.02</v>
      </c>
      <c r="J27" s="69">
        <v>0</v>
      </c>
      <c r="K27" s="19">
        <v>3168.65</v>
      </c>
    </row>
    <row r="28" spans="1:11">
      <c r="A28" s="78" t="s">
        <v>43</v>
      </c>
      <c r="B28" s="79" t="s">
        <v>19</v>
      </c>
      <c r="C28" s="81" t="s">
        <v>29</v>
      </c>
      <c r="D28" s="80">
        <v>2.1</v>
      </c>
      <c r="E28" s="69">
        <v>936.5</v>
      </c>
      <c r="F28" s="69">
        <v>1225</v>
      </c>
      <c r="G28" s="69">
        <v>0</v>
      </c>
      <c r="H28" s="69" t="s">
        <v>29</v>
      </c>
      <c r="I28" s="69">
        <v>320.2</v>
      </c>
      <c r="J28" s="69">
        <v>0</v>
      </c>
      <c r="K28" s="19">
        <v>2483.7999999999997</v>
      </c>
    </row>
    <row r="29" spans="1:11">
      <c r="A29" s="78" t="s">
        <v>44</v>
      </c>
      <c r="B29" s="82" t="s">
        <v>20</v>
      </c>
      <c r="C29" s="81">
        <v>0</v>
      </c>
      <c r="D29" s="69">
        <v>0.29399999999999998</v>
      </c>
      <c r="E29" s="69">
        <v>468.56539000000004</v>
      </c>
      <c r="F29" s="69">
        <v>1031.1600900000001</v>
      </c>
      <c r="G29" s="69">
        <v>0.2</v>
      </c>
      <c r="H29" s="81" t="s">
        <v>29</v>
      </c>
      <c r="I29" s="69">
        <v>482.39094000000006</v>
      </c>
      <c r="J29" s="69">
        <v>0</v>
      </c>
      <c r="K29" s="19">
        <v>1982.6104200000002</v>
      </c>
    </row>
    <row r="30" spans="1:11">
      <c r="A30" s="67"/>
      <c r="B30" s="82" t="s">
        <v>21</v>
      </c>
      <c r="C30" s="81">
        <v>0</v>
      </c>
      <c r="D30" s="69">
        <v>0.17100000000000001</v>
      </c>
      <c r="E30" s="69">
        <v>399.18876</v>
      </c>
      <c r="F30" s="69">
        <v>1066.9932999999999</v>
      </c>
      <c r="G30" s="69">
        <v>0.9</v>
      </c>
      <c r="H30" s="81" t="s">
        <v>29</v>
      </c>
      <c r="I30" s="69">
        <v>292.78602000000029</v>
      </c>
      <c r="J30" s="69">
        <v>0</v>
      </c>
      <c r="K30" s="19">
        <v>1760.0390800000002</v>
      </c>
    </row>
    <row r="31" spans="1:11">
      <c r="A31" s="67"/>
      <c r="B31" s="68" t="s">
        <v>22</v>
      </c>
      <c r="C31" s="81">
        <v>0</v>
      </c>
      <c r="D31" s="69">
        <v>0</v>
      </c>
      <c r="E31" s="69">
        <v>438.97653000000003</v>
      </c>
      <c r="F31" s="69">
        <v>778.01150000000007</v>
      </c>
      <c r="G31" s="69">
        <v>0</v>
      </c>
      <c r="H31" s="81" t="s">
        <v>29</v>
      </c>
      <c r="I31" s="69">
        <v>149.00186999999994</v>
      </c>
      <c r="J31" s="69">
        <v>0</v>
      </c>
      <c r="K31" s="19">
        <v>1365.9899</v>
      </c>
    </row>
    <row r="32" spans="1:11">
      <c r="A32" s="67"/>
      <c r="B32" s="68" t="s">
        <v>23</v>
      </c>
      <c r="C32" s="81">
        <v>0</v>
      </c>
      <c r="D32" s="69">
        <v>0</v>
      </c>
      <c r="E32" s="69">
        <v>328.13965999999999</v>
      </c>
      <c r="F32" s="69">
        <v>76.316340000000011</v>
      </c>
      <c r="G32" s="69">
        <v>0</v>
      </c>
      <c r="H32" s="81" t="s">
        <v>29</v>
      </c>
      <c r="I32" s="69">
        <v>44.250819999999976</v>
      </c>
      <c r="J32" s="69">
        <v>0</v>
      </c>
      <c r="K32" s="19">
        <v>448.70681999999999</v>
      </c>
    </row>
    <row r="33" spans="1:11">
      <c r="A33" s="67"/>
      <c r="B33" s="68" t="s">
        <v>24</v>
      </c>
      <c r="C33" s="81">
        <v>0</v>
      </c>
      <c r="D33" s="69">
        <v>0</v>
      </c>
      <c r="E33" s="69">
        <v>226.17733999999999</v>
      </c>
      <c r="F33" s="69">
        <v>103.58670000000001</v>
      </c>
      <c r="G33" s="69">
        <v>0</v>
      </c>
      <c r="H33" s="81" t="s">
        <v>29</v>
      </c>
      <c r="I33" s="69">
        <v>47.49872000000002</v>
      </c>
      <c r="J33" s="69">
        <v>0</v>
      </c>
      <c r="K33" s="19">
        <v>377.26276000000007</v>
      </c>
    </row>
    <row r="34" spans="1:11">
      <c r="A34" s="67"/>
      <c r="B34" s="68" t="s">
        <v>25</v>
      </c>
      <c r="C34" s="81">
        <v>0</v>
      </c>
      <c r="D34" s="69">
        <v>0</v>
      </c>
      <c r="E34" s="69">
        <v>50.697330000000001</v>
      </c>
      <c r="F34" s="69">
        <v>70.449619999999996</v>
      </c>
      <c r="G34" s="69">
        <v>0</v>
      </c>
      <c r="H34" s="81" t="s">
        <v>29</v>
      </c>
      <c r="I34" s="69">
        <v>29.232750000000017</v>
      </c>
      <c r="J34" s="69">
        <v>0</v>
      </c>
      <c r="K34" s="19">
        <v>150.37970000000001</v>
      </c>
    </row>
    <row r="35" spans="1:11">
      <c r="A35" s="67"/>
      <c r="B35" s="68" t="s">
        <v>26</v>
      </c>
      <c r="C35" s="81">
        <v>0</v>
      </c>
      <c r="D35" s="69">
        <v>0</v>
      </c>
      <c r="E35" s="69">
        <v>16.433869999999999</v>
      </c>
      <c r="F35" s="69">
        <v>50.88326</v>
      </c>
      <c r="G35" s="69"/>
      <c r="H35" s="81"/>
      <c r="I35" s="69">
        <v>36.907869999999996</v>
      </c>
      <c r="J35" s="69">
        <v>0</v>
      </c>
      <c r="K35" s="19">
        <v>104.22499999999999</v>
      </c>
    </row>
    <row r="36" spans="1:11" ht="29.25" customHeight="1">
      <c r="A36" s="33" t="s">
        <v>27</v>
      </c>
      <c r="B36" s="34"/>
      <c r="C36" s="43" t="s">
        <v>29</v>
      </c>
      <c r="D36" s="43" t="s">
        <v>29</v>
      </c>
      <c r="E36" s="43">
        <v>-67.584348130365058</v>
      </c>
      <c r="F36" s="43">
        <v>-27.773549381813549</v>
      </c>
      <c r="G36" s="43" t="s">
        <v>29</v>
      </c>
      <c r="H36" s="43" t="s">
        <v>29</v>
      </c>
      <c r="I36" s="43">
        <v>26.255210337720449</v>
      </c>
      <c r="J36" s="43" t="s">
        <v>29</v>
      </c>
      <c r="K36" s="43">
        <v>-30.692108043838374</v>
      </c>
    </row>
    <row r="37" spans="1:11" ht="27" customHeight="1">
      <c r="A37" s="33" t="s">
        <v>28</v>
      </c>
      <c r="B37" s="34"/>
      <c r="C37" s="46" t="s">
        <v>29</v>
      </c>
      <c r="D37" s="46" t="s">
        <v>29</v>
      </c>
      <c r="E37" s="46">
        <v>-26.214470675013924</v>
      </c>
      <c r="F37" s="46">
        <v>-27.702867011039022</v>
      </c>
      <c r="G37" s="46" t="s">
        <v>29</v>
      </c>
      <c r="H37" s="46" t="s">
        <v>29</v>
      </c>
      <c r="I37" s="46">
        <v>-31.403910693227154</v>
      </c>
      <c r="J37" s="46" t="s">
        <v>29</v>
      </c>
      <c r="K37" s="46">
        <v>-29.101432510366966</v>
      </c>
    </row>
    <row r="38" spans="1:11" ht="13.5" customHeight="1">
      <c r="A38" s="47" t="s">
        <v>36</v>
      </c>
      <c r="B38" s="83"/>
      <c r="C38" s="83"/>
      <c r="D38" s="83"/>
      <c r="E38" s="83"/>
      <c r="F38" s="83"/>
      <c r="G38" s="83"/>
      <c r="H38" s="83"/>
      <c r="I38" s="48" t="s">
        <v>37</v>
      </c>
      <c r="J38" s="53"/>
    </row>
    <row r="39" spans="1:11">
      <c r="J39" s="53"/>
    </row>
  </sheetData>
  <mergeCells count="7">
    <mergeCell ref="A37:B37"/>
    <mergeCell ref="A1:K3"/>
    <mergeCell ref="A7:A8"/>
    <mergeCell ref="A17:B17"/>
    <mergeCell ref="A18:B18"/>
    <mergeCell ref="A20:K22"/>
    <mergeCell ref="A36:B3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J127"/>
  <sheetViews>
    <sheetView showGridLines="0" topLeftCell="A55" zoomScale="98" zoomScaleNormal="98" workbookViewId="0">
      <selection activeCell="M39" sqref="M39"/>
    </sheetView>
  </sheetViews>
  <sheetFormatPr defaultRowHeight="15"/>
  <cols>
    <col min="2" max="2" width="11.42578125" customWidth="1"/>
    <col min="4" max="4" width="12" customWidth="1"/>
    <col min="5" max="5" width="11.28515625" customWidth="1"/>
    <col min="6" max="6" width="9.5703125" customWidth="1"/>
    <col min="7" max="7" width="11.140625" customWidth="1"/>
    <col min="8" max="8" width="8.7109375" customWidth="1"/>
    <col min="10" max="10" width="9.5703125" customWidth="1"/>
    <col min="16" max="16" width="16.140625" customWidth="1"/>
    <col min="17" max="17" width="10.5703125" customWidth="1"/>
    <col min="18" max="18" width="6.28515625" customWidth="1"/>
    <col min="19" max="19" width="9.85546875" customWidth="1"/>
    <col min="20" max="20" width="15.5703125" customWidth="1"/>
    <col min="21" max="21" width="10.28515625" customWidth="1"/>
    <col min="23" max="23" width="10.85546875" customWidth="1"/>
    <col min="24" max="24" width="14.28515625" customWidth="1"/>
    <col min="25" max="25" width="14.85546875" customWidth="1"/>
    <col min="26" max="27" width="12" style="53" customWidth="1"/>
    <col min="28" max="28" width="13" customWidth="1"/>
    <col min="29" max="29" width="1" customWidth="1"/>
    <col min="30" max="30" width="16.5703125" customWidth="1"/>
    <col min="31" max="31" width="12.140625" customWidth="1"/>
    <col min="32" max="32" width="13.85546875" customWidth="1"/>
    <col min="34" max="34" width="11.42578125" customWidth="1"/>
  </cols>
  <sheetData>
    <row r="1" spans="1:32" ht="15" customHeight="1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84"/>
      <c r="M1" s="84"/>
      <c r="N1" s="84"/>
      <c r="O1" s="84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32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84"/>
      <c r="M2" s="84"/>
      <c r="N2" s="84"/>
      <c r="O2" s="84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</row>
    <row r="3" spans="1:3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84"/>
      <c r="M3" s="84"/>
      <c r="N3" s="84"/>
      <c r="O3" s="84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</row>
    <row r="4" spans="1:32" ht="15" customHeight="1">
      <c r="A4" s="38"/>
      <c r="B4" s="7"/>
      <c r="C4" s="7"/>
      <c r="D4" s="7"/>
      <c r="E4" s="7"/>
      <c r="F4" s="7"/>
      <c r="G4" s="7"/>
      <c r="H4" s="7"/>
      <c r="I4" s="7"/>
      <c r="J4" s="6"/>
      <c r="K4" s="7" t="s">
        <v>1</v>
      </c>
      <c r="L4" s="7"/>
      <c r="M4" s="7"/>
      <c r="N4" s="7"/>
      <c r="O4" s="7"/>
      <c r="S4" s="38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6"/>
      <c r="AF4" s="7"/>
    </row>
    <row r="5" spans="1:32" ht="37.5" customHeight="1">
      <c r="A5" s="8" t="s">
        <v>2</v>
      </c>
      <c r="B5" s="9" t="s">
        <v>3</v>
      </c>
      <c r="C5" s="10" t="s">
        <v>4</v>
      </c>
      <c r="D5" s="10" t="s">
        <v>5</v>
      </c>
      <c r="E5" s="11" t="s">
        <v>6</v>
      </c>
      <c r="F5" s="11" t="s">
        <v>46</v>
      </c>
      <c r="G5" s="10" t="s">
        <v>47</v>
      </c>
      <c r="H5" s="11" t="s">
        <v>48</v>
      </c>
      <c r="I5" s="10" t="s">
        <v>10</v>
      </c>
      <c r="J5" s="10" t="s">
        <v>49</v>
      </c>
      <c r="K5" s="9" t="s">
        <v>12</v>
      </c>
      <c r="L5" s="87"/>
      <c r="M5" s="87"/>
      <c r="N5" s="87"/>
      <c r="O5" s="87"/>
      <c r="S5" s="73"/>
      <c r="T5" s="87"/>
      <c r="U5" s="87"/>
      <c r="V5" s="87"/>
      <c r="W5" s="88"/>
      <c r="X5" s="88"/>
      <c r="Y5" s="87"/>
      <c r="Z5" s="87"/>
      <c r="AA5" s="87"/>
      <c r="AB5" s="88"/>
      <c r="AC5" s="88"/>
      <c r="AD5" s="87"/>
      <c r="AE5" s="87"/>
      <c r="AF5" s="87"/>
    </row>
    <row r="6" spans="1:32" ht="15" customHeight="1">
      <c r="A6" s="13">
        <v>1</v>
      </c>
      <c r="B6" s="14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6" t="s">
        <v>50</v>
      </c>
      <c r="L6" s="89"/>
      <c r="M6" s="89"/>
      <c r="N6" s="89"/>
      <c r="O6" s="89"/>
      <c r="S6" s="90"/>
      <c r="T6" s="91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</row>
    <row r="7" spans="1:32">
      <c r="A7" s="92" t="s">
        <v>51</v>
      </c>
      <c r="B7" s="93" t="s">
        <v>15</v>
      </c>
      <c r="C7" s="94">
        <v>201.84</v>
      </c>
      <c r="D7" s="95">
        <v>0</v>
      </c>
      <c r="E7" s="95">
        <v>0</v>
      </c>
      <c r="F7" s="95">
        <v>686.56999999999994</v>
      </c>
      <c r="G7" s="95">
        <v>10299.450000000001</v>
      </c>
      <c r="H7" s="95" t="s">
        <v>16</v>
      </c>
      <c r="I7" s="95">
        <v>145.68</v>
      </c>
      <c r="J7" s="95">
        <v>676</v>
      </c>
      <c r="K7" s="95">
        <f>SUM(C7:J7)</f>
        <v>12009.54</v>
      </c>
      <c r="L7" s="96"/>
      <c r="M7" s="96"/>
      <c r="N7" s="96"/>
      <c r="O7" s="96"/>
      <c r="S7" s="90"/>
      <c r="T7" s="18"/>
      <c r="U7" s="97"/>
      <c r="V7" s="97"/>
      <c r="W7" s="97"/>
      <c r="X7" s="97"/>
      <c r="Y7" s="97"/>
      <c r="Z7" s="97"/>
      <c r="AA7" s="97"/>
      <c r="AB7" s="98"/>
      <c r="AC7" s="98"/>
      <c r="AD7" s="97"/>
      <c r="AE7" s="97"/>
      <c r="AF7" s="97"/>
    </row>
    <row r="8" spans="1:32">
      <c r="A8" s="17" t="s">
        <v>52</v>
      </c>
      <c r="B8" s="26" t="s">
        <v>18</v>
      </c>
      <c r="C8" s="99">
        <v>181.95</v>
      </c>
      <c r="D8" s="99">
        <v>1.33</v>
      </c>
      <c r="E8" s="99">
        <v>0.09</v>
      </c>
      <c r="F8" s="99">
        <v>825.45999999999992</v>
      </c>
      <c r="G8" s="99">
        <v>10637.46</v>
      </c>
      <c r="H8" s="95" t="s">
        <v>16</v>
      </c>
      <c r="I8" s="99">
        <v>135.77000000000001</v>
      </c>
      <c r="J8" s="99">
        <v>409</v>
      </c>
      <c r="K8" s="95">
        <f t="shared" ref="K8:K16" si="0">SUM(C8:J8)</f>
        <v>12191.06</v>
      </c>
      <c r="L8" s="100"/>
      <c r="M8" s="100"/>
      <c r="N8" s="100"/>
      <c r="O8" s="100"/>
      <c r="P8" s="51"/>
      <c r="S8" s="90"/>
      <c r="T8" s="24"/>
      <c r="U8" s="101"/>
      <c r="V8" s="101"/>
      <c r="W8" s="101"/>
      <c r="X8" s="101"/>
      <c r="Y8" s="101"/>
      <c r="Z8" s="101"/>
      <c r="AA8" s="101"/>
      <c r="AB8" s="98"/>
      <c r="AC8" s="98"/>
      <c r="AD8" s="101"/>
      <c r="AE8" s="101"/>
      <c r="AF8" s="97"/>
    </row>
    <row r="9" spans="1:32">
      <c r="A9" s="17" t="s">
        <v>53</v>
      </c>
      <c r="B9" s="26" t="s">
        <v>19</v>
      </c>
      <c r="C9" s="99">
        <v>225.28</v>
      </c>
      <c r="D9" s="99">
        <v>3.57</v>
      </c>
      <c r="E9" s="99">
        <v>0.14000000000000001</v>
      </c>
      <c r="F9" s="99">
        <v>1014.1999999999999</v>
      </c>
      <c r="G9" s="99">
        <v>11364.3</v>
      </c>
      <c r="H9" s="95" t="s">
        <v>16</v>
      </c>
      <c r="I9" s="99">
        <v>132.94</v>
      </c>
      <c r="J9" s="99">
        <v>394.96</v>
      </c>
      <c r="K9" s="95">
        <f t="shared" si="0"/>
        <v>13135.39</v>
      </c>
      <c r="L9" s="100"/>
      <c r="M9" s="100"/>
      <c r="N9" s="100"/>
      <c r="O9" s="100"/>
      <c r="S9" s="90"/>
      <c r="T9" s="24"/>
      <c r="U9" s="101"/>
      <c r="V9" s="101"/>
      <c r="W9" s="101"/>
      <c r="X9" s="101"/>
      <c r="Y9" s="101"/>
      <c r="Z9" s="101"/>
      <c r="AA9" s="101"/>
      <c r="AB9" s="98"/>
      <c r="AC9" s="98"/>
      <c r="AD9" s="101"/>
      <c r="AE9" s="101"/>
      <c r="AF9" s="97"/>
    </row>
    <row r="10" spans="1:32">
      <c r="A10" s="23"/>
      <c r="B10" s="26" t="s">
        <v>20</v>
      </c>
      <c r="C10" s="99">
        <v>223.94</v>
      </c>
      <c r="D10" s="99">
        <v>2.37</v>
      </c>
      <c r="E10" s="99">
        <v>0.08</v>
      </c>
      <c r="F10" s="99">
        <v>1150.03</v>
      </c>
      <c r="G10" s="99">
        <v>12368.68</v>
      </c>
      <c r="H10" s="95" t="s">
        <v>16</v>
      </c>
      <c r="I10" s="99">
        <v>156.29999999999745</v>
      </c>
      <c r="J10" s="99">
        <v>430</v>
      </c>
      <c r="K10" s="95">
        <f t="shared" si="0"/>
        <v>14331.399999999998</v>
      </c>
      <c r="L10" s="100"/>
      <c r="M10" s="100"/>
      <c r="N10" s="100"/>
      <c r="O10" s="100"/>
      <c r="S10" s="60"/>
      <c r="T10" s="24"/>
      <c r="U10" s="101"/>
      <c r="V10" s="101"/>
      <c r="W10" s="101"/>
      <c r="X10" s="101"/>
      <c r="Y10" s="101"/>
      <c r="Z10" s="101"/>
      <c r="AA10" s="101"/>
      <c r="AB10" s="98"/>
      <c r="AC10" s="98"/>
      <c r="AD10" s="101"/>
      <c r="AE10" s="101"/>
      <c r="AF10" s="97"/>
    </row>
    <row r="11" spans="1:32">
      <c r="A11" s="23"/>
      <c r="B11" s="26" t="s">
        <v>21</v>
      </c>
      <c r="C11" s="99">
        <v>223.68</v>
      </c>
      <c r="D11" s="99">
        <v>4.76</v>
      </c>
      <c r="E11" s="99">
        <v>0</v>
      </c>
      <c r="F11" s="99">
        <v>1254.8399999999999</v>
      </c>
      <c r="G11" s="99">
        <v>13295.91</v>
      </c>
      <c r="H11" s="95" t="s">
        <v>16</v>
      </c>
      <c r="I11" s="99">
        <v>149.67000000000024</v>
      </c>
      <c r="J11" s="99">
        <v>420.84</v>
      </c>
      <c r="K11" s="95">
        <f t="shared" si="0"/>
        <v>15349.7</v>
      </c>
      <c r="L11" s="100"/>
      <c r="M11" s="100"/>
      <c r="N11" s="100"/>
      <c r="O11" s="100"/>
      <c r="S11" s="60"/>
      <c r="T11" s="24"/>
      <c r="U11" s="101"/>
      <c r="V11" s="101"/>
      <c r="W11" s="101"/>
      <c r="X11" s="101"/>
      <c r="Y11" s="101"/>
      <c r="Z11" s="101"/>
      <c r="AA11" s="101"/>
      <c r="AB11" s="98"/>
      <c r="AC11" s="98"/>
      <c r="AD11" s="101"/>
      <c r="AE11" s="101"/>
      <c r="AF11" s="97"/>
    </row>
    <row r="12" spans="1:32">
      <c r="A12" s="23"/>
      <c r="B12" s="26" t="s">
        <v>22</v>
      </c>
      <c r="C12" s="99">
        <v>214.77599999999998</v>
      </c>
      <c r="D12" s="99">
        <v>3.73</v>
      </c>
      <c r="E12" s="99">
        <v>0</v>
      </c>
      <c r="F12" s="99">
        <v>1312.3600000000001</v>
      </c>
      <c r="G12" s="99">
        <v>13568.03</v>
      </c>
      <c r="H12" s="95">
        <v>58.6</v>
      </c>
      <c r="I12" s="99">
        <v>103.33100000000007</v>
      </c>
      <c r="J12" s="99">
        <v>398.47300000000001</v>
      </c>
      <c r="K12" s="95">
        <f t="shared" si="0"/>
        <v>15659.300000000001</v>
      </c>
      <c r="L12" s="100"/>
      <c r="M12" s="100"/>
      <c r="N12" s="100"/>
      <c r="O12" s="100"/>
      <c r="S12" s="60"/>
      <c r="T12" s="24"/>
      <c r="U12" s="101"/>
      <c r="V12" s="101"/>
      <c r="W12" s="101"/>
      <c r="X12" s="101"/>
      <c r="Y12" s="101"/>
      <c r="Z12" s="101"/>
      <c r="AA12" s="101"/>
      <c r="AB12" s="98"/>
      <c r="AC12" s="98"/>
      <c r="AD12" s="101"/>
      <c r="AE12" s="101"/>
      <c r="AF12" s="97"/>
    </row>
    <row r="13" spans="1:32">
      <c r="A13" s="23"/>
      <c r="B13" s="26" t="s">
        <v>23</v>
      </c>
      <c r="C13" s="99">
        <v>194.965</v>
      </c>
      <c r="D13" s="99">
        <v>3.95</v>
      </c>
      <c r="E13" s="99">
        <v>2.5670000000000002</v>
      </c>
      <c r="F13" s="99">
        <v>1208.3449999999998</v>
      </c>
      <c r="G13" s="99">
        <v>14411.6</v>
      </c>
      <c r="H13" s="95">
        <v>57.8</v>
      </c>
      <c r="I13" s="99">
        <v>103.72127000000268</v>
      </c>
      <c r="J13" s="99">
        <v>368.50055600000002</v>
      </c>
      <c r="K13" s="95">
        <f t="shared" si="0"/>
        <v>16351.448826000002</v>
      </c>
      <c r="L13" s="100"/>
      <c r="M13" s="100"/>
      <c r="N13" s="100"/>
      <c r="O13" s="100"/>
      <c r="S13" s="60"/>
      <c r="T13" s="24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7"/>
    </row>
    <row r="14" spans="1:32">
      <c r="A14" s="23"/>
      <c r="B14" s="26" t="s">
        <v>24</v>
      </c>
      <c r="C14" s="99">
        <v>164.59067000000002</v>
      </c>
      <c r="D14" s="99">
        <v>6.0943699999999996</v>
      </c>
      <c r="E14" s="99">
        <v>3.08304</v>
      </c>
      <c r="F14" s="99">
        <v>1258.90212</v>
      </c>
      <c r="G14" s="99">
        <v>16040.3884</v>
      </c>
      <c r="H14" s="95">
        <v>45.2</v>
      </c>
      <c r="I14" s="99">
        <v>97.869099999998298</v>
      </c>
      <c r="J14" s="99">
        <v>429.17467499999998</v>
      </c>
      <c r="K14" s="95">
        <f t="shared" si="0"/>
        <v>18045.302374999999</v>
      </c>
      <c r="L14" s="100"/>
      <c r="M14" s="100"/>
      <c r="N14" s="100"/>
      <c r="O14" s="100"/>
      <c r="S14" s="60"/>
      <c r="T14" s="24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97"/>
    </row>
    <row r="15" spans="1:32">
      <c r="A15" s="23"/>
      <c r="B15" s="26" t="s">
        <v>25</v>
      </c>
      <c r="C15" s="99">
        <v>171.83078999999998</v>
      </c>
      <c r="D15" s="99">
        <v>7.1307399999999994</v>
      </c>
      <c r="E15" s="99">
        <v>2.6822399999999997</v>
      </c>
      <c r="F15" s="99">
        <v>1666.02448</v>
      </c>
      <c r="G15" s="99">
        <v>17181.720799999999</v>
      </c>
      <c r="H15" s="95">
        <v>44.9</v>
      </c>
      <c r="I15" s="99">
        <v>104.77505000000008</v>
      </c>
      <c r="J15" s="99">
        <v>489.04669200000001</v>
      </c>
      <c r="K15" s="95">
        <f t="shared" si="0"/>
        <v>19668.110791999999</v>
      </c>
      <c r="L15" s="100"/>
      <c r="M15" s="100"/>
      <c r="N15" s="100"/>
      <c r="O15" s="100"/>
      <c r="S15" s="60"/>
      <c r="T15" s="24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97"/>
    </row>
    <row r="16" spans="1:32">
      <c r="A16" s="30"/>
      <c r="B16" s="26" t="s">
        <v>26</v>
      </c>
      <c r="C16" s="99">
        <v>168.0677</v>
      </c>
      <c r="D16" s="99">
        <v>7.7522600000000006</v>
      </c>
      <c r="E16" s="99">
        <v>2.1896300000000002</v>
      </c>
      <c r="F16" s="99">
        <v>1995.9458</v>
      </c>
      <c r="G16" s="99">
        <v>18871.361299999997</v>
      </c>
      <c r="H16" s="95">
        <v>67</v>
      </c>
      <c r="I16" s="99">
        <v>204.26910900000036</v>
      </c>
      <c r="J16" s="99">
        <v>358.41420099999999</v>
      </c>
      <c r="K16" s="95">
        <f t="shared" si="0"/>
        <v>21674.999999999996</v>
      </c>
      <c r="L16" s="100"/>
      <c r="M16" s="100"/>
      <c r="N16" s="100"/>
      <c r="O16" s="100"/>
      <c r="S16" s="60"/>
      <c r="T16" s="24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97"/>
    </row>
    <row r="17" spans="1:36" ht="32.25" customHeight="1">
      <c r="A17" s="33" t="s">
        <v>27</v>
      </c>
      <c r="B17" s="34"/>
      <c r="C17" s="43">
        <f>((C16-C15)/C15)*100</f>
        <v>-2.1899974969561491</v>
      </c>
      <c r="D17" s="43">
        <f>((D16-D15)/D15)*100</f>
        <v>8.7160659342508797</v>
      </c>
      <c r="E17" s="43">
        <f t="shared" ref="E17:K17" si="1">((E16-E15)/E15)*100</f>
        <v>-18.365619780481971</v>
      </c>
      <c r="F17" s="43">
        <f t="shared" si="1"/>
        <v>19.802909498664746</v>
      </c>
      <c r="G17" s="43">
        <f t="shared" si="1"/>
        <v>9.8339422440154998</v>
      </c>
      <c r="H17" s="45">
        <f>((H16-H15)/H15)*100</f>
        <v>49.220489977728285</v>
      </c>
      <c r="I17" s="43">
        <f>((I16-I15)/I15)*100</f>
        <v>94.959686490247634</v>
      </c>
      <c r="J17" s="43">
        <f t="shared" si="1"/>
        <v>-26.711660284576677</v>
      </c>
      <c r="K17" s="43">
        <f t="shared" si="1"/>
        <v>10.203772132584787</v>
      </c>
      <c r="L17" s="102"/>
      <c r="M17" s="102"/>
      <c r="N17" s="102"/>
      <c r="O17" s="102"/>
      <c r="S17" s="103"/>
      <c r="T17" s="103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</row>
    <row r="18" spans="1:36" ht="34.5" customHeight="1">
      <c r="A18" s="33" t="s">
        <v>28</v>
      </c>
      <c r="B18" s="34"/>
      <c r="C18" s="46" t="s">
        <v>29</v>
      </c>
      <c r="D18" s="46" t="s">
        <v>29</v>
      </c>
      <c r="E18" s="46" t="s">
        <v>29</v>
      </c>
      <c r="F18" s="46">
        <f>((F16/F7)^(1/10)-1)*100</f>
        <v>11.261879521008812</v>
      </c>
      <c r="G18" s="46">
        <f>((G16/G7)^(1/10)-1)*100</f>
        <v>6.2426560819761168</v>
      </c>
      <c r="H18" s="46" t="s">
        <v>29</v>
      </c>
      <c r="I18" s="46">
        <f>((I16/I7)^(1/10)-1)*100</f>
        <v>3.4380384455892976</v>
      </c>
      <c r="J18" s="46">
        <f>((J16/J7)^(1/10)-1)*100</f>
        <v>-6.1479309867990768</v>
      </c>
      <c r="K18" s="46">
        <f>((K16/K7)^(1/10)-1)*100</f>
        <v>6.0823845379025965</v>
      </c>
      <c r="L18" s="72"/>
      <c r="M18" s="72"/>
      <c r="N18" s="72"/>
      <c r="O18" s="72"/>
      <c r="S18" s="103"/>
      <c r="T18" s="103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</row>
    <row r="19" spans="1:36" ht="34.5" customHeight="1">
      <c r="A19" s="71"/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S19" s="71"/>
      <c r="T19" s="71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</row>
    <row r="20" spans="1:36" ht="32.25" customHeight="1">
      <c r="A20" s="1" t="s">
        <v>45</v>
      </c>
      <c r="B20" s="1"/>
      <c r="C20" s="1"/>
      <c r="D20" s="1"/>
      <c r="E20" s="1"/>
      <c r="F20" s="1"/>
      <c r="G20" s="1"/>
      <c r="H20" s="1"/>
      <c r="I20" s="1"/>
      <c r="J20" s="72"/>
      <c r="K20" s="72"/>
      <c r="L20" s="72"/>
      <c r="M20" s="72"/>
      <c r="N20" s="72"/>
      <c r="O20" s="72"/>
      <c r="Q20" s="85"/>
      <c r="R20" s="85"/>
      <c r="S20" s="85"/>
      <c r="T20" s="85"/>
      <c r="U20" s="85"/>
      <c r="V20" s="85"/>
      <c r="W20" s="85"/>
      <c r="X20" s="85"/>
      <c r="Y20" s="85"/>
      <c r="Z20" s="104"/>
      <c r="AA20" s="104"/>
      <c r="AB20" s="85"/>
      <c r="AC20" s="85"/>
      <c r="AD20" s="85"/>
      <c r="AE20" s="85"/>
      <c r="AF20" s="85"/>
      <c r="AG20" s="85"/>
      <c r="AH20" s="85"/>
      <c r="AI20" s="105"/>
      <c r="AJ20" s="104"/>
    </row>
    <row r="21" spans="1:36" ht="8.25" customHeight="1">
      <c r="A21" s="1"/>
      <c r="B21" s="1"/>
      <c r="C21" s="1"/>
      <c r="D21" s="1"/>
      <c r="E21" s="1"/>
      <c r="F21" s="1"/>
      <c r="G21" s="1"/>
      <c r="H21" s="1"/>
      <c r="I21" s="1"/>
      <c r="J21" s="72"/>
      <c r="K21" s="72"/>
      <c r="L21" s="72"/>
      <c r="M21" s="72"/>
      <c r="N21" s="72"/>
      <c r="O21" s="72"/>
      <c r="Q21" s="85"/>
      <c r="R21" s="85"/>
      <c r="S21" s="85"/>
      <c r="T21" s="85"/>
      <c r="U21" s="85"/>
      <c r="V21" s="85"/>
      <c r="W21" s="85"/>
      <c r="X21" s="85"/>
      <c r="Y21" s="85"/>
      <c r="Z21" s="104"/>
      <c r="AA21" s="104"/>
      <c r="AB21" s="85"/>
      <c r="AC21" s="85"/>
      <c r="AD21" s="85"/>
      <c r="AE21" s="85"/>
      <c r="AF21" s="85"/>
      <c r="AG21" s="85"/>
      <c r="AH21" s="85"/>
      <c r="AI21" s="105"/>
      <c r="AJ21" s="104"/>
    </row>
    <row r="22" spans="1:36" ht="19.5" customHeight="1">
      <c r="A22" s="104"/>
      <c r="B22" s="104"/>
      <c r="C22" s="104"/>
      <c r="D22" s="104"/>
      <c r="E22" s="104"/>
      <c r="F22" s="104"/>
      <c r="G22" s="104"/>
      <c r="H22" s="6"/>
      <c r="I22" s="7" t="s">
        <v>1</v>
      </c>
      <c r="J22" s="72"/>
      <c r="K22" s="72"/>
      <c r="L22" s="72"/>
      <c r="M22" s="72"/>
      <c r="N22" s="72"/>
      <c r="O22" s="72"/>
      <c r="Q22" s="105"/>
      <c r="R22" s="105"/>
      <c r="S22" s="105"/>
      <c r="T22" s="105"/>
      <c r="U22" s="105"/>
      <c r="V22" s="105"/>
      <c r="W22" s="105"/>
      <c r="X22" s="86"/>
      <c r="Y22" s="7"/>
      <c r="Z22" s="104"/>
      <c r="AA22" s="104"/>
      <c r="AB22" s="72"/>
      <c r="AC22" s="72"/>
      <c r="AD22" s="72"/>
      <c r="AE22" s="72"/>
      <c r="AF22" s="72"/>
      <c r="AG22" s="53"/>
      <c r="AH22" s="53"/>
      <c r="AI22" s="53"/>
    </row>
    <row r="23" spans="1:36" ht="24.75" customHeight="1">
      <c r="A23" s="8" t="s">
        <v>2</v>
      </c>
      <c r="B23" s="9" t="s">
        <v>3</v>
      </c>
      <c r="C23" s="10" t="s">
        <v>54</v>
      </c>
      <c r="D23" s="10" t="s">
        <v>55</v>
      </c>
      <c r="E23" s="11" t="s">
        <v>56</v>
      </c>
      <c r="F23" s="11" t="s">
        <v>57</v>
      </c>
      <c r="G23" s="11" t="s">
        <v>58</v>
      </c>
      <c r="H23" s="10" t="s">
        <v>49</v>
      </c>
      <c r="I23" s="10" t="s">
        <v>12</v>
      </c>
      <c r="Q23" s="73"/>
      <c r="R23" s="87"/>
      <c r="S23" s="87"/>
      <c r="T23" s="87"/>
      <c r="U23" s="88"/>
      <c r="V23" s="88"/>
      <c r="W23" s="88"/>
      <c r="X23" s="87"/>
      <c r="Y23" s="87"/>
      <c r="Z23" s="87"/>
      <c r="AA23" s="87"/>
      <c r="AB23" s="73"/>
      <c r="AC23" s="73"/>
      <c r="AD23" s="87"/>
      <c r="AE23" s="88"/>
      <c r="AF23" s="88"/>
      <c r="AG23" s="88"/>
      <c r="AH23" s="88"/>
      <c r="AI23" s="53"/>
    </row>
    <row r="24" spans="1:36" ht="15" customHeight="1">
      <c r="A24" s="13">
        <v>1</v>
      </c>
      <c r="B24" s="14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5" t="s">
        <v>59</v>
      </c>
      <c r="Q24" s="90"/>
      <c r="R24" s="91"/>
      <c r="S24" s="89"/>
      <c r="T24" s="89"/>
      <c r="U24" s="89"/>
      <c r="V24" s="89"/>
      <c r="W24" s="89"/>
      <c r="X24" s="89"/>
      <c r="Y24" s="89"/>
      <c r="Z24" s="89"/>
      <c r="AA24" s="89"/>
      <c r="AB24" s="90"/>
      <c r="AC24" s="90"/>
      <c r="AD24" s="91"/>
      <c r="AE24" s="87"/>
      <c r="AF24" s="87"/>
      <c r="AG24" s="87"/>
      <c r="AH24" s="87"/>
      <c r="AI24" s="53"/>
    </row>
    <row r="25" spans="1:36" ht="15" customHeight="1">
      <c r="A25" s="17" t="s">
        <v>60</v>
      </c>
      <c r="B25" s="40" t="s">
        <v>15</v>
      </c>
      <c r="C25" s="95">
        <v>1689</v>
      </c>
      <c r="D25" s="95">
        <v>6048</v>
      </c>
      <c r="E25" s="95">
        <v>753</v>
      </c>
      <c r="F25" s="95">
        <v>54</v>
      </c>
      <c r="G25" s="95">
        <v>332</v>
      </c>
      <c r="H25" s="95">
        <v>4417</v>
      </c>
      <c r="I25" s="95">
        <v>13293</v>
      </c>
      <c r="Q25" s="90"/>
      <c r="R25" s="18"/>
      <c r="S25" s="96"/>
      <c r="T25" s="96"/>
      <c r="U25" s="96"/>
      <c r="V25" s="96"/>
      <c r="W25" s="96"/>
      <c r="X25" s="96"/>
      <c r="Y25" s="96"/>
      <c r="Z25" s="96"/>
      <c r="AA25" s="96"/>
      <c r="AB25" s="90"/>
      <c r="AC25" s="90"/>
      <c r="AD25" s="18"/>
      <c r="AE25" s="96"/>
      <c r="AF25" s="96"/>
      <c r="AG25" s="96"/>
      <c r="AH25" s="96"/>
      <c r="AI25" s="53"/>
    </row>
    <row r="26" spans="1:36" ht="15" customHeight="1">
      <c r="A26" s="17"/>
      <c r="B26" s="26" t="s">
        <v>18</v>
      </c>
      <c r="C26" s="99">
        <v>1803</v>
      </c>
      <c r="D26" s="99">
        <v>5889</v>
      </c>
      <c r="E26" s="99">
        <v>1147</v>
      </c>
      <c r="F26" s="99">
        <v>71</v>
      </c>
      <c r="G26" s="99">
        <v>693.38</v>
      </c>
      <c r="H26" s="95">
        <v>4307</v>
      </c>
      <c r="I26" s="95">
        <v>13910.38</v>
      </c>
      <c r="Q26" s="90"/>
      <c r="R26" s="24"/>
      <c r="S26" s="100"/>
      <c r="T26" s="100"/>
      <c r="U26" s="100"/>
      <c r="V26" s="100"/>
      <c r="W26" s="100"/>
      <c r="X26" s="96"/>
      <c r="Y26" s="96"/>
      <c r="Z26" s="100"/>
      <c r="AA26" s="100"/>
      <c r="AB26" s="90"/>
      <c r="AC26" s="90"/>
      <c r="AD26" s="24"/>
      <c r="AE26" s="96"/>
      <c r="AF26" s="96"/>
      <c r="AG26" s="96"/>
      <c r="AH26" s="96"/>
      <c r="AI26" s="53"/>
    </row>
    <row r="27" spans="1:36" ht="15" customHeight="1">
      <c r="A27" s="17"/>
      <c r="B27" s="26" t="s">
        <v>19</v>
      </c>
      <c r="C27" s="99">
        <v>844.4</v>
      </c>
      <c r="D27" s="99">
        <v>6967.6</v>
      </c>
      <c r="E27" s="99">
        <v>639.29999999999995</v>
      </c>
      <c r="F27" s="99">
        <v>2.5</v>
      </c>
      <c r="G27" s="99">
        <v>560</v>
      </c>
      <c r="H27" s="95">
        <v>1120.5</v>
      </c>
      <c r="I27" s="95">
        <v>10134.299999999999</v>
      </c>
      <c r="Q27" s="90"/>
      <c r="R27" s="24"/>
      <c r="S27" s="100"/>
      <c r="T27" s="100"/>
      <c r="U27" s="100"/>
      <c r="V27" s="100"/>
      <c r="W27" s="100"/>
      <c r="X27" s="96"/>
      <c r="Y27" s="96"/>
      <c r="Z27" s="100"/>
      <c r="AA27" s="100"/>
      <c r="AB27" s="90"/>
      <c r="AC27" s="90"/>
      <c r="AD27" s="24"/>
      <c r="AE27" s="96"/>
      <c r="AF27" s="96"/>
      <c r="AG27" s="96"/>
      <c r="AH27" s="96"/>
      <c r="AI27" s="53"/>
    </row>
    <row r="28" spans="1:36" ht="15" customHeight="1">
      <c r="A28" s="23"/>
      <c r="B28" s="26" t="s">
        <v>20</v>
      </c>
      <c r="C28" s="99">
        <v>892.2</v>
      </c>
      <c r="D28" s="99">
        <v>7500</v>
      </c>
      <c r="E28" s="99">
        <v>419.3</v>
      </c>
      <c r="F28" s="99">
        <v>0</v>
      </c>
      <c r="G28" s="99">
        <v>154.69999999999999</v>
      </c>
      <c r="H28" s="95">
        <v>1710</v>
      </c>
      <c r="I28" s="95">
        <v>10676.2</v>
      </c>
      <c r="Q28" s="60"/>
      <c r="R28" s="24"/>
      <c r="S28" s="100"/>
      <c r="T28" s="100"/>
      <c r="U28" s="100"/>
      <c r="V28" s="100"/>
      <c r="W28" s="100"/>
      <c r="X28" s="96"/>
      <c r="Y28" s="96"/>
      <c r="Z28" s="100"/>
      <c r="AA28" s="100"/>
      <c r="AB28" s="60"/>
      <c r="AC28" s="60"/>
      <c r="AD28" s="24"/>
      <c r="AE28" s="96"/>
      <c r="AF28" s="96"/>
      <c r="AG28" s="96"/>
      <c r="AH28" s="96"/>
      <c r="AI28" s="53"/>
    </row>
    <row r="29" spans="1:36" ht="15" customHeight="1">
      <c r="A29" s="23"/>
      <c r="B29" s="26" t="s">
        <v>21</v>
      </c>
      <c r="C29" s="99">
        <v>962.3</v>
      </c>
      <c r="D29" s="99">
        <v>8140.8</v>
      </c>
      <c r="E29" s="99">
        <v>187.4</v>
      </c>
      <c r="F29" s="99">
        <v>0.2</v>
      </c>
      <c r="G29" s="99">
        <v>163.19999999999999</v>
      </c>
      <c r="H29" s="95">
        <v>1767.7</v>
      </c>
      <c r="I29" s="95">
        <v>11221.600000000002</v>
      </c>
      <c r="Q29" s="60"/>
      <c r="R29" s="24"/>
      <c r="S29" s="100"/>
      <c r="T29" s="100"/>
      <c r="U29" s="100"/>
      <c r="V29" s="100"/>
      <c r="W29" s="100"/>
      <c r="X29" s="96"/>
      <c r="Y29" s="96"/>
      <c r="Z29" s="100"/>
      <c r="AA29" s="100"/>
      <c r="AB29" s="60"/>
      <c r="AC29" s="60"/>
      <c r="AD29" s="24"/>
      <c r="AE29" s="96"/>
      <c r="AF29" s="96"/>
      <c r="AG29" s="96"/>
      <c r="AH29" s="96"/>
      <c r="AI29" s="53"/>
    </row>
    <row r="30" spans="1:36" ht="15" customHeight="1">
      <c r="A30" s="23"/>
      <c r="B30" s="26" t="s">
        <v>22</v>
      </c>
      <c r="C30" s="99">
        <v>898</v>
      </c>
      <c r="D30" s="99">
        <v>9412.2000000000007</v>
      </c>
      <c r="E30" s="99">
        <v>342</v>
      </c>
      <c r="F30" s="99">
        <v>0</v>
      </c>
      <c r="G30" s="99">
        <v>203.1</v>
      </c>
      <c r="H30" s="95">
        <v>1434.2</v>
      </c>
      <c r="I30" s="95">
        <v>12289.500000000002</v>
      </c>
      <c r="Q30" s="60"/>
      <c r="R30" s="24"/>
      <c r="S30" s="100"/>
      <c r="T30" s="100"/>
      <c r="U30" s="100"/>
      <c r="V30" s="100"/>
      <c r="W30" s="100"/>
      <c r="X30" s="96"/>
      <c r="Y30" s="96"/>
      <c r="Z30" s="100"/>
      <c r="AA30" s="100"/>
      <c r="AB30" s="60"/>
      <c r="AC30" s="60"/>
      <c r="AD30" s="24"/>
      <c r="AE30" s="96"/>
      <c r="AF30" s="96"/>
      <c r="AG30" s="96"/>
      <c r="AH30" s="96"/>
      <c r="AI30" s="53"/>
    </row>
    <row r="31" spans="1:36" ht="15" customHeight="1">
      <c r="A31" s="23"/>
      <c r="B31" s="26" t="s">
        <v>23</v>
      </c>
      <c r="C31" s="99">
        <v>515.9</v>
      </c>
      <c r="D31" s="99">
        <v>9463.9</v>
      </c>
      <c r="E31" s="99">
        <v>215.1</v>
      </c>
      <c r="F31" s="99">
        <v>0</v>
      </c>
      <c r="G31" s="99">
        <v>240.3</v>
      </c>
      <c r="H31" s="99">
        <v>870</v>
      </c>
      <c r="I31" s="95">
        <v>11305.199999999999</v>
      </c>
      <c r="Q31" s="60"/>
      <c r="R31" s="24"/>
      <c r="S31" s="100"/>
      <c r="T31" s="100"/>
      <c r="U31" s="100"/>
      <c r="V31" s="100"/>
      <c r="W31" s="100"/>
      <c r="X31" s="100"/>
      <c r="Y31" s="96"/>
      <c r="Z31" s="100"/>
      <c r="AA31" s="100"/>
      <c r="AB31" s="60"/>
      <c r="AC31" s="60"/>
      <c r="AD31" s="24"/>
      <c r="AE31" s="96"/>
      <c r="AF31" s="96"/>
      <c r="AG31" s="96"/>
      <c r="AH31" s="96"/>
      <c r="AI31" s="53"/>
    </row>
    <row r="32" spans="1:36" ht="15" customHeight="1">
      <c r="A32" s="23"/>
      <c r="B32" s="26" t="s">
        <v>24</v>
      </c>
      <c r="C32" s="99">
        <v>301.5</v>
      </c>
      <c r="D32" s="99">
        <v>9530.1</v>
      </c>
      <c r="E32" s="99">
        <v>199.2</v>
      </c>
      <c r="F32" s="99">
        <v>0</v>
      </c>
      <c r="G32" s="99">
        <v>207.5</v>
      </c>
      <c r="H32" s="99">
        <v>843.7</v>
      </c>
      <c r="I32" s="95">
        <v>11082.000000000002</v>
      </c>
      <c r="Q32" s="60"/>
      <c r="R32" s="24"/>
      <c r="S32" s="100"/>
      <c r="T32" s="100"/>
      <c r="U32" s="100"/>
      <c r="V32" s="100"/>
      <c r="W32" s="100"/>
      <c r="X32" s="100"/>
      <c r="Y32" s="96"/>
      <c r="Z32" s="100"/>
      <c r="AA32" s="100"/>
      <c r="AB32" s="60"/>
      <c r="AC32" s="60"/>
      <c r="AD32" s="24"/>
      <c r="AE32" s="96"/>
      <c r="AF32" s="96"/>
      <c r="AG32" s="96"/>
      <c r="AH32" s="96"/>
      <c r="AI32" s="53"/>
    </row>
    <row r="33" spans="1:35" ht="14.25" customHeight="1">
      <c r="A33" s="23"/>
      <c r="B33" s="26" t="s">
        <v>25</v>
      </c>
      <c r="C33" s="99">
        <v>315.89999999999998</v>
      </c>
      <c r="D33" s="99">
        <v>10350.200000000001</v>
      </c>
      <c r="E33" s="99">
        <v>50.3</v>
      </c>
      <c r="F33" s="99">
        <v>0</v>
      </c>
      <c r="G33" s="99">
        <v>37.1</v>
      </c>
      <c r="H33" s="99">
        <v>2517.4</v>
      </c>
      <c r="I33" s="95">
        <v>13270.9</v>
      </c>
      <c r="Q33" s="60"/>
      <c r="R33" s="24"/>
      <c r="S33" s="100"/>
      <c r="T33" s="100"/>
      <c r="U33" s="100"/>
      <c r="V33" s="100"/>
      <c r="W33" s="100"/>
      <c r="X33" s="100"/>
      <c r="Y33" s="96"/>
      <c r="Z33" s="100"/>
      <c r="AA33" s="100"/>
      <c r="AB33" s="60"/>
      <c r="AC33" s="60"/>
      <c r="AD33" s="24"/>
      <c r="AE33" s="96"/>
      <c r="AF33" s="96"/>
      <c r="AG33" s="96"/>
      <c r="AH33" s="96"/>
      <c r="AI33" s="53"/>
    </row>
    <row r="34" spans="1:35" ht="13.5" customHeight="1">
      <c r="A34" s="30"/>
      <c r="B34" s="26" t="s">
        <v>26</v>
      </c>
      <c r="C34" s="99">
        <v>349.35</v>
      </c>
      <c r="D34" s="99">
        <v>10311.66</v>
      </c>
      <c r="E34" s="99">
        <v>60.2</v>
      </c>
      <c r="F34" s="99">
        <v>0</v>
      </c>
      <c r="G34" s="99">
        <v>114.15</v>
      </c>
      <c r="H34" s="99">
        <v>2338.62</v>
      </c>
      <c r="I34" s="95">
        <v>13173.98</v>
      </c>
      <c r="Q34" s="60"/>
      <c r="R34" s="24"/>
      <c r="S34" s="100"/>
      <c r="T34" s="100"/>
      <c r="U34" s="100"/>
      <c r="V34" s="100"/>
      <c r="W34" s="100"/>
      <c r="X34" s="100"/>
      <c r="Y34" s="96"/>
      <c r="Z34" s="100"/>
      <c r="AA34" s="100"/>
      <c r="AB34" s="60"/>
      <c r="AC34" s="60"/>
      <c r="AD34" s="24"/>
      <c r="AE34" s="96"/>
      <c r="AF34" s="96"/>
      <c r="AG34" s="96"/>
      <c r="AH34" s="96"/>
      <c r="AI34" s="53"/>
    </row>
    <row r="35" spans="1:35" ht="36.75" customHeight="1">
      <c r="A35" s="33" t="s">
        <v>27</v>
      </c>
      <c r="B35" s="34"/>
      <c r="C35" s="43">
        <v>10.588793922127271</v>
      </c>
      <c r="D35" s="43">
        <v>-0.37235995439702491</v>
      </c>
      <c r="E35" s="43">
        <v>19.681908548707767</v>
      </c>
      <c r="F35" s="43" t="s">
        <v>29</v>
      </c>
      <c r="G35" s="43">
        <v>207.68194070080864</v>
      </c>
      <c r="H35" s="43">
        <v>-7.1017716691824981</v>
      </c>
      <c r="I35" s="43">
        <v>-0.73031972209872786</v>
      </c>
      <c r="Q35" s="103"/>
      <c r="R35" s="103"/>
      <c r="S35" s="102"/>
      <c r="T35" s="102"/>
      <c r="U35" s="102"/>
      <c r="V35" s="102"/>
      <c r="W35" s="102"/>
      <c r="X35" s="102"/>
      <c r="Y35" s="102"/>
      <c r="Z35" s="102"/>
      <c r="AA35" s="102"/>
      <c r="AB35" s="106"/>
      <c r="AC35" s="106"/>
      <c r="AD35" s="106"/>
      <c r="AE35" s="102"/>
      <c r="AF35" s="102"/>
      <c r="AG35" s="102"/>
      <c r="AH35" s="102"/>
      <c r="AI35" s="53"/>
    </row>
    <row r="36" spans="1:35" ht="32.25" customHeight="1">
      <c r="A36" s="33" t="s">
        <v>28</v>
      </c>
      <c r="B36" s="34"/>
      <c r="C36" s="46">
        <v>-14.579303192576386</v>
      </c>
      <c r="D36" s="46">
        <v>5.4803786733582882</v>
      </c>
      <c r="E36" s="46">
        <v>-22.325198602256712</v>
      </c>
      <c r="F36" s="46" t="s">
        <v>29</v>
      </c>
      <c r="G36" s="46">
        <v>-10.1260595882949</v>
      </c>
      <c r="H36" s="46">
        <v>-6.1610313369684366</v>
      </c>
      <c r="I36" s="107">
        <v>-8.9898655023856744E-2</v>
      </c>
      <c r="Q36" s="103"/>
      <c r="R36" s="103"/>
      <c r="S36" s="72"/>
      <c r="T36" s="72"/>
      <c r="U36" s="72"/>
      <c r="V36" s="72"/>
      <c r="W36" s="72"/>
      <c r="X36" s="72"/>
      <c r="Y36" s="72"/>
      <c r="Z36" s="72"/>
      <c r="AA36" s="72"/>
      <c r="AB36" s="103"/>
      <c r="AC36" s="103"/>
      <c r="AD36" s="103"/>
      <c r="AE36" s="72"/>
      <c r="AF36" s="72"/>
      <c r="AG36" s="72"/>
      <c r="AH36" s="72"/>
      <c r="AI36" s="53"/>
    </row>
    <row r="37" spans="1:35">
      <c r="Q37" s="53"/>
      <c r="R37" s="53"/>
      <c r="S37" s="53"/>
      <c r="T37" s="53"/>
      <c r="U37" s="53"/>
      <c r="V37" s="53"/>
      <c r="W37" s="53"/>
      <c r="X37" s="53"/>
      <c r="Y37" s="53"/>
      <c r="AB37" s="53"/>
      <c r="AC37" s="53"/>
      <c r="AD37" s="53"/>
      <c r="AE37" s="53"/>
      <c r="AF37" s="53"/>
      <c r="AG37" s="53"/>
      <c r="AH37" s="53"/>
      <c r="AI37" s="53"/>
    </row>
    <row r="38" spans="1:35">
      <c r="AB38" s="53"/>
      <c r="AC38" s="53"/>
      <c r="AD38" s="53"/>
      <c r="AE38" s="53"/>
      <c r="AF38" s="53"/>
      <c r="AG38" s="53"/>
      <c r="AH38" s="53"/>
      <c r="AI38" s="53"/>
    </row>
    <row r="43" spans="1:35">
      <c r="A43" s="72"/>
      <c r="B43" s="72"/>
      <c r="C43" s="72"/>
      <c r="D43" s="72"/>
      <c r="E43" s="72"/>
    </row>
    <row r="44" spans="1:35">
      <c r="A44" s="1" t="s">
        <v>45</v>
      </c>
      <c r="B44" s="1"/>
      <c r="C44" s="1"/>
      <c r="D44" s="1"/>
      <c r="E44" s="1"/>
      <c r="F44" s="1"/>
      <c r="G44" s="1"/>
    </row>
    <row r="45" spans="1:35" ht="36" customHeight="1">
      <c r="A45" s="1"/>
      <c r="B45" s="1"/>
      <c r="C45" s="1"/>
      <c r="D45" s="1"/>
      <c r="E45" s="1"/>
      <c r="F45" s="1"/>
      <c r="G45" s="1"/>
    </row>
    <row r="46" spans="1:35">
      <c r="A46" s="72"/>
      <c r="B46" s="72"/>
      <c r="C46" s="72"/>
      <c r="D46" s="72"/>
      <c r="E46" s="72"/>
      <c r="G46" t="s">
        <v>1</v>
      </c>
    </row>
    <row r="47" spans="1:35" ht="25.5">
      <c r="A47" s="8" t="s">
        <v>2</v>
      </c>
      <c r="B47" s="108"/>
      <c r="C47" s="9" t="s">
        <v>3</v>
      </c>
      <c r="D47" s="12" t="s">
        <v>61</v>
      </c>
      <c r="E47" s="12" t="s">
        <v>62</v>
      </c>
      <c r="F47" s="12" t="s">
        <v>58</v>
      </c>
      <c r="G47" s="12" t="s">
        <v>12</v>
      </c>
    </row>
    <row r="48" spans="1:35">
      <c r="A48" s="13">
        <v>1</v>
      </c>
      <c r="B48" s="109"/>
      <c r="C48" s="14">
        <v>2</v>
      </c>
      <c r="D48" s="10">
        <v>3</v>
      </c>
      <c r="E48" s="10">
        <v>4</v>
      </c>
      <c r="F48" s="10">
        <v>5</v>
      </c>
      <c r="G48" s="10" t="s">
        <v>63</v>
      </c>
    </row>
    <row r="49" spans="1:32">
      <c r="A49" s="17" t="s">
        <v>64</v>
      </c>
      <c r="B49" s="90"/>
      <c r="C49" s="40" t="s">
        <v>15</v>
      </c>
      <c r="D49" s="95">
        <v>9163</v>
      </c>
      <c r="E49" s="95">
        <v>85</v>
      </c>
      <c r="F49" s="95">
        <v>117</v>
      </c>
      <c r="G49" s="95">
        <v>9365</v>
      </c>
    </row>
    <row r="50" spans="1:32">
      <c r="A50" s="17"/>
      <c r="B50" s="90"/>
      <c r="C50" s="26" t="s">
        <v>18</v>
      </c>
      <c r="D50" s="95">
        <v>9131</v>
      </c>
      <c r="E50" s="95">
        <v>43</v>
      </c>
      <c r="F50" s="95">
        <v>128</v>
      </c>
      <c r="G50" s="95">
        <v>9302</v>
      </c>
    </row>
    <row r="51" spans="1:32">
      <c r="A51" s="17"/>
      <c r="B51" s="90"/>
      <c r="C51" s="26" t="s">
        <v>19</v>
      </c>
      <c r="D51" s="95">
        <v>9101</v>
      </c>
      <c r="E51" s="95">
        <v>69</v>
      </c>
      <c r="F51" s="95">
        <v>134.1</v>
      </c>
      <c r="G51" s="95">
        <v>9304.1</v>
      </c>
    </row>
    <row r="52" spans="1:32">
      <c r="A52" s="23"/>
      <c r="B52" s="60"/>
      <c r="C52" s="26" t="s">
        <v>20</v>
      </c>
      <c r="D52" s="95">
        <v>8722</v>
      </c>
      <c r="E52" s="95">
        <v>67</v>
      </c>
      <c r="F52" s="95">
        <v>138.80000000000001</v>
      </c>
      <c r="G52" s="95">
        <v>8927.7999999999993</v>
      </c>
    </row>
    <row r="53" spans="1:32">
      <c r="A53" s="23"/>
      <c r="B53" s="60"/>
      <c r="C53" s="26" t="s">
        <v>21</v>
      </c>
      <c r="D53" s="95">
        <v>8045</v>
      </c>
      <c r="E53" s="95">
        <v>61</v>
      </c>
      <c r="F53" s="95">
        <v>122.7</v>
      </c>
      <c r="G53" s="95">
        <v>8228.7000000000007</v>
      </c>
    </row>
    <row r="54" spans="1:32">
      <c r="A54" s="23"/>
      <c r="B54" s="60"/>
      <c r="C54" s="26" t="s">
        <v>22</v>
      </c>
      <c r="D54" s="95">
        <v>7349</v>
      </c>
      <c r="E54" s="95">
        <v>37.200000000000003</v>
      </c>
      <c r="F54" s="95">
        <v>115.3</v>
      </c>
      <c r="G54" s="95">
        <v>7501.5</v>
      </c>
    </row>
    <row r="55" spans="1:32">
      <c r="A55" s="23"/>
      <c r="B55" s="60"/>
      <c r="C55" s="26" t="s">
        <v>23</v>
      </c>
      <c r="D55" s="95">
        <v>7008.9</v>
      </c>
      <c r="E55" s="95">
        <v>49</v>
      </c>
      <c r="F55" s="95">
        <v>106.9</v>
      </c>
      <c r="G55" s="95">
        <v>7164.7999999999993</v>
      </c>
    </row>
    <row r="56" spans="1:32">
      <c r="A56" s="23"/>
      <c r="B56" s="60"/>
      <c r="C56" s="26" t="s">
        <v>24</v>
      </c>
      <c r="D56" s="95">
        <v>6917.3</v>
      </c>
      <c r="E56" s="95">
        <v>60.1</v>
      </c>
      <c r="F56" s="95">
        <v>109.3</v>
      </c>
      <c r="G56" s="95">
        <v>7086.7000000000007</v>
      </c>
    </row>
    <row r="57" spans="1:32">
      <c r="A57" s="23"/>
      <c r="B57" s="60"/>
      <c r="C57" s="26" t="s">
        <v>25</v>
      </c>
      <c r="D57" s="95">
        <v>6648.9</v>
      </c>
      <c r="E57" s="95">
        <v>63.9</v>
      </c>
      <c r="F57" s="95">
        <v>113.2</v>
      </c>
      <c r="G57" s="95">
        <v>6825.9999999999991</v>
      </c>
    </row>
    <row r="58" spans="1:32">
      <c r="A58" s="30"/>
      <c r="B58" s="60"/>
      <c r="C58" s="26" t="s">
        <v>26</v>
      </c>
      <c r="D58" s="95">
        <v>5204.12</v>
      </c>
      <c r="E58" s="95">
        <v>77.11</v>
      </c>
      <c r="F58" s="95">
        <v>115.58</v>
      </c>
      <c r="G58" s="95">
        <v>5396.8099999999995</v>
      </c>
    </row>
    <row r="59" spans="1:32">
      <c r="A59" s="110" t="s">
        <v>27</v>
      </c>
      <c r="B59" s="111"/>
      <c r="C59" s="112"/>
      <c r="D59" s="43">
        <v>-21.729609409075181</v>
      </c>
      <c r="E59" s="43">
        <v>20.672926447574337</v>
      </c>
      <c r="F59" s="43">
        <v>2.1024734982332114</v>
      </c>
      <c r="G59" s="43">
        <v>-20.937445062994431</v>
      </c>
    </row>
    <row r="60" spans="1:32">
      <c r="A60" s="33" t="s">
        <v>28</v>
      </c>
      <c r="B60" s="113"/>
      <c r="C60" s="34"/>
      <c r="D60" s="46">
        <v>-5.5001842892739905</v>
      </c>
      <c r="E60" s="46">
        <v>-0.96945303695060714</v>
      </c>
      <c r="F60" s="46">
        <v>-0.12203551510985289</v>
      </c>
      <c r="G60" s="46">
        <v>-5.3625707134538958</v>
      </c>
      <c r="R60" s="53"/>
      <c r="S60" s="53"/>
      <c r="T60" s="53"/>
      <c r="U60" s="53"/>
      <c r="V60" s="53"/>
      <c r="W60" s="53"/>
      <c r="X60" s="53"/>
      <c r="Y60" s="53"/>
      <c r="AB60" s="53"/>
      <c r="AC60" s="53"/>
      <c r="AD60" s="53"/>
      <c r="AE60" s="53"/>
      <c r="AF60" s="53"/>
    </row>
    <row r="61" spans="1:32" ht="15" customHeight="1">
      <c r="A61" t="s">
        <v>65</v>
      </c>
      <c r="R61" s="53"/>
      <c r="S61" s="87"/>
      <c r="T61" s="87"/>
      <c r="U61" s="88"/>
      <c r="V61" s="87"/>
      <c r="W61" s="87"/>
      <c r="X61" s="87"/>
      <c r="Y61" s="88"/>
      <c r="Z61" s="88"/>
      <c r="AA61" s="87"/>
      <c r="AB61" s="87"/>
      <c r="AC61" s="87"/>
      <c r="AD61" s="87"/>
      <c r="AE61" s="53"/>
      <c r="AF61" s="53"/>
    </row>
    <row r="62" spans="1:32">
      <c r="R62" s="53"/>
      <c r="S62" s="114"/>
      <c r="T62" s="53"/>
      <c r="U62" s="53"/>
      <c r="V62" s="53"/>
      <c r="W62" s="53"/>
      <c r="X62" s="53"/>
      <c r="Y62" s="53"/>
      <c r="AB62" s="53"/>
      <c r="AC62" s="53"/>
      <c r="AD62" s="53"/>
      <c r="AE62" s="53"/>
      <c r="AF62" s="53"/>
    </row>
    <row r="63" spans="1:32">
      <c r="R63" s="53"/>
      <c r="S63" s="53"/>
      <c r="T63" s="53"/>
      <c r="U63" s="53"/>
      <c r="V63" s="53"/>
      <c r="W63" s="53"/>
      <c r="X63" s="53"/>
      <c r="Y63" s="53"/>
      <c r="AB63" s="53"/>
      <c r="AC63" s="53"/>
      <c r="AD63" s="53"/>
      <c r="AE63" s="53"/>
      <c r="AF63" s="53"/>
    </row>
    <row r="64" spans="1:32">
      <c r="R64" s="53"/>
      <c r="S64" s="53"/>
      <c r="T64" s="53"/>
      <c r="U64" s="53"/>
      <c r="V64" s="53"/>
      <c r="W64" s="53"/>
      <c r="X64" s="53"/>
      <c r="Y64" s="53"/>
      <c r="AB64" s="53"/>
      <c r="AC64" s="53"/>
      <c r="AD64" s="53"/>
      <c r="AE64" s="53"/>
      <c r="AF64" s="53"/>
    </row>
    <row r="65" spans="18:32">
      <c r="R65" s="53"/>
      <c r="S65" s="53"/>
      <c r="T65" s="53"/>
      <c r="U65" s="53"/>
      <c r="V65" s="53"/>
      <c r="W65" s="53"/>
      <c r="X65" s="53"/>
      <c r="Y65" s="53"/>
      <c r="Z65" s="115"/>
      <c r="AB65" s="53"/>
      <c r="AC65" s="53"/>
      <c r="AD65" s="53"/>
      <c r="AE65" s="53"/>
      <c r="AF65" s="53"/>
    </row>
    <row r="66" spans="18:32">
      <c r="R66" s="53"/>
      <c r="S66" s="53"/>
      <c r="T66" s="53"/>
      <c r="U66" s="53"/>
      <c r="V66" s="53"/>
      <c r="W66" s="53"/>
      <c r="X66" s="53"/>
      <c r="Y66" s="53"/>
      <c r="Z66" s="115"/>
      <c r="AB66" s="53"/>
      <c r="AC66" s="53"/>
      <c r="AD66" s="53"/>
      <c r="AE66" s="53"/>
      <c r="AF66" s="53"/>
    </row>
    <row r="67" spans="18:32">
      <c r="R67" s="53"/>
      <c r="S67" s="53"/>
      <c r="T67" s="53"/>
      <c r="U67" s="53"/>
      <c r="V67" s="53"/>
      <c r="W67" s="53"/>
      <c r="X67" s="53"/>
      <c r="Y67" s="53"/>
      <c r="Z67" s="115"/>
      <c r="AB67" s="53"/>
      <c r="AC67" s="53"/>
      <c r="AD67" s="53"/>
      <c r="AE67" s="53"/>
      <c r="AF67" s="53"/>
    </row>
    <row r="68" spans="18:32">
      <c r="R68" s="53"/>
      <c r="S68" s="53"/>
      <c r="T68" s="53"/>
      <c r="U68" s="53"/>
      <c r="V68" s="53"/>
      <c r="W68" s="53"/>
      <c r="X68" s="53"/>
      <c r="Y68" s="53"/>
      <c r="AB68" s="53"/>
      <c r="AC68" s="53"/>
      <c r="AD68" s="53"/>
      <c r="AE68" s="53"/>
      <c r="AF68" s="53"/>
    </row>
    <row r="69" spans="18:32">
      <c r="R69" s="53"/>
      <c r="S69" s="53"/>
      <c r="T69" s="53"/>
      <c r="U69" s="53"/>
      <c r="V69" s="53"/>
      <c r="W69" s="53"/>
      <c r="X69" s="53"/>
      <c r="Y69" s="53"/>
      <c r="AA69" s="115"/>
      <c r="AB69" s="115"/>
      <c r="AC69" s="115"/>
      <c r="AD69" s="53"/>
      <c r="AE69" s="53"/>
      <c r="AF69" s="53"/>
    </row>
    <row r="70" spans="18:32">
      <c r="R70" s="53"/>
      <c r="S70" s="53"/>
      <c r="T70" s="53"/>
      <c r="U70" s="53"/>
      <c r="V70" s="53"/>
      <c r="W70" s="53"/>
      <c r="X70" s="53"/>
      <c r="Y70" s="53"/>
      <c r="AB70" s="53"/>
      <c r="AC70" s="53"/>
      <c r="AD70" s="53"/>
      <c r="AE70" s="53"/>
      <c r="AF70" s="53"/>
    </row>
    <row r="71" spans="18:32">
      <c r="R71" s="53"/>
      <c r="S71" s="53"/>
      <c r="T71" s="53"/>
      <c r="U71" s="53"/>
      <c r="V71" s="53"/>
      <c r="W71" s="53"/>
      <c r="X71" s="53"/>
      <c r="Y71" s="53"/>
      <c r="AB71" s="53"/>
      <c r="AC71" s="53"/>
      <c r="AD71" s="53"/>
      <c r="AE71" s="53"/>
      <c r="AF71" s="53"/>
    </row>
    <row r="72" spans="18:32">
      <c r="R72" s="53"/>
      <c r="S72" s="87"/>
      <c r="T72" s="87"/>
      <c r="U72" s="88"/>
      <c r="V72" s="87"/>
      <c r="W72" s="87"/>
      <c r="X72" s="87"/>
      <c r="Y72" s="88"/>
      <c r="Z72" s="88"/>
      <c r="AA72" s="87"/>
      <c r="AB72" s="87"/>
      <c r="AC72" s="87"/>
      <c r="AD72" s="87"/>
      <c r="AE72" s="53"/>
      <c r="AF72" s="53"/>
    </row>
    <row r="73" spans="18:32">
      <c r="R73" s="53"/>
      <c r="S73" s="53"/>
      <c r="T73" s="53"/>
      <c r="U73" s="53"/>
      <c r="V73" s="53"/>
      <c r="W73" s="53"/>
      <c r="X73" s="53"/>
      <c r="Y73" s="53"/>
      <c r="AB73" s="53"/>
      <c r="AC73" s="53"/>
      <c r="AD73" s="53"/>
      <c r="AE73" s="53"/>
      <c r="AF73" s="53"/>
    </row>
    <row r="74" spans="18:32">
      <c r="R74" s="53"/>
      <c r="S74" s="53"/>
      <c r="T74" s="53"/>
      <c r="U74" s="53"/>
      <c r="V74" s="53"/>
      <c r="W74" s="53"/>
      <c r="X74" s="53"/>
      <c r="Y74" s="53"/>
      <c r="AB74" s="53"/>
      <c r="AC74" s="53"/>
      <c r="AD74" s="53"/>
      <c r="AE74" s="53"/>
      <c r="AF74" s="53"/>
    </row>
    <row r="75" spans="18:32">
      <c r="R75" s="53"/>
      <c r="S75" s="53"/>
      <c r="T75" s="53"/>
      <c r="U75" s="53"/>
      <c r="V75" s="53"/>
      <c r="W75" s="53"/>
      <c r="X75" s="53"/>
      <c r="Y75" s="53"/>
      <c r="AB75" s="53"/>
      <c r="AC75" s="53"/>
      <c r="AD75" s="53"/>
      <c r="AE75" s="53"/>
      <c r="AF75" s="53"/>
    </row>
    <row r="76" spans="18:32">
      <c r="R76" s="53"/>
      <c r="S76" s="53"/>
      <c r="T76" s="53"/>
      <c r="U76" s="53"/>
      <c r="V76" s="53"/>
      <c r="W76" s="53"/>
      <c r="X76" s="53"/>
      <c r="Y76" s="53"/>
      <c r="AB76" s="53"/>
      <c r="AC76" s="53"/>
      <c r="AD76" s="53"/>
      <c r="AE76" s="53"/>
      <c r="AF76" s="53"/>
    </row>
    <row r="77" spans="18:32">
      <c r="R77" s="53"/>
      <c r="S77" s="53"/>
      <c r="T77" s="53"/>
      <c r="U77" s="53"/>
      <c r="V77" s="53"/>
      <c r="W77" s="53"/>
      <c r="X77" s="53"/>
      <c r="Y77" s="53"/>
      <c r="AB77" s="53"/>
      <c r="AC77" s="53"/>
      <c r="AD77" s="53"/>
      <c r="AE77" s="53"/>
      <c r="AF77" s="53"/>
    </row>
    <row r="78" spans="18:32">
      <c r="R78" s="53"/>
      <c r="S78" s="53"/>
      <c r="T78" s="53"/>
      <c r="U78" s="53"/>
      <c r="V78" s="53"/>
      <c r="W78" s="53"/>
      <c r="X78" s="53"/>
      <c r="Y78" s="53"/>
      <c r="AB78" s="53"/>
      <c r="AC78" s="53"/>
      <c r="AD78" s="53"/>
      <c r="AE78" s="53"/>
      <c r="AF78" s="53"/>
    </row>
    <row r="79" spans="18:32">
      <c r="R79" s="53"/>
      <c r="S79" s="53"/>
      <c r="T79" s="53"/>
      <c r="U79" s="53"/>
      <c r="V79" s="53"/>
      <c r="W79" s="53"/>
      <c r="X79" s="53"/>
      <c r="Y79" s="53"/>
      <c r="AB79" s="53"/>
      <c r="AC79" s="53"/>
      <c r="AD79" s="53"/>
      <c r="AE79" s="53"/>
      <c r="AF79" s="53"/>
    </row>
    <row r="101" spans="18:27">
      <c r="S101" t="s">
        <v>4</v>
      </c>
      <c r="T101" t="s">
        <v>5</v>
      </c>
      <c r="U101" t="s">
        <v>6</v>
      </c>
      <c r="V101" t="s">
        <v>7</v>
      </c>
      <c r="W101" t="s">
        <v>8</v>
      </c>
      <c r="X101" t="s">
        <v>9</v>
      </c>
      <c r="Y101" t="s">
        <v>10</v>
      </c>
      <c r="Z101" s="53" t="s">
        <v>11</v>
      </c>
      <c r="AA101" s="53" t="s">
        <v>12</v>
      </c>
    </row>
    <row r="103" spans="18:27">
      <c r="R103" t="s">
        <v>66</v>
      </c>
      <c r="S103">
        <v>5657.6440999999995</v>
      </c>
      <c r="T103">
        <v>607.09077000000002</v>
      </c>
      <c r="U103">
        <v>208.24892000000003</v>
      </c>
      <c r="V103">
        <v>1032.69424</v>
      </c>
      <c r="W103">
        <v>1223.98</v>
      </c>
      <c r="X103">
        <v>65089.36</v>
      </c>
      <c r="Y103">
        <v>2161.29</v>
      </c>
      <c r="Z103" s="53">
        <v>34.19</v>
      </c>
      <c r="AA103" s="53">
        <v>76014.498030000002</v>
      </c>
    </row>
    <row r="104" spans="18:27">
      <c r="R104" t="s">
        <v>67</v>
      </c>
      <c r="S104">
        <v>7.2294099999999997</v>
      </c>
      <c r="T104">
        <v>2.02217</v>
      </c>
      <c r="U104">
        <v>174.34964000000002</v>
      </c>
      <c r="V104">
        <v>59.494639999999997</v>
      </c>
      <c r="W104">
        <v>2.2999999999999998</v>
      </c>
      <c r="X104">
        <v>1.04</v>
      </c>
      <c r="Y104">
        <v>202.54</v>
      </c>
      <c r="Z104" s="53">
        <v>0</v>
      </c>
      <c r="AA104" s="53">
        <v>448.97586000000001</v>
      </c>
    </row>
    <row r="105" spans="18:27">
      <c r="R105" t="s">
        <v>68</v>
      </c>
      <c r="S105">
        <v>444.14503000000002</v>
      </c>
      <c r="T105">
        <v>51.408349999999999</v>
      </c>
      <c r="U105">
        <v>360.95071000000002</v>
      </c>
      <c r="V105">
        <v>2491.7528600000001</v>
      </c>
      <c r="W105">
        <v>71.45</v>
      </c>
      <c r="X105">
        <v>357.27</v>
      </c>
      <c r="Y105">
        <v>2453.3474100000003</v>
      </c>
      <c r="Z105" s="53">
        <v>815.01</v>
      </c>
      <c r="AA105" s="53">
        <v>7045.3343600000007</v>
      </c>
    </row>
    <row r="106" spans="18:27">
      <c r="R106" t="s">
        <v>69</v>
      </c>
      <c r="S106">
        <v>0</v>
      </c>
      <c r="T106">
        <v>0</v>
      </c>
      <c r="U106">
        <v>16.433869999999999</v>
      </c>
      <c r="V106">
        <v>50.88326</v>
      </c>
      <c r="Y106">
        <v>36.907869999999996</v>
      </c>
      <c r="Z106" s="53">
        <v>0</v>
      </c>
      <c r="AA106" s="53">
        <v>104.22499999999999</v>
      </c>
    </row>
    <row r="107" spans="18:27">
      <c r="R107" t="s">
        <v>70</v>
      </c>
      <c r="S107">
        <v>168.0677</v>
      </c>
      <c r="T107">
        <v>7.7522600000000006</v>
      </c>
      <c r="U107">
        <v>2.1896300000000002</v>
      </c>
      <c r="V107">
        <v>1995.9458</v>
      </c>
      <c r="W107">
        <v>18871.361299999997</v>
      </c>
      <c r="X107">
        <v>67</v>
      </c>
      <c r="Y107">
        <v>204.26910900000036</v>
      </c>
      <c r="Z107" s="53">
        <v>358.41420099999999</v>
      </c>
      <c r="AA107" s="53">
        <v>21674.999999999996</v>
      </c>
    </row>
    <row r="108" spans="18:27">
      <c r="R108" t="s">
        <v>12</v>
      </c>
      <c r="S108">
        <f t="shared" ref="S108:AA108" si="2">SUM(S103:S107)</f>
        <v>6277.0862399999987</v>
      </c>
      <c r="T108">
        <f t="shared" si="2"/>
        <v>668.27355</v>
      </c>
      <c r="U108">
        <f t="shared" si="2"/>
        <v>762.1727699999999</v>
      </c>
      <c r="V108">
        <f t="shared" si="2"/>
        <v>5630.7708000000002</v>
      </c>
      <c r="W108">
        <f t="shared" si="2"/>
        <v>20169.091299999996</v>
      </c>
      <c r="X108">
        <f t="shared" si="2"/>
        <v>65514.67</v>
      </c>
      <c r="Y108">
        <f t="shared" si="2"/>
        <v>5058.354389000001</v>
      </c>
      <c r="Z108" s="53">
        <f t="shared" si="2"/>
        <v>1207.6142010000001</v>
      </c>
      <c r="AA108" s="115">
        <f t="shared" si="2"/>
        <v>105288.03325000001</v>
      </c>
    </row>
    <row r="110" spans="18:27">
      <c r="S110" t="s">
        <v>54</v>
      </c>
      <c r="T110" t="s">
        <v>55</v>
      </c>
      <c r="U110" t="s">
        <v>56</v>
      </c>
      <c r="V110" t="s">
        <v>57</v>
      </c>
      <c r="W110" t="s">
        <v>58</v>
      </c>
      <c r="X110" t="s">
        <v>49</v>
      </c>
      <c r="Y110" t="s">
        <v>12</v>
      </c>
    </row>
    <row r="111" spans="18:27">
      <c r="R111" t="s">
        <v>60</v>
      </c>
      <c r="S111">
        <v>349.35</v>
      </c>
      <c r="T111">
        <v>10311.66</v>
      </c>
      <c r="U111">
        <v>60.2</v>
      </c>
      <c r="V111">
        <v>0</v>
      </c>
      <c r="W111">
        <v>114.15</v>
      </c>
      <c r="X111">
        <v>2338.62</v>
      </c>
      <c r="Y111">
        <v>13173.98</v>
      </c>
    </row>
    <row r="112" spans="18:27">
      <c r="AA112" s="53">
        <f>AA108+Y111+V117</f>
        <v>123858.82325</v>
      </c>
    </row>
    <row r="116" spans="15:22">
      <c r="S116" t="s">
        <v>61</v>
      </c>
      <c r="T116" t="s">
        <v>62</v>
      </c>
      <c r="U116" t="s">
        <v>58</v>
      </c>
      <c r="V116" t="s">
        <v>12</v>
      </c>
    </row>
    <row r="117" spans="15:22">
      <c r="R117" t="s">
        <v>71</v>
      </c>
      <c r="S117">
        <v>5204.12</v>
      </c>
      <c r="T117">
        <v>77.11</v>
      </c>
      <c r="U117">
        <v>115.58</v>
      </c>
      <c r="V117">
        <v>5396.8099999999995</v>
      </c>
    </row>
    <row r="118" spans="15:22">
      <c r="O118" t="s">
        <v>72</v>
      </c>
      <c r="P118" t="s">
        <v>73</v>
      </c>
    </row>
    <row r="119" spans="15:22">
      <c r="O119" t="s">
        <v>4</v>
      </c>
      <c r="P119">
        <v>6277.0862399999987</v>
      </c>
    </row>
    <row r="120" spans="15:22">
      <c r="O120" t="s">
        <v>7</v>
      </c>
      <c r="P120">
        <f>V108+T117</f>
        <v>5707.8807999999999</v>
      </c>
    </row>
    <row r="121" spans="15:22">
      <c r="O121" t="s">
        <v>8</v>
      </c>
      <c r="P121">
        <f>W108</f>
        <v>20169.091299999996</v>
      </c>
    </row>
    <row r="122" spans="15:22">
      <c r="O122" t="s">
        <v>9</v>
      </c>
      <c r="P122">
        <f>X108</f>
        <v>65514.67</v>
      </c>
    </row>
    <row r="123" spans="15:22">
      <c r="O123" t="s">
        <v>74</v>
      </c>
      <c r="P123">
        <v>10661.01</v>
      </c>
    </row>
    <row r="124" spans="15:22">
      <c r="O124" t="s">
        <v>61</v>
      </c>
      <c r="P124">
        <v>5204.12</v>
      </c>
    </row>
    <row r="125" spans="15:22">
      <c r="O125" s="53" t="s">
        <v>11</v>
      </c>
      <c r="P125">
        <f>X111+Z108</f>
        <v>3546.2342010000002</v>
      </c>
    </row>
    <row r="126" spans="15:22">
      <c r="O126" t="s">
        <v>58</v>
      </c>
      <c r="P126">
        <f>Y108+W111+U117+Q126</f>
        <v>5288.0843890000006</v>
      </c>
    </row>
    <row r="127" spans="15:22">
      <c r="P127">
        <v>123858.82324999999</v>
      </c>
    </row>
  </sheetData>
  <mergeCells count="18">
    <mergeCell ref="A36:B36"/>
    <mergeCell ref="Q36:R36"/>
    <mergeCell ref="AB36:AD36"/>
    <mergeCell ref="A44:G45"/>
    <mergeCell ref="A59:C59"/>
    <mergeCell ref="A60:C60"/>
    <mergeCell ref="A20:I21"/>
    <mergeCell ref="Q20:Y21"/>
    <mergeCell ref="AB20:AH21"/>
    <mergeCell ref="A35:B35"/>
    <mergeCell ref="Q35:R35"/>
    <mergeCell ref="AB35:AD35"/>
    <mergeCell ref="A1:K3"/>
    <mergeCell ref="S1:AF3"/>
    <mergeCell ref="A17:B17"/>
    <mergeCell ref="S17:T17"/>
    <mergeCell ref="A18:B18"/>
    <mergeCell ref="S18:T18"/>
  </mergeCells>
  <pageMargins left="0.7" right="0.7" top="0.75" bottom="0.75" header="0.3" footer="0.3"/>
  <pageSetup paperSize="9" scale="68" orientation="portrait" r:id="rId1"/>
  <colBreaks count="2" manualBreakCount="2">
    <brk id="15" max="39" man="1"/>
    <brk id="2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6.7</vt:lpstr>
      <vt:lpstr>6.7 conti</vt:lpstr>
      <vt:lpstr>6.7 conti 1</vt:lpstr>
      <vt:lpstr>'6.7 conti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Mroy</dc:creator>
  <cp:lastModifiedBy>Mroy</cp:lastModifiedBy>
  <dcterms:created xsi:type="dcterms:W3CDTF">2018-03-27T21:21:45Z</dcterms:created>
  <dcterms:modified xsi:type="dcterms:W3CDTF">2018-03-27T21:21:55Z</dcterms:modified>
</cp:coreProperties>
</file>