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RC\Energy Statistics Unit\Energy Statistics_Publications\"/>
    </mc:Choice>
  </mc:AlternateContent>
  <xr:revisionPtr revIDLastSave="0" documentId="13_ncr:1_{1B4D5E47-415D-4D41-B00F-8DDA46008301}" xr6:coauthVersionLast="36" xr6:coauthVersionMax="36" xr10:uidLastSave="{00000000-0000-0000-0000-000000000000}"/>
  <bookViews>
    <workbookView xWindow="0" yWindow="0" windowWidth="28800" windowHeight="12105" activeTab="3" xr2:uid="{9520A160-CFC6-42B0-929A-CF3887C5D626}"/>
  </bookViews>
  <sheets>
    <sheet name=" 8.1" sheetId="1" r:id="rId1"/>
    <sheet name=" 8.2" sheetId="2" r:id="rId2"/>
    <sheet name="8.3" sheetId="3" r:id="rId3"/>
    <sheet name="8.4" sheetId="4" r:id="rId4"/>
  </sheets>
  <externalReferences>
    <externalReference r:id="rId5"/>
    <externalReference r:id="rId6"/>
    <externalReference r:id="rId7"/>
  </externalReferences>
  <definedNames>
    <definedName name="\I" localSheetId="3">#REF!</definedName>
    <definedName name="\I">#REF!</definedName>
    <definedName name="\P" localSheetId="3">#REF!</definedName>
    <definedName name="\P">#REF!</definedName>
    <definedName name="aa" localSheetId="3">'[1]Oil Consumption – barrels'!#REF!</definedName>
    <definedName name="aa">'[1]Oil Consumption – barrels'!#REF!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FHeadings">'[2]Conversion factors_1'!$B$5:$Q$5</definedName>
    <definedName name="ConversionFactors">OFFSET('[2]Conversion factors_1'!$B$6,0,0,100,16)</definedName>
    <definedName name="ConversionFactors2">OFFSET('[2]Conversion factors_2'!$B$6,0,0,100,16)</definedName>
    <definedName name="Countries">'[3]automatic MM'!$C$77:$C$114</definedName>
    <definedName name="CountryName">'[3]automatic MM'!$D$6</definedName>
    <definedName name="CountryName_1">'[3]automatic MM'!$D$6</definedName>
    <definedName name="DataYear">'[3]automatic MM'!$D$9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xceptions">OFFSET([3]Exceptions!$B$8,1,0,COUNTA([3]Exceptions!$B$8:$B$305)-1,6)</definedName>
    <definedName name="INIT" localSheetId="3">#REF!</definedName>
    <definedName name="INIT">#REF!</definedName>
    <definedName name="LEAP" localSheetId="3">#REF!</definedName>
    <definedName name="LEAP">#REF!</definedName>
    <definedName name="MJ_per_toe">41868</definedName>
    <definedName name="NONLEAP" localSheetId="3">#REF!</definedName>
    <definedName name="NONLEAP">#REF!</definedName>
    <definedName name="_xlnm.Print_Area" localSheetId="1">' 8.2'!$A$1:$F$19</definedName>
    <definedName name="Print1" localSheetId="3">#REF!</definedName>
    <definedName name="Print1">#REF!</definedName>
    <definedName name="RawData">'[2]Data in physical units_1'!$B$5:$BM$106</definedName>
    <definedName name="RawData2">'[2]Data in physical units_2'!$B$5:$BM$106</definedName>
    <definedName name="RawDataHeadings">'[2]Data in physical units_1'!$B$4:$BM$4</definedName>
    <definedName name="RawDataHeadings2">'[2]Data in physical units_2'!$B$4:$BM$4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4" l="1"/>
  <c r="G42" i="4"/>
  <c r="J41" i="4"/>
  <c r="I41" i="4"/>
  <c r="G41" i="4"/>
  <c r="F41" i="4"/>
  <c r="J36" i="4"/>
  <c r="I36" i="4"/>
  <c r="G36" i="4"/>
  <c r="F36" i="4"/>
  <c r="J35" i="4"/>
  <c r="I35" i="4"/>
  <c r="G35" i="4"/>
  <c r="F35" i="4"/>
  <c r="J34" i="4"/>
  <c r="I34" i="4"/>
  <c r="G34" i="4"/>
  <c r="F34" i="4"/>
  <c r="J33" i="4"/>
  <c r="I33" i="4"/>
  <c r="G33" i="4"/>
  <c r="F33" i="4"/>
  <c r="I32" i="4"/>
  <c r="F32" i="4"/>
  <c r="I28" i="4"/>
  <c r="F28" i="4"/>
  <c r="I24" i="4"/>
  <c r="F24" i="4"/>
  <c r="I23" i="4"/>
  <c r="F23" i="4"/>
  <c r="I22" i="4"/>
  <c r="F22" i="4"/>
  <c r="J18" i="4"/>
  <c r="I18" i="4"/>
  <c r="G18" i="4"/>
  <c r="F18" i="4"/>
  <c r="J17" i="4"/>
  <c r="I17" i="4"/>
  <c r="G17" i="4"/>
  <c r="F17" i="4"/>
  <c r="J16" i="4"/>
  <c r="I16" i="4"/>
  <c r="G16" i="4"/>
  <c r="F16" i="4"/>
  <c r="J15" i="4"/>
  <c r="I15" i="4"/>
  <c r="G15" i="4"/>
  <c r="F15" i="4"/>
  <c r="J14" i="4"/>
  <c r="I14" i="4"/>
  <c r="G14" i="4"/>
  <c r="F14" i="4"/>
  <c r="J13" i="4"/>
  <c r="I13" i="4"/>
  <c r="G13" i="4"/>
  <c r="F13" i="4"/>
  <c r="J12" i="4"/>
  <c r="I12" i="4"/>
  <c r="G12" i="4"/>
  <c r="F12" i="4"/>
  <c r="J11" i="4"/>
  <c r="I11" i="4"/>
  <c r="G11" i="4"/>
  <c r="F11" i="4"/>
  <c r="J10" i="4"/>
  <c r="I10" i="4"/>
  <c r="G10" i="4"/>
  <c r="F10" i="4"/>
  <c r="J9" i="4"/>
  <c r="I9" i="4"/>
  <c r="G9" i="4"/>
  <c r="F9" i="4"/>
  <c r="J8" i="4"/>
  <c r="G8" i="4"/>
  <c r="J7" i="4"/>
  <c r="G7" i="4"/>
  <c r="J6" i="4"/>
  <c r="I6" i="4"/>
  <c r="G6" i="4"/>
  <c r="F6" i="4"/>
  <c r="J5" i="4"/>
  <c r="G5" i="4"/>
  <c r="J4" i="4"/>
  <c r="G4" i="4"/>
  <c r="C40" i="1"/>
  <c r="I38" i="4" l="1"/>
  <c r="I25" i="4" l="1"/>
  <c r="J38" i="4"/>
  <c r="F38" i="4" l="1"/>
  <c r="G38" i="4" l="1"/>
  <c r="F25" i="4"/>
  <c r="I39" i="4" l="1"/>
  <c r="F40" i="4" l="1"/>
  <c r="F20" i="4" l="1"/>
  <c r="I40" i="4"/>
  <c r="F39" i="4"/>
  <c r="J39" i="4" l="1"/>
  <c r="I26" i="4"/>
  <c r="I20" i="4"/>
  <c r="J40" i="4"/>
  <c r="I27" i="4"/>
  <c r="G39" i="4"/>
  <c r="F26" i="4"/>
  <c r="F30" i="4"/>
  <c r="F31" i="4"/>
  <c r="G40" i="4"/>
  <c r="F27" i="4"/>
  <c r="F19" i="4" l="1"/>
  <c r="F29" i="4"/>
  <c r="G28" i="4"/>
  <c r="G25" i="4"/>
  <c r="F7" i="4"/>
  <c r="F4" i="4"/>
  <c r="G27" i="4"/>
  <c r="G26" i="4"/>
  <c r="I19" i="4"/>
  <c r="I4" i="4"/>
  <c r="J28" i="4"/>
  <c r="J27" i="4"/>
  <c r="J25" i="4"/>
  <c r="I7" i="4"/>
  <c r="J26" i="4"/>
  <c r="I31" i="4"/>
  <c r="I29" i="4"/>
  <c r="I21" i="4" l="1"/>
  <c r="G31" i="4"/>
  <c r="G32" i="4"/>
  <c r="G30" i="4"/>
  <c r="G29" i="4"/>
  <c r="F8" i="4"/>
  <c r="F5" i="4"/>
  <c r="I30" i="4" l="1"/>
  <c r="J30" i="4" l="1"/>
  <c r="J32" i="4"/>
  <c r="J29" i="4"/>
  <c r="I8" i="4"/>
  <c r="I5" i="4"/>
  <c r="J31" i="4"/>
</calcChain>
</file>

<file path=xl/sharedStrings.xml><?xml version="1.0" encoding="utf-8"?>
<sst xmlns="http://schemas.openxmlformats.org/spreadsheetml/2006/main" count="243" uniqueCount="169">
  <si>
    <t xml:space="preserve">Table 8.1 : State-wise Number of Villages Electrified </t>
  </si>
  <si>
    <t>Sl. No.</t>
  </si>
  <si>
    <t>States/ UTs</t>
  </si>
  <si>
    <t>No. of villages as per 2011  Census</t>
  </si>
  <si>
    <t>Villages Electrified as on 31.3.2021</t>
  </si>
  <si>
    <t>Villages Electrified as on 31.03.2022</t>
  </si>
  <si>
    <t>Andhra Pradesh</t>
  </si>
  <si>
    <t>All Villages have been Electrified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</si>
  <si>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</si>
  <si>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</si>
  <si>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</si>
  <si>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</si>
  <si>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</si>
  <si>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</si>
  <si>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</si>
  <si>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</si>
  <si>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</si>
  <si>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</si>
  <si>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</si>
  <si>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</si>
  <si>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</si>
  <si>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</si>
  <si>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</si>
  <si>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</si>
  <si>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</si>
  <si>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</si>
  <si>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</si>
  <si>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</si>
  <si>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</si>
  <si>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</si>
  <si>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</si>
  <si>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</si>
  <si>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</si>
  <si>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</si>
  <si>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</si>
  <si>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</si>
  <si>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</si>
  <si>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</si>
  <si>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</si>
  <si>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</si>
  <si>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</si>
  <si>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</si>
  <si>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Puducherry</t>
  </si>
  <si>
    <t xml:space="preserve">Total  </t>
  </si>
  <si>
    <t>Source: Central Electricity Authority</t>
  </si>
  <si>
    <t>Table 8.2: Per-Capita Energy Consumption and Energy Intensity</t>
  </si>
  <si>
    <t>Year</t>
  </si>
  <si>
    <t>Energy Consumption in petajoules</t>
  </si>
  <si>
    <t>Mid year population 
(in Thousands) *</t>
  </si>
  <si>
    <t xml:space="preserve">GDP at 2011-12 prices ( Rs. crore) ** </t>
  </si>
  <si>
    <t>Per Capita Energy Consumption (in Megajoules)</t>
  </si>
  <si>
    <t>Energy Intensity (Megajoules  per rupee)</t>
  </si>
  <si>
    <t>2011-12</t>
  </si>
  <si>
    <t>2012-13</t>
  </si>
  <si>
    <t>2013-14</t>
  </si>
  <si>
    <t>2014-15</t>
  </si>
  <si>
    <t xml:space="preserve">2015-16 </t>
  </si>
  <si>
    <t>2016-17</t>
  </si>
  <si>
    <t>2017-18</t>
  </si>
  <si>
    <t xml:space="preserve">2018-19 </t>
  </si>
  <si>
    <t>2019-20</t>
  </si>
  <si>
    <t>2020-21</t>
  </si>
  <si>
    <t>2021-22 (P)</t>
  </si>
  <si>
    <t>Growth rate of 2021-22 (P) over 2020-21(%)</t>
  </si>
  <si>
    <t>CAGR 2012-13 to 2021-22 (P) (%)</t>
  </si>
  <si>
    <t>(P): Provisional</t>
  </si>
  <si>
    <t>Energy Intensity=Amount of energy consumed for producing one unit of Gross Domestic Product.</t>
  </si>
  <si>
    <r>
      <t xml:space="preserve">* </t>
    </r>
    <r>
      <rPr>
        <i/>
        <sz val="11"/>
        <color theme="1"/>
        <rFont val="Calibri"/>
        <family val="2"/>
        <scheme val="minor"/>
      </rPr>
      <t>Mid-Year (as on 1st October) population has been taken from Population Projections for India and states 2011 – 2036</t>
    </r>
    <r>
      <rPr>
        <sz val="11"/>
        <color theme="1"/>
        <rFont val="Calibri"/>
        <family val="2"/>
        <scheme val="minor"/>
      </rPr>
      <t xml:space="preserve">; </t>
    </r>
    <r>
      <rPr>
        <i/>
        <sz val="11"/>
        <color theme="1"/>
        <rFont val="Calibri"/>
        <family val="2"/>
        <scheme val="minor"/>
      </rPr>
      <t>Report of the Technical Group On Population Projections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July, 2020</t>
    </r>
  </si>
  <si>
    <t>**  GDP  estimates are  at base 2011-12 price as per the National Accounts Divisions's, NSO, MoSPI.</t>
  </si>
  <si>
    <t>Table 8.3 India's Total Emissions related to Energy Sector</t>
  </si>
  <si>
    <t>(GgCO2 Equivalent)*</t>
  </si>
  <si>
    <t>GHG sources and removals</t>
  </si>
  <si>
    <t>A. Fuel Combustion activities</t>
  </si>
  <si>
    <t>1. Energy Industries</t>
  </si>
  <si>
    <t>2. Manufacturing industries &amp; construction</t>
  </si>
  <si>
    <t>3. Transport</t>
  </si>
  <si>
    <t>4. Other sectors</t>
  </si>
  <si>
    <t>B. Fugitive emission from fuels</t>
  </si>
  <si>
    <t>1. Solid fuels</t>
  </si>
  <si>
    <t>2. Oil and natural gas</t>
  </si>
  <si>
    <t>Total Energy (A+B)</t>
  </si>
  <si>
    <t>Source: India Third Biennial Update Report to The United Nations Framework Convention on Climate Change, Ministry of Environment, Forest and Climate Change, February 2021</t>
  </si>
  <si>
    <t>*GgCO2 Equivalent : Gigagrams of carbon dioxide equivalent</t>
  </si>
  <si>
    <t>Table 8.4 Energy Indicators for Sustainability</t>
  </si>
  <si>
    <t>Theme</t>
  </si>
  <si>
    <t>Sub-theme</t>
  </si>
  <si>
    <t>Indicator</t>
  </si>
  <si>
    <t>Category</t>
  </si>
  <si>
    <t>Unit</t>
  </si>
  <si>
    <t>Numerators</t>
  </si>
  <si>
    <t xml:space="preserve">Denominators </t>
  </si>
  <si>
    <t>2020-21 (P)</t>
  </si>
  <si>
    <t>Table associated</t>
  </si>
  <si>
    <t>Use and Production Pattern</t>
  </si>
  <si>
    <t>Overall Use</t>
  </si>
  <si>
    <t>Energy use per capita</t>
  </si>
  <si>
    <t>TPES</t>
  </si>
  <si>
    <t>toe/person</t>
  </si>
  <si>
    <t>7.2 &amp; 8.2</t>
  </si>
  <si>
    <t>TFC</t>
  </si>
  <si>
    <t xml:space="preserve">Electricity </t>
  </si>
  <si>
    <t>Kwh/person</t>
  </si>
  <si>
    <t>6.1 &amp; 8.2</t>
  </si>
  <si>
    <t>Overall Productivity</t>
  </si>
  <si>
    <t>Energy use per unit of GDP</t>
  </si>
  <si>
    <t>toe/000'rupees</t>
  </si>
  <si>
    <t>7.2 &amp; GDP</t>
  </si>
  <si>
    <t>Statement 1.2 of 1st revised GDP released in the end of january or statement 1 of Provisional GDP released in may</t>
  </si>
  <si>
    <t>Kwh/000'rupees</t>
  </si>
  <si>
    <t>6.1 &amp; GDP</t>
  </si>
  <si>
    <t>Supply Efficiency</t>
  </si>
  <si>
    <t>Efficiency of energy conversion and distribution</t>
  </si>
  <si>
    <t>All</t>
  </si>
  <si>
    <t>%</t>
  </si>
  <si>
    <t>Production</t>
  </si>
  <si>
    <t>Reserves-to-production ratio</t>
  </si>
  <si>
    <t>years</t>
  </si>
  <si>
    <t>1.1, 1.1A, 1.2 &amp; 3.1</t>
  </si>
  <si>
    <t>All means coal, lignite, crude oil and natural gas (coal and lignite only proved reserved) after converting in petajoules</t>
  </si>
  <si>
    <t>coal</t>
  </si>
  <si>
    <t>1.1 &amp; 3.1</t>
  </si>
  <si>
    <t>only proved reserved</t>
  </si>
  <si>
    <t>lignite</t>
  </si>
  <si>
    <t>1.1(A) &amp; 3.1</t>
  </si>
  <si>
    <t>Resources-to-production ratio</t>
  </si>
  <si>
    <t>All types of reserved of coal and lignite is taken i.e total is taken with crude oil and natural gas after converting in petajoules</t>
  </si>
  <si>
    <t>Crude oil</t>
  </si>
  <si>
    <t>1.2 &amp; 3.1</t>
  </si>
  <si>
    <t>Natural Gas</t>
  </si>
  <si>
    <t>Coal</t>
  </si>
  <si>
    <t>1.1, &amp; 3.1</t>
  </si>
  <si>
    <t>Lignite</t>
  </si>
  <si>
    <t>1.1(A )&amp; 3.1</t>
  </si>
  <si>
    <t>End Use</t>
  </si>
  <si>
    <t>Sectoral Energy Intensities</t>
  </si>
  <si>
    <t>Industry</t>
  </si>
  <si>
    <t>7.2 &amp; GVA</t>
  </si>
  <si>
    <r>
      <t>Statement 4.2 of 1st revised GDP released in the end of january/ Mining is also included in industry or</t>
    </r>
    <r>
      <rPr>
        <i/>
        <sz val="11"/>
        <color theme="1"/>
        <rFont val="Calibri"/>
        <family val="2"/>
        <scheme val="minor"/>
      </rPr>
      <t xml:space="preserve"> statement 3 of porovisional gdp released in may</t>
    </r>
    <r>
      <rPr>
        <sz val="11"/>
        <color theme="1"/>
        <rFont val="Calibri"/>
        <family val="2"/>
        <scheme val="minor"/>
      </rPr>
      <t xml:space="preserve"> </t>
    </r>
  </si>
  <si>
    <t>Agriculture</t>
  </si>
  <si>
    <t>Transport</t>
  </si>
  <si>
    <t>Sectoral Electricity Intensities</t>
  </si>
  <si>
    <t>7.1 &amp; GVA</t>
  </si>
  <si>
    <t>Diversification (Fuel Mix)</t>
  </si>
  <si>
    <t>Fuel shares in TPES</t>
  </si>
  <si>
    <t>Crude Oil</t>
  </si>
  <si>
    <t>Table 7.2</t>
  </si>
  <si>
    <t>RE &amp;Others</t>
  </si>
  <si>
    <t>Nuclear,  hydro and RE has been taken</t>
  </si>
  <si>
    <t>Fuel share in TFC</t>
  </si>
  <si>
    <t>Oil Products</t>
  </si>
  <si>
    <t>Electricity</t>
  </si>
  <si>
    <t>Fuel share in electricity</t>
  </si>
  <si>
    <t>Thermal</t>
  </si>
  <si>
    <t>Table 3.6</t>
  </si>
  <si>
    <t>Nuclear</t>
  </si>
  <si>
    <t>Hydro</t>
  </si>
  <si>
    <t>RE (other than Hydro)</t>
  </si>
  <si>
    <t>Security</t>
  </si>
  <si>
    <t>Imports</t>
  </si>
  <si>
    <t>Net energy import dependency</t>
  </si>
  <si>
    <t>Overall</t>
  </si>
  <si>
    <t xml:space="preserve">Net Import dependecy has been calculated as per previous edition but formula may be checked as net import is calculated from both import and export </t>
  </si>
  <si>
    <t>Natural gas</t>
  </si>
  <si>
    <t xml:space="preserve">Coal </t>
  </si>
  <si>
    <t>Table 7.1</t>
  </si>
  <si>
    <t>Strategic Fuel Stocks</t>
  </si>
  <si>
    <t>Stocks of critical fuels per corresponding fuel consumption</t>
  </si>
  <si>
    <t>table 6.1 and pit head closing stock of coal</t>
  </si>
  <si>
    <t>Note: The difference in the figures computed by MoPNG and MoSPI arises due to methodolgical differences - MoSPI using data from supply side and MoPNG using consumption side.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</si>
</sst>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,##0.0000"/>
    <numFmt numFmtId="165" formatCode="#,##0.000000"/>
    <numFmt numFmtId="166" formatCode="#,##0.00000"/>
    <numFmt numFmtId="167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1" fontId="5" fillId="3" borderId="2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0" fontId="7" fillId="3" borderId="7" xfId="0" applyFont="1" applyFill="1" applyBorder="1"/>
    <xf numFmtId="1" fontId="5" fillId="3" borderId="7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/>
    <xf numFmtId="0" fontId="7" fillId="3" borderId="4" xfId="0" applyFont="1" applyFill="1" applyBorder="1"/>
    <xf numFmtId="1" fontId="9" fillId="3" borderId="3" xfId="0" applyNumberFormat="1" applyFont="1" applyFill="1" applyBorder="1"/>
    <xf numFmtId="0" fontId="10" fillId="2" borderId="14" xfId="0" applyFont="1" applyFill="1" applyBorder="1" applyAlignment="1"/>
    <xf numFmtId="0" fontId="11" fillId="2" borderId="14" xfId="0" applyFont="1" applyFill="1" applyBorder="1" applyAlignment="1"/>
    <xf numFmtId="0" fontId="0" fillId="2" borderId="0" xfId="0" applyFill="1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3" fillId="3" borderId="7" xfId="0" applyFont="1" applyFill="1" applyBorder="1"/>
    <xf numFmtId="3" fontId="5" fillId="3" borderId="7" xfId="0" applyNumberFormat="1" applyFont="1" applyFill="1" applyBorder="1" applyAlignment="1">
      <alignment horizontal="right" vertical="center" wrapText="1"/>
    </xf>
    <xf numFmtId="3" fontId="5" fillId="3" borderId="7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horizontal="right" vertical="center"/>
    </xf>
    <xf numFmtId="1" fontId="0" fillId="0" borderId="0" xfId="0" applyNumberFormat="1"/>
    <xf numFmtId="3" fontId="0" fillId="0" borderId="0" xfId="0" applyNumberFormat="1" applyBorder="1"/>
    <xf numFmtId="0" fontId="0" fillId="0" borderId="0" xfId="0" applyBorder="1"/>
    <xf numFmtId="1" fontId="0" fillId="0" borderId="0" xfId="0" applyNumberFormat="1" applyBorder="1"/>
    <xf numFmtId="0" fontId="0" fillId="0" borderId="0" xfId="0" applyFill="1" applyBorder="1"/>
    <xf numFmtId="4" fontId="0" fillId="0" borderId="0" xfId="0" applyNumberFormat="1" applyBorder="1"/>
    <xf numFmtId="0" fontId="14" fillId="3" borderId="3" xfId="0" applyFont="1" applyFill="1" applyBorder="1" applyAlignment="1">
      <alignment horizontal="left" vertical="center" wrapText="1"/>
    </xf>
    <xf numFmtId="2" fontId="14" fillId="3" borderId="3" xfId="1" applyNumberFormat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left" vertical="center" wrapText="1"/>
    </xf>
    <xf numFmtId="2" fontId="14" fillId="3" borderId="13" xfId="1" applyNumberFormat="1" applyFont="1" applyFill="1" applyBorder="1" applyAlignment="1">
      <alignment horizontal="right" vertical="center"/>
    </xf>
    <xf numFmtId="2" fontId="14" fillId="2" borderId="0" xfId="2" applyNumberFormat="1" applyFont="1" applyFill="1" applyBorder="1" applyAlignment="1">
      <alignment horizontal="right" vertical="center"/>
    </xf>
    <xf numFmtId="2" fontId="14" fillId="2" borderId="9" xfId="2" applyNumberFormat="1" applyFont="1" applyFill="1" applyBorder="1" applyAlignment="1">
      <alignment horizontal="right" vertical="center"/>
    </xf>
    <xf numFmtId="0" fontId="18" fillId="4" borderId="0" xfId="0" applyFont="1" applyFill="1"/>
    <xf numFmtId="0" fontId="18" fillId="2" borderId="0" xfId="0" applyFont="1" applyFill="1"/>
    <xf numFmtId="0" fontId="20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3" fontId="20" fillId="3" borderId="3" xfId="0" applyNumberFormat="1" applyFont="1" applyFill="1" applyBorder="1" applyAlignment="1">
      <alignment horizontal="right"/>
    </xf>
    <xf numFmtId="0" fontId="13" fillId="3" borderId="3" xfId="0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horizontal="right"/>
    </xf>
    <xf numFmtId="0" fontId="13" fillId="3" borderId="3" xfId="0" applyFont="1" applyFill="1" applyBorder="1" applyAlignment="1">
      <alignment vertical="center" wrapText="1"/>
    </xf>
    <xf numFmtId="0" fontId="13" fillId="3" borderId="3" xfId="0" applyFont="1" applyFill="1" applyBorder="1"/>
    <xf numFmtId="0" fontId="7" fillId="2" borderId="0" xfId="0" applyFont="1" applyFill="1"/>
    <xf numFmtId="0" fontId="22" fillId="2" borderId="6" xfId="0" applyFont="1" applyFill="1" applyBorder="1" applyAlignment="1">
      <alignment vertical="center"/>
    </xf>
    <xf numFmtId="0" fontId="0" fillId="4" borderId="0" xfId="0" applyFill="1"/>
    <xf numFmtId="0" fontId="22" fillId="2" borderId="13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4" borderId="0" xfId="0" applyFill="1" applyAlignment="1">
      <alignment vertical="center"/>
    </xf>
    <xf numFmtId="0" fontId="7" fillId="3" borderId="3" xfId="0" applyFont="1" applyFill="1" applyBorder="1" applyAlignment="1">
      <alignment vertical="center" wrapText="1"/>
    </xf>
    <xf numFmtId="3" fontId="0" fillId="3" borderId="3" xfId="0" applyNumberFormat="1" applyFill="1" applyBorder="1"/>
    <xf numFmtId="164" fontId="0" fillId="3" borderId="3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 horizontal="center" vertical="center"/>
    </xf>
    <xf numFmtId="0" fontId="25" fillId="5" borderId="11" xfId="0" applyFont="1" applyFill="1" applyBorder="1"/>
    <xf numFmtId="165" fontId="0" fillId="4" borderId="0" xfId="0" applyNumberFormat="1" applyFill="1"/>
    <xf numFmtId="0" fontId="0" fillId="5" borderId="0" xfId="0" applyFill="1"/>
    <xf numFmtId="0" fontId="24" fillId="3" borderId="3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 vertical="center" wrapText="1"/>
    </xf>
    <xf numFmtId="3" fontId="0" fillId="3" borderId="3" xfId="0" applyNumberFormat="1" applyFill="1" applyBorder="1" applyAlignment="1">
      <alignment vertical="center"/>
    </xf>
    <xf numFmtId="0" fontId="25" fillId="5" borderId="11" xfId="0" applyFont="1" applyFill="1" applyBorder="1" applyAlignment="1">
      <alignment horizontal="left"/>
    </xf>
    <xf numFmtId="0" fontId="7" fillId="3" borderId="3" xfId="0" applyFont="1" applyFill="1" applyBorder="1" applyAlignment="1">
      <alignment vertical="top" wrapText="1"/>
    </xf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 vertical="center"/>
    </xf>
    <xf numFmtId="0" fontId="0" fillId="5" borderId="11" xfId="0" applyFill="1" applyBorder="1"/>
    <xf numFmtId="166" fontId="0" fillId="3" borderId="3" xfId="0" applyNumberFormat="1" applyFill="1" applyBorder="1" applyAlignment="1">
      <alignment horizontal="center"/>
    </xf>
    <xf numFmtId="1" fontId="0" fillId="5" borderId="11" xfId="0" applyNumberFormat="1" applyFill="1" applyBorder="1"/>
    <xf numFmtId="167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4" fontId="0" fillId="3" borderId="3" xfId="0" applyNumberFormat="1" applyFill="1" applyBorder="1" applyAlignment="1">
      <alignment horizontal="center"/>
    </xf>
    <xf numFmtId="0" fontId="24" fillId="3" borderId="3" xfId="0" applyFont="1" applyFill="1" applyBorder="1" applyAlignment="1">
      <alignment vertical="top" wrapText="1"/>
    </xf>
    <xf numFmtId="0" fontId="0" fillId="5" borderId="11" xfId="0" applyFill="1" applyBorder="1" applyAlignment="1">
      <alignment horizontal="left"/>
    </xf>
    <xf numFmtId="0" fontId="0" fillId="3" borderId="3" xfId="0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3" fontId="0" fillId="2" borderId="1" xfId="0" applyNumberFormat="1" applyFill="1" applyBorder="1"/>
    <xf numFmtId="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13" xfId="0" applyNumberFormat="1" applyFill="1" applyBorder="1" applyAlignment="1">
      <alignment horizontal="center"/>
    </xf>
    <xf numFmtId="0" fontId="0" fillId="4" borderId="13" xfId="0" applyFill="1" applyBorder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3" fontId="0" fillId="4" borderId="0" xfId="0" applyNumberFormat="1" applyFill="1"/>
    <xf numFmtId="4" fontId="0" fillId="4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 textRotation="90"/>
    </xf>
    <xf numFmtId="1" fontId="6" fillId="3" borderId="6" xfId="0" applyNumberFormat="1" applyFont="1" applyFill="1" applyBorder="1" applyAlignment="1">
      <alignment horizontal="center" vertical="center" textRotation="90"/>
    </xf>
    <xf numFmtId="1" fontId="6" fillId="3" borderId="8" xfId="0" applyNumberFormat="1" applyFont="1" applyFill="1" applyBorder="1" applyAlignment="1">
      <alignment horizontal="center" vertical="center" textRotation="90"/>
    </xf>
    <xf numFmtId="1" fontId="6" fillId="3" borderId="9" xfId="0" applyNumberFormat="1" applyFont="1" applyFill="1" applyBorder="1" applyAlignment="1">
      <alignment horizontal="center" vertical="center" textRotation="90"/>
    </xf>
    <xf numFmtId="1" fontId="6" fillId="3" borderId="12" xfId="0" applyNumberFormat="1" applyFont="1" applyFill="1" applyBorder="1" applyAlignment="1">
      <alignment horizontal="center" vertical="center" textRotation="90"/>
    </xf>
    <xf numFmtId="1" fontId="6" fillId="3" borderId="13" xfId="0" applyNumberFormat="1" applyFont="1" applyFill="1" applyBorder="1" applyAlignment="1">
      <alignment horizontal="center" vertical="center" textRotation="90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/>
    </xf>
    <xf numFmtId="0" fontId="4" fillId="3" borderId="2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top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 wrapText="1"/>
    </xf>
    <xf numFmtId="0" fontId="26" fillId="2" borderId="15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4" fillId="3" borderId="7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top" wrapText="1"/>
    </xf>
    <xf numFmtId="0" fontId="24" fillId="3" borderId="7" xfId="0" applyFont="1" applyFill="1" applyBorder="1" applyAlignment="1">
      <alignment horizontal="left" vertical="top" wrapText="1"/>
    </xf>
    <xf numFmtId="0" fontId="24" fillId="3" borderId="4" xfId="0" applyFont="1" applyFill="1" applyBorder="1" applyAlignment="1">
      <alignment horizontal="left" vertical="top" wrapText="1"/>
    </xf>
  </cellXfs>
  <cellStyles count="3">
    <cellStyle name="Comma" xfId="1" builtinId="3"/>
    <cellStyle name="Comma 2" xfId="2" xr:uid="{31864F18-1435-47FF-A3C7-58AE5E787D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BP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D\Downloads\02_Energy%20Statistics%20Publication-Format%20for%20ES-2023_Final_06.03.2023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RC/Energy%20Statistics%20Unit/Energy%20Balance/Chapter%207/IEA%20Energy%20Balance%20Builder_India_2020-21%20-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"/>
      <sheetName val="2.1 continue"/>
      <sheetName val="2.2"/>
      <sheetName val="2.3"/>
      <sheetName val="2.4"/>
      <sheetName val="2.5"/>
      <sheetName val="2.6"/>
      <sheetName val="2.7"/>
      <sheetName val="Production"/>
      <sheetName val="3.1"/>
      <sheetName val="3.2"/>
      <sheetName val="3.3"/>
      <sheetName val="3.3 (A&amp;B)"/>
      <sheetName val="3.4"/>
      <sheetName val="conti. 3.4"/>
      <sheetName val="3.5"/>
      <sheetName val="3.6"/>
      <sheetName val="Foreign Trade"/>
      <sheetName val="4.1"/>
      <sheetName val="4.3"/>
      <sheetName val="4.2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"/>
      <sheetName val="6.5 (Contd.)"/>
      <sheetName val="6.6"/>
      <sheetName val="6.6 conti"/>
      <sheetName val="6.6 conti 1"/>
      <sheetName val="Base Tables for 6.6"/>
      <sheetName val="6.7"/>
      <sheetName val="6.8"/>
      <sheetName val="6.9"/>
      <sheetName val="Energy Balance"/>
      <sheetName val="7.1_FY-2020-21(F)"/>
      <sheetName val="Data in physical units_1"/>
      <sheetName val="Conversion factors_1"/>
      <sheetName val="Disaggregated Balance_1"/>
      <sheetName val="Aggregated Balance_1"/>
      <sheetName val="7.2_FY-2020-21(F)"/>
      <sheetName val="Sankey Diagram(2020-21(F))"/>
      <sheetName val="7.3_FY-2021-22(P)"/>
      <sheetName val="Data in physical units_2"/>
      <sheetName val="Conversion factors_2"/>
      <sheetName val="Disaggregated Balance_2"/>
      <sheetName val="Aggregated Balance_2"/>
      <sheetName val="7.4_FY-2021-22(P)"/>
      <sheetName val="Sankey Diagram(2021-22(P))"/>
      <sheetName val="Table 7.5"/>
      <sheetName val="Sustainability and Energy"/>
      <sheetName val=" 8.1"/>
      <sheetName val=" 8.2"/>
      <sheetName val="8.3"/>
      <sheetName val="8.4"/>
      <sheetName val="Supporting Tables(Ch-8)"/>
      <sheetName val="Annexure I"/>
      <sheetName val="Annexure IV"/>
    </sheetNames>
    <sheetDataSet>
      <sheetData sheetId="0"/>
      <sheetData sheetId="1">
        <row r="20">
          <cell r="B20">
            <v>177178.94</v>
          </cell>
          <cell r="C20">
            <v>187105.32</v>
          </cell>
          <cell r="H20">
            <v>352125.97000000003</v>
          </cell>
          <cell r="I20">
            <v>361408.85</v>
          </cell>
        </row>
      </sheetData>
      <sheetData sheetId="2">
        <row r="12">
          <cell r="B12">
            <v>7374.1</v>
          </cell>
          <cell r="C12">
            <v>7374.1</v>
          </cell>
          <cell r="H12">
            <v>46018.467999999993</v>
          </cell>
          <cell r="I12">
            <v>46198.234000000004</v>
          </cell>
        </row>
      </sheetData>
      <sheetData sheetId="3">
        <row r="19">
          <cell r="B19">
            <v>591.92122137000001</v>
          </cell>
          <cell r="D19">
            <v>651.76765965436357</v>
          </cell>
          <cell r="F19">
            <v>1372.3700147320003</v>
          </cell>
          <cell r="H19">
            <v>1138.6652503090397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4">
          <cell r="B14">
            <v>716.08299999999997</v>
          </cell>
          <cell r="C14">
            <v>37.895000000000003</v>
          </cell>
          <cell r="D14">
            <v>30.494088999999999</v>
          </cell>
          <cell r="E14">
            <v>28.672561908974021</v>
          </cell>
        </row>
        <row r="15">
          <cell r="B15">
            <v>778.19</v>
          </cell>
          <cell r="C15">
            <v>47.49</v>
          </cell>
          <cell r="D15">
            <v>29.690709300000002</v>
          </cell>
          <cell r="E15">
            <v>34.02352006361901</v>
          </cell>
        </row>
      </sheetData>
      <sheetData sheetId="16">
        <row r="16">
          <cell r="B16">
            <v>10834.335790000001</v>
          </cell>
          <cell r="C16">
            <v>361.74567000000002</v>
          </cell>
          <cell r="D16">
            <v>1304.811574221</v>
          </cell>
          <cell r="E16">
            <v>1110.6316855441087</v>
          </cell>
        </row>
        <row r="17">
          <cell r="B17">
            <v>11774.014700000002</v>
          </cell>
          <cell r="C17">
            <v>453.33954</v>
          </cell>
          <cell r="D17">
            <v>1270.4357602377002</v>
          </cell>
          <cell r="E17">
            <v>1317.9010496642823</v>
          </cell>
        </row>
      </sheetData>
      <sheetData sheetId="17"/>
      <sheetData sheetId="18"/>
      <sheetData sheetId="19"/>
      <sheetData sheetId="20"/>
      <sheetData sheetId="21"/>
      <sheetData sheetId="22">
        <row r="17">
          <cell r="E17">
            <v>1032610.77</v>
          </cell>
          <cell r="F17">
            <v>150299.52000000002</v>
          </cell>
          <cell r="G17">
            <v>43029.08</v>
          </cell>
          <cell r="H17">
            <v>147247.50794583402</v>
          </cell>
        </row>
        <row r="18">
          <cell r="E18">
            <v>1114790.365894112</v>
          </cell>
          <cell r="F18">
            <v>151627.32999999999</v>
          </cell>
          <cell r="G18">
            <v>47112.06</v>
          </cell>
          <cell r="H18">
            <v>170912.3</v>
          </cell>
        </row>
        <row r="41">
          <cell r="E41">
            <v>217330.33776057573</v>
          </cell>
          <cell r="F41">
            <v>339.12488999999999</v>
          </cell>
          <cell r="G41">
            <v>7157.9367291130002</v>
          </cell>
          <cell r="I41">
            <v>1598014.2773255229</v>
          </cell>
        </row>
        <row r="42">
          <cell r="E42">
            <v>226150</v>
          </cell>
          <cell r="F42">
            <v>350</v>
          </cell>
          <cell r="G42">
            <v>8500</v>
          </cell>
          <cell r="I42">
            <v>1719442.0558941122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5">
          <cell r="B15">
            <v>906.33200000000011</v>
          </cell>
          <cell r="F15">
            <v>1230207.984896089</v>
          </cell>
        </row>
        <row r="16">
          <cell r="B16">
            <v>1028.123</v>
          </cell>
          <cell r="F16">
            <v>1296300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">
          <cell r="N4">
            <v>1373186.8779458341</v>
          </cell>
        </row>
        <row r="6">
          <cell r="N6">
            <v>9547.7000000000007</v>
          </cell>
        </row>
        <row r="9">
          <cell r="N9">
            <v>1597988.4253715228</v>
          </cell>
        </row>
        <row r="19">
          <cell r="N19">
            <v>272369.336594722</v>
          </cell>
        </row>
        <row r="21">
          <cell r="N21">
            <v>508776.18513716775</v>
          </cell>
        </row>
        <row r="31">
          <cell r="N31">
            <v>14668.016028799999</v>
          </cell>
        </row>
        <row r="41">
          <cell r="N41">
            <v>221303.43602388777</v>
          </cell>
        </row>
      </sheetData>
      <sheetData sheetId="48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716083</v>
          </cell>
          <cell r="E5">
            <v>0</v>
          </cell>
          <cell r="F5">
            <v>0</v>
          </cell>
          <cell r="G5">
            <v>37895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30494.089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12072.1</v>
          </cell>
          <cell r="AA5">
            <v>35778.5259992926</v>
          </cell>
          <cell r="AB5">
            <v>0</v>
          </cell>
          <cell r="AC5">
            <v>0</v>
          </cell>
          <cell r="AD5">
            <v>7092.1090000000004</v>
          </cell>
          <cell r="AE5">
            <v>2393.2620000000002</v>
          </cell>
          <cell r="AF5">
            <v>101169.997</v>
          </cell>
          <cell r="AG5">
            <v>7241.8409999999994</v>
          </cell>
          <cell r="AH5">
            <v>19402.82</v>
          </cell>
          <cell r="AI5">
            <v>0</v>
          </cell>
          <cell r="AJ5">
            <v>1069.2940000000001</v>
          </cell>
          <cell r="AK5">
            <v>5245.1610000000001</v>
          </cell>
          <cell r="AL5">
            <v>0</v>
          </cell>
          <cell r="AM5">
            <v>12655.353999999999</v>
          </cell>
          <cell r="AN5">
            <v>29392.607000707416</v>
          </cell>
          <cell r="AO5">
            <v>1110631.6855441087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1373186.8779458341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224827.39937968872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215251.11500000005</v>
          </cell>
          <cell r="E11">
            <v>0</v>
          </cell>
          <cell r="F11">
            <v>0</v>
          </cell>
          <cell r="G11">
            <v>18.86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196460.86094549045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16475.937723000003</v>
          </cell>
          <cell r="AA11">
            <v>1351.2521180000001</v>
          </cell>
          <cell r="AB11">
            <v>0</v>
          </cell>
          <cell r="AC11">
            <v>0</v>
          </cell>
          <cell r="AD11">
            <v>2.9799999999999998E-4</v>
          </cell>
          <cell r="AE11">
            <v>2.7667660000000005</v>
          </cell>
          <cell r="AF11">
            <v>648.19755800000007</v>
          </cell>
          <cell r="AG11">
            <v>6454.3538530000005</v>
          </cell>
          <cell r="AH11">
            <v>1199.1390779999997</v>
          </cell>
          <cell r="AI11">
            <v>0</v>
          </cell>
          <cell r="AJ11">
            <v>2692.6659259999997</v>
          </cell>
          <cell r="AK11">
            <v>2054.8013070000002</v>
          </cell>
          <cell r="AL11">
            <v>0</v>
          </cell>
          <cell r="AM11">
            <v>8256.2156100000011</v>
          </cell>
          <cell r="AN11">
            <v>4112.3329049999993</v>
          </cell>
          <cell r="AO11">
            <v>1279469.9746122968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9547.7000000000007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-2945.188000000001</v>
          </cell>
          <cell r="E12">
            <v>0</v>
          </cell>
          <cell r="F12">
            <v>0</v>
          </cell>
          <cell r="G12">
            <v>-187.39000000000001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-451.98652699999923</v>
          </cell>
          <cell r="AA12">
            <v>-11605.833277647145</v>
          </cell>
          <cell r="AB12">
            <v>0</v>
          </cell>
          <cell r="AC12">
            <v>0</v>
          </cell>
          <cell r="AD12">
            <v>-3544.3877338260868</v>
          </cell>
          <cell r="AE12">
            <v>-15.128787285680732</v>
          </cell>
          <cell r="AF12">
            <v>-30575.880287908338</v>
          </cell>
          <cell r="AG12">
            <v>-1177.3708540000002</v>
          </cell>
          <cell r="AH12">
            <v>-6509.1123829999997</v>
          </cell>
          <cell r="AI12">
            <v>0</v>
          </cell>
          <cell r="AJ12">
            <v>-14.864085000000001</v>
          </cell>
          <cell r="AK12">
            <v>-6.9444700000000008</v>
          </cell>
          <cell r="AL12">
            <v>0</v>
          </cell>
          <cell r="AM12">
            <v>-577.31768399999999</v>
          </cell>
          <cell r="AN12">
            <v>-2289.8742663369994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-9573.5519540000005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27628</v>
          </cell>
          <cell r="E15">
            <v>0</v>
          </cell>
          <cell r="F15">
            <v>0</v>
          </cell>
          <cell r="G15">
            <v>-514.00000000000023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956016.92700000003</v>
          </cell>
          <cell r="E16">
            <v>0</v>
          </cell>
          <cell r="F16">
            <v>0</v>
          </cell>
          <cell r="G16">
            <v>37212.47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226954.94994549046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28096.051196</v>
          </cell>
          <cell r="AA16">
            <v>25523.944839645454</v>
          </cell>
          <cell r="AB16">
            <v>0</v>
          </cell>
          <cell r="AC16">
            <v>0</v>
          </cell>
          <cell r="AD16">
            <v>3547.7215641739135</v>
          </cell>
          <cell r="AE16">
            <v>2380.8999787143198</v>
          </cell>
          <cell r="AF16">
            <v>71242.314270091665</v>
          </cell>
          <cell r="AG16">
            <v>12518.823999</v>
          </cell>
          <cell r="AH16">
            <v>14092.846695</v>
          </cell>
          <cell r="AI16">
            <v>0</v>
          </cell>
          <cell r="AJ16">
            <v>3747.0958409999994</v>
          </cell>
          <cell r="AK16">
            <v>7293.0178369999994</v>
          </cell>
          <cell r="AL16">
            <v>0</v>
          </cell>
          <cell r="AM16">
            <v>20334.251925999997</v>
          </cell>
          <cell r="AN16">
            <v>31215.065639370419</v>
          </cell>
          <cell r="AO16">
            <v>2390101.6601564055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1597988.4253715228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-49684.927000000025</v>
          </cell>
          <cell r="E18">
            <v>0</v>
          </cell>
          <cell r="F18">
            <v>0</v>
          </cell>
          <cell r="G18">
            <v>1279.5299999999988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17624.397842503036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-539.12744759351335</v>
          </cell>
          <cell r="AA18">
            <v>2445.0488708049888</v>
          </cell>
          <cell r="AB18">
            <v>0</v>
          </cell>
          <cell r="AC18">
            <v>0</v>
          </cell>
          <cell r="AD18">
            <v>150.03341526558097</v>
          </cell>
          <cell r="AE18">
            <v>-583.02872964424137</v>
          </cell>
          <cell r="AF18">
            <v>2325.4770946640492</v>
          </cell>
          <cell r="AG18">
            <v>-6932.3423586249046</v>
          </cell>
          <cell r="AH18">
            <v>7.5087573535438423</v>
          </cell>
          <cell r="AI18">
            <v>0</v>
          </cell>
          <cell r="AJ18">
            <v>350.20232969846711</v>
          </cell>
          <cell r="AK18">
            <v>230.89755300000797</v>
          </cell>
          <cell r="AL18">
            <v>0</v>
          </cell>
          <cell r="AM18">
            <v>-4729.0993539999963</v>
          </cell>
          <cell r="AN18">
            <v>-18423.784720702126</v>
          </cell>
          <cell r="AO18">
            <v>8125.5730415200815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-14938.867100043688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581233</v>
          </cell>
          <cell r="E19">
            <v>0</v>
          </cell>
          <cell r="F19">
            <v>0</v>
          </cell>
          <cell r="G19">
            <v>32937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221773.21778799349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0.35079599999999994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455.83981577539384</v>
          </cell>
          <cell r="AG19">
            <v>236.75663906465846</v>
          </cell>
          <cell r="AH19">
            <v>70.217870000000005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419723.19034197333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581233</v>
          </cell>
          <cell r="E20">
            <v>0</v>
          </cell>
          <cell r="F20">
            <v>0</v>
          </cell>
          <cell r="G20">
            <v>32937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0.35079599999999994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455.83981577539384</v>
          </cell>
          <cell r="AG20">
            <v>236.75663906465846</v>
          </cell>
          <cell r="AH20">
            <v>70.217870000000005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419723.19034197333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221773.21778799349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705361.53839487757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80472.23678066823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221958.63850500001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306439.72377905925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80472.23678066823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176963.17611081828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22806.13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2593.5995759349998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272369.336594722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325099</v>
          </cell>
          <cell r="E60">
            <v>0</v>
          </cell>
          <cell r="F60">
            <v>0</v>
          </cell>
          <cell r="G60">
            <v>5555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27556.572952406488</v>
          </cell>
          <cell r="AA60">
            <v>27968.993710450442</v>
          </cell>
          <cell r="AB60">
            <v>0</v>
          </cell>
          <cell r="AC60">
            <v>0</v>
          </cell>
          <cell r="AD60">
            <v>3697.7549794394945</v>
          </cell>
          <cell r="AE60">
            <v>1797.8712490700784</v>
          </cell>
          <cell r="AF60">
            <v>73111.951548980316</v>
          </cell>
          <cell r="AG60">
            <v>5349.7250013104367</v>
          </cell>
          <cell r="AH60">
            <v>14030.137582353544</v>
          </cell>
          <cell r="AI60">
            <v>0</v>
          </cell>
          <cell r="AJ60">
            <v>4097.2981706984665</v>
          </cell>
          <cell r="AK60">
            <v>7523.9153900000074</v>
          </cell>
          <cell r="AL60">
            <v>0</v>
          </cell>
          <cell r="AM60">
            <v>15605.152572000001</v>
          </cell>
          <cell r="AN60">
            <v>12791.280918668292</v>
          </cell>
          <cell r="AO60">
            <v>1270548.9048851398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1230207.984896089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325099</v>
          </cell>
          <cell r="E61">
            <v>0</v>
          </cell>
          <cell r="F61">
            <v>0</v>
          </cell>
          <cell r="G61">
            <v>5555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2100.9412448511334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3313.7355975603209</v>
          </cell>
          <cell r="AG61">
            <v>2162.4199090051816</v>
          </cell>
          <cell r="AH61">
            <v>14030.137582353544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15605.152572000001</v>
          </cell>
          <cell r="AN61">
            <v>12791.280918668292</v>
          </cell>
          <cell r="AO61">
            <v>21488.360840558275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508776.18513716775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69738</v>
          </cell>
          <cell r="E62">
            <v>0</v>
          </cell>
          <cell r="F62">
            <v>0</v>
          </cell>
          <cell r="G62">
            <v>24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204.10157731209006</v>
          </cell>
          <cell r="AG62">
            <v>826.33444379604884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1527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161.63571310790525</v>
          </cell>
          <cell r="AG63">
            <v>532.17076796623155</v>
          </cell>
          <cell r="AH63">
            <v>11405.015509626272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20.780437225467519</v>
          </cell>
          <cell r="AG64">
            <v>348.84911472947027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124.79138420168179</v>
          </cell>
          <cell r="AG67">
            <v>21.072345820222555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1649.9371022344335</v>
          </cell>
          <cell r="AG68">
            <v>91.702028163852717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1045</v>
          </cell>
          <cell r="E70">
            <v>0</v>
          </cell>
          <cell r="F70">
            <v>0</v>
          </cell>
          <cell r="G70">
            <v>566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6779</v>
          </cell>
          <cell r="E72">
            <v>0</v>
          </cell>
          <cell r="F72">
            <v>0</v>
          </cell>
          <cell r="G72">
            <v>1239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1080.3273104505645</v>
          </cell>
          <cell r="AG72">
            <v>148.27886022064465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80</v>
          </cell>
          <cell r="E73">
            <v>0</v>
          </cell>
          <cell r="F73">
            <v>0</v>
          </cell>
          <cell r="G73">
            <v>290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19.549154729684336</v>
          </cell>
          <cell r="AG73">
            <v>39.151204680544886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245930</v>
          </cell>
          <cell r="E74">
            <v>0</v>
          </cell>
          <cell r="F74">
            <v>0</v>
          </cell>
          <cell r="G74">
            <v>3436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2100.9412448511334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52.612918298493668</v>
          </cell>
          <cell r="AG74">
            <v>154.86114362816585</v>
          </cell>
          <cell r="AH74">
            <v>2625.1220727272726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15605.152572000001</v>
          </cell>
          <cell r="AN74">
            <v>12791.280918668292</v>
          </cell>
          <cell r="AO74">
            <v>21488.360840558275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508776.18513716775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119.00916700199996</v>
          </cell>
          <cell r="AA75">
            <v>27968.993710450442</v>
          </cell>
          <cell r="AB75">
            <v>0</v>
          </cell>
          <cell r="AC75">
            <v>0</v>
          </cell>
          <cell r="AD75">
            <v>3697.7549794394945</v>
          </cell>
          <cell r="AE75">
            <v>0</v>
          </cell>
          <cell r="AF75">
            <v>3261.7697654203903</v>
          </cell>
          <cell r="AG75">
            <v>1022.4020188372978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374544.3792725493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14668.016028799999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119.00916700199996</v>
          </cell>
          <cell r="AA76">
            <v>27968.993710450442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1375.3565044804864</v>
          </cell>
          <cell r="AG76">
            <v>132.07832169032994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357521.89617254928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3697.7549794394945</v>
          </cell>
          <cell r="AE77">
            <v>0</v>
          </cell>
          <cell r="AF77">
            <v>2.3375475123966947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1222.5291987799835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14668.016028799999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17022.483100000001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661.54651464752328</v>
          </cell>
          <cell r="AG80">
            <v>890.32369714696779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25336.622540553355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1797.8712490700784</v>
          </cell>
          <cell r="AF82">
            <v>66536.446185999608</v>
          </cell>
          <cell r="AG82">
            <v>2164.9030734679577</v>
          </cell>
          <cell r="AH82">
            <v>0</v>
          </cell>
          <cell r="AI82">
            <v>0</v>
          </cell>
          <cell r="AJ82">
            <v>4097.2981706984665</v>
          </cell>
          <cell r="AK82">
            <v>7523.9153900000074</v>
          </cell>
          <cell r="AL82">
            <v>0</v>
          </cell>
          <cell r="AM82">
            <v>0</v>
          </cell>
          <cell r="AN82">
            <v>0</v>
          </cell>
          <cell r="AO82">
            <v>41717.970419620004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706763.7837301211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25128.085119199353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1586.607378280195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330808.93602107523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68.614351167315093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86950.282447459191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28.108950000000011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585.949072676892</v>
          </cell>
          <cell r="AG85">
            <v>86.779037884689103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6873.3677886699998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221303.43602388777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180.42847135400018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142.64951962256831</v>
          </cell>
          <cell r="AF87">
            <v>65950.497113322723</v>
          </cell>
          <cell r="AG87">
            <v>2078.1240355832688</v>
          </cell>
          <cell r="AH87">
            <v>0</v>
          </cell>
          <cell r="AI87">
            <v>0</v>
          </cell>
          <cell r="AJ87">
            <v>4097.2981706984665</v>
          </cell>
          <cell r="AK87">
            <v>7523.9153900000074</v>
          </cell>
          <cell r="AL87">
            <v>0</v>
          </cell>
          <cell r="AM87">
            <v>0</v>
          </cell>
          <cell r="AN87">
            <v>0</v>
          </cell>
          <cell r="AO87">
            <v>34844.602630950001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67701.1292376989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832798.19435241236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832798.19435241236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43029.08</v>
          </cell>
          <cell r="BA93">
            <v>150638.64489000003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154405.44467494701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1598014.2773255229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43029.08</v>
          </cell>
          <cell r="BA94">
            <v>150299.52000000002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147247.50794583402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1373186.8779458341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339.12488999999999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7157.9367291130002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224827.39937968872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49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50"/>
      <sheetData sheetId="51"/>
      <sheetData sheetId="52">
        <row r="5">
          <cell r="B5">
            <v>115541.29253910549</v>
          </cell>
          <cell r="C5">
            <v>200782.54941713458</v>
          </cell>
          <cell r="E5">
            <v>30553.742993741645</v>
          </cell>
        </row>
        <row r="8">
          <cell r="B8">
            <v>422810.90171916294</v>
          </cell>
          <cell r="C8">
            <v>231947.43845460951</v>
          </cell>
          <cell r="E8">
            <v>57075.627644534965</v>
          </cell>
          <cell r="F8">
            <v>11213.639030303029</v>
          </cell>
          <cell r="G8">
            <v>12954.92346054</v>
          </cell>
          <cell r="H8">
            <v>13278.868242045442</v>
          </cell>
          <cell r="J8">
            <v>733104.90156889625</v>
          </cell>
        </row>
        <row r="15">
          <cell r="B15">
            <v>172817.80919285648</v>
          </cell>
          <cell r="D15">
            <v>197748.0341194474</v>
          </cell>
          <cell r="E15">
            <v>30340.707848657141</v>
          </cell>
          <cell r="I15">
            <v>105797.88670106363</v>
          </cell>
          <cell r="J15">
            <v>506704.43786202458</v>
          </cell>
        </row>
        <row r="16">
          <cell r="J16">
            <v>264137.17135026492</v>
          </cell>
        </row>
        <row r="36">
          <cell r="J36">
            <v>19915.181012778514</v>
          </cell>
        </row>
      </sheetData>
      <sheetData sheetId="53"/>
      <sheetData sheetId="54">
        <row r="4">
          <cell r="N4">
            <v>1484442.0558941122</v>
          </cell>
        </row>
        <row r="6">
          <cell r="N6">
            <v>7596.71</v>
          </cell>
        </row>
        <row r="9">
          <cell r="N9">
            <v>1717807.1358941123</v>
          </cell>
        </row>
        <row r="19">
          <cell r="N19">
            <v>291410</v>
          </cell>
        </row>
        <row r="21">
          <cell r="N21">
            <v>533500</v>
          </cell>
        </row>
        <row r="31">
          <cell r="N31">
            <v>19800</v>
          </cell>
        </row>
        <row r="41">
          <cell r="N41">
            <v>229000</v>
          </cell>
        </row>
      </sheetData>
      <sheetData sheetId="55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778190</v>
          </cell>
          <cell r="E5">
            <v>0</v>
          </cell>
          <cell r="F5">
            <v>0</v>
          </cell>
          <cell r="G5">
            <v>47490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29690.709300000002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12238.380999999999</v>
          </cell>
          <cell r="AA5">
            <v>40237.930999999997</v>
          </cell>
          <cell r="AB5">
            <v>0</v>
          </cell>
          <cell r="AC5">
            <v>0</v>
          </cell>
          <cell r="AD5">
            <v>10293.74</v>
          </cell>
          <cell r="AE5">
            <v>1916.194</v>
          </cell>
          <cell r="AF5">
            <v>107979.71899999998</v>
          </cell>
          <cell r="AG5">
            <v>8327.2710000000006</v>
          </cell>
          <cell r="AH5">
            <v>19994.058000000001</v>
          </cell>
          <cell r="AI5">
            <v>0</v>
          </cell>
          <cell r="AJ5">
            <v>1173.2840000000001</v>
          </cell>
          <cell r="AK5">
            <v>5110.8429999999998</v>
          </cell>
          <cell r="AL5">
            <v>0</v>
          </cell>
          <cell r="AM5">
            <v>15508.451999999999</v>
          </cell>
          <cell r="AN5">
            <v>31525.488999999994</v>
          </cell>
          <cell r="AO5">
            <v>1317901.0496642825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1484442.0558941122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235000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208934</v>
          </cell>
          <cell r="E11">
            <v>0</v>
          </cell>
          <cell r="F11">
            <v>0</v>
          </cell>
          <cell r="G11">
            <v>67.7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211979.87243623956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17119.603575999994</v>
          </cell>
          <cell r="AA11">
            <v>670.88698000000011</v>
          </cell>
          <cell r="AB11">
            <v>0</v>
          </cell>
          <cell r="AC11">
            <v>0</v>
          </cell>
          <cell r="AD11">
            <v>3.16E-3</v>
          </cell>
          <cell r="AE11">
            <v>0.28500299999999995</v>
          </cell>
          <cell r="AF11">
            <v>75.238218000000018</v>
          </cell>
          <cell r="AG11">
            <v>9023.8854240000019</v>
          </cell>
          <cell r="AH11">
            <v>1268.0458640000002</v>
          </cell>
          <cell r="AI11">
            <v>0</v>
          </cell>
          <cell r="AJ11">
            <v>3106.2007750000012</v>
          </cell>
          <cell r="AK11">
            <v>2637.864591</v>
          </cell>
          <cell r="AL11">
            <v>0</v>
          </cell>
          <cell r="AM11">
            <v>5738.8340819999994</v>
          </cell>
          <cell r="AN11">
            <v>2420.8440250000017</v>
          </cell>
          <cell r="AO11">
            <v>1192112.3240068497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7596.71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-1169</v>
          </cell>
          <cell r="E12">
            <v>0</v>
          </cell>
          <cell r="F12">
            <v>0</v>
          </cell>
          <cell r="G12">
            <v>-17.600000000000001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-512.85611899999935</v>
          </cell>
          <cell r="AA12">
            <v>-13482.484091669696</v>
          </cell>
          <cell r="AB12">
            <v>0</v>
          </cell>
          <cell r="AC12">
            <v>0</v>
          </cell>
          <cell r="AD12">
            <v>-5185.5130148012413</v>
          </cell>
          <cell r="AE12">
            <v>-14.320833007124403</v>
          </cell>
          <cell r="AF12">
            <v>-32407.191152460098</v>
          </cell>
          <cell r="AG12">
            <v>-1715.5214520000002</v>
          </cell>
          <cell r="AH12">
            <v>-6861.119643</v>
          </cell>
          <cell r="AI12">
            <v>0</v>
          </cell>
          <cell r="AJ12">
            <v>-10.361940000000001</v>
          </cell>
          <cell r="AK12">
            <v>-6.173960000000001</v>
          </cell>
          <cell r="AL12">
            <v>0</v>
          </cell>
          <cell r="AM12">
            <v>-187.03931</v>
          </cell>
          <cell r="AN12">
            <v>-2330.1597671469999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-9231.6299999999992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-40171.000000000007</v>
          </cell>
          <cell r="E15">
            <v>0</v>
          </cell>
          <cell r="F15">
            <v>0</v>
          </cell>
          <cell r="G15">
            <v>-1592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945784</v>
          </cell>
          <cell r="E16">
            <v>0</v>
          </cell>
          <cell r="F16">
            <v>0</v>
          </cell>
          <cell r="G16">
            <v>45948.1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241670.58173623955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28845.128456999995</v>
          </cell>
          <cell r="AA16">
            <v>27426.333888330304</v>
          </cell>
          <cell r="AB16">
            <v>0</v>
          </cell>
          <cell r="AC16">
            <v>0</v>
          </cell>
          <cell r="AD16">
            <v>5108.2301451987587</v>
          </cell>
          <cell r="AE16">
            <v>1902.1581699928756</v>
          </cell>
          <cell r="AF16">
            <v>75647.766065539879</v>
          </cell>
          <cell r="AG16">
            <v>15635.634972</v>
          </cell>
          <cell r="AH16">
            <v>14400.984221000001</v>
          </cell>
          <cell r="AI16">
            <v>0</v>
          </cell>
          <cell r="AJ16">
            <v>4269.122835000001</v>
          </cell>
          <cell r="AK16">
            <v>7742.5336310000002</v>
          </cell>
          <cell r="AL16">
            <v>0</v>
          </cell>
          <cell r="AM16">
            <v>21060.246771999999</v>
          </cell>
          <cell r="AN16">
            <v>31616.173257852992</v>
          </cell>
          <cell r="AO16">
            <v>2510013.3736711321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1717807.1358941123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82339</v>
          </cell>
          <cell r="E18">
            <v>0</v>
          </cell>
          <cell r="F18">
            <v>0</v>
          </cell>
          <cell r="G18">
            <v>3124.9000000000015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24373.594263760489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-518.89425700742504</v>
          </cell>
          <cell r="AA18">
            <v>3422.5347651482771</v>
          </cell>
          <cell r="AB18">
            <v>0</v>
          </cell>
          <cell r="AC18">
            <v>0</v>
          </cell>
          <cell r="AD18">
            <v>-100.19687332049216</v>
          </cell>
          <cell r="AE18">
            <v>-408.50191225667982</v>
          </cell>
          <cell r="AF18">
            <v>2059.6624187548296</v>
          </cell>
          <cell r="AG18">
            <v>-9381.1792018846954</v>
          </cell>
          <cell r="AH18">
            <v>-124.40602902000319</v>
          </cell>
          <cell r="AI18">
            <v>0</v>
          </cell>
          <cell r="AJ18">
            <v>300.8821424841808</v>
          </cell>
          <cell r="AK18">
            <v>131.11224200006745</v>
          </cell>
          <cell r="AL18">
            <v>0</v>
          </cell>
          <cell r="AM18">
            <v>-5288.57892299997</v>
          </cell>
          <cell r="AN18">
            <v>-19517.274846261171</v>
          </cell>
          <cell r="AO18">
            <v>97949.217733867932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-46241.135894112289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709860</v>
          </cell>
          <cell r="E19">
            <v>0</v>
          </cell>
          <cell r="F19">
            <v>0</v>
          </cell>
          <cell r="G19">
            <v>38756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241703.43000000002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0.40628999999999998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501.97170498895861</v>
          </cell>
          <cell r="AG19">
            <v>341.19982954527973</v>
          </cell>
          <cell r="AH19">
            <v>5.9470300000000007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393431.39500000002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709860</v>
          </cell>
          <cell r="E20">
            <v>0</v>
          </cell>
          <cell r="F20">
            <v>0</v>
          </cell>
          <cell r="G20">
            <v>38756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0.40628999999999998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501.97170498895861</v>
          </cell>
          <cell r="AG20">
            <v>341.19982954527973</v>
          </cell>
          <cell r="AH20">
            <v>5.9470300000000007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393431.39500000002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241703.43000000002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786260.67424830154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83856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223024.19962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205765.06388306417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83856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357471.41074523737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24340.746000000003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3084.506785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291410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318263</v>
          </cell>
          <cell r="E60">
            <v>0</v>
          </cell>
          <cell r="F60">
            <v>0</v>
          </cell>
          <cell r="G60">
            <v>10317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28325.827909992571</v>
          </cell>
          <cell r="AA60">
            <v>30848.868653478581</v>
          </cell>
          <cell r="AB60">
            <v>0</v>
          </cell>
          <cell r="AC60">
            <v>0</v>
          </cell>
          <cell r="AD60">
            <v>5008.0332718782665</v>
          </cell>
          <cell r="AE60">
            <v>1493.6562577361958</v>
          </cell>
          <cell r="AF60">
            <v>77205.45677930575</v>
          </cell>
          <cell r="AG60">
            <v>5913.2559405700249</v>
          </cell>
          <cell r="AH60">
            <v>14270.631161979998</v>
          </cell>
          <cell r="AI60">
            <v>0</v>
          </cell>
          <cell r="AJ60">
            <v>4570.0049774841818</v>
          </cell>
          <cell r="AK60">
            <v>7873.6458730000677</v>
          </cell>
          <cell r="AL60">
            <v>0</v>
          </cell>
          <cell r="AM60">
            <v>15771.667849000029</v>
          </cell>
          <cell r="AN60">
            <v>12098.898411591819</v>
          </cell>
          <cell r="AO60">
            <v>1425186.0153716984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1296300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318263</v>
          </cell>
          <cell r="E61">
            <v>0</v>
          </cell>
          <cell r="F61">
            <v>0</v>
          </cell>
          <cell r="G61">
            <v>10317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2418.8386682661526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3137.9861962437772</v>
          </cell>
          <cell r="AG61">
            <v>2410.4758650433596</v>
          </cell>
          <cell r="AH61">
            <v>14270.631161979998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15771.667849000029</v>
          </cell>
          <cell r="AN61">
            <v>12098.898411591819</v>
          </cell>
          <cell r="AO61">
            <v>32111.314999999999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533500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74053</v>
          </cell>
          <cell r="E62">
            <v>0</v>
          </cell>
          <cell r="F62">
            <v>0</v>
          </cell>
          <cell r="G62">
            <v>268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227.96139891968392</v>
          </cell>
          <cell r="AG62">
            <v>913.48367277532407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1463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135.70636413202143</v>
          </cell>
          <cell r="AG63">
            <v>581.11381200978508</v>
          </cell>
          <cell r="AH63">
            <v>11903.706670979998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27.254017723436668</v>
          </cell>
          <cell r="AG64">
            <v>390.34236709228742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139.58923676692638</v>
          </cell>
          <cell r="AG67">
            <v>19.471069087682267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1550.7142860914703</v>
          </cell>
          <cell r="AG68">
            <v>127.40130151861086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1250</v>
          </cell>
          <cell r="E70">
            <v>0</v>
          </cell>
          <cell r="F70">
            <v>0</v>
          </cell>
          <cell r="G70">
            <v>782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7312</v>
          </cell>
          <cell r="E72">
            <v>0</v>
          </cell>
          <cell r="F72">
            <v>0</v>
          </cell>
          <cell r="G72">
            <v>2090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977.47492579455241</v>
          </cell>
          <cell r="AG72">
            <v>183.56004169704525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82</v>
          </cell>
          <cell r="E73">
            <v>0</v>
          </cell>
          <cell r="F73">
            <v>0</v>
          </cell>
          <cell r="G73">
            <v>3398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18.966216859179681</v>
          </cell>
          <cell r="AG73">
            <v>33.383582745587113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234103</v>
          </cell>
          <cell r="E74">
            <v>0</v>
          </cell>
          <cell r="F74">
            <v>0</v>
          </cell>
          <cell r="G74">
            <v>3779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2418.8386682661526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60.319749956506357</v>
          </cell>
          <cell r="AG74">
            <v>161.72001811703748</v>
          </cell>
          <cell r="AH74">
            <v>2366.9244910000002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15771.667849000029</v>
          </cell>
          <cell r="AN74">
            <v>12098.898411591819</v>
          </cell>
          <cell r="AO74">
            <v>32111.314999999999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533500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122.98649808400017</v>
          </cell>
          <cell r="AA75">
            <v>30848.868653478581</v>
          </cell>
          <cell r="AB75">
            <v>0</v>
          </cell>
          <cell r="AC75">
            <v>0</v>
          </cell>
          <cell r="AD75">
            <v>5008.0332718782665</v>
          </cell>
          <cell r="AE75">
            <v>0</v>
          </cell>
          <cell r="AF75">
            <v>4094.9061648549937</v>
          </cell>
          <cell r="AG75">
            <v>1158.2227251650038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490432.74404999998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19800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122.98649808400017</v>
          </cell>
          <cell r="AA76">
            <v>30848.868653478581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1695.6769170704008</v>
          </cell>
          <cell r="AG76">
            <v>172.39057119148114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471598.625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5008.0332718782665</v>
          </cell>
          <cell r="AE77">
            <v>0</v>
          </cell>
          <cell r="AF77">
            <v>2.6500151404958654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1748.6353081077839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19800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18834.119049999998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647.94392453631315</v>
          </cell>
          <cell r="AG80">
            <v>985.83215397352274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25784.002743642417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1493.6562577361958</v>
          </cell>
          <cell r="AF82">
            <v>69972.564418206981</v>
          </cell>
          <cell r="AG82">
            <v>2344.5573503616611</v>
          </cell>
          <cell r="AH82">
            <v>0</v>
          </cell>
          <cell r="AI82">
            <v>0</v>
          </cell>
          <cell r="AJ82">
            <v>4570.0049774841818</v>
          </cell>
          <cell r="AK82">
            <v>7873.6458730000677</v>
          </cell>
          <cell r="AL82">
            <v>0</v>
          </cell>
          <cell r="AM82">
            <v>0</v>
          </cell>
          <cell r="AN82">
            <v>0</v>
          </cell>
          <cell r="AO82">
            <v>47486.811503835001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743000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25501.588054642416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1291.7653046817206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334000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63.752828669260595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107500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29.567797999999968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548.17399222519509</v>
          </cell>
          <cell r="AG85">
            <v>71.29201809094404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6040.3615038350008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229000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252.84689100000014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138.13812438521455</v>
          </cell>
          <cell r="AF87">
            <v>69424.390425981779</v>
          </cell>
          <cell r="AG87">
            <v>2273.265332270717</v>
          </cell>
          <cell r="AH87">
            <v>0</v>
          </cell>
          <cell r="AI87">
            <v>0</v>
          </cell>
          <cell r="AJ87">
            <v>4570.0049774841818</v>
          </cell>
          <cell r="AK87">
            <v>7873.6458730000677</v>
          </cell>
          <cell r="AL87">
            <v>0</v>
          </cell>
          <cell r="AM87">
            <v>0</v>
          </cell>
          <cell r="AN87">
            <v>0</v>
          </cell>
          <cell r="AO87">
            <v>41446.449999999997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72500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855155.14481786336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855155.14481786336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47112.06</v>
          </cell>
          <cell r="BA93">
            <v>151977.32999999999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179412.3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1719442.0558941122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47112.06</v>
          </cell>
          <cell r="BA94">
            <v>151627.32999999999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170912.3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1484442.0558941122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350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8500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235000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56">
        <row r="6">
          <cell r="B6" t="str">
            <v>ANTCOAL</v>
          </cell>
        </row>
      </sheetData>
      <sheetData sheetId="57"/>
      <sheetData sheetId="58"/>
      <sheetData sheetId="59">
        <row r="5">
          <cell r="B5">
            <v>115984.59251546908</v>
          </cell>
          <cell r="C5">
            <v>216642.94357681894</v>
          </cell>
          <cell r="E5">
            <v>28467.642297283568</v>
          </cell>
        </row>
        <row r="8">
          <cell r="B8">
            <v>415032.22771793097</v>
          </cell>
          <cell r="C8">
            <v>246986.78040297973</v>
          </cell>
          <cell r="E8">
            <v>59939.119363266633</v>
          </cell>
          <cell r="F8">
            <v>12277.688363636362</v>
          </cell>
          <cell r="G8">
            <v>13070.050379999999</v>
          </cell>
          <cell r="H8">
            <v>15429.457799999998</v>
          </cell>
          <cell r="J8">
            <v>739385.91332234105</v>
          </cell>
        </row>
        <row r="15">
          <cell r="B15">
            <v>172115.31281940956</v>
          </cell>
          <cell r="D15">
            <v>208077.48432475911</v>
          </cell>
          <cell r="E15">
            <v>34033.442047076154</v>
          </cell>
          <cell r="I15">
            <v>111481.79999999999</v>
          </cell>
          <cell r="J15">
            <v>525708.03919124475</v>
          </cell>
        </row>
        <row r="16">
          <cell r="J16">
            <v>265948.36090285028</v>
          </cell>
        </row>
        <row r="26">
          <cell r="J26">
            <v>57216.071479880186</v>
          </cell>
        </row>
        <row r="36">
          <cell r="J36">
            <v>20505.282367953721</v>
          </cell>
        </row>
      </sheetData>
      <sheetData sheetId="60"/>
      <sheetData sheetId="61"/>
      <sheetData sheetId="62"/>
      <sheetData sheetId="63"/>
      <sheetData sheetId="64">
        <row r="4">
          <cell r="A4" t="str">
            <v>2012-13</v>
          </cell>
        </row>
      </sheetData>
      <sheetData sheetId="65"/>
      <sheetData sheetId="66"/>
      <sheetData sheetId="67"/>
      <sheetData sheetId="68"/>
      <sheetData sheetId="6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c MM"/>
      <sheetName val="Main Menu"/>
      <sheetName val="Definitions"/>
      <sheetName val="Exceptions"/>
      <sheetName val="Data in physical units"/>
      <sheetName val="Conversion factors"/>
      <sheetName val="Disaggregated Balance"/>
      <sheetName val="Aggregated Balance"/>
      <sheetName val="DPU formulas"/>
      <sheetName val="CF formulas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2b"/>
      <sheetName val="Oil_Table_3"/>
      <sheetName val="Ren_Table_1"/>
      <sheetName val="Ren_Table_2"/>
      <sheetName val="Ren_Table_3"/>
      <sheetName val="Ele_Table_1"/>
      <sheetName val="Ele_Table_3"/>
      <sheetName val="Ele_Table_4"/>
      <sheetName val="Ele_Table_6a"/>
      <sheetName val="Ele_Table_6b"/>
      <sheetName val="Ele_Table_6c"/>
      <sheetName val="Ele_Table_6d"/>
    </sheetNames>
    <sheetDataSet>
      <sheetData sheetId="0">
        <row r="6">
          <cell r="D6" t="str">
            <v>India</v>
          </cell>
        </row>
        <row r="9">
          <cell r="D9">
            <v>2009</v>
          </cell>
        </row>
        <row r="77">
          <cell r="C77" t="str">
            <v>Australia</v>
          </cell>
        </row>
        <row r="78">
          <cell r="C78" t="str">
            <v>Austria</v>
          </cell>
        </row>
        <row r="79">
          <cell r="C79" t="str">
            <v>Belgium</v>
          </cell>
        </row>
        <row r="80">
          <cell r="C80" t="str">
            <v>Canada</v>
          </cell>
        </row>
        <row r="81">
          <cell r="C81" t="str">
            <v>Chile</v>
          </cell>
        </row>
        <row r="82">
          <cell r="C82" t="str">
            <v>Czech Republic</v>
          </cell>
        </row>
        <row r="83">
          <cell r="C83" t="str">
            <v>Denmark</v>
          </cell>
        </row>
        <row r="84">
          <cell r="C84" t="str">
            <v>Estonia</v>
          </cell>
        </row>
        <row r="85">
          <cell r="C85" t="str">
            <v>Finland</v>
          </cell>
        </row>
        <row r="86">
          <cell r="C86" t="str">
            <v>France</v>
          </cell>
        </row>
        <row r="87">
          <cell r="C87" t="str">
            <v>Germany</v>
          </cell>
        </row>
        <row r="88">
          <cell r="C88" t="str">
            <v>Greece</v>
          </cell>
        </row>
        <row r="89">
          <cell r="C89" t="str">
            <v>Hungary</v>
          </cell>
        </row>
        <row r="90">
          <cell r="C90" t="str">
            <v>Iceland</v>
          </cell>
        </row>
        <row r="91">
          <cell r="C91" t="str">
            <v>Ireland</v>
          </cell>
        </row>
        <row r="92">
          <cell r="C92" t="str">
            <v>Israel</v>
          </cell>
        </row>
        <row r="93">
          <cell r="C93" t="str">
            <v>Italy</v>
          </cell>
        </row>
        <row r="94">
          <cell r="C94" t="str">
            <v>Japan</v>
          </cell>
        </row>
        <row r="95">
          <cell r="C95" t="str">
            <v>Korea</v>
          </cell>
        </row>
        <row r="96">
          <cell r="C96" t="str">
            <v>Luxembourg</v>
          </cell>
        </row>
        <row r="97">
          <cell r="C97" t="str">
            <v>Mexico</v>
          </cell>
        </row>
        <row r="98">
          <cell r="C98" t="str">
            <v>Netherlands</v>
          </cell>
        </row>
        <row r="99">
          <cell r="C99" t="str">
            <v>New Zealand</v>
          </cell>
        </row>
        <row r="100">
          <cell r="C100" t="str">
            <v>Norway</v>
          </cell>
        </row>
        <row r="101">
          <cell r="C101" t="str">
            <v>Poland</v>
          </cell>
        </row>
        <row r="102">
          <cell r="C102" t="str">
            <v>Portugal</v>
          </cell>
        </row>
        <row r="103">
          <cell r="C103" t="str">
            <v>Slovak Republic</v>
          </cell>
        </row>
        <row r="104">
          <cell r="C104" t="str">
            <v>Slovenia</v>
          </cell>
        </row>
        <row r="105">
          <cell r="C105" t="str">
            <v>Spain</v>
          </cell>
        </row>
        <row r="106">
          <cell r="C106" t="str">
            <v>Sweden</v>
          </cell>
        </row>
        <row r="107">
          <cell r="C107" t="str">
            <v>Switzerland</v>
          </cell>
        </row>
        <row r="108">
          <cell r="C108" t="str">
            <v>Turkey</v>
          </cell>
        </row>
        <row r="109">
          <cell r="C109" t="str">
            <v>United Kingdom</v>
          </cell>
        </row>
        <row r="110">
          <cell r="C110" t="str">
            <v>United States</v>
          </cell>
        </row>
        <row r="111">
          <cell r="C111" t="str">
            <v>Lithuania</v>
          </cell>
        </row>
        <row r="112">
          <cell r="C112" t="str">
            <v>People's Republic of China</v>
          </cell>
        </row>
        <row r="113">
          <cell r="C113" t="str">
            <v>South Africa</v>
          </cell>
        </row>
        <row r="114">
          <cell r="C114" t="str">
            <v>Ukraine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C70" t="str">
            <v>country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6C6D-712D-4CC1-868D-C6BA92196D8A}">
  <sheetPr>
    <tabColor theme="6" tint="0.59999389629810485"/>
  </sheetPr>
  <dimension ref="A1:G55"/>
  <sheetViews>
    <sheetView showGridLines="0" workbookViewId="0">
      <selection activeCell="K21" sqref="K21"/>
    </sheetView>
  </sheetViews>
  <sheetFormatPr defaultColWidth="9.140625" defaultRowHeight="15" x14ac:dyDescent="0.25"/>
  <cols>
    <col min="1" max="1" width="4.85546875" style="1" customWidth="1"/>
    <col min="2" max="2" width="17.85546875" style="1" customWidth="1"/>
    <col min="3" max="3" width="16" style="1" customWidth="1"/>
    <col min="4" max="4" width="14.5703125" style="1" customWidth="1"/>
    <col min="5" max="5" width="13.85546875" style="1" customWidth="1"/>
    <col min="6" max="16384" width="9.140625" style="1"/>
  </cols>
  <sheetData>
    <row r="1" spans="1:7" ht="37.5" customHeight="1" x14ac:dyDescent="0.25">
      <c r="A1" s="98" t="s">
        <v>0</v>
      </c>
      <c r="B1" s="98"/>
      <c r="C1" s="98"/>
      <c r="D1" s="98"/>
      <c r="E1" s="98"/>
      <c r="G1" s="2"/>
    </row>
    <row r="2" spans="1:7" ht="15" customHeight="1" x14ac:dyDescent="0.25">
      <c r="A2" s="99" t="s">
        <v>1</v>
      </c>
      <c r="B2" s="101" t="s">
        <v>2</v>
      </c>
      <c r="C2" s="103" t="s">
        <v>3</v>
      </c>
      <c r="D2" s="103" t="s">
        <v>4</v>
      </c>
      <c r="E2" s="99" t="s">
        <v>5</v>
      </c>
    </row>
    <row r="3" spans="1:7" ht="34.5" customHeight="1" x14ac:dyDescent="0.25">
      <c r="A3" s="100"/>
      <c r="B3" s="102"/>
      <c r="C3" s="99"/>
      <c r="D3" s="99"/>
      <c r="E3" s="100"/>
    </row>
    <row r="4" spans="1:7" ht="15" customHeight="1" x14ac:dyDescent="0.25">
      <c r="A4" s="3">
        <v>1</v>
      </c>
      <c r="B4" s="4" t="s">
        <v>6</v>
      </c>
      <c r="C4" s="5">
        <v>16158</v>
      </c>
      <c r="D4" s="90" t="s">
        <v>7</v>
      </c>
      <c r="E4" s="91"/>
    </row>
    <row r="5" spans="1:7" ht="15" customHeight="1" x14ac:dyDescent="0.25">
      <c r="A5" s="6">
        <v>2</v>
      </c>
      <c r="B5" s="7" t="s">
        <v>8</v>
      </c>
      <c r="C5" s="8">
        <v>5258</v>
      </c>
      <c r="D5" s="92"/>
      <c r="E5" s="93"/>
    </row>
    <row r="6" spans="1:7" ht="15" customHeight="1" x14ac:dyDescent="0.25">
      <c r="A6" s="6">
        <v>3</v>
      </c>
      <c r="B6" s="7" t="s">
        <v>9</v>
      </c>
      <c r="C6" s="8">
        <v>25372</v>
      </c>
      <c r="D6" s="92"/>
      <c r="E6" s="93"/>
    </row>
    <row r="7" spans="1:7" ht="15" customHeight="1" x14ac:dyDescent="0.25">
      <c r="A7" s="6">
        <v>4</v>
      </c>
      <c r="B7" s="7" t="s">
        <v>10</v>
      </c>
      <c r="C7" s="8">
        <v>39073</v>
      </c>
      <c r="D7" s="92"/>
      <c r="E7" s="93"/>
    </row>
    <row r="8" spans="1:7" ht="15" customHeight="1" x14ac:dyDescent="0.25">
      <c r="A8" s="6">
        <v>5</v>
      </c>
      <c r="B8" s="7" t="s">
        <v>11</v>
      </c>
      <c r="C8" s="8">
        <v>19567</v>
      </c>
      <c r="D8" s="92"/>
      <c r="E8" s="93"/>
    </row>
    <row r="9" spans="1:7" ht="15" customHeight="1" x14ac:dyDescent="0.25">
      <c r="A9" s="6">
        <v>6</v>
      </c>
      <c r="B9" s="7" t="s">
        <v>12</v>
      </c>
      <c r="C9" s="8">
        <v>320</v>
      </c>
      <c r="D9" s="92"/>
      <c r="E9" s="93"/>
    </row>
    <row r="10" spans="1:7" ht="15" customHeight="1" x14ac:dyDescent="0.25">
      <c r="A10" s="6">
        <v>7</v>
      </c>
      <c r="B10" s="7" t="s">
        <v>13</v>
      </c>
      <c r="C10" s="8">
        <v>17843</v>
      </c>
      <c r="D10" s="92"/>
      <c r="E10" s="93"/>
    </row>
    <row r="11" spans="1:7" ht="15" customHeight="1" x14ac:dyDescent="0.25">
      <c r="A11" s="6">
        <v>8</v>
      </c>
      <c r="B11" s="7" t="s">
        <v>14</v>
      </c>
      <c r="C11" s="8">
        <v>6642</v>
      </c>
      <c r="D11" s="92"/>
      <c r="E11" s="93"/>
    </row>
    <row r="12" spans="1:7" ht="15" customHeight="1" x14ac:dyDescent="0.25">
      <c r="A12" s="6">
        <v>9</v>
      </c>
      <c r="B12" s="7" t="s">
        <v>15</v>
      </c>
      <c r="C12" s="8">
        <v>17882</v>
      </c>
      <c r="D12" s="92"/>
      <c r="E12" s="93"/>
    </row>
    <row r="13" spans="1:7" ht="15" customHeight="1" x14ac:dyDescent="0.25">
      <c r="A13" s="6">
        <v>10</v>
      </c>
      <c r="B13" s="7" t="s">
        <v>16</v>
      </c>
      <c r="C13" s="8">
        <v>6337</v>
      </c>
      <c r="D13" s="92"/>
      <c r="E13" s="93"/>
    </row>
    <row r="14" spans="1:7" ht="15" customHeight="1" x14ac:dyDescent="0.25">
      <c r="A14" s="6">
        <v>11</v>
      </c>
      <c r="B14" s="7" t="s">
        <v>17</v>
      </c>
      <c r="C14" s="8">
        <v>29492</v>
      </c>
      <c r="D14" s="92"/>
      <c r="E14" s="93"/>
    </row>
    <row r="15" spans="1:7" ht="15" customHeight="1" x14ac:dyDescent="0.25">
      <c r="A15" s="6">
        <v>12</v>
      </c>
      <c r="B15" s="7" t="s">
        <v>18</v>
      </c>
      <c r="C15" s="8">
        <v>27397</v>
      </c>
      <c r="D15" s="92"/>
      <c r="E15" s="93"/>
    </row>
    <row r="16" spans="1:7" ht="15" customHeight="1" x14ac:dyDescent="0.25">
      <c r="A16" s="6">
        <v>13</v>
      </c>
      <c r="B16" s="7" t="s">
        <v>19</v>
      </c>
      <c r="C16" s="8">
        <v>1017</v>
      </c>
      <c r="D16" s="92"/>
      <c r="E16" s="93"/>
    </row>
    <row r="17" spans="1:5" ht="15" customHeight="1" x14ac:dyDescent="0.25">
      <c r="A17" s="6">
        <v>14</v>
      </c>
      <c r="B17" s="7" t="s">
        <v>20</v>
      </c>
      <c r="C17" s="8">
        <v>51929</v>
      </c>
      <c r="D17" s="92"/>
      <c r="E17" s="93"/>
    </row>
    <row r="18" spans="1:5" ht="15" customHeight="1" x14ac:dyDescent="0.25">
      <c r="A18" s="6">
        <v>15</v>
      </c>
      <c r="B18" s="7" t="s">
        <v>21</v>
      </c>
      <c r="C18" s="8">
        <v>40956</v>
      </c>
      <c r="D18" s="92"/>
      <c r="E18" s="93"/>
    </row>
    <row r="19" spans="1:5" ht="15" customHeight="1" x14ac:dyDescent="0.25">
      <c r="A19" s="6">
        <v>16</v>
      </c>
      <c r="B19" s="7" t="s">
        <v>22</v>
      </c>
      <c r="C19" s="8">
        <v>2379</v>
      </c>
      <c r="D19" s="92"/>
      <c r="E19" s="93"/>
    </row>
    <row r="20" spans="1:5" ht="15" customHeight="1" x14ac:dyDescent="0.25">
      <c r="A20" s="6">
        <v>17</v>
      </c>
      <c r="B20" s="7" t="s">
        <v>23</v>
      </c>
      <c r="C20" s="8">
        <v>6459</v>
      </c>
      <c r="D20" s="92"/>
      <c r="E20" s="93"/>
    </row>
    <row r="21" spans="1:5" ht="15" customHeight="1" x14ac:dyDescent="0.25">
      <c r="A21" s="6">
        <v>18</v>
      </c>
      <c r="B21" s="7" t="s">
        <v>24</v>
      </c>
      <c r="C21" s="8">
        <v>704</v>
      </c>
      <c r="D21" s="92"/>
      <c r="E21" s="93"/>
    </row>
    <row r="22" spans="1:5" ht="15" customHeight="1" x14ac:dyDescent="0.25">
      <c r="A22" s="6">
        <v>19</v>
      </c>
      <c r="B22" s="7" t="s">
        <v>25</v>
      </c>
      <c r="C22" s="8">
        <v>1400</v>
      </c>
      <c r="D22" s="92"/>
      <c r="E22" s="93"/>
    </row>
    <row r="23" spans="1:5" ht="15" customHeight="1" x14ac:dyDescent="0.25">
      <c r="A23" s="6">
        <v>20</v>
      </c>
      <c r="B23" s="7" t="s">
        <v>26</v>
      </c>
      <c r="C23" s="8">
        <v>47677</v>
      </c>
      <c r="D23" s="92"/>
      <c r="E23" s="93"/>
    </row>
    <row r="24" spans="1:5" ht="15" customHeight="1" x14ac:dyDescent="0.25">
      <c r="A24" s="6">
        <v>21</v>
      </c>
      <c r="B24" s="7" t="s">
        <v>27</v>
      </c>
      <c r="C24" s="8">
        <v>12168</v>
      </c>
      <c r="D24" s="92"/>
      <c r="E24" s="93"/>
    </row>
    <row r="25" spans="1:5" ht="15" customHeight="1" x14ac:dyDescent="0.25">
      <c r="A25" s="6">
        <v>22</v>
      </c>
      <c r="B25" s="7" t="s">
        <v>28</v>
      </c>
      <c r="C25" s="8">
        <v>43264</v>
      </c>
      <c r="D25" s="92"/>
      <c r="E25" s="93"/>
    </row>
    <row r="26" spans="1:5" ht="15" customHeight="1" x14ac:dyDescent="0.25">
      <c r="A26" s="6">
        <v>23</v>
      </c>
      <c r="B26" s="7" t="s">
        <v>29</v>
      </c>
      <c r="C26" s="8">
        <v>425</v>
      </c>
      <c r="D26" s="92"/>
      <c r="E26" s="93"/>
    </row>
    <row r="27" spans="1:5" ht="15" customHeight="1" x14ac:dyDescent="0.25">
      <c r="A27" s="6">
        <v>24</v>
      </c>
      <c r="B27" s="7" t="s">
        <v>30</v>
      </c>
      <c r="C27" s="8">
        <v>15049</v>
      </c>
      <c r="D27" s="92"/>
      <c r="E27" s="93"/>
    </row>
    <row r="28" spans="1:5" ht="15" customHeight="1" x14ac:dyDescent="0.25">
      <c r="A28" s="6">
        <v>25</v>
      </c>
      <c r="B28" s="7" t="s">
        <v>31</v>
      </c>
      <c r="C28" s="8">
        <v>10128</v>
      </c>
      <c r="D28" s="92"/>
      <c r="E28" s="93"/>
    </row>
    <row r="29" spans="1:5" ht="15" customHeight="1" x14ac:dyDescent="0.25">
      <c r="A29" s="6">
        <v>26</v>
      </c>
      <c r="B29" s="7" t="s">
        <v>32</v>
      </c>
      <c r="C29" s="8">
        <v>863</v>
      </c>
      <c r="D29" s="92"/>
      <c r="E29" s="93"/>
    </row>
    <row r="30" spans="1:5" ht="15" customHeight="1" x14ac:dyDescent="0.25">
      <c r="A30" s="6">
        <v>27</v>
      </c>
      <c r="B30" s="7" t="s">
        <v>33</v>
      </c>
      <c r="C30" s="8">
        <v>97813</v>
      </c>
      <c r="D30" s="92"/>
      <c r="E30" s="93"/>
    </row>
    <row r="31" spans="1:5" ht="15" customHeight="1" x14ac:dyDescent="0.25">
      <c r="A31" s="6">
        <v>28</v>
      </c>
      <c r="B31" s="7" t="s">
        <v>34</v>
      </c>
      <c r="C31" s="8">
        <v>15745</v>
      </c>
      <c r="D31" s="92"/>
      <c r="E31" s="93"/>
    </row>
    <row r="32" spans="1:5" ht="15" customHeight="1" x14ac:dyDescent="0.25">
      <c r="A32" s="6">
        <v>29</v>
      </c>
      <c r="B32" s="7" t="s">
        <v>35</v>
      </c>
      <c r="C32" s="8">
        <v>37463</v>
      </c>
      <c r="D32" s="92"/>
      <c r="E32" s="93"/>
    </row>
    <row r="33" spans="1:5" ht="15" customHeight="1" x14ac:dyDescent="0.25">
      <c r="A33" s="6">
        <v>30</v>
      </c>
      <c r="B33" s="7" t="s">
        <v>36</v>
      </c>
      <c r="C33" s="8">
        <v>396</v>
      </c>
      <c r="D33" s="92"/>
      <c r="E33" s="93"/>
    </row>
    <row r="34" spans="1:5" ht="15" customHeight="1" x14ac:dyDescent="0.25">
      <c r="A34" s="6">
        <v>31</v>
      </c>
      <c r="B34" s="7" t="s">
        <v>37</v>
      </c>
      <c r="C34" s="8">
        <v>5</v>
      </c>
      <c r="D34" s="92"/>
      <c r="E34" s="93"/>
    </row>
    <row r="35" spans="1:5" ht="15" customHeight="1" x14ac:dyDescent="0.25">
      <c r="A35" s="6">
        <v>32</v>
      </c>
      <c r="B35" s="7" t="s">
        <v>38</v>
      </c>
      <c r="C35" s="8">
        <v>65</v>
      </c>
      <c r="D35" s="92"/>
      <c r="E35" s="93"/>
    </row>
    <row r="36" spans="1:5" ht="15" customHeight="1" x14ac:dyDescent="0.25">
      <c r="A36" s="6">
        <v>33</v>
      </c>
      <c r="B36" s="7" t="s">
        <v>39</v>
      </c>
      <c r="C36" s="8">
        <v>19</v>
      </c>
      <c r="D36" s="92"/>
      <c r="E36" s="93"/>
    </row>
    <row r="37" spans="1:5" ht="15" customHeight="1" x14ac:dyDescent="0.25">
      <c r="A37" s="6">
        <v>34</v>
      </c>
      <c r="B37" s="7" t="s">
        <v>40</v>
      </c>
      <c r="C37" s="9">
        <v>103</v>
      </c>
      <c r="D37" s="92"/>
      <c r="E37" s="93"/>
    </row>
    <row r="38" spans="1:5" ht="15" customHeight="1" x14ac:dyDescent="0.25">
      <c r="A38" s="6">
        <v>35</v>
      </c>
      <c r="B38" s="7" t="s">
        <v>41</v>
      </c>
      <c r="C38" s="8">
        <v>6</v>
      </c>
      <c r="D38" s="92"/>
      <c r="E38" s="93"/>
    </row>
    <row r="39" spans="1:5" ht="15" customHeight="1" x14ac:dyDescent="0.25">
      <c r="A39" s="10">
        <v>36</v>
      </c>
      <c r="B39" s="11" t="s">
        <v>42</v>
      </c>
      <c r="C39" s="12">
        <v>90</v>
      </c>
      <c r="D39" s="92"/>
      <c r="E39" s="93"/>
    </row>
    <row r="40" spans="1:5" ht="15" customHeight="1" x14ac:dyDescent="0.25">
      <c r="A40" s="96" t="s">
        <v>43</v>
      </c>
      <c r="B40" s="97"/>
      <c r="C40" s="13">
        <f>SUM(C4:C39)</f>
        <v>597464</v>
      </c>
      <c r="D40" s="94"/>
      <c r="E40" s="95"/>
    </row>
    <row r="41" spans="1:5" ht="15" customHeight="1" x14ac:dyDescent="0.25">
      <c r="A41" s="14" t="s">
        <v>44</v>
      </c>
      <c r="B41" s="15"/>
      <c r="C41" s="16"/>
      <c r="D41" s="16"/>
      <c r="E41" s="16"/>
    </row>
    <row r="42" spans="1:5" ht="15" customHeight="1" x14ac:dyDescent="0.25"/>
    <row r="43" spans="1:5" ht="15" customHeight="1" x14ac:dyDescent="0.25"/>
    <row r="44" spans="1:5" ht="15" customHeight="1" x14ac:dyDescent="0.25"/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ht="15" customHeight="1" x14ac:dyDescent="0.25"/>
    <row r="50" ht="15" customHeight="1" x14ac:dyDescent="0.25"/>
    <row r="51" ht="23.25" customHeight="1" x14ac:dyDescent="0.25"/>
    <row r="52" ht="24" customHeight="1" x14ac:dyDescent="0.25"/>
    <row r="53" ht="15" customHeight="1" x14ac:dyDescent="0.25"/>
    <row r="54" ht="24" customHeight="1" x14ac:dyDescent="0.25"/>
    <row r="55" ht="15" customHeight="1" x14ac:dyDescent="0.25"/>
  </sheetData>
  <mergeCells count="8">
    <mergeCell ref="D4:E40"/>
    <mergeCell ref="A40:B40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287A-F440-4F03-9AEC-DBB878EA917D}">
  <sheetPr>
    <tabColor theme="6" tint="0.59999389629810485"/>
    <pageSetUpPr fitToPage="1"/>
  </sheetPr>
  <dimension ref="A1:T28"/>
  <sheetViews>
    <sheetView showGridLines="0" workbookViewId="0">
      <selection activeCell="L15" sqref="L15"/>
    </sheetView>
  </sheetViews>
  <sheetFormatPr defaultColWidth="9.140625" defaultRowHeight="15" x14ac:dyDescent="0.25"/>
  <cols>
    <col min="1" max="1" width="14.42578125" customWidth="1"/>
    <col min="2" max="2" width="14" customWidth="1"/>
    <col min="3" max="3" width="14.85546875" customWidth="1"/>
    <col min="4" max="4" width="13.42578125" customWidth="1"/>
    <col min="5" max="5" width="19.7109375" customWidth="1"/>
    <col min="6" max="6" width="14" customWidth="1"/>
    <col min="8" max="13" width="12.7109375" customWidth="1"/>
    <col min="14" max="14" width="15.28515625" customWidth="1"/>
    <col min="15" max="15" width="9.28515625" customWidth="1"/>
    <col min="18" max="18" width="16.5703125" customWidth="1"/>
    <col min="19" max="19" width="15.85546875" customWidth="1"/>
  </cols>
  <sheetData>
    <row r="1" spans="1:20" ht="40.5" customHeight="1" x14ac:dyDescent="0.25">
      <c r="A1" s="104" t="s">
        <v>45</v>
      </c>
      <c r="B1" s="105"/>
      <c r="C1" s="105"/>
      <c r="D1" s="105"/>
      <c r="E1" s="105"/>
      <c r="F1" s="106"/>
      <c r="N1" s="26"/>
      <c r="O1" s="26"/>
      <c r="P1" s="26"/>
      <c r="Q1" s="26"/>
      <c r="R1" s="26"/>
      <c r="S1" s="26"/>
      <c r="T1" s="26"/>
    </row>
    <row r="2" spans="1:20" s="19" customFormat="1" ht="58.5" customHeight="1" x14ac:dyDescent="0.25">
      <c r="A2" s="17" t="s">
        <v>46</v>
      </c>
      <c r="B2" s="18" t="s">
        <v>47</v>
      </c>
      <c r="C2" s="18" t="s">
        <v>48</v>
      </c>
      <c r="D2" s="18" t="s">
        <v>49</v>
      </c>
      <c r="E2" s="18" t="s">
        <v>50</v>
      </c>
      <c r="F2" s="18" t="s">
        <v>51</v>
      </c>
      <c r="M2"/>
      <c r="N2" s="26"/>
      <c r="O2" s="26"/>
      <c r="P2" s="26"/>
      <c r="Q2" s="26"/>
      <c r="R2" s="26"/>
      <c r="S2" s="26"/>
      <c r="T2" s="26"/>
    </row>
    <row r="3" spans="1:20" x14ac:dyDescent="0.25">
      <c r="A3" s="20" t="s">
        <v>52</v>
      </c>
      <c r="B3" s="21">
        <v>24121.207210996727</v>
      </c>
      <c r="C3" s="22">
        <v>1220171</v>
      </c>
      <c r="D3" s="21">
        <v>8736329</v>
      </c>
      <c r="E3" s="22">
        <v>19768.710460252478</v>
      </c>
      <c r="F3" s="23">
        <v>0.27610232182186278</v>
      </c>
      <c r="H3" s="24"/>
      <c r="J3" s="25"/>
      <c r="K3" s="26"/>
      <c r="L3" s="27"/>
      <c r="N3" s="26"/>
      <c r="O3" s="26"/>
      <c r="P3" s="26"/>
      <c r="Q3" s="26"/>
      <c r="R3" s="26"/>
      <c r="S3" s="26"/>
      <c r="T3" s="26"/>
    </row>
    <row r="4" spans="1:20" x14ac:dyDescent="0.25">
      <c r="A4" s="20" t="s">
        <v>53</v>
      </c>
      <c r="B4" s="21">
        <v>25805.146542110244</v>
      </c>
      <c r="C4" s="22">
        <v>1236220</v>
      </c>
      <c r="D4" s="21">
        <v>9213017</v>
      </c>
      <c r="E4" s="22">
        <v>20874.234798102476</v>
      </c>
      <c r="F4" s="23">
        <v>0.28009442012437663</v>
      </c>
      <c r="H4" s="24"/>
      <c r="J4" s="25"/>
      <c r="K4" s="26"/>
      <c r="L4" s="27"/>
      <c r="N4" s="26"/>
      <c r="O4" s="26"/>
      <c r="P4" s="26"/>
      <c r="Q4" s="26"/>
      <c r="R4" s="26"/>
      <c r="S4" s="26"/>
      <c r="T4" s="26"/>
    </row>
    <row r="5" spans="1:20" x14ac:dyDescent="0.25">
      <c r="A5" s="20" t="s">
        <v>54</v>
      </c>
      <c r="B5" s="21">
        <v>26301.591226815552</v>
      </c>
      <c r="C5" s="22">
        <v>1252267</v>
      </c>
      <c r="D5" s="21">
        <v>9801370</v>
      </c>
      <c r="E5" s="22">
        <v>21003.18161128222</v>
      </c>
      <c r="F5" s="23">
        <v>0.26834607026176494</v>
      </c>
      <c r="H5" s="24"/>
      <c r="J5" s="25"/>
      <c r="K5" s="26"/>
      <c r="L5" s="27"/>
      <c r="N5" s="26"/>
      <c r="O5" s="26"/>
      <c r="P5" s="26"/>
      <c r="Q5" s="26"/>
      <c r="R5" s="26"/>
      <c r="S5" s="26"/>
      <c r="T5" s="26"/>
    </row>
    <row r="6" spans="1:20" x14ac:dyDescent="0.25">
      <c r="A6" s="20" t="s">
        <v>55</v>
      </c>
      <c r="B6" s="21">
        <v>27841.080105078207</v>
      </c>
      <c r="C6" s="22">
        <v>1268310</v>
      </c>
      <c r="D6" s="21">
        <v>10527674</v>
      </c>
      <c r="E6" s="22">
        <v>21951.321132119283</v>
      </c>
      <c r="F6" s="23">
        <v>0.26445613822272807</v>
      </c>
      <c r="H6" s="24"/>
      <c r="J6" s="25"/>
      <c r="K6" s="26"/>
      <c r="L6" s="27"/>
      <c r="N6" s="26"/>
      <c r="O6" s="26"/>
      <c r="P6" s="26"/>
      <c r="Q6" s="26"/>
      <c r="R6" s="26"/>
      <c r="S6" s="26"/>
      <c r="T6" s="26"/>
    </row>
    <row r="7" spans="1:20" x14ac:dyDescent="0.25">
      <c r="A7" s="20" t="s">
        <v>56</v>
      </c>
      <c r="B7" s="21">
        <v>28665.231084733146</v>
      </c>
      <c r="C7" s="22">
        <v>1284350</v>
      </c>
      <c r="D7" s="21">
        <v>11369493</v>
      </c>
      <c r="E7" s="22">
        <v>22318.862525583481</v>
      </c>
      <c r="F7" s="23">
        <v>0.25212409282219661</v>
      </c>
      <c r="H7" s="24"/>
      <c r="J7" s="25"/>
      <c r="K7" s="26"/>
      <c r="L7" s="27"/>
      <c r="N7" s="26"/>
      <c r="O7" s="26"/>
      <c r="P7" s="26"/>
      <c r="Q7" s="26"/>
      <c r="R7" s="26"/>
      <c r="S7" s="26"/>
      <c r="T7" s="26"/>
    </row>
    <row r="8" spans="1:20" x14ac:dyDescent="0.25">
      <c r="A8" s="20" t="s">
        <v>57</v>
      </c>
      <c r="B8" s="21">
        <v>29555.573531005513</v>
      </c>
      <c r="C8" s="22">
        <v>1299434</v>
      </c>
      <c r="D8" s="21">
        <v>12308193</v>
      </c>
      <c r="E8" s="22">
        <v>22744.959367698175</v>
      </c>
      <c r="F8" s="23">
        <v>0.24012926618070995</v>
      </c>
      <c r="H8" s="24"/>
      <c r="J8" s="25"/>
      <c r="K8" s="26"/>
      <c r="L8" s="27"/>
      <c r="N8" s="26"/>
      <c r="O8" s="26"/>
      <c r="P8" s="26"/>
      <c r="Q8" s="26"/>
      <c r="R8" s="26"/>
      <c r="S8" s="26"/>
      <c r="T8" s="26"/>
    </row>
    <row r="9" spans="1:20" x14ac:dyDescent="0.25">
      <c r="A9" s="20" t="s">
        <v>58</v>
      </c>
      <c r="B9" s="21">
        <v>31152.691765860043</v>
      </c>
      <c r="C9" s="22">
        <v>1313815</v>
      </c>
      <c r="D9" s="21">
        <v>13144582</v>
      </c>
      <c r="E9" s="22">
        <v>23711.627410145298</v>
      </c>
      <c r="F9" s="23">
        <v>0.23700024668612546</v>
      </c>
      <c r="H9" s="24"/>
      <c r="J9" s="25"/>
      <c r="K9" s="26"/>
      <c r="L9" s="27"/>
      <c r="N9" s="26"/>
      <c r="O9" s="26"/>
      <c r="P9" s="26"/>
      <c r="Q9" s="26"/>
      <c r="R9" s="26"/>
      <c r="S9" s="26"/>
      <c r="T9" s="26"/>
    </row>
    <row r="10" spans="1:20" x14ac:dyDescent="0.25">
      <c r="A10" s="20" t="s">
        <v>59</v>
      </c>
      <c r="B10" s="21">
        <v>32805.012888558609</v>
      </c>
      <c r="C10" s="22">
        <v>1328206</v>
      </c>
      <c r="D10" s="21">
        <v>13992914</v>
      </c>
      <c r="E10" s="22">
        <v>24698.738665958903</v>
      </c>
      <c r="F10" s="23">
        <v>0.23444018085552881</v>
      </c>
      <c r="H10" s="24"/>
      <c r="J10" s="25"/>
      <c r="K10" s="26"/>
      <c r="L10" s="27"/>
      <c r="N10" s="26"/>
      <c r="O10" s="26"/>
      <c r="P10" s="26"/>
      <c r="Q10" s="26"/>
      <c r="R10" s="26"/>
      <c r="S10" s="26"/>
      <c r="T10" s="26"/>
    </row>
    <row r="11" spans="1:20" x14ac:dyDescent="0.25">
      <c r="A11" s="20" t="s">
        <v>60</v>
      </c>
      <c r="B11" s="21">
        <v>32729.257722504448</v>
      </c>
      <c r="C11" s="22">
        <v>1342586</v>
      </c>
      <c r="D11" s="21">
        <v>14534641</v>
      </c>
      <c r="E11" s="22">
        <v>24377.773731071567</v>
      </c>
      <c r="F11" s="23">
        <v>0.22518105347427878</v>
      </c>
      <c r="H11" s="24"/>
      <c r="J11" s="25"/>
      <c r="K11" s="28"/>
      <c r="L11" s="27"/>
      <c r="N11" s="26"/>
      <c r="O11" s="26"/>
      <c r="P11" s="26"/>
      <c r="Q11" s="26"/>
      <c r="R11" s="26"/>
      <c r="S11" s="26"/>
      <c r="T11" s="26"/>
    </row>
    <row r="12" spans="1:20" x14ac:dyDescent="0.25">
      <c r="A12" s="20" t="s">
        <v>61</v>
      </c>
      <c r="B12" s="21">
        <v>30354.124491056478</v>
      </c>
      <c r="C12" s="22">
        <v>1356980</v>
      </c>
      <c r="D12" s="21">
        <v>13687118</v>
      </c>
      <c r="E12" s="22">
        <v>22368.881259161135</v>
      </c>
      <c r="F12" s="23">
        <v>0.22177148243374883</v>
      </c>
      <c r="J12" s="29"/>
      <c r="K12" s="28"/>
      <c r="L12" s="27"/>
      <c r="N12" s="26"/>
      <c r="O12" s="26"/>
      <c r="P12" s="26"/>
      <c r="Q12" s="26"/>
      <c r="R12" s="26"/>
      <c r="S12" s="26"/>
      <c r="T12" s="26"/>
    </row>
    <row r="13" spans="1:20" x14ac:dyDescent="0.25">
      <c r="A13" s="20" t="s">
        <v>62</v>
      </c>
      <c r="B13" s="21">
        <v>33508.330572293256</v>
      </c>
      <c r="C13" s="22">
        <v>1370311</v>
      </c>
      <c r="D13" s="21">
        <v>14925840</v>
      </c>
      <c r="E13" s="22">
        <v>24453.084425574383</v>
      </c>
      <c r="F13" s="23">
        <v>0.22449879251213506</v>
      </c>
      <c r="J13" s="29"/>
      <c r="K13" s="28"/>
      <c r="L13" s="27"/>
      <c r="N13" s="26"/>
      <c r="O13" s="26"/>
      <c r="P13" s="26"/>
      <c r="Q13" s="26"/>
      <c r="R13" s="26"/>
      <c r="S13" s="26"/>
      <c r="T13" s="26"/>
    </row>
    <row r="14" spans="1:20" ht="40.5" customHeight="1" x14ac:dyDescent="0.25">
      <c r="A14" s="30" t="s">
        <v>63</v>
      </c>
      <c r="B14" s="31">
        <v>10.391359112222563</v>
      </c>
      <c r="C14" s="31">
        <v>0.9824020987781692</v>
      </c>
      <c r="D14" s="31">
        <v>9.0502763255200982</v>
      </c>
      <c r="E14" s="31">
        <v>9.3174224596487889</v>
      </c>
      <c r="F14" s="31">
        <v>1.2297839417658087</v>
      </c>
      <c r="J14" s="26"/>
      <c r="K14" s="26"/>
      <c r="L14" s="26"/>
      <c r="N14" s="26"/>
      <c r="O14" s="26"/>
      <c r="P14" s="26"/>
      <c r="Q14" s="26"/>
      <c r="R14" s="26"/>
      <c r="S14" s="26"/>
      <c r="T14" s="26"/>
    </row>
    <row r="15" spans="1:20" ht="36.75" customHeight="1" x14ac:dyDescent="0.25">
      <c r="A15" s="32" t="s">
        <v>64</v>
      </c>
      <c r="B15" s="33">
        <v>2.9449773514195865</v>
      </c>
      <c r="C15" s="33">
        <v>1.1507865681837259</v>
      </c>
      <c r="D15" s="33">
        <v>5.5071468285410541</v>
      </c>
      <c r="E15" s="33">
        <v>1.7737783798907225</v>
      </c>
      <c r="F15" s="33">
        <v>-2.4284321528334263</v>
      </c>
      <c r="N15" s="26"/>
      <c r="O15" s="26"/>
      <c r="P15" s="26"/>
      <c r="Q15" s="26"/>
      <c r="R15" s="26"/>
      <c r="S15" s="26"/>
      <c r="T15" s="26"/>
    </row>
    <row r="16" spans="1:20" ht="23.25" customHeight="1" x14ac:dyDescent="0.25">
      <c r="A16" s="107" t="s">
        <v>65</v>
      </c>
      <c r="B16" s="108"/>
      <c r="C16" s="34"/>
      <c r="D16" s="34"/>
      <c r="E16" s="34"/>
      <c r="F16" s="35"/>
      <c r="N16" s="26"/>
      <c r="O16" s="26"/>
      <c r="P16" s="26"/>
      <c r="Q16" s="26"/>
      <c r="R16" s="26"/>
      <c r="S16" s="26"/>
      <c r="T16" s="26"/>
    </row>
    <row r="17" spans="1:20" ht="15.75" customHeight="1" x14ac:dyDescent="0.25">
      <c r="A17" s="109" t="s">
        <v>66</v>
      </c>
      <c r="B17" s="110"/>
      <c r="C17" s="110"/>
      <c r="D17" s="110"/>
      <c r="E17" s="110"/>
      <c r="F17" s="111"/>
      <c r="N17" s="26"/>
      <c r="O17" s="26"/>
      <c r="P17" s="26"/>
      <c r="Q17" s="26"/>
      <c r="R17" s="26"/>
      <c r="S17" s="26"/>
      <c r="T17" s="26"/>
    </row>
    <row r="18" spans="1:20" ht="33.75" customHeight="1" x14ac:dyDescent="0.25">
      <c r="A18" s="112" t="s">
        <v>67</v>
      </c>
      <c r="B18" s="113"/>
      <c r="C18" s="113"/>
      <c r="D18" s="113"/>
      <c r="E18" s="113"/>
      <c r="F18" s="114"/>
      <c r="N18" s="26"/>
      <c r="O18" s="26"/>
      <c r="P18" s="26"/>
      <c r="Q18" s="26"/>
      <c r="R18" s="26"/>
      <c r="S18" s="26"/>
      <c r="T18" s="26"/>
    </row>
    <row r="19" spans="1:20" ht="17.25" customHeight="1" x14ac:dyDescent="0.25">
      <c r="A19" s="115" t="s">
        <v>68</v>
      </c>
      <c r="B19" s="116"/>
      <c r="C19" s="116"/>
      <c r="D19" s="116"/>
      <c r="E19" s="116"/>
      <c r="F19" s="117"/>
      <c r="N19" s="26"/>
      <c r="O19" s="26"/>
      <c r="P19" s="26"/>
      <c r="Q19" s="26"/>
      <c r="R19" s="26"/>
      <c r="S19" s="26"/>
      <c r="T19" s="26"/>
    </row>
    <row r="22" spans="1:20" x14ac:dyDescent="0.25">
      <c r="C22" s="24"/>
      <c r="D22" s="24"/>
      <c r="E22" s="24"/>
    </row>
    <row r="23" spans="1:20" x14ac:dyDescent="0.25">
      <c r="C23" s="24"/>
      <c r="D23" s="24"/>
    </row>
    <row r="24" spans="1:20" x14ac:dyDescent="0.25">
      <c r="C24" s="24"/>
      <c r="D24" s="24"/>
    </row>
    <row r="25" spans="1:20" x14ac:dyDescent="0.25">
      <c r="C25" s="24"/>
      <c r="D25" s="24"/>
    </row>
    <row r="26" spans="1:20" x14ac:dyDescent="0.25">
      <c r="C26" s="24"/>
      <c r="D26" s="24"/>
    </row>
    <row r="27" spans="1:20" x14ac:dyDescent="0.25">
      <c r="C27" s="24"/>
      <c r="D27" s="24"/>
    </row>
    <row r="28" spans="1:20" x14ac:dyDescent="0.25">
      <c r="C28" s="24"/>
      <c r="D28" s="24"/>
    </row>
  </sheetData>
  <mergeCells count="5">
    <mergeCell ref="A1:F1"/>
    <mergeCell ref="A16:B16"/>
    <mergeCell ref="A17:F17"/>
    <mergeCell ref="A18:F18"/>
    <mergeCell ref="A19:F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63F87-79C3-4123-94F0-71D1C2370B0B}">
  <sheetPr>
    <tabColor theme="6" tint="0.59999389629810485"/>
  </sheetPr>
  <dimension ref="A1:G14"/>
  <sheetViews>
    <sheetView workbookViewId="0">
      <selection activeCell="J15" sqref="J15"/>
    </sheetView>
  </sheetViews>
  <sheetFormatPr defaultColWidth="9.140625" defaultRowHeight="15" x14ac:dyDescent="0.25"/>
  <cols>
    <col min="1" max="1" width="25.5703125" style="36" customWidth="1"/>
    <col min="2" max="7" width="12.7109375" style="36" customWidth="1"/>
    <col min="8" max="8" width="13" style="36" customWidth="1"/>
    <col min="9" max="16384" width="9.140625" style="36"/>
  </cols>
  <sheetData>
    <row r="1" spans="1:7" ht="21.75" customHeight="1" x14ac:dyDescent="0.25">
      <c r="A1" s="118" t="s">
        <v>69</v>
      </c>
      <c r="B1" s="118"/>
      <c r="C1" s="118"/>
      <c r="D1" s="118"/>
      <c r="E1" s="118"/>
      <c r="F1" s="118"/>
      <c r="G1" s="118"/>
    </row>
    <row r="2" spans="1:7" x14ac:dyDescent="0.25">
      <c r="A2" s="37"/>
      <c r="B2" s="37"/>
      <c r="C2" s="37"/>
      <c r="D2" s="37"/>
      <c r="E2" s="37"/>
      <c r="F2" s="119" t="s">
        <v>70</v>
      </c>
      <c r="G2" s="119"/>
    </row>
    <row r="3" spans="1:7" ht="36" customHeight="1" x14ac:dyDescent="0.25">
      <c r="A3" s="38" t="s">
        <v>71</v>
      </c>
      <c r="B3" s="39">
        <v>2011</v>
      </c>
      <c r="C3" s="39">
        <v>2012</v>
      </c>
      <c r="D3" s="39">
        <v>2013</v>
      </c>
      <c r="E3" s="39">
        <v>2014</v>
      </c>
      <c r="F3" s="39">
        <v>2015</v>
      </c>
      <c r="G3" s="39">
        <v>2016</v>
      </c>
    </row>
    <row r="4" spans="1:7" ht="25.5" customHeight="1" x14ac:dyDescent="0.25">
      <c r="A4" s="38" t="s">
        <v>72</v>
      </c>
      <c r="B4" s="40">
        <v>1604503</v>
      </c>
      <c r="C4" s="40">
        <v>1704639</v>
      </c>
      <c r="D4" s="40">
        <v>1774788</v>
      </c>
      <c r="E4" s="40">
        <v>1871709</v>
      </c>
      <c r="F4" s="40">
        <v>2055017</v>
      </c>
      <c r="G4" s="40">
        <v>2092250</v>
      </c>
    </row>
    <row r="5" spans="1:7" ht="23.25" customHeight="1" x14ac:dyDescent="0.25">
      <c r="A5" s="41" t="s">
        <v>73</v>
      </c>
      <c r="B5" s="42">
        <v>924258</v>
      </c>
      <c r="C5" s="42">
        <v>1005813</v>
      </c>
      <c r="D5" s="42">
        <v>1053981</v>
      </c>
      <c r="E5" s="42">
        <v>1140983</v>
      </c>
      <c r="F5" s="42">
        <v>1197123</v>
      </c>
      <c r="G5" s="42">
        <v>1206587</v>
      </c>
    </row>
    <row r="6" spans="1:7" ht="25.5" x14ac:dyDescent="0.25">
      <c r="A6" s="43" t="s">
        <v>74</v>
      </c>
      <c r="B6" s="42">
        <v>338816</v>
      </c>
      <c r="C6" s="42">
        <v>343603</v>
      </c>
      <c r="D6" s="42">
        <v>356771</v>
      </c>
      <c r="E6" s="42">
        <v>351910</v>
      </c>
      <c r="F6" s="42">
        <v>394092</v>
      </c>
      <c r="G6" s="42">
        <v>397739</v>
      </c>
    </row>
    <row r="7" spans="1:7" x14ac:dyDescent="0.25">
      <c r="A7" s="41" t="s">
        <v>75</v>
      </c>
      <c r="B7" s="42">
        <v>221202</v>
      </c>
      <c r="C7" s="42">
        <v>236020</v>
      </c>
      <c r="D7" s="42">
        <v>241253</v>
      </c>
      <c r="E7" s="42">
        <v>250173</v>
      </c>
      <c r="F7" s="42">
        <v>261517</v>
      </c>
      <c r="G7" s="42">
        <v>274434</v>
      </c>
    </row>
    <row r="8" spans="1:7" x14ac:dyDescent="0.25">
      <c r="A8" s="41" t="s">
        <v>76</v>
      </c>
      <c r="B8" s="42">
        <v>120228</v>
      </c>
      <c r="C8" s="42">
        <v>119202</v>
      </c>
      <c r="D8" s="42">
        <v>122783</v>
      </c>
      <c r="E8" s="42">
        <v>128643</v>
      </c>
      <c r="F8" s="42">
        <v>202286</v>
      </c>
      <c r="G8" s="42">
        <v>213490</v>
      </c>
    </row>
    <row r="9" spans="1:7" ht="25.5" x14ac:dyDescent="0.25">
      <c r="A9" s="38" t="s">
        <v>77</v>
      </c>
      <c r="B9" s="40">
        <v>47426</v>
      </c>
      <c r="C9" s="40">
        <v>43047</v>
      </c>
      <c r="D9" s="40">
        <v>38771</v>
      </c>
      <c r="E9" s="40">
        <v>38057</v>
      </c>
      <c r="F9" s="40">
        <v>37084</v>
      </c>
      <c r="G9" s="40">
        <v>37179</v>
      </c>
    </row>
    <row r="10" spans="1:7" x14ac:dyDescent="0.25">
      <c r="A10" s="44" t="s">
        <v>78</v>
      </c>
      <c r="B10" s="42">
        <v>16388</v>
      </c>
      <c r="C10" s="42">
        <v>16086</v>
      </c>
      <c r="D10" s="42">
        <v>15568</v>
      </c>
      <c r="E10" s="42">
        <v>16547</v>
      </c>
      <c r="F10" s="42">
        <v>16614</v>
      </c>
      <c r="G10" s="42">
        <v>17121</v>
      </c>
    </row>
    <row r="11" spans="1:7" x14ac:dyDescent="0.25">
      <c r="A11" s="44" t="s">
        <v>79</v>
      </c>
      <c r="B11" s="42">
        <v>31037</v>
      </c>
      <c r="C11" s="42">
        <v>26961</v>
      </c>
      <c r="D11" s="42">
        <v>23203</v>
      </c>
      <c r="E11" s="42">
        <v>21511</v>
      </c>
      <c r="F11" s="42">
        <v>20470</v>
      </c>
      <c r="G11" s="42">
        <v>20058</v>
      </c>
    </row>
    <row r="12" spans="1:7" x14ac:dyDescent="0.25">
      <c r="A12" s="38" t="s">
        <v>80</v>
      </c>
      <c r="B12" s="40">
        <v>1651928</v>
      </c>
      <c r="C12" s="40">
        <v>1747686</v>
      </c>
      <c r="D12" s="40">
        <v>1813559</v>
      </c>
      <c r="E12" s="40">
        <v>1909766</v>
      </c>
      <c r="F12" s="40">
        <v>2092102</v>
      </c>
      <c r="G12" s="40">
        <v>2129428</v>
      </c>
    </row>
    <row r="13" spans="1:7" ht="25.5" customHeight="1" x14ac:dyDescent="0.25">
      <c r="A13" s="120" t="s">
        <v>81</v>
      </c>
      <c r="B13" s="120"/>
      <c r="C13" s="120"/>
      <c r="D13" s="120"/>
      <c r="E13" s="120"/>
      <c r="F13" s="120"/>
      <c r="G13" s="120"/>
    </row>
    <row r="14" spans="1:7" x14ac:dyDescent="0.25">
      <c r="A14" s="45" t="s">
        <v>82</v>
      </c>
      <c r="B14" s="37"/>
      <c r="C14" s="37"/>
      <c r="D14" s="37"/>
      <c r="E14" s="37"/>
      <c r="F14" s="37"/>
      <c r="G14" s="37"/>
    </row>
  </sheetData>
  <mergeCells count="3">
    <mergeCell ref="A1:G1"/>
    <mergeCell ref="F2:G2"/>
    <mergeCell ref="A13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7AF35-474E-4867-94D6-9B067F5CEB2D}">
  <sheetPr>
    <tabColor theme="6" tint="0.59999389629810485"/>
  </sheetPr>
  <dimension ref="A1:P43"/>
  <sheetViews>
    <sheetView tabSelected="1" zoomScaleNormal="100" workbookViewId="0">
      <pane xSplit="3" ySplit="3" topLeftCell="D4" activePane="bottomRight" state="frozen"/>
      <selection sqref="A1:E1"/>
      <selection pane="topRight" sqref="A1:E1"/>
      <selection pane="bottomLeft" sqref="A1:E1"/>
      <selection pane="bottomRight" activeCell="P11" sqref="P11"/>
    </sheetView>
  </sheetViews>
  <sheetFormatPr defaultColWidth="9.140625" defaultRowHeight="15" x14ac:dyDescent="0.25"/>
  <cols>
    <col min="1" max="1" width="17.42578125" style="47" customWidth="1"/>
    <col min="2" max="2" width="18" style="85" customWidth="1"/>
    <col min="3" max="3" width="29.140625" style="85" customWidth="1"/>
    <col min="4" max="4" width="13.28515625" style="86" customWidth="1"/>
    <col min="5" max="5" width="16" style="47" customWidth="1"/>
    <col min="6" max="6" width="11.85546875" style="87" hidden="1" customWidth="1"/>
    <col min="7" max="7" width="13.85546875" style="87" hidden="1" customWidth="1"/>
    <col min="8" max="8" width="18.140625" style="88" hidden="1" customWidth="1"/>
    <col min="9" max="10" width="18.140625" style="89" hidden="1" customWidth="1"/>
    <col min="11" max="11" width="18.140625" style="88" customWidth="1"/>
    <col min="12" max="12" width="24.42578125" style="47" hidden="1" customWidth="1"/>
    <col min="13" max="14" width="9.140625" style="47" hidden="1" customWidth="1"/>
    <col min="15" max="24" width="9.140625" style="47" customWidth="1"/>
    <col min="25" max="16384" width="9.140625" style="47"/>
  </cols>
  <sheetData>
    <row r="1" spans="1:16" ht="21.75" customHeight="1" x14ac:dyDescent="0.25">
      <c r="A1" s="125" t="s">
        <v>83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  <c r="L1" s="46"/>
    </row>
    <row r="2" spans="1:16" ht="15" customHeight="1" x14ac:dyDescent="0.2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30"/>
      <c r="L2" s="48"/>
    </row>
    <row r="3" spans="1:16" s="54" customFormat="1" ht="23.25" customHeight="1" x14ac:dyDescent="0.25">
      <c r="A3" s="49" t="s">
        <v>84</v>
      </c>
      <c r="B3" s="49" t="s">
        <v>85</v>
      </c>
      <c r="C3" s="49" t="s">
        <v>86</v>
      </c>
      <c r="D3" s="49" t="s">
        <v>87</v>
      </c>
      <c r="E3" s="49" t="s">
        <v>88</v>
      </c>
      <c r="F3" s="50" t="s">
        <v>89</v>
      </c>
      <c r="G3" s="50" t="s">
        <v>90</v>
      </c>
      <c r="H3" s="51" t="s">
        <v>91</v>
      </c>
      <c r="I3" s="52" t="s">
        <v>89</v>
      </c>
      <c r="J3" s="52" t="s">
        <v>90</v>
      </c>
      <c r="K3" s="51" t="s">
        <v>62</v>
      </c>
      <c r="L3" s="53" t="s">
        <v>92</v>
      </c>
    </row>
    <row r="4" spans="1:16" x14ac:dyDescent="0.25">
      <c r="A4" s="131" t="s">
        <v>93</v>
      </c>
      <c r="B4" s="134" t="s">
        <v>94</v>
      </c>
      <c r="C4" s="134" t="s">
        <v>95</v>
      </c>
      <c r="D4" s="55" t="s">
        <v>96</v>
      </c>
      <c r="E4" s="55" t="s">
        <v>97</v>
      </c>
      <c r="F4" s="56">
        <f>'[2]7.2_FY-2020-21(F)'!J8</f>
        <v>733104.90156889625</v>
      </c>
      <c r="G4" s="56">
        <f>' 8.2'!C12</f>
        <v>1356980</v>
      </c>
      <c r="H4" s="57">
        <v>0.54024738873741418</v>
      </c>
      <c r="I4" s="58">
        <f>'[2]7.4_FY-2021-22(P)'!J8</f>
        <v>739385.91332234105</v>
      </c>
      <c r="J4" s="58">
        <f>' 8.2'!C13</f>
        <v>1370311</v>
      </c>
      <c r="K4" s="57">
        <v>0.53957525942821816</v>
      </c>
      <c r="L4" s="59" t="s">
        <v>98</v>
      </c>
      <c r="P4" s="60"/>
    </row>
    <row r="5" spans="1:16" x14ac:dyDescent="0.25">
      <c r="A5" s="132"/>
      <c r="B5" s="135"/>
      <c r="C5" s="135"/>
      <c r="D5" s="55" t="s">
        <v>99</v>
      </c>
      <c r="E5" s="55" t="s">
        <v>97</v>
      </c>
      <c r="F5" s="56">
        <f>'[2]7.2_FY-2020-21(F)'!J15</f>
        <v>506704.43786202458</v>
      </c>
      <c r="G5" s="56">
        <f>' 8.2'!C12</f>
        <v>1356980</v>
      </c>
      <c r="H5" s="57">
        <v>0.37340597345725407</v>
      </c>
      <c r="I5" s="58">
        <f>'[2]7.4_FY-2021-22(P)'!J15</f>
        <v>525708.03919124475</v>
      </c>
      <c r="J5" s="58">
        <f>' 8.2'!C13</f>
        <v>1370311</v>
      </c>
      <c r="K5" s="57">
        <v>0.3836414063604866</v>
      </c>
      <c r="L5" s="59" t="s">
        <v>98</v>
      </c>
      <c r="P5" s="60"/>
    </row>
    <row r="6" spans="1:16" x14ac:dyDescent="0.25">
      <c r="A6" s="132"/>
      <c r="B6" s="136"/>
      <c r="C6" s="136"/>
      <c r="D6" s="55" t="s">
        <v>100</v>
      </c>
      <c r="E6" s="55" t="s">
        <v>101</v>
      </c>
      <c r="F6" s="56">
        <f>'[2]6.1'!F15</f>
        <v>1230207.984896089</v>
      </c>
      <c r="G6" s="56">
        <f>' 8.2'!C12</f>
        <v>1356980</v>
      </c>
      <c r="H6" s="57">
        <v>906.57783084208234</v>
      </c>
      <c r="I6" s="58">
        <f>'[2]6.1'!F16</f>
        <v>1296300</v>
      </c>
      <c r="J6" s="58">
        <f>' 8.2'!C13</f>
        <v>1370311</v>
      </c>
      <c r="K6" s="57">
        <v>945.98963301031665</v>
      </c>
      <c r="L6" s="59" t="s">
        <v>102</v>
      </c>
      <c r="P6" s="60"/>
    </row>
    <row r="7" spans="1:16" x14ac:dyDescent="0.25">
      <c r="A7" s="132"/>
      <c r="B7" s="137" t="s">
        <v>103</v>
      </c>
      <c r="C7" s="137" t="s">
        <v>104</v>
      </c>
      <c r="D7" s="55" t="s">
        <v>96</v>
      </c>
      <c r="E7" s="55" t="s">
        <v>105</v>
      </c>
      <c r="F7" s="56">
        <f>'[2]7.2_FY-2020-21(F)'!J8</f>
        <v>733104.90156889625</v>
      </c>
      <c r="G7" s="56">
        <f>' 8.2'!D12</f>
        <v>13687118</v>
      </c>
      <c r="H7" s="57">
        <v>5.4069872143337697E-3</v>
      </c>
      <c r="I7" s="58">
        <f>'[2]7.4_FY-2021-22(P)'!J8</f>
        <v>739385.91332234105</v>
      </c>
      <c r="J7" s="58">
        <f>' 8.2'!D13</f>
        <v>14925840</v>
      </c>
      <c r="K7" s="57">
        <v>5.0177134177009832E-3</v>
      </c>
      <c r="L7" s="59" t="s">
        <v>106</v>
      </c>
      <c r="M7" s="61" t="s">
        <v>107</v>
      </c>
      <c r="P7" s="60"/>
    </row>
    <row r="8" spans="1:16" x14ac:dyDescent="0.25">
      <c r="A8" s="132"/>
      <c r="B8" s="137"/>
      <c r="C8" s="137"/>
      <c r="D8" s="55" t="s">
        <v>99</v>
      </c>
      <c r="E8" s="55" t="s">
        <v>105</v>
      </c>
      <c r="F8" s="56">
        <f>'[2]7.2_FY-2020-21(F)'!J15</f>
        <v>506704.43786202458</v>
      </c>
      <c r="G8" s="56">
        <f>' 8.2'!D12</f>
        <v>13687118</v>
      </c>
      <c r="H8" s="57">
        <v>3.7371792373818544E-3</v>
      </c>
      <c r="I8" s="58">
        <f>'[2]7.4_FY-2021-22(P)'!J15</f>
        <v>525708.03919124475</v>
      </c>
      <c r="J8" s="58">
        <f>' 8.2'!D13</f>
        <v>14925840</v>
      </c>
      <c r="K8" s="57">
        <v>3.5676258291023068E-3</v>
      </c>
      <c r="L8" s="59" t="s">
        <v>106</v>
      </c>
      <c r="P8" s="60"/>
    </row>
    <row r="9" spans="1:16" x14ac:dyDescent="0.25">
      <c r="A9" s="132"/>
      <c r="B9" s="137"/>
      <c r="C9" s="137"/>
      <c r="D9" s="55" t="s">
        <v>100</v>
      </c>
      <c r="E9" s="55" t="s">
        <v>108</v>
      </c>
      <c r="F9" s="56">
        <f>'[2]6.1'!F15</f>
        <v>1230207.984896089</v>
      </c>
      <c r="G9" s="56">
        <f>' 8.2'!D12</f>
        <v>13687118</v>
      </c>
      <c r="H9" s="57">
        <v>9.0733520278875712</v>
      </c>
      <c r="I9" s="58">
        <f>'[2]6.1'!F16</f>
        <v>1296300</v>
      </c>
      <c r="J9" s="58">
        <f>' 8.2'!D13</f>
        <v>14925840</v>
      </c>
      <c r="K9" s="57">
        <v>8.7971136400729808</v>
      </c>
      <c r="L9" s="59" t="s">
        <v>109</v>
      </c>
      <c r="P9" s="60"/>
    </row>
    <row r="10" spans="1:16" s="54" customFormat="1" ht="25.5" x14ac:dyDescent="0.25">
      <c r="A10" s="132"/>
      <c r="B10" s="62" t="s">
        <v>110</v>
      </c>
      <c r="C10" s="63" t="s">
        <v>111</v>
      </c>
      <c r="D10" s="55" t="s">
        <v>112</v>
      </c>
      <c r="E10" s="55" t="s">
        <v>113</v>
      </c>
      <c r="F10" s="64">
        <f>'[2]7.1_FY-2020-21(F)'!N19</f>
        <v>272369.336594722</v>
      </c>
      <c r="G10" s="64">
        <f>'[2]7.1_FY-2020-21(F)'!N4</f>
        <v>1373186.8779458341</v>
      </c>
      <c r="H10" s="58">
        <v>19.834833915844172</v>
      </c>
      <c r="I10" s="58">
        <f>'[2]7.3_FY-2021-22(P)'!N19</f>
        <v>291410</v>
      </c>
      <c r="J10" s="58">
        <f>'[2]7.3_FY-2021-22(P)'!N4</f>
        <v>1484442.0558941122</v>
      </c>
      <c r="K10" s="58">
        <v>19.630944760890472</v>
      </c>
      <c r="L10" s="65">
        <v>7.1</v>
      </c>
      <c r="P10" s="60"/>
    </row>
    <row r="11" spans="1:16" ht="18" customHeight="1" x14ac:dyDescent="0.25">
      <c r="A11" s="132"/>
      <c r="B11" s="122" t="s">
        <v>114</v>
      </c>
      <c r="C11" s="122" t="s">
        <v>115</v>
      </c>
      <c r="D11" s="66" t="s">
        <v>112</v>
      </c>
      <c r="E11" s="55" t="s">
        <v>116</v>
      </c>
      <c r="F11" s="64">
        <f>'[2]1.1'!B20*15.13+'[2]1.1A'!B12*9.546+'[2]1.2'!B19*42.789+'[2]1.2'!F19*38.735</f>
        <v>2829596.9904618454</v>
      </c>
      <c r="G11" s="56">
        <f>'[2]3.2'!B16+'[2]3.2'!C16+'[2]3.2'!D16+'[2]3.2'!E16</f>
        <v>13611.52471976511</v>
      </c>
      <c r="H11" s="67">
        <v>208.80895948262923</v>
      </c>
      <c r="I11" s="58">
        <f>'[2]1.1'!C20*15.13+'[2]1.1A'!C12*9.546+'[2]1.2'!D19*42.789+'[2]1.2'!H19*38.735</f>
        <v>2973291.3350596717</v>
      </c>
      <c r="J11" s="68">
        <f>'[2]3.2'!B17+'[2]3.2'!C17+'[2]3.2'!D17+'[2]3.2'!E17</f>
        <v>14815.691049901985</v>
      </c>
      <c r="K11" s="67">
        <v>201.53618861884857</v>
      </c>
      <c r="L11" s="59" t="s">
        <v>117</v>
      </c>
      <c r="M11" s="61" t="s">
        <v>118</v>
      </c>
      <c r="P11" s="60"/>
    </row>
    <row r="12" spans="1:16" ht="18.75" customHeight="1" x14ac:dyDescent="0.25">
      <c r="A12" s="132"/>
      <c r="B12" s="122"/>
      <c r="C12" s="122"/>
      <c r="D12" s="66" t="s">
        <v>119</v>
      </c>
      <c r="E12" s="55" t="s">
        <v>116</v>
      </c>
      <c r="F12" s="56">
        <f>'[2]1.1'!B20</f>
        <v>177178.94</v>
      </c>
      <c r="G12" s="56">
        <f>'[2]3.1'!B14</f>
        <v>716.08299999999997</v>
      </c>
      <c r="H12" s="67">
        <v>247.42793782285017</v>
      </c>
      <c r="I12" s="68">
        <f>'[2]1.1'!C20</f>
        <v>187105.32</v>
      </c>
      <c r="J12" s="68">
        <f>'[2]3.1'!B15</f>
        <v>778.19</v>
      </c>
      <c r="K12" s="67">
        <v>240.43655148485587</v>
      </c>
      <c r="L12" s="59" t="s">
        <v>120</v>
      </c>
      <c r="M12" s="61" t="s">
        <v>121</v>
      </c>
      <c r="P12" s="60"/>
    </row>
    <row r="13" spans="1:16" ht="15" customHeight="1" x14ac:dyDescent="0.25">
      <c r="A13" s="132"/>
      <c r="B13" s="122"/>
      <c r="C13" s="122"/>
      <c r="D13" s="66" t="s">
        <v>122</v>
      </c>
      <c r="E13" s="55" t="s">
        <v>116</v>
      </c>
      <c r="F13" s="56">
        <f>'[2]1.1A'!B12</f>
        <v>7374.1</v>
      </c>
      <c r="G13" s="56">
        <f>'[2]3.1'!C14</f>
        <v>37.895000000000003</v>
      </c>
      <c r="H13" s="67">
        <v>194.59295421559571</v>
      </c>
      <c r="I13" s="68">
        <f>'[2]1.1A'!C12</f>
        <v>7374.1</v>
      </c>
      <c r="J13" s="68">
        <f>'[2]3.1'!C15</f>
        <v>47.49</v>
      </c>
      <c r="K13" s="67">
        <v>155.27690040008423</v>
      </c>
      <c r="L13" s="59" t="s">
        <v>123</v>
      </c>
      <c r="M13" s="61" t="s">
        <v>121</v>
      </c>
      <c r="P13" s="60"/>
    </row>
    <row r="14" spans="1:16" ht="19.5" customHeight="1" x14ac:dyDescent="0.25">
      <c r="A14" s="132"/>
      <c r="B14" s="122"/>
      <c r="C14" s="138" t="s">
        <v>124</v>
      </c>
      <c r="D14" s="66" t="s">
        <v>112</v>
      </c>
      <c r="E14" s="55" t="s">
        <v>116</v>
      </c>
      <c r="F14" s="64">
        <f>'[2]1.1'!H20*15.13+'[2]1.1A'!H12*9.546+'[2]1.2'!B19*42.789+'[2]1.2'!F19*38.735</f>
        <v>5845444.6912898459</v>
      </c>
      <c r="G14" s="56">
        <f>'[2]3.2'!B16+'[2]3.2'!C16+'[2]3.2'!D16+'[2]3.2'!E16</f>
        <v>13611.52471976511</v>
      </c>
      <c r="H14" s="67">
        <v>435.55321419337264</v>
      </c>
      <c r="I14" s="68">
        <f>'[2]1.1'!I20*15.13+'[2]1.1A'!I12*9.546+'[2]1.2'!D19*42.789+'[2]1.2'!H19*38.735</f>
        <v>5981118.9271236714</v>
      </c>
      <c r="J14" s="68">
        <f>'[2]3.2'!B17+'[2]3.2'!C17+'[2]3.2'!D17+'[2]3.2'!E17</f>
        <v>14815.691049901985</v>
      </c>
      <c r="K14" s="67">
        <v>409.33228818049304</v>
      </c>
      <c r="L14" s="59" t="s">
        <v>117</v>
      </c>
      <c r="M14" s="61" t="s">
        <v>125</v>
      </c>
      <c r="P14" s="60"/>
    </row>
    <row r="15" spans="1:16" ht="19.5" customHeight="1" x14ac:dyDescent="0.25">
      <c r="A15" s="132"/>
      <c r="B15" s="122"/>
      <c r="C15" s="139"/>
      <c r="D15" s="66" t="s">
        <v>126</v>
      </c>
      <c r="E15" s="55" t="s">
        <v>116</v>
      </c>
      <c r="F15" s="56">
        <f>'[2]1.2'!B19</f>
        <v>591.92122137000001</v>
      </c>
      <c r="G15" s="56">
        <f>'[2]3.1'!D14</f>
        <v>30.494088999999999</v>
      </c>
      <c r="H15" s="67">
        <v>19.411015078036929</v>
      </c>
      <c r="I15" s="68">
        <f>'[2]1.2'!D19</f>
        <v>651.76765965436357</v>
      </c>
      <c r="J15" s="68">
        <f>'[2]3.1'!D15</f>
        <v>29.690709300000002</v>
      </c>
      <c r="K15" s="67">
        <v>21.951906000924119</v>
      </c>
      <c r="L15" s="59" t="s">
        <v>127</v>
      </c>
      <c r="P15" s="60"/>
    </row>
    <row r="16" spans="1:16" x14ac:dyDescent="0.25">
      <c r="A16" s="132"/>
      <c r="B16" s="122"/>
      <c r="C16" s="139"/>
      <c r="D16" s="66" t="s">
        <v>128</v>
      </c>
      <c r="E16" s="55" t="s">
        <v>116</v>
      </c>
      <c r="F16" s="56">
        <f>'[2]1.2'!F19</f>
        <v>1372.3700147320003</v>
      </c>
      <c r="G16" s="56">
        <f>'[2]3.1'!E14</f>
        <v>28.672561908974021</v>
      </c>
      <c r="H16" s="67">
        <v>47.863529568401489</v>
      </c>
      <c r="I16" s="68">
        <f>'[2]1.2'!H19</f>
        <v>1138.6652503090397</v>
      </c>
      <c r="J16" s="68">
        <f>'[2]3.1'!E15</f>
        <v>34.02352006361901</v>
      </c>
      <c r="K16" s="67">
        <v>33.467003066699213</v>
      </c>
      <c r="L16" s="59" t="s">
        <v>127</v>
      </c>
      <c r="P16" s="60"/>
    </row>
    <row r="17" spans="1:16" x14ac:dyDescent="0.25">
      <c r="A17" s="132"/>
      <c r="B17" s="122"/>
      <c r="C17" s="139"/>
      <c r="D17" s="66" t="s">
        <v>129</v>
      </c>
      <c r="E17" s="55" t="s">
        <v>116</v>
      </c>
      <c r="F17" s="56">
        <f>'[2]1.1'!H20</f>
        <v>352125.97000000003</v>
      </c>
      <c r="G17" s="56">
        <f>'[2]3.1'!B14</f>
        <v>716.08299999999997</v>
      </c>
      <c r="H17" s="67">
        <v>491.73904421694141</v>
      </c>
      <c r="I17" s="68">
        <f>'[2]1.1'!I20</f>
        <v>361408.85</v>
      </c>
      <c r="J17" s="68">
        <f>'[2]3.1'!B15</f>
        <v>778.19</v>
      </c>
      <c r="K17" s="67">
        <v>464.42237756846009</v>
      </c>
      <c r="L17" s="69" t="s">
        <v>130</v>
      </c>
      <c r="P17" s="60"/>
    </row>
    <row r="18" spans="1:16" x14ac:dyDescent="0.25">
      <c r="A18" s="132"/>
      <c r="B18" s="122"/>
      <c r="C18" s="140"/>
      <c r="D18" s="66" t="s">
        <v>131</v>
      </c>
      <c r="E18" s="55" t="s">
        <v>116</v>
      </c>
      <c r="F18" s="56">
        <f>'[2]1.1A'!H12</f>
        <v>46018.467999999993</v>
      </c>
      <c r="G18" s="56">
        <f>'[2]3.1'!C14</f>
        <v>37.895000000000003</v>
      </c>
      <c r="H18" s="67">
        <v>1214.3678057791262</v>
      </c>
      <c r="I18" s="68">
        <f>'[2]1.1A'!I12</f>
        <v>46198.234000000004</v>
      </c>
      <c r="J18" s="68">
        <f>'[2]3.1'!C15</f>
        <v>47.49</v>
      </c>
      <c r="K18" s="67">
        <v>972.79919983154355</v>
      </c>
      <c r="L18" s="69" t="s">
        <v>132</v>
      </c>
      <c r="P18" s="60"/>
    </row>
    <row r="19" spans="1:16" x14ac:dyDescent="0.25">
      <c r="A19" s="132"/>
      <c r="B19" s="122" t="s">
        <v>133</v>
      </c>
      <c r="C19" s="122" t="s">
        <v>134</v>
      </c>
      <c r="D19" s="66" t="s">
        <v>135</v>
      </c>
      <c r="E19" s="55" t="s">
        <v>105</v>
      </c>
      <c r="F19" s="56">
        <f>'[2]7.2_FY-2020-21(F)'!J16</f>
        <v>264137.17135026492</v>
      </c>
      <c r="G19" s="56">
        <v>3598962</v>
      </c>
      <c r="H19" s="70">
        <v>7.3392598018613394E-3</v>
      </c>
      <c r="I19" s="58">
        <f>'[2]7.4_FY-2021-22(P)'!J16</f>
        <v>265948.36090285028</v>
      </c>
      <c r="J19" s="68">
        <v>4022256</v>
      </c>
      <c r="K19" s="70">
        <v>6.6119202980330014E-3</v>
      </c>
      <c r="L19" s="71" t="s">
        <v>136</v>
      </c>
      <c r="M19" s="61" t="s">
        <v>137</v>
      </c>
      <c r="P19" s="60"/>
    </row>
    <row r="20" spans="1:16" x14ac:dyDescent="0.25">
      <c r="A20" s="132"/>
      <c r="B20" s="122"/>
      <c r="C20" s="122"/>
      <c r="D20" s="66" t="s">
        <v>138</v>
      </c>
      <c r="E20" s="55" t="s">
        <v>105</v>
      </c>
      <c r="F20" s="56">
        <f>'[2]7.2_FY-2020-21(F)'!J36</f>
        <v>19915.181012778514</v>
      </c>
      <c r="G20" s="56">
        <v>2076327</v>
      </c>
      <c r="H20" s="70">
        <v>9.5915436310265736E-4</v>
      </c>
      <c r="I20" s="58">
        <f>'[2]7.4_FY-2021-22(P)'!J36</f>
        <v>20505.282367953721</v>
      </c>
      <c r="J20" s="68">
        <v>2149122</v>
      </c>
      <c r="K20" s="70">
        <v>9.5412370111858341E-4</v>
      </c>
      <c r="L20" s="71" t="s">
        <v>136</v>
      </c>
      <c r="P20" s="60"/>
    </row>
    <row r="21" spans="1:16" x14ac:dyDescent="0.25">
      <c r="A21" s="132"/>
      <c r="B21" s="122"/>
      <c r="C21" s="122"/>
      <c r="D21" s="66" t="s">
        <v>139</v>
      </c>
      <c r="E21" s="55" t="s">
        <v>105</v>
      </c>
      <c r="F21" s="56">
        <v>48587.111479235304</v>
      </c>
      <c r="G21" s="56">
        <v>484594</v>
      </c>
      <c r="H21" s="70">
        <v>1.0026354325318784E-2</v>
      </c>
      <c r="I21" s="58">
        <f>'[2]7.4_FY-2021-22(P)'!J26</f>
        <v>57216.071479880186</v>
      </c>
      <c r="J21" s="68">
        <v>624774</v>
      </c>
      <c r="K21" s="70">
        <v>9.1578829272473215E-3</v>
      </c>
      <c r="L21" s="71" t="s">
        <v>136</v>
      </c>
      <c r="P21" s="60"/>
    </row>
    <row r="22" spans="1:16" x14ac:dyDescent="0.25">
      <c r="A22" s="132"/>
      <c r="B22" s="122"/>
      <c r="C22" s="122" t="s">
        <v>140</v>
      </c>
      <c r="D22" s="66" t="s">
        <v>135</v>
      </c>
      <c r="E22" s="55" t="s">
        <v>108</v>
      </c>
      <c r="F22" s="56">
        <f>'[2]7.1_FY-2020-21(F)'!N21</f>
        <v>508776.18513716775</v>
      </c>
      <c r="G22" s="56">
        <v>3598962</v>
      </c>
      <c r="H22" s="72">
        <v>14.136747905011715</v>
      </c>
      <c r="I22" s="58">
        <f>'[2]7.3_FY-2021-22(P)'!N21</f>
        <v>533500</v>
      </c>
      <c r="J22" s="68">
        <v>4022256</v>
      </c>
      <c r="K22" s="72">
        <v>13.263700768921719</v>
      </c>
      <c r="L22" s="71" t="s">
        <v>141</v>
      </c>
      <c r="P22" s="60"/>
    </row>
    <row r="23" spans="1:16" x14ac:dyDescent="0.25">
      <c r="A23" s="132"/>
      <c r="B23" s="122"/>
      <c r="C23" s="122"/>
      <c r="D23" s="66" t="s">
        <v>138</v>
      </c>
      <c r="E23" s="55" t="s">
        <v>108</v>
      </c>
      <c r="F23" s="56">
        <f>'[2]7.1_FY-2020-21(F)'!N41</f>
        <v>221303.43602388777</v>
      </c>
      <c r="G23" s="56">
        <v>2076327</v>
      </c>
      <c r="H23" s="72">
        <v>10.65840958692382</v>
      </c>
      <c r="I23" s="58">
        <f>'[2]7.3_FY-2021-22(P)'!N41</f>
        <v>229000</v>
      </c>
      <c r="J23" s="68">
        <v>2149122</v>
      </c>
      <c r="K23" s="72">
        <v>10.655514205335946</v>
      </c>
      <c r="L23" s="71" t="s">
        <v>141</v>
      </c>
      <c r="P23" s="60"/>
    </row>
    <row r="24" spans="1:16" x14ac:dyDescent="0.25">
      <c r="A24" s="132"/>
      <c r="B24" s="122"/>
      <c r="C24" s="122"/>
      <c r="D24" s="66" t="s">
        <v>139</v>
      </c>
      <c r="E24" s="55" t="s">
        <v>108</v>
      </c>
      <c r="F24" s="56">
        <f>'[2]7.1_FY-2020-21(F)'!N31</f>
        <v>14668.016028799999</v>
      </c>
      <c r="G24" s="73">
        <v>484594</v>
      </c>
      <c r="H24" s="72">
        <v>3.026867032773827</v>
      </c>
      <c r="I24" s="58">
        <f>'[2]7.3_FY-2021-22(P)'!N31</f>
        <v>19800</v>
      </c>
      <c r="J24" s="58">
        <v>624774</v>
      </c>
      <c r="K24" s="74">
        <v>3.1691459631802861</v>
      </c>
      <c r="L24" s="71" t="s">
        <v>141</v>
      </c>
      <c r="P24" s="60"/>
    </row>
    <row r="25" spans="1:16" ht="18" customHeight="1" x14ac:dyDescent="0.25">
      <c r="A25" s="132"/>
      <c r="B25" s="122" t="s">
        <v>142</v>
      </c>
      <c r="C25" s="122" t="s">
        <v>143</v>
      </c>
      <c r="D25" s="75" t="s">
        <v>144</v>
      </c>
      <c r="E25" s="55" t="s">
        <v>113</v>
      </c>
      <c r="F25" s="56">
        <f>'[2]7.2_FY-2020-21(F)'!C8</f>
        <v>231947.43845460951</v>
      </c>
      <c r="G25" s="56">
        <f>'[2]7.2_FY-2020-21(F)'!J8</f>
        <v>733104.90156889625</v>
      </c>
      <c r="H25" s="74">
        <v>31.639051649801498</v>
      </c>
      <c r="I25" s="58">
        <f>'[2]7.4_FY-2021-22(P)'!C8</f>
        <v>246986.78040297973</v>
      </c>
      <c r="J25" s="58">
        <f>'[2]7.4_FY-2021-22(P)'!J8</f>
        <v>739385.91332234105</v>
      </c>
      <c r="K25" s="74">
        <v>33.404312410169481</v>
      </c>
      <c r="L25" s="76" t="s">
        <v>145</v>
      </c>
      <c r="P25" s="60"/>
    </row>
    <row r="26" spans="1:16" x14ac:dyDescent="0.25">
      <c r="A26" s="132"/>
      <c r="B26" s="122"/>
      <c r="C26" s="122"/>
      <c r="D26" s="75" t="s">
        <v>128</v>
      </c>
      <c r="E26" s="55" t="s">
        <v>113</v>
      </c>
      <c r="F26" s="56">
        <f>'[2]7.2_FY-2020-21(F)'!E8</f>
        <v>57075.627644534965</v>
      </c>
      <c r="G26" s="56">
        <f>'[2]7.2_FY-2020-21(F)'!J8</f>
        <v>733104.90156889625</v>
      </c>
      <c r="H26" s="74">
        <v>7.7854652891269849</v>
      </c>
      <c r="I26" s="58">
        <f>'[2]7.4_FY-2021-22(P)'!E8</f>
        <v>59939.119363266633</v>
      </c>
      <c r="J26" s="58">
        <f>'[2]7.4_FY-2021-22(P)'!J8</f>
        <v>739385.91332234105</v>
      </c>
      <c r="K26" s="74">
        <v>8.1066082384417442</v>
      </c>
      <c r="L26" s="76" t="s">
        <v>145</v>
      </c>
      <c r="P26" s="60"/>
    </row>
    <row r="27" spans="1:16" x14ac:dyDescent="0.25">
      <c r="A27" s="132"/>
      <c r="B27" s="122"/>
      <c r="C27" s="122"/>
      <c r="D27" s="75" t="s">
        <v>129</v>
      </c>
      <c r="E27" s="55" t="s">
        <v>113</v>
      </c>
      <c r="F27" s="56">
        <f>'[2]7.2_FY-2020-21(F)'!B8</f>
        <v>422810.90171916294</v>
      </c>
      <c r="G27" s="56">
        <f>'[2]7.2_FY-2020-21(F)'!J8</f>
        <v>733104.90156889625</v>
      </c>
      <c r="H27" s="74">
        <v>57.673997379408839</v>
      </c>
      <c r="I27" s="58">
        <f>'[2]7.4_FY-2021-22(P)'!B8</f>
        <v>415032.22771793097</v>
      </c>
      <c r="J27" s="58">
        <f>'[2]7.4_FY-2021-22(P)'!J8</f>
        <v>739385.91332234105</v>
      </c>
      <c r="K27" s="74">
        <v>56.132017156376968</v>
      </c>
      <c r="L27" s="76" t="s">
        <v>145</v>
      </c>
      <c r="P27" s="60"/>
    </row>
    <row r="28" spans="1:16" x14ac:dyDescent="0.25">
      <c r="A28" s="132"/>
      <c r="B28" s="122"/>
      <c r="C28" s="122"/>
      <c r="D28" s="75" t="s">
        <v>146</v>
      </c>
      <c r="E28" s="55" t="s">
        <v>113</v>
      </c>
      <c r="F28" s="56">
        <f>'[2]7.2_FY-2020-21(F)'!F8+'[2]7.2_FY-2020-21(F)'!G8+'[2]7.2_FY-2020-21(F)'!H8</f>
        <v>37447.430732888475</v>
      </c>
      <c r="G28" s="56">
        <f>'[2]7.2_FY-2020-21(F)'!J8</f>
        <v>733104.90156889625</v>
      </c>
      <c r="H28" s="74">
        <v>5.1080589766550908</v>
      </c>
      <c r="I28" s="58">
        <f>'[2]7.4_FY-2021-22(P)'!F8+'[2]7.4_FY-2021-22(P)'!G8+'[2]7.4_FY-2021-22(P)'!H8</f>
        <v>40777.196543636361</v>
      </c>
      <c r="J28" s="58">
        <f>'[2]7.4_FY-2021-22(P)'!J8</f>
        <v>739385.91332234105</v>
      </c>
      <c r="K28" s="74">
        <v>5.5150085779169054</v>
      </c>
      <c r="L28" s="76" t="s">
        <v>145</v>
      </c>
      <c r="M28" s="61" t="s">
        <v>147</v>
      </c>
      <c r="P28" s="60"/>
    </row>
    <row r="29" spans="1:16" x14ac:dyDescent="0.25">
      <c r="A29" s="132"/>
      <c r="B29" s="122"/>
      <c r="C29" s="122" t="s">
        <v>148</v>
      </c>
      <c r="D29" s="75" t="s">
        <v>149</v>
      </c>
      <c r="E29" s="55" t="s">
        <v>113</v>
      </c>
      <c r="F29" s="56">
        <f>'[2]7.2_FY-2020-21(F)'!D15</f>
        <v>197748.0341194474</v>
      </c>
      <c r="G29" s="56">
        <f>'[2]7.2_FY-2020-21(F)'!J15</f>
        <v>506704.43786202458</v>
      </c>
      <c r="H29" s="74">
        <v>39.02630791114052</v>
      </c>
      <c r="I29" s="58">
        <f>'[2]7.4_FY-2021-22(P)'!D15</f>
        <v>208077.48432475911</v>
      </c>
      <c r="J29" s="58">
        <f>'[2]7.4_FY-2021-22(P)'!J15</f>
        <v>525708.03919124475</v>
      </c>
      <c r="K29" s="74">
        <v>39.580426550993572</v>
      </c>
      <c r="L29" s="76" t="s">
        <v>145</v>
      </c>
      <c r="P29" s="60"/>
    </row>
    <row r="30" spans="1:16" x14ac:dyDescent="0.25">
      <c r="A30" s="132"/>
      <c r="B30" s="122"/>
      <c r="C30" s="122"/>
      <c r="D30" s="75" t="s">
        <v>128</v>
      </c>
      <c r="E30" s="55" t="s">
        <v>113</v>
      </c>
      <c r="F30" s="56">
        <f>'[2]7.2_FY-2020-21(F)'!E15</f>
        <v>30340.707848657141</v>
      </c>
      <c r="G30" s="56">
        <f>'[2]7.2_FY-2020-21(F)'!J15</f>
        <v>506704.43786202458</v>
      </c>
      <c r="H30" s="74">
        <v>5.9878512169097879</v>
      </c>
      <c r="I30" s="58">
        <f>'[2]7.4_FY-2021-22(P)'!E15</f>
        <v>34033.442047076154</v>
      </c>
      <c r="J30" s="58">
        <f>'[2]7.4_FY-2021-22(P)'!J15</f>
        <v>525708.03919124475</v>
      </c>
      <c r="K30" s="74">
        <v>6.4738294851708167</v>
      </c>
      <c r="L30" s="76" t="s">
        <v>145</v>
      </c>
      <c r="P30" s="60"/>
    </row>
    <row r="31" spans="1:16" x14ac:dyDescent="0.25">
      <c r="A31" s="132"/>
      <c r="B31" s="122"/>
      <c r="C31" s="122"/>
      <c r="D31" s="75" t="s">
        <v>129</v>
      </c>
      <c r="E31" s="55" t="s">
        <v>113</v>
      </c>
      <c r="F31" s="56">
        <f>'[2]7.2_FY-2020-21(F)'!B15</f>
        <v>172817.80919285648</v>
      </c>
      <c r="G31" s="56">
        <f>'[2]7.2_FY-2020-21(F)'!J15</f>
        <v>506704.43786202458</v>
      </c>
      <c r="H31" s="74">
        <v>34.106235564472144</v>
      </c>
      <c r="I31" s="58">
        <f>'[2]7.4_FY-2021-22(P)'!B15</f>
        <v>172115.31281940956</v>
      </c>
      <c r="J31" s="58">
        <f>'[2]7.4_FY-2021-22(P)'!J15</f>
        <v>525708.03919124475</v>
      </c>
      <c r="K31" s="74">
        <v>32.739714820453145</v>
      </c>
      <c r="L31" s="76" t="s">
        <v>145</v>
      </c>
      <c r="P31" s="60"/>
    </row>
    <row r="32" spans="1:16" x14ac:dyDescent="0.25">
      <c r="A32" s="132"/>
      <c r="B32" s="122"/>
      <c r="C32" s="122"/>
      <c r="D32" s="75" t="s">
        <v>150</v>
      </c>
      <c r="E32" s="55" t="s">
        <v>113</v>
      </c>
      <c r="F32" s="56">
        <f>'[2]7.2_FY-2020-21(F)'!I15</f>
        <v>105797.88670106363</v>
      </c>
      <c r="G32" s="56">
        <f>'[2]7.2_FY-2020-21(F)'!J15</f>
        <v>506704.43786202458</v>
      </c>
      <c r="H32" s="74">
        <v>20.879605307477561</v>
      </c>
      <c r="I32" s="58">
        <f>'[2]7.4_FY-2021-22(P)'!I15</f>
        <v>111481.79999999999</v>
      </c>
      <c r="J32" s="58">
        <f>'[2]7.4_FY-2021-22(P)'!J15</f>
        <v>525708.03919124475</v>
      </c>
      <c r="K32" s="74">
        <v>21.206029143382487</v>
      </c>
      <c r="L32" s="76" t="s">
        <v>145</v>
      </c>
      <c r="P32" s="60"/>
    </row>
    <row r="33" spans="1:16" x14ac:dyDescent="0.25">
      <c r="A33" s="132"/>
      <c r="B33" s="122"/>
      <c r="C33" s="122" t="s">
        <v>151</v>
      </c>
      <c r="D33" s="75" t="s">
        <v>152</v>
      </c>
      <c r="E33" s="55" t="s">
        <v>113</v>
      </c>
      <c r="F33" s="56">
        <f>'[2]3.6'!E17+'[2]3.6'!E41</f>
        <v>1249941.1077605758</v>
      </c>
      <c r="G33" s="56">
        <f>'[2]3.6'!I41</f>
        <v>1598014.2773255229</v>
      </c>
      <c r="H33" s="74">
        <v>78.218394259437346</v>
      </c>
      <c r="I33" s="68">
        <f>'[2]3.6'!E18+'[2]3.6'!E42</f>
        <v>1340940.365894112</v>
      </c>
      <c r="J33" s="68">
        <f>'[2]3.6'!I42</f>
        <v>1719442.0558941122</v>
      </c>
      <c r="K33" s="74">
        <v>77.986947062128323</v>
      </c>
      <c r="L33" s="76" t="s">
        <v>153</v>
      </c>
      <c r="P33" s="60"/>
    </row>
    <row r="34" spans="1:16" x14ac:dyDescent="0.25">
      <c r="A34" s="132"/>
      <c r="B34" s="122"/>
      <c r="C34" s="122"/>
      <c r="D34" s="75" t="s">
        <v>154</v>
      </c>
      <c r="E34" s="55" t="s">
        <v>113</v>
      </c>
      <c r="F34" s="56">
        <f>'[2]3.6'!G17</f>
        <v>43029.08</v>
      </c>
      <c r="G34" s="56">
        <f>'[2]3.6'!I41</f>
        <v>1598014.2773255229</v>
      </c>
      <c r="H34" s="74">
        <v>2.6926592966374843</v>
      </c>
      <c r="I34" s="68">
        <f>'[2]3.6'!G18</f>
        <v>47112.06</v>
      </c>
      <c r="J34" s="68">
        <f>'[2]3.6'!I42</f>
        <v>1719442.0558941122</v>
      </c>
      <c r="K34" s="74">
        <v>2.739962061443336</v>
      </c>
      <c r="L34" s="76" t="s">
        <v>153</v>
      </c>
      <c r="P34" s="60"/>
    </row>
    <row r="35" spans="1:16" x14ac:dyDescent="0.25">
      <c r="A35" s="132"/>
      <c r="B35" s="122"/>
      <c r="C35" s="122"/>
      <c r="D35" s="75" t="s">
        <v>155</v>
      </c>
      <c r="E35" s="55" t="s">
        <v>113</v>
      </c>
      <c r="F35" s="56">
        <f>'[2]3.6'!F17+'[2]3.6'!F41</f>
        <v>150638.64489000003</v>
      </c>
      <c r="G35" s="56">
        <f>'[2]3.6'!I41</f>
        <v>1598014.2773255229</v>
      </c>
      <c r="H35" s="74">
        <v>9.4266144569191628</v>
      </c>
      <c r="I35" s="68">
        <f>'[2]3.6'!F18+'[2]3.6'!F42</f>
        <v>151977.32999999999</v>
      </c>
      <c r="J35" s="68">
        <f>'[2]3.6'!I42</f>
        <v>1719442.0558941122</v>
      </c>
      <c r="K35" s="74">
        <v>8.8387584495234162</v>
      </c>
      <c r="L35" s="76" t="s">
        <v>153</v>
      </c>
      <c r="P35" s="60"/>
    </row>
    <row r="36" spans="1:16" ht="25.5" x14ac:dyDescent="0.25">
      <c r="A36" s="133"/>
      <c r="B36" s="122"/>
      <c r="C36" s="122"/>
      <c r="D36" s="75" t="s">
        <v>156</v>
      </c>
      <c r="E36" s="55" t="s">
        <v>113</v>
      </c>
      <c r="F36" s="56">
        <f>'[2]3.6'!H17+'[2]3.6'!G41</f>
        <v>154405.44467494701</v>
      </c>
      <c r="G36" s="56">
        <f>'[2]3.6'!I41</f>
        <v>1598014.2773255229</v>
      </c>
      <c r="H36" s="74">
        <v>9.6623319870060147</v>
      </c>
      <c r="I36" s="68">
        <f>'[2]3.6'!H18+'[2]3.6'!G42</f>
        <v>179412.3</v>
      </c>
      <c r="J36" s="68">
        <f>'[2]3.6'!I42</f>
        <v>1719442.0558941122</v>
      </c>
      <c r="K36" s="74">
        <v>10.434332426904922</v>
      </c>
      <c r="L36" s="76" t="s">
        <v>153</v>
      </c>
      <c r="P36" s="60"/>
    </row>
    <row r="37" spans="1:16" ht="18" customHeight="1" x14ac:dyDescent="0.25">
      <c r="A37" s="121" t="s">
        <v>157</v>
      </c>
      <c r="B37" s="122" t="s">
        <v>158</v>
      </c>
      <c r="C37" s="122" t="s">
        <v>159</v>
      </c>
      <c r="D37" s="66" t="s">
        <v>160</v>
      </c>
      <c r="E37" s="55" t="s">
        <v>113</v>
      </c>
      <c r="F37" s="56"/>
      <c r="G37" s="56"/>
      <c r="H37" s="74">
        <v>42.005067672257759</v>
      </c>
      <c r="I37" s="58"/>
      <c r="J37" s="58"/>
      <c r="K37" s="74">
        <v>40.899201877198685</v>
      </c>
      <c r="L37" s="76" t="s">
        <v>145</v>
      </c>
      <c r="M37" s="61" t="s">
        <v>161</v>
      </c>
      <c r="P37" s="60"/>
    </row>
    <row r="38" spans="1:16" ht="18.75" customHeight="1" x14ac:dyDescent="0.25">
      <c r="A38" s="121"/>
      <c r="B38" s="122"/>
      <c r="C38" s="122"/>
      <c r="D38" s="66" t="s">
        <v>144</v>
      </c>
      <c r="E38" s="55" t="s">
        <v>113</v>
      </c>
      <c r="F38" s="56">
        <f>'[2]7.2_FY-2020-21(F)'!C5</f>
        <v>200782.54941713458</v>
      </c>
      <c r="G38" s="56">
        <f>'[2]7.2_FY-2020-21(F)'!C8</f>
        <v>231947.43845460951</v>
      </c>
      <c r="H38" s="74">
        <v>86.563814092918435</v>
      </c>
      <c r="I38" s="68">
        <f>'[2]7.4_FY-2021-22(P)'!C5</f>
        <v>216642.94357681894</v>
      </c>
      <c r="J38" s="68">
        <f>'[2]7.4_FY-2021-22(P)'!C8</f>
        <v>246986.78040297973</v>
      </c>
      <c r="K38" s="74">
        <v>87.714388285619066</v>
      </c>
      <c r="L38" s="76" t="s">
        <v>145</v>
      </c>
      <c r="P38" s="60"/>
    </row>
    <row r="39" spans="1:16" x14ac:dyDescent="0.25">
      <c r="A39" s="121"/>
      <c r="B39" s="122"/>
      <c r="C39" s="122"/>
      <c r="D39" s="66" t="s">
        <v>162</v>
      </c>
      <c r="E39" s="55" t="s">
        <v>113</v>
      </c>
      <c r="F39" s="56">
        <f>'[2]7.2_FY-2020-21(F)'!E5</f>
        <v>30553.742993741645</v>
      </c>
      <c r="G39" s="56">
        <f>'[2]7.2_FY-2020-21(F)'!E8</f>
        <v>57075.627644534965</v>
      </c>
      <c r="H39" s="74">
        <v>53.53203154248132</v>
      </c>
      <c r="I39" s="68">
        <f>'[2]7.4_FY-2021-22(P)'!E5</f>
        <v>28467.642297283568</v>
      </c>
      <c r="J39" s="68">
        <f>'[2]7.4_FY-2021-22(P)'!E8</f>
        <v>59939.119363266633</v>
      </c>
      <c r="K39" s="74">
        <v>47.494261843843191</v>
      </c>
      <c r="L39" s="76" t="s">
        <v>145</v>
      </c>
      <c r="P39" s="60"/>
    </row>
    <row r="40" spans="1:16" ht="15" customHeight="1" x14ac:dyDescent="0.25">
      <c r="A40" s="121"/>
      <c r="B40" s="122"/>
      <c r="C40" s="122"/>
      <c r="D40" s="66" t="s">
        <v>163</v>
      </c>
      <c r="E40" s="55" t="s">
        <v>113</v>
      </c>
      <c r="F40" s="56">
        <f>'[2]7.2_FY-2020-21(F)'!B5</f>
        <v>115541.29253910549</v>
      </c>
      <c r="G40" s="56">
        <f>'[2]7.2_FY-2020-21(F)'!B8</f>
        <v>422810.90171916294</v>
      </c>
      <c r="H40" s="74">
        <v>27.326942628326474</v>
      </c>
      <c r="I40" s="68">
        <f>'[2]7.4_FY-2021-22(P)'!B5</f>
        <v>115984.59251546908</v>
      </c>
      <c r="J40" s="68">
        <f>'[2]7.4_FY-2021-22(P)'!B8</f>
        <v>415032.22771793097</v>
      </c>
      <c r="K40" s="74">
        <v>27.945924381153333</v>
      </c>
      <c r="L40" s="76" t="s">
        <v>145</v>
      </c>
      <c r="P40" s="60"/>
    </row>
    <row r="41" spans="1:16" ht="17.25" customHeight="1" x14ac:dyDescent="0.25">
      <c r="A41" s="121"/>
      <c r="B41" s="122"/>
      <c r="C41" s="122"/>
      <c r="D41" s="66" t="s">
        <v>150</v>
      </c>
      <c r="E41" s="55" t="s">
        <v>113</v>
      </c>
      <c r="F41" s="56">
        <f>'[2]7.1_FY-2020-21(F)'!N6</f>
        <v>9547.7000000000007</v>
      </c>
      <c r="G41" s="56">
        <f>'[2]7.1_FY-2020-21(F)'!N9</f>
        <v>1597988.4253715228</v>
      </c>
      <c r="H41" s="74">
        <v>0.59748242530481521</v>
      </c>
      <c r="I41" s="68">
        <f>'[2]7.3_FY-2021-22(P)'!N6</f>
        <v>7596.71</v>
      </c>
      <c r="J41" s="68">
        <f>'[2]7.3_FY-2021-22(P)'!N9</f>
        <v>1717807.1358941123</v>
      </c>
      <c r="K41" s="74">
        <v>0.44223299817915473</v>
      </c>
      <c r="L41" s="76" t="s">
        <v>164</v>
      </c>
      <c r="P41" s="60"/>
    </row>
    <row r="42" spans="1:16" s="54" customFormat="1" ht="30" x14ac:dyDescent="0.25">
      <c r="A42" s="121"/>
      <c r="B42" s="63" t="s">
        <v>165</v>
      </c>
      <c r="C42" s="63" t="s">
        <v>166</v>
      </c>
      <c r="D42" s="55" t="s">
        <v>129</v>
      </c>
      <c r="E42" s="55" t="s">
        <v>113</v>
      </c>
      <c r="F42" s="77">
        <v>109.06</v>
      </c>
      <c r="G42" s="64">
        <f>'[2]6.1'!B15</f>
        <v>906.33200000000011</v>
      </c>
      <c r="H42" s="58">
        <v>12.033118106830608</v>
      </c>
      <c r="I42" s="78">
        <v>68.888999999999996</v>
      </c>
      <c r="J42" s="68">
        <f>'[2]6.1'!B16</f>
        <v>1028.123</v>
      </c>
      <c r="K42" s="58">
        <v>6.700462882359405</v>
      </c>
      <c r="L42" s="79" t="s">
        <v>167</v>
      </c>
      <c r="P42" s="60"/>
    </row>
    <row r="43" spans="1:16" ht="50.25" customHeight="1" x14ac:dyDescent="0.25">
      <c r="A43" s="123" t="s">
        <v>168</v>
      </c>
      <c r="B43" s="124"/>
      <c r="C43" s="124"/>
      <c r="D43" s="124"/>
      <c r="E43" s="124"/>
      <c r="F43" s="80"/>
      <c r="G43" s="80"/>
      <c r="H43" s="81"/>
      <c r="I43" s="82"/>
      <c r="J43" s="82"/>
      <c r="K43" s="83"/>
      <c r="L43" s="84"/>
    </row>
  </sheetData>
  <mergeCells count="20">
    <mergeCell ref="A1:K2"/>
    <mergeCell ref="A4:A36"/>
    <mergeCell ref="B4:B6"/>
    <mergeCell ref="C4:C6"/>
    <mergeCell ref="B7:B9"/>
    <mergeCell ref="C7:C9"/>
    <mergeCell ref="B11:B18"/>
    <mergeCell ref="C11:C13"/>
    <mergeCell ref="C14:C18"/>
    <mergeCell ref="B19:B24"/>
    <mergeCell ref="A37:A42"/>
    <mergeCell ref="B37:B41"/>
    <mergeCell ref="C37:C41"/>
    <mergeCell ref="A43:E43"/>
    <mergeCell ref="C19:C21"/>
    <mergeCell ref="C22:C24"/>
    <mergeCell ref="B25:B36"/>
    <mergeCell ref="C25:C28"/>
    <mergeCell ref="C29:C32"/>
    <mergeCell ref="C33:C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 8.1</vt:lpstr>
      <vt:lpstr> 8.2</vt:lpstr>
      <vt:lpstr>8.3</vt:lpstr>
      <vt:lpstr>8.4</vt:lpstr>
      <vt:lpstr>' 8.2'!Print_Area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ESD</cp:lastModifiedBy>
  <dcterms:created xsi:type="dcterms:W3CDTF">2023-03-14T06:47:55Z</dcterms:created>
  <dcterms:modified xsi:type="dcterms:W3CDTF">2023-03-14T07:01:04Z</dcterms:modified>
</cp:coreProperties>
</file>