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3"/>
  </bookViews>
  <sheets>
    <sheet name="INDIA (2)" sheetId="1" r:id="rId1"/>
    <sheet name="INDIA" sheetId="2" state="hidden" r:id="rId2"/>
    <sheet name="andhrapradesh" sheetId="3" r:id="rId3"/>
    <sheet name="ASSAM" sheetId="4" r:id="rId4"/>
    <sheet name="BIHAR" sheetId="5" r:id="rId5"/>
    <sheet name="GOA" sheetId="6" r:id="rId6"/>
    <sheet name="GUJARAT" sheetId="7" r:id="rId7"/>
    <sheet name="JAMMUKASHMIR" sheetId="8" r:id="rId8"/>
    <sheet name="MIZORAM" sheetId="9" r:id="rId9"/>
    <sheet name="NAGALAND" sheetId="10" r:id="rId10"/>
    <sheet name="ODISHA" sheetId="11" r:id="rId11"/>
    <sheet name="MAHARASHTRA" sheetId="12" r:id="rId12"/>
    <sheet name="KERALA" sheetId="13" r:id="rId13"/>
    <sheet name="KARNATAKA" sheetId="14" r:id="rId14"/>
    <sheet name="TAMILNADU" sheetId="15" r:id="rId15"/>
    <sheet name="UTTARPRADESH" sheetId="16" r:id="rId16"/>
    <sheet name="WESTBENGAL" sheetId="17" r:id="rId17"/>
    <sheet name="ANDAMAN ISLANDS" sheetId="18" r:id="rId18"/>
    <sheet name="Sheet2" sheetId="19" r:id="rId19"/>
    <sheet name="Sheet3" sheetId="20" r:id="rId20"/>
  </sheets>
  <definedNames>
    <definedName name="_xlnm.Print_Area" localSheetId="17">'ANDAMAN ISLANDS'!$A$1:$P$54</definedName>
    <definedName name="_xlnm.Print_Area" localSheetId="2">'andhrapradesh'!$A$1:$P$53</definedName>
    <definedName name="_xlnm.Print_Area" localSheetId="3">'ASSAM'!$A$1:$P$64</definedName>
    <definedName name="_xlnm.Print_Area" localSheetId="4">'BIHAR'!$A$1:$P$73</definedName>
    <definedName name="_xlnm.Print_Area" localSheetId="5">'GOA'!$A$1:$P$57</definedName>
    <definedName name="_xlnm.Print_Area" localSheetId="6">'GUJARAT'!$A$1:$P$58</definedName>
    <definedName name="_xlnm.Print_Area" localSheetId="1">'INDIA'!$A$1:$P$58</definedName>
    <definedName name="_xlnm.Print_Area" localSheetId="0">'INDIA (2)'!$A$1:$P$58</definedName>
    <definedName name="_xlnm.Print_Area" localSheetId="7">'JAMMUKASHMIR'!$A$1:$P$53</definedName>
    <definedName name="_xlnm.Print_Area" localSheetId="13">'KARNATAKA'!$A$1:$P$62</definedName>
    <definedName name="_xlnm.Print_Area" localSheetId="12">'KERALA'!$B$1:$P$55</definedName>
    <definedName name="_xlnm.Print_Area" localSheetId="11">'MAHARASHTRA'!$A$1:$P$56</definedName>
    <definedName name="_xlnm.Print_Area" localSheetId="8">'MIZORAM'!$A$1:$P$63</definedName>
    <definedName name="_xlnm.Print_Area" localSheetId="9">'NAGALAND'!$A$1:$P$58</definedName>
    <definedName name="_xlnm.Print_Area" localSheetId="10">'ODISHA'!$A$1:$P$67</definedName>
    <definedName name="_xlnm.Print_Area" localSheetId="14">'TAMILNADU'!$A$1:$P$55</definedName>
    <definedName name="_xlnm.Print_Area" localSheetId="15">'UTTARPRADESH'!$A$1:$P$52</definedName>
    <definedName name="_xlnm.Print_Area" localSheetId="16">'WESTBENGAL'!$A$1:$P$56</definedName>
  </definedNames>
  <calcPr fullCalcOnLoad="1"/>
</workbook>
</file>

<file path=xl/sharedStrings.xml><?xml version="1.0" encoding="utf-8"?>
<sst xmlns="http://schemas.openxmlformats.org/spreadsheetml/2006/main" count="2081" uniqueCount="169">
  <si>
    <t>INLAND WATER TRANSPORT</t>
  </si>
  <si>
    <t>ACCESS</t>
  </si>
  <si>
    <t>1)</t>
  </si>
  <si>
    <t>Length of water ways (Kilometer)</t>
  </si>
  <si>
    <t>i</t>
  </si>
  <si>
    <t>Total</t>
  </si>
  <si>
    <t>ii</t>
  </si>
  <si>
    <t>Navigable</t>
  </si>
  <si>
    <t>2)</t>
  </si>
  <si>
    <t>Infrastructure facilities</t>
  </si>
  <si>
    <t>National Waterways</t>
  </si>
  <si>
    <t>a</t>
  </si>
  <si>
    <t>Size of vessels that can be accomodated(DWT)</t>
  </si>
  <si>
    <t>b</t>
  </si>
  <si>
    <t>Number of berths</t>
  </si>
  <si>
    <t>State Waterways</t>
  </si>
  <si>
    <t>3)</t>
  </si>
  <si>
    <t>Inland Water Vessels</t>
  </si>
  <si>
    <t>State</t>
  </si>
  <si>
    <t>Company</t>
  </si>
  <si>
    <t>Type of vessels</t>
  </si>
  <si>
    <t>Number of vessels</t>
  </si>
  <si>
    <t>QUALITY</t>
  </si>
  <si>
    <t>Accidents (Number)</t>
  </si>
  <si>
    <t>Persons killed</t>
  </si>
  <si>
    <t>FISCAL COST AND REVENUE</t>
  </si>
  <si>
    <t>Freight Collected (Rupees in lakh)</t>
  </si>
  <si>
    <t>UTILISATION</t>
  </si>
  <si>
    <t>Cargo Movement</t>
  </si>
  <si>
    <t>Cargo carried</t>
  </si>
  <si>
    <t>Cargo (In tonnes)</t>
  </si>
  <si>
    <t>Tonne kilometer (In millions)</t>
  </si>
  <si>
    <t>Passengers carried by inland water vessels</t>
  </si>
  <si>
    <t>State wise (Number)</t>
  </si>
  <si>
    <t>Company wise (Number)</t>
  </si>
  <si>
    <t>iii</t>
  </si>
  <si>
    <t>Company wise (In kilometer)</t>
  </si>
  <si>
    <t>Cargo carried by inland water vessels</t>
  </si>
  <si>
    <t>State wise (In tonnes)</t>
  </si>
  <si>
    <t>Company wise (In tonnes)</t>
  </si>
  <si>
    <t>Company wise (In million tonne kilometer)</t>
  </si>
  <si>
    <t>Average freight collected per tonne kilometer (In rupees)</t>
  </si>
  <si>
    <t>2006-07</t>
  </si>
  <si>
    <t>2007-08</t>
  </si>
  <si>
    <t>2008-09</t>
  </si>
  <si>
    <t>2009-10</t>
  </si>
  <si>
    <t>2010-11</t>
  </si>
  <si>
    <t>AFFORDIBILITY</t>
  </si>
  <si>
    <t>NOT AVAILABLE</t>
  </si>
  <si>
    <t>NA</t>
  </si>
  <si>
    <t># ONLY NAVIGABLE LENGTH PERTAINING TO NW I FOR ALLAHABAD -BUXAR STRETCH IN UP IS AVAILABLE</t>
  </si>
  <si>
    <t>425#</t>
  </si>
  <si>
    <t>DATA RELATES TO 2006-07</t>
  </si>
  <si>
    <t>NIL</t>
  </si>
  <si>
    <t>Plan Outlay (Rupees in Crores</t>
  </si>
  <si>
    <t>Expenditure (Rupees in Crores)</t>
  </si>
  <si>
    <t>134'x31'x2Nos</t>
  </si>
  <si>
    <t>80'x15'x7"x1No</t>
  </si>
  <si>
    <t>55x13'3"x4'8"x1Nos</t>
  </si>
  <si>
    <t>ii)Kahalgaon-Tintanga</t>
  </si>
  <si>
    <t>60'x16'x6'x2Nos</t>
  </si>
  <si>
    <t>iii)Sultanganj-Agwani</t>
  </si>
  <si>
    <t>70'x18'x6'x1No</t>
  </si>
  <si>
    <t>i)(a) Sahebganj-Manihari</t>
  </si>
  <si>
    <t>iv)(a) Munghyr-Raighat</t>
  </si>
  <si>
    <t>56'3"x14'2"x5'9"x1No</t>
  </si>
  <si>
    <t>58'3"x16'4"x5'8"x1No</t>
  </si>
  <si>
    <t>47'2"x12'6"x5'8"x1No</t>
  </si>
  <si>
    <t>59'5"x15'6"x5'6"x1No</t>
  </si>
  <si>
    <t>v)Buxar-Ujirghat</t>
  </si>
  <si>
    <t>75Mtrs Length</t>
  </si>
  <si>
    <t>30ft</t>
  </si>
  <si>
    <t>40ft</t>
  </si>
  <si>
    <t>26ft</t>
  </si>
  <si>
    <t>52ft</t>
  </si>
  <si>
    <t>50ft</t>
  </si>
  <si>
    <t>35'</t>
  </si>
  <si>
    <t>i)Vessel 1(kannagi)</t>
  </si>
  <si>
    <t>8.5mx3mx1.4m</t>
  </si>
  <si>
    <t>ii)Vessel 2(jalratna)</t>
  </si>
  <si>
    <t>11.5mx2.4mx1.6m</t>
  </si>
  <si>
    <t>Country Boat</t>
  </si>
  <si>
    <t xml:space="preserve"> Sairang</t>
  </si>
  <si>
    <t>Assam Border</t>
  </si>
  <si>
    <t>Kawlchaw</t>
  </si>
  <si>
    <t>Ngengpulchhuah</t>
  </si>
  <si>
    <t>Marpara</t>
  </si>
  <si>
    <t>Bangladesh Border</t>
  </si>
  <si>
    <t>Chawngte</t>
  </si>
  <si>
    <t>Diplibagh</t>
  </si>
  <si>
    <t>Lake Chalika</t>
  </si>
  <si>
    <t>River Devi</t>
  </si>
  <si>
    <t>Brahamani</t>
  </si>
  <si>
    <t>Thekkady</t>
  </si>
  <si>
    <t>Panaji</t>
  </si>
  <si>
    <t>i) Mangalore -South Wharf</t>
  </si>
  <si>
    <t>ii) Mangalore -North Wharf</t>
  </si>
  <si>
    <t>iii)Ambaragodlu-Kalasavally</t>
  </si>
  <si>
    <t>iv)Hesaramaggi-Kollur</t>
  </si>
  <si>
    <t>v)Saragur-Magodlu</t>
  </si>
  <si>
    <t>vi)Dasanapurta-Cauvery Pura</t>
  </si>
  <si>
    <t>i)Mangleshwar</t>
  </si>
  <si>
    <t>Boat</t>
  </si>
  <si>
    <t>ii) Surat</t>
  </si>
  <si>
    <t>i)Guwahati</t>
  </si>
  <si>
    <t>ii)Dhansirimukh</t>
  </si>
  <si>
    <t>Baitrani/Kharastrota/Brahamani</t>
  </si>
  <si>
    <t>River Baitrani/Brahamani</t>
  </si>
  <si>
    <t>Stretch Lakhipur to Banga</t>
  </si>
  <si>
    <t>upto 250 MT Barge</t>
  </si>
  <si>
    <t>32mx8.50m</t>
  </si>
  <si>
    <t>iii)Rudragaon</t>
  </si>
  <si>
    <t>iv)Sibsagar</t>
  </si>
  <si>
    <t>v)Kachua</t>
  </si>
  <si>
    <t>vi)Doukchi</t>
  </si>
  <si>
    <t>vii)Badati</t>
  </si>
  <si>
    <t>viii)Stretch Lakhipur to Banga</t>
  </si>
  <si>
    <t>ix)Dist:Cachar &amp; Karimganj</t>
  </si>
  <si>
    <t>_</t>
  </si>
  <si>
    <t>Passengers carried by inland water vessels(Number)</t>
  </si>
  <si>
    <t>Cargo carried by inland water vessels(Number)</t>
  </si>
  <si>
    <t>Number of Berths</t>
  </si>
  <si>
    <t>Cargo carried by inland water vessels(In Tonnnes)</t>
  </si>
  <si>
    <t>_ Not Available</t>
  </si>
  <si>
    <t xml:space="preserve">                                                  INLAND WATER TRANSPORT</t>
  </si>
  <si>
    <t>Passengers carried by inland water vessels(In Number)</t>
  </si>
  <si>
    <t>Cargo carried by inland water vessels(in tonnes)</t>
  </si>
  <si>
    <t>FISCAL COST &amp; REVENUE</t>
  </si>
  <si>
    <t>Passengers carried by inland water vessels(in Number)</t>
  </si>
  <si>
    <t>Cargo carried by inland water vessels(In Tonnes)</t>
  </si>
  <si>
    <t>Cargo carried by inland water vessels(in Tonnes)</t>
  </si>
  <si>
    <t>Passengers carried by inland water vessels(in number)</t>
  </si>
  <si>
    <t>Cargo carried by inland water vessels(in Tonne)</t>
  </si>
  <si>
    <t>3312000(b)</t>
  </si>
  <si>
    <t>3644000(b)</t>
  </si>
  <si>
    <t>17705000(b)</t>
  </si>
  <si>
    <t>9987000(b)</t>
  </si>
  <si>
    <t>Cargo carried by inland water vessels(I n Tonnes)</t>
  </si>
  <si>
    <t>Passengers carried by inland water vessels(in numbers)</t>
  </si>
  <si>
    <t>(b):No. of vehicles carried LCT 43437,39770 &amp; 39618 for the year 2008-09,2009-10 &amp; 2010-11 respectively</t>
  </si>
  <si>
    <t>_ NA</t>
  </si>
  <si>
    <t>Persons Killed(Number)</t>
  </si>
  <si>
    <t># only navigable length pertaining to NW I for Allahabad-Buxar Stretch In UP is available</t>
  </si>
  <si>
    <t>2011-12</t>
  </si>
  <si>
    <t>9996000(b)</t>
  </si>
  <si>
    <t>134'x31'</t>
  </si>
  <si>
    <t>80'x15'x7"</t>
  </si>
  <si>
    <t>55x13'3"x4'8"</t>
  </si>
  <si>
    <t>60'x16'x6'</t>
  </si>
  <si>
    <t>70'x18'x6'</t>
  </si>
  <si>
    <t>56'x14'x6'</t>
  </si>
  <si>
    <t>58'x16'x5'8</t>
  </si>
  <si>
    <t>47'x13'x5'8</t>
  </si>
  <si>
    <t>60'x16'x5'5'</t>
  </si>
  <si>
    <t>30ft and above</t>
  </si>
  <si>
    <t>40ft and above</t>
  </si>
  <si>
    <t>10 Tonnes Power vessel</t>
  </si>
  <si>
    <t>Bairabi</t>
  </si>
  <si>
    <t>No.of Berths</t>
  </si>
  <si>
    <t>Infrastructure Facilities</t>
  </si>
  <si>
    <t>Lpmgmatra-Pursutsu</t>
  </si>
  <si>
    <t>Phokungri</t>
  </si>
  <si>
    <t>5513$</t>
  </si>
  <si>
    <t xml:space="preserve"> NA :Not Available</t>
  </si>
  <si>
    <t xml:space="preserve"> NA: Not Available</t>
  </si>
  <si>
    <t>NA: Not Available</t>
  </si>
  <si>
    <t>NA : Not Available</t>
  </si>
  <si>
    <t xml:space="preserve"> NA  :Not Available,$from 2011-12 onwards,unlicenced vessels and country boats have been excluded.</t>
  </si>
  <si>
    <t xml:space="preserve">    NA :Not Available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</si>
</sst>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57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5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double"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 style="medium">
        <color theme="6" tint="-0.4999699890613556"/>
      </left>
      <right/>
      <top style="medium">
        <color theme="6" tint="-0.4999699890613556"/>
      </top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thin"/>
      <bottom style="double"/>
    </border>
    <border>
      <left/>
      <right style="medium">
        <color theme="6" tint="-0.4999699890613556"/>
      </right>
      <top/>
      <bottom/>
    </border>
    <border>
      <left/>
      <right style="medium">
        <color theme="6" tint="-0.4999699890613556"/>
      </right>
      <top style="medium"/>
      <bottom style="medium"/>
    </border>
    <border>
      <left style="medium"/>
      <right style="medium">
        <color theme="6" tint="-0.4999699890613556"/>
      </right>
      <top/>
      <bottom/>
    </border>
    <border>
      <left style="medium"/>
      <right style="medium">
        <color theme="6" tint="-0.4999699890613556"/>
      </right>
      <top/>
      <bottom style="medium"/>
    </border>
    <border>
      <left/>
      <right style="medium">
        <color theme="6" tint="-0.4999699890613556"/>
      </right>
      <top style="medium"/>
      <bottom/>
    </border>
    <border>
      <left/>
      <right style="medium">
        <color theme="6" tint="-0.4999699890613556"/>
      </right>
      <top/>
      <bottom style="medium"/>
    </border>
    <border>
      <left style="medium"/>
      <right style="medium">
        <color theme="6" tint="-0.4999699890613556"/>
      </right>
      <top style="medium"/>
      <bottom/>
    </border>
    <border>
      <left style="medium">
        <color theme="6" tint="-0.4999699890613556"/>
      </left>
      <right style="medium"/>
      <top/>
      <bottom/>
    </border>
    <border>
      <left style="medium">
        <color theme="6" tint="-0.4999699890613556"/>
      </left>
      <right/>
      <top style="medium">
        <color theme="1"/>
      </top>
      <bottom style="medium">
        <color theme="6" tint="-0.4999699890613556"/>
      </bottom>
    </border>
    <border>
      <left style="medium"/>
      <right style="medium"/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1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/>
      <bottom style="medium">
        <color theme="1"/>
      </bottom>
    </border>
    <border>
      <left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/>
      <top/>
      <bottom/>
    </border>
    <border>
      <left/>
      <right/>
      <top style="medium">
        <color theme="6" tint="-0.4999699890613556"/>
      </top>
      <bottom/>
    </border>
    <border>
      <left style="medium"/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1"/>
      </bottom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double"/>
    </border>
    <border>
      <left/>
      <right/>
      <top/>
      <bottom style="double"/>
    </border>
    <border>
      <left style="medium">
        <color theme="6" tint="-0.4999699890613556"/>
      </left>
      <right style="medium">
        <color theme="6" tint="-0.4999699890613556"/>
      </right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 style="medium"/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6" tint="-0.4999699890613556"/>
      </left>
      <right/>
      <top/>
      <bottom style="medium">
        <color theme="1"/>
      </bottom>
    </border>
    <border>
      <left/>
      <right style="medium">
        <color theme="1"/>
      </right>
      <top/>
      <bottom/>
    </border>
    <border>
      <left style="medium">
        <color theme="1"/>
      </left>
      <right style="medium">
        <color theme="1"/>
      </right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/>
      <right style="medium">
        <color theme="6" tint="-0.4999699890613556"/>
      </right>
      <top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/>
      <bottom style="medium">
        <color theme="1"/>
      </bottom>
    </border>
    <border>
      <left style="medium">
        <color theme="6" tint="-0.4999699890613556"/>
      </left>
      <right style="medium"/>
      <top/>
      <bottom style="medium">
        <color theme="1"/>
      </bottom>
    </border>
    <border>
      <left style="medium"/>
      <right style="medium"/>
      <top style="thin"/>
      <bottom style="thin"/>
    </border>
    <border>
      <left style="medium"/>
      <right style="medium">
        <color theme="6" tint="-0.4999699890613556"/>
      </right>
      <top style="thin"/>
      <bottom style="thin"/>
    </border>
    <border>
      <left style="medium">
        <color theme="6" tint="-0.4999699890613556"/>
      </left>
      <right style="medium">
        <color theme="1"/>
      </right>
      <top style="thin"/>
      <bottom style="thin"/>
    </border>
    <border>
      <left/>
      <right/>
      <top style="double"/>
      <bottom style="medium"/>
    </border>
    <border>
      <left/>
      <right style="medium">
        <color theme="6" tint="-0.4999699890613556"/>
      </right>
      <top style="double"/>
      <bottom style="medium"/>
    </border>
    <border>
      <left style="medium">
        <color theme="6" tint="-0.4999699890613556"/>
      </left>
      <right/>
      <top style="double"/>
      <bottom style="medium">
        <color theme="1"/>
      </bottom>
    </border>
    <border>
      <left/>
      <right/>
      <top style="double"/>
      <bottom style="medium">
        <color theme="1"/>
      </bottom>
    </border>
    <border>
      <left/>
      <right/>
      <top style="medium"/>
      <bottom style="medium">
        <color theme="6" tint="-0.4999699890613556"/>
      </bottom>
    </border>
    <border>
      <left style="medium"/>
      <right/>
      <top style="thin"/>
      <bottom style="thin"/>
    </border>
    <border>
      <left style="medium">
        <color theme="6" tint="-0.4999699890613556"/>
      </left>
      <right/>
      <top style="thin"/>
      <bottom style="double"/>
    </border>
    <border>
      <left/>
      <right style="medium">
        <color theme="6" tint="-0.4999699890613556"/>
      </right>
      <top style="double"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>
        <color theme="6" tint="-0.4999699890613556"/>
      </left>
      <right style="medium"/>
      <top/>
      <bottom style="medium"/>
    </border>
    <border>
      <left style="medium">
        <color theme="6" tint="-0.4999699890613556"/>
      </left>
      <right/>
      <top style="medium"/>
      <bottom style="medium"/>
    </border>
    <border>
      <left style="medium">
        <color theme="6" tint="-0.4999699890613556"/>
      </left>
      <right/>
      <top/>
      <bottom style="medium"/>
    </border>
    <border>
      <left style="medium">
        <color theme="6" tint="-0.4999699890613556"/>
      </left>
      <right style="medium"/>
      <top style="medium"/>
      <bottom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6" tint="-0.4999699890613556"/>
      </left>
      <right style="medium"/>
      <top style="medium"/>
      <bottom style="medium"/>
    </border>
    <border>
      <left style="medium">
        <color theme="6" tint="-0.4999699890613556"/>
      </left>
      <right/>
      <top style="medium"/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medium">
        <color theme="6" tint="-0.4999699890613556"/>
      </bottom>
    </border>
    <border>
      <left/>
      <right style="medium">
        <color theme="6" tint="-0.4999699890613556"/>
      </right>
      <top/>
      <bottom style="double"/>
    </border>
    <border>
      <left style="medium">
        <color theme="6" tint="-0.4999699890613556"/>
      </left>
      <right/>
      <top style="medium">
        <color theme="1"/>
      </top>
      <bottom style="medium">
        <color theme="1"/>
      </bottom>
    </border>
    <border>
      <left/>
      <right style="medium">
        <color theme="6" tint="-0.4999699890613556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/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6" tint="-0.4999699890613556"/>
      </bottom>
    </border>
    <border>
      <left style="medium"/>
      <right/>
      <top style="medium"/>
      <bottom style="medium">
        <color theme="1"/>
      </bottom>
    </border>
    <border>
      <left/>
      <right style="medium">
        <color theme="1"/>
      </right>
      <top style="thin"/>
      <bottom style="thin"/>
    </border>
    <border>
      <left/>
      <right style="medium"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 style="medium">
        <color theme="6" tint="-0.4999699890613556"/>
      </left>
      <right/>
      <top style="medium">
        <color theme="1"/>
      </top>
      <bottom style="medium"/>
    </border>
    <border>
      <left/>
      <right style="medium">
        <color theme="6" tint="-0.4999699890613556"/>
      </right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 style="medium">
        <color theme="6" tint="-0.4999699890613556"/>
      </left>
      <right/>
      <top/>
      <bottom style="medium">
        <color theme="6" tint="-0.4999699890613556"/>
      </bottom>
    </border>
    <border>
      <left/>
      <right/>
      <top/>
      <bottom style="medium">
        <color theme="6" tint="-0.4999699890613556"/>
      </bottom>
    </border>
    <border>
      <left style="medium"/>
      <right style="medium">
        <color theme="6" tint="-0.4999699890613556"/>
      </right>
      <top style="medium"/>
      <bottom style="medium"/>
    </border>
    <border>
      <left style="medium"/>
      <right style="medium"/>
      <top style="medium">
        <color theme="1"/>
      </top>
      <bottom style="medium"/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6" tint="-0.4999699890613556"/>
      </left>
      <right style="medium"/>
      <top style="medium"/>
      <bottom style="medium">
        <color theme="6" tint="-0.4999699890613556"/>
      </bottom>
    </border>
    <border>
      <left style="medium">
        <color theme="6" tint="-0.4999699890613556"/>
      </left>
      <right style="medium"/>
      <top style="medium">
        <color theme="1"/>
      </top>
      <bottom style="medium">
        <color theme="6" tint="-0.4999699890613556"/>
      </bottom>
    </border>
    <border>
      <left/>
      <right style="medium">
        <color theme="6" tint="-0.4999699890613556"/>
      </right>
      <top style="medium"/>
      <bottom style="thin"/>
    </border>
    <border>
      <left style="medium"/>
      <right style="medium">
        <color theme="6" tint="-0.4999699890613556"/>
      </right>
      <top/>
      <bottom style="medium">
        <color theme="6" tint="-0.4999699890613556"/>
      </bottom>
    </border>
    <border>
      <left style="medium">
        <color theme="6" tint="-0.4999699890613556"/>
      </left>
      <right/>
      <top style="medium">
        <color theme="6" tint="-0.4999699890613556"/>
      </top>
      <bottom style="medium"/>
    </border>
    <border>
      <left style="medium">
        <color theme="6" tint="-0.4999699890613556"/>
      </left>
      <right/>
      <top style="medium">
        <color theme="6" tint="-0.4999699890613556"/>
      </top>
      <bottom style="double"/>
    </border>
    <border>
      <left/>
      <right/>
      <top style="medium">
        <color theme="6" tint="-0.4999699890613556"/>
      </top>
      <bottom style="double"/>
    </border>
    <border>
      <left/>
      <right style="medium">
        <color theme="6" tint="-0.4999699890613556"/>
      </right>
      <top style="medium">
        <color theme="6" tint="-0.4999699890613556"/>
      </top>
      <bottom style="double"/>
    </border>
    <border>
      <left style="medium">
        <color theme="6" tint="-0.4999699890613556"/>
      </left>
      <right style="medium"/>
      <top/>
      <bottom style="medium">
        <color theme="6" tint="-0.4999699890613556"/>
      </bottom>
    </border>
    <border>
      <left/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/>
      <right style="medium"/>
      <top style="double"/>
      <bottom style="medium">
        <color theme="1"/>
      </bottom>
    </border>
    <border>
      <left/>
      <right/>
      <top/>
      <bottom style="thin"/>
    </border>
    <border>
      <left/>
      <right/>
      <top style="medium">
        <color theme="1"/>
      </top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thin"/>
    </border>
    <border>
      <left/>
      <right style="medium">
        <color theme="6" tint="-0.4999699890613556"/>
      </right>
      <top style="medium">
        <color theme="1"/>
      </top>
      <bottom style="thin"/>
    </border>
    <border>
      <left style="medium">
        <color theme="6" tint="-0.4999699890613556"/>
      </left>
      <right/>
      <top style="medium"/>
      <bottom/>
    </border>
    <border>
      <left/>
      <right style="medium">
        <color theme="6" tint="-0.4999699890613556"/>
      </right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 style="thin">
        <color theme="1"/>
      </bottom>
    </border>
    <border>
      <left style="medium">
        <color theme="6" tint="-0.4999699890613556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6" tint="-0.4999699890613556"/>
      </right>
      <top/>
      <bottom/>
    </border>
    <border>
      <left style="medium"/>
      <right style="medium"/>
      <top/>
      <bottom style="medium">
        <color theme="1"/>
      </bottom>
    </border>
    <border>
      <left style="medium"/>
      <right style="medium">
        <color theme="6" tint="-0.4999699890613556"/>
      </right>
      <top/>
      <bottom style="medium">
        <color theme="1"/>
      </bottom>
    </border>
    <border>
      <left style="medium"/>
      <right style="medium">
        <color theme="6" tint="-0.4999699890613556"/>
      </right>
      <top style="medium">
        <color theme="6" tint="-0.4999699890613556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/>
      <top/>
      <bottom style="double"/>
    </border>
    <border>
      <left style="medium">
        <color theme="6" tint="-0.4999699890613556"/>
      </left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3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right"/>
    </xf>
    <xf numFmtId="0" fontId="45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5" fillId="0" borderId="18" xfId="0" applyFont="1" applyBorder="1" applyAlignment="1">
      <alignment horizontal="left"/>
    </xf>
    <xf numFmtId="0" fontId="0" fillId="0" borderId="19" xfId="0" applyBorder="1" applyAlignment="1">
      <alignment horizontal="right"/>
    </xf>
    <xf numFmtId="0" fontId="0" fillId="4" borderId="14" xfId="17" applyBorder="1" applyAlignment="1">
      <alignment horizontal="left"/>
    </xf>
    <xf numFmtId="0" fontId="0" fillId="10" borderId="14" xfId="23" applyBorder="1" applyAlignment="1">
      <alignment horizontal="left"/>
    </xf>
    <xf numFmtId="0" fontId="0" fillId="4" borderId="0" xfId="17" applyBorder="1" applyAlignment="1">
      <alignment horizontal="right"/>
    </xf>
    <xf numFmtId="0" fontId="0" fillId="4" borderId="15" xfId="17" applyBorder="1" applyAlignment="1">
      <alignment horizontal="right"/>
    </xf>
    <xf numFmtId="0" fontId="0" fillId="4" borderId="0" xfId="17" applyBorder="1" applyAlignment="1">
      <alignment/>
    </xf>
    <xf numFmtId="0" fontId="0" fillId="4" borderId="15" xfId="17" applyBorder="1" applyAlignment="1">
      <alignment/>
    </xf>
    <xf numFmtId="0" fontId="0" fillId="4" borderId="0" xfId="17" applyBorder="1" applyAlignment="1">
      <alignment horizontal="center"/>
    </xf>
    <xf numFmtId="0" fontId="0" fillId="4" borderId="0" xfId="17" applyBorder="1" applyAlignment="1">
      <alignment vertical="top" wrapText="1"/>
    </xf>
    <xf numFmtId="0" fontId="0" fillId="4" borderId="15" xfId="17" applyBorder="1" applyAlignment="1">
      <alignment horizontal="center"/>
    </xf>
    <xf numFmtId="0" fontId="0" fillId="10" borderId="14" xfId="23" applyBorder="1" applyAlignment="1">
      <alignment horizontal="center"/>
    </xf>
    <xf numFmtId="0" fontId="0" fillId="10" borderId="14" xfId="23" applyBorder="1" applyAlignment="1">
      <alignment/>
    </xf>
    <xf numFmtId="0" fontId="0" fillId="4" borderId="20" xfId="17" applyBorder="1" applyAlignment="1">
      <alignment horizontal="center"/>
    </xf>
    <xf numFmtId="0" fontId="0" fillId="4" borderId="21" xfId="17" applyBorder="1" applyAlignment="1">
      <alignment horizontal="center"/>
    </xf>
    <xf numFmtId="0" fontId="0" fillId="4" borderId="18" xfId="17" applyBorder="1" applyAlignment="1">
      <alignment horizontal="left"/>
    </xf>
    <xf numFmtId="0" fontId="0" fillId="4" borderId="21" xfId="17" applyBorder="1" applyAlignment="1">
      <alignment horizontal="right"/>
    </xf>
    <xf numFmtId="0" fontId="0" fillId="4" borderId="22" xfId="17" applyBorder="1" applyAlignment="1">
      <alignment horizontal="right"/>
    </xf>
    <xf numFmtId="0" fontId="0" fillId="4" borderId="19" xfId="17" applyBorder="1" applyAlignment="1">
      <alignment/>
    </xf>
    <xf numFmtId="0" fontId="0" fillId="4" borderId="17" xfId="17" applyBorder="1" applyAlignment="1">
      <alignment horizontal="center"/>
    </xf>
    <xf numFmtId="0" fontId="0" fillId="4" borderId="19" xfId="17" applyBorder="1" applyAlignment="1">
      <alignment horizontal="center"/>
    </xf>
    <xf numFmtId="0" fontId="0" fillId="4" borderId="23" xfId="17" applyBorder="1" applyAlignment="1">
      <alignment horizontal="left"/>
    </xf>
    <xf numFmtId="0" fontId="0" fillId="0" borderId="21" xfId="0" applyBorder="1" applyAlignment="1">
      <alignment horizontal="left"/>
    </xf>
    <xf numFmtId="0" fontId="0" fillId="4" borderId="13" xfId="17" applyBorder="1" applyAlignment="1">
      <alignment horizontal="center"/>
    </xf>
    <xf numFmtId="0" fontId="0" fillId="4" borderId="20" xfId="17" applyBorder="1" applyAlignment="1">
      <alignment horizontal="right"/>
    </xf>
    <xf numFmtId="0" fontId="46" fillId="0" borderId="21" xfId="0" applyFont="1" applyBorder="1" applyAlignment="1">
      <alignment horizontal="center" vertical="top" wrapText="1"/>
    </xf>
    <xf numFmtId="0" fontId="0" fillId="4" borderId="16" xfId="17" applyBorder="1" applyAlignment="1">
      <alignment horizontal="center"/>
    </xf>
    <xf numFmtId="0" fontId="0" fillId="10" borderId="18" xfId="23" applyBorder="1" applyAlignment="1">
      <alignment horizontal="left" wrapText="1"/>
    </xf>
    <xf numFmtId="0" fontId="0" fillId="4" borderId="24" xfId="17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0" fillId="10" borderId="25" xfId="23" applyBorder="1" applyAlignment="1">
      <alignment horizontal="center" vertical="top" wrapText="1"/>
    </xf>
    <xf numFmtId="0" fontId="0" fillId="10" borderId="26" xfId="23" applyBorder="1" applyAlignment="1">
      <alignment horizontal="center" vertical="top" wrapText="1"/>
    </xf>
    <xf numFmtId="0" fontId="46" fillId="10" borderId="25" xfId="23" applyFont="1" applyBorder="1" applyAlignment="1">
      <alignment horizontal="center" vertical="top" wrapText="1"/>
    </xf>
    <xf numFmtId="0" fontId="45" fillId="0" borderId="21" xfId="0" applyFont="1" applyBorder="1" applyAlignment="1">
      <alignment horizontal="left"/>
    </xf>
    <xf numFmtId="0" fontId="45" fillId="0" borderId="13" xfId="0" applyFont="1" applyBorder="1" applyAlignment="1">
      <alignment horizontal="right"/>
    </xf>
    <xf numFmtId="0" fontId="45" fillId="0" borderId="13" xfId="0" applyFont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4" borderId="21" xfId="17" applyFont="1" applyBorder="1" applyAlignment="1">
      <alignment horizontal="right"/>
    </xf>
    <xf numFmtId="0" fontId="0" fillId="4" borderId="21" xfId="17" applyFont="1" applyBorder="1" applyAlignment="1">
      <alignment horizontal="right" wrapText="1"/>
    </xf>
    <xf numFmtId="0" fontId="0" fillId="4" borderId="24" xfId="17" applyBorder="1" applyAlignment="1">
      <alignment horizontal="left"/>
    </xf>
    <xf numFmtId="0" fontId="0" fillId="0" borderId="14" xfId="0" applyBorder="1" applyAlignment="1">
      <alignment/>
    </xf>
    <xf numFmtId="0" fontId="0" fillId="4" borderId="23" xfId="17" applyFont="1" applyBorder="1" applyAlignment="1">
      <alignment horizontal="left"/>
    </xf>
    <xf numFmtId="0" fontId="45" fillId="0" borderId="27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8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/>
    </xf>
    <xf numFmtId="0" fontId="45" fillId="0" borderId="28" xfId="0" applyFont="1" applyBorder="1" applyAlignment="1">
      <alignment horizontal="left"/>
    </xf>
    <xf numFmtId="0" fontId="45" fillId="0" borderId="28" xfId="0" applyFont="1" applyBorder="1" applyAlignment="1">
      <alignment horizontal="right"/>
    </xf>
    <xf numFmtId="0" fontId="0" fillId="10" borderId="29" xfId="23" applyBorder="1" applyAlignment="1">
      <alignment horizontal="center"/>
    </xf>
    <xf numFmtId="0" fontId="0" fillId="10" borderId="30" xfId="23" applyBorder="1" applyAlignment="1">
      <alignment horizontal="center"/>
    </xf>
    <xf numFmtId="0" fontId="0" fillId="4" borderId="13" xfId="17" applyBorder="1" applyAlignment="1">
      <alignment horizontal="right"/>
    </xf>
    <xf numFmtId="0" fontId="0" fillId="4" borderId="27" xfId="17" applyBorder="1" applyAlignment="1">
      <alignment horizontal="right"/>
    </xf>
    <xf numFmtId="0" fontId="0" fillId="4" borderId="11" xfId="17" applyBorder="1" applyAlignment="1">
      <alignment vertical="top" wrapText="1"/>
    </xf>
    <xf numFmtId="0" fontId="48" fillId="0" borderId="28" xfId="0" applyFont="1" applyBorder="1" applyAlignment="1">
      <alignment horizontal="center" vertical="top" wrapText="1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right"/>
    </xf>
    <xf numFmtId="0" fontId="45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10" borderId="31" xfId="23" applyBorder="1" applyAlignment="1">
      <alignment horizontal="center"/>
    </xf>
    <xf numFmtId="0" fontId="0" fillId="10" borderId="32" xfId="23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0" fillId="10" borderId="34" xfId="23" applyBorder="1" applyAlignment="1">
      <alignment/>
    </xf>
    <xf numFmtId="0" fontId="0" fillId="4" borderId="35" xfId="17" applyBorder="1" applyAlignment="1">
      <alignment/>
    </xf>
    <xf numFmtId="0" fontId="0" fillId="4" borderId="36" xfId="17" applyBorder="1" applyAlignment="1">
      <alignment/>
    </xf>
    <xf numFmtId="0" fontId="45" fillId="0" borderId="33" xfId="0" applyFont="1" applyBorder="1" applyAlignment="1">
      <alignment/>
    </xf>
    <xf numFmtId="0" fontId="0" fillId="4" borderId="35" xfId="17" applyBorder="1" applyAlignment="1">
      <alignment vertical="top" wrapText="1"/>
    </xf>
    <xf numFmtId="0" fontId="0" fillId="4" borderId="37" xfId="17" applyBorder="1" applyAlignment="1">
      <alignment/>
    </xf>
    <xf numFmtId="0" fontId="0" fillId="4" borderId="33" xfId="17" applyBorder="1" applyAlignment="1">
      <alignment/>
    </xf>
    <xf numFmtId="0" fontId="0" fillId="4" borderId="38" xfId="17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5" fillId="0" borderId="34" xfId="0" applyFont="1" applyBorder="1" applyAlignment="1">
      <alignment/>
    </xf>
    <xf numFmtId="0" fontId="0" fillId="4" borderId="39" xfId="17" applyBorder="1" applyAlignment="1">
      <alignment/>
    </xf>
    <xf numFmtId="0" fontId="0" fillId="4" borderId="39" xfId="17" applyBorder="1" applyAlignment="1">
      <alignment horizontal="center"/>
    </xf>
    <xf numFmtId="0" fontId="0" fillId="0" borderId="34" xfId="0" applyBorder="1" applyAlignment="1">
      <alignment/>
    </xf>
    <xf numFmtId="0" fontId="0" fillId="10" borderId="34" xfId="23" applyBorder="1" applyAlignment="1">
      <alignment horizontal="center"/>
    </xf>
    <xf numFmtId="0" fontId="0" fillId="4" borderId="33" xfId="17" applyBorder="1" applyAlignment="1">
      <alignment horizontal="center"/>
    </xf>
    <xf numFmtId="0" fontId="0" fillId="4" borderId="38" xfId="17" applyBorder="1" applyAlignment="1">
      <alignment/>
    </xf>
    <xf numFmtId="0" fontId="0" fillId="4" borderId="40" xfId="17" applyBorder="1" applyAlignment="1">
      <alignment horizontal="center"/>
    </xf>
    <xf numFmtId="0" fontId="0" fillId="10" borderId="11" xfId="23" applyBorder="1" applyAlignment="1">
      <alignment horizontal="left"/>
    </xf>
    <xf numFmtId="0" fontId="0" fillId="0" borderId="41" xfId="0" applyBorder="1" applyAlignment="1">
      <alignment horizontal="right"/>
    </xf>
    <xf numFmtId="0" fontId="0" fillId="4" borderId="42" xfId="17" applyBorder="1" applyAlignment="1">
      <alignment horizontal="right"/>
    </xf>
    <xf numFmtId="0" fontId="0" fillId="4" borderId="43" xfId="17" applyBorder="1" applyAlignment="1">
      <alignment horizontal="right"/>
    </xf>
    <xf numFmtId="0" fontId="0" fillId="10" borderId="44" xfId="23" applyBorder="1" applyAlignment="1">
      <alignment horizontal="center"/>
    </xf>
    <xf numFmtId="0" fontId="0" fillId="10" borderId="45" xfId="23" applyBorder="1" applyAlignment="1">
      <alignment/>
    </xf>
    <xf numFmtId="0" fontId="45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5" fillId="0" borderId="47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4" borderId="44" xfId="17" applyBorder="1" applyAlignment="1">
      <alignment horizontal="center"/>
    </xf>
    <xf numFmtId="0" fontId="0" fillId="4" borderId="48" xfId="17" applyBorder="1" applyAlignment="1">
      <alignment horizontal="center"/>
    </xf>
    <xf numFmtId="0" fontId="0" fillId="4" borderId="49" xfId="17" applyBorder="1" applyAlignment="1">
      <alignment horizontal="center"/>
    </xf>
    <xf numFmtId="0" fontId="0" fillId="4" borderId="45" xfId="17" applyBorder="1" applyAlignment="1">
      <alignment/>
    </xf>
    <xf numFmtId="0" fontId="0" fillId="0" borderId="44" xfId="0" applyBorder="1" applyAlignment="1">
      <alignment horizontal="right"/>
    </xf>
    <xf numFmtId="0" fontId="0" fillId="4" borderId="50" xfId="17" applyBorder="1" applyAlignment="1">
      <alignment horizontal="right"/>
    </xf>
    <xf numFmtId="0" fontId="0" fillId="4" borderId="45" xfId="17" applyBorder="1" applyAlignment="1">
      <alignment horizontal="right"/>
    </xf>
    <xf numFmtId="0" fontId="0" fillId="4" borderId="22" xfId="17" applyFont="1" applyBorder="1" applyAlignment="1">
      <alignment horizontal="right"/>
    </xf>
    <xf numFmtId="0" fontId="0" fillId="4" borderId="50" xfId="17" applyFont="1" applyBorder="1" applyAlignment="1">
      <alignment horizontal="right"/>
    </xf>
    <xf numFmtId="0" fontId="0" fillId="4" borderId="42" xfId="17" applyFont="1" applyBorder="1" applyAlignment="1">
      <alignment horizontal="right"/>
    </xf>
    <xf numFmtId="0" fontId="0" fillId="4" borderId="36" xfId="17" applyFont="1" applyBorder="1" applyAlignment="1">
      <alignment/>
    </xf>
    <xf numFmtId="0" fontId="0" fillId="4" borderId="15" xfId="17" applyFont="1" applyBorder="1" applyAlignment="1">
      <alignment horizontal="right"/>
    </xf>
    <xf numFmtId="0" fontId="0" fillId="4" borderId="0" xfId="17" applyFont="1" applyBorder="1" applyAlignment="1">
      <alignment horizontal="right"/>
    </xf>
    <xf numFmtId="0" fontId="0" fillId="10" borderId="51" xfId="23" applyBorder="1" applyAlignment="1">
      <alignment horizontal="center" vertical="top" wrapText="1"/>
    </xf>
    <xf numFmtId="0" fontId="46" fillId="10" borderId="52" xfId="23" applyFont="1" applyBorder="1" applyAlignment="1">
      <alignment horizontal="center" vertical="top" wrapText="1"/>
    </xf>
    <xf numFmtId="0" fontId="0" fillId="10" borderId="52" xfId="23" applyBorder="1" applyAlignment="1">
      <alignment horizontal="center" vertical="top" wrapText="1"/>
    </xf>
    <xf numFmtId="0" fontId="0" fillId="4" borderId="35" xfId="17" applyFont="1" applyBorder="1" applyAlignment="1">
      <alignment/>
    </xf>
    <xf numFmtId="0" fontId="0" fillId="4" borderId="35" xfId="17" applyBorder="1" applyAlignment="1">
      <alignment horizontal="center"/>
    </xf>
    <xf numFmtId="0" fontId="0" fillId="4" borderId="17" xfId="17" applyBorder="1" applyAlignment="1">
      <alignment horizontal="right"/>
    </xf>
    <xf numFmtId="0" fontId="0" fillId="4" borderId="38" xfId="17" applyBorder="1" applyAlignment="1">
      <alignment horizontal="right"/>
    </xf>
    <xf numFmtId="0" fontId="0" fillId="4" borderId="0" xfId="17" applyBorder="1" applyAlignment="1">
      <alignment/>
    </xf>
    <xf numFmtId="0" fontId="0" fillId="4" borderId="20" xfId="17" applyBorder="1" applyAlignment="1">
      <alignment/>
    </xf>
    <xf numFmtId="0" fontId="0" fillId="0" borderId="28" xfId="0" applyBorder="1" applyAlignment="1">
      <alignment/>
    </xf>
    <xf numFmtId="0" fontId="0" fillId="4" borderId="39" xfId="17" applyBorder="1" applyAlignment="1">
      <alignment/>
    </xf>
    <xf numFmtId="0" fontId="0" fillId="4" borderId="15" xfId="17" applyBorder="1" applyAlignment="1">
      <alignment/>
    </xf>
    <xf numFmtId="0" fontId="0" fillId="4" borderId="22" xfId="17" applyBorder="1" applyAlignment="1">
      <alignment/>
    </xf>
    <xf numFmtId="0" fontId="0" fillId="4" borderId="36" xfId="17" applyBorder="1" applyAlignment="1">
      <alignment/>
    </xf>
    <xf numFmtId="0" fontId="0" fillId="4" borderId="23" xfId="17" applyBorder="1" applyAlignment="1">
      <alignment horizontal="right"/>
    </xf>
    <xf numFmtId="0" fontId="0" fillId="4" borderId="14" xfId="17" applyBorder="1" applyAlignment="1">
      <alignment horizontal="right"/>
    </xf>
    <xf numFmtId="0" fontId="0" fillId="4" borderId="18" xfId="17" applyBorder="1" applyAlignment="1">
      <alignment horizontal="right"/>
    </xf>
    <xf numFmtId="0" fontId="0" fillId="4" borderId="16" xfId="17" applyBorder="1" applyAlignment="1">
      <alignment horizontal="right"/>
    </xf>
    <xf numFmtId="0" fontId="0" fillId="4" borderId="39" xfId="17" applyBorder="1" applyAlignment="1">
      <alignment horizontal="right"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4" borderId="23" xfId="17" applyFont="1" applyBorder="1" applyAlignment="1">
      <alignment horizontal="right"/>
    </xf>
    <xf numFmtId="0" fontId="0" fillId="4" borderId="24" xfId="17" applyBorder="1" applyAlignment="1">
      <alignment horizontal="right"/>
    </xf>
    <xf numFmtId="0" fontId="0" fillId="4" borderId="44" xfId="17" applyBorder="1" applyAlignment="1">
      <alignment horizontal="right"/>
    </xf>
    <xf numFmtId="0" fontId="0" fillId="4" borderId="48" xfId="17" applyBorder="1" applyAlignment="1">
      <alignment horizontal="right"/>
    </xf>
    <xf numFmtId="0" fontId="0" fillId="10" borderId="51" xfId="23" applyBorder="1" applyAlignment="1">
      <alignment horizontal="center" vertical="top" wrapText="1"/>
    </xf>
    <xf numFmtId="0" fontId="0" fillId="10" borderId="14" xfId="23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0" fillId="4" borderId="35" xfId="17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4" borderId="54" xfId="17" applyBorder="1" applyAlignment="1">
      <alignment horizontal="right"/>
    </xf>
    <xf numFmtId="0" fontId="0" fillId="4" borderId="33" xfId="17" applyBorder="1" applyAlignment="1">
      <alignment horizontal="right"/>
    </xf>
    <xf numFmtId="0" fontId="0" fillId="4" borderId="46" xfId="17" applyBorder="1" applyAlignment="1">
      <alignment/>
    </xf>
    <xf numFmtId="0" fontId="0" fillId="4" borderId="22" xfId="17" applyBorder="1" applyAlignment="1">
      <alignment/>
    </xf>
    <xf numFmtId="0" fontId="0" fillId="4" borderId="19" xfId="17" applyBorder="1" applyAlignment="1">
      <alignment horizontal="right"/>
    </xf>
    <xf numFmtId="0" fontId="0" fillId="4" borderId="38" xfId="17" applyFont="1" applyBorder="1" applyAlignment="1">
      <alignment/>
    </xf>
    <xf numFmtId="0" fontId="0" fillId="4" borderId="55" xfId="17" applyBorder="1" applyAlignment="1">
      <alignment/>
    </xf>
    <xf numFmtId="0" fontId="0" fillId="4" borderId="46" xfId="17" applyBorder="1" applyAlignment="1">
      <alignment horizontal="right"/>
    </xf>
    <xf numFmtId="0" fontId="0" fillId="4" borderId="35" xfId="17" applyBorder="1" applyAlignment="1">
      <alignment horizontal="right"/>
    </xf>
    <xf numFmtId="0" fontId="0" fillId="4" borderId="56" xfId="17" applyBorder="1" applyAlignment="1">
      <alignment horizontal="right"/>
    </xf>
    <xf numFmtId="0" fontId="0" fillId="4" borderId="57" xfId="17" applyBorder="1" applyAlignment="1">
      <alignment horizontal="right"/>
    </xf>
    <xf numFmtId="0" fontId="0" fillId="0" borderId="56" xfId="0" applyBorder="1" applyAlignment="1">
      <alignment horizontal="right" wrapText="1"/>
    </xf>
    <xf numFmtId="0" fontId="0" fillId="0" borderId="58" xfId="0" applyBorder="1" applyAlignment="1">
      <alignment horizontal="right" wrapText="1"/>
    </xf>
    <xf numFmtId="0" fontId="0" fillId="4" borderId="56" xfId="17" applyBorder="1" applyAlignment="1">
      <alignment/>
    </xf>
    <xf numFmtId="0" fontId="0" fillId="4" borderId="59" xfId="17" applyBorder="1" applyAlignment="1">
      <alignment horizontal="right"/>
    </xf>
    <xf numFmtId="0" fontId="0" fillId="0" borderId="28" xfId="0" applyBorder="1" applyAlignment="1">
      <alignment horizontal="right" wrapText="1"/>
    </xf>
    <xf numFmtId="0" fontId="0" fillId="4" borderId="60" xfId="17" applyBorder="1" applyAlignment="1">
      <alignment/>
    </xf>
    <xf numFmtId="0" fontId="0" fillId="4" borderId="61" xfId="17" applyBorder="1" applyAlignment="1">
      <alignment/>
    </xf>
    <xf numFmtId="0" fontId="0" fillId="4" borderId="62" xfId="17" applyBorder="1" applyAlignment="1">
      <alignment/>
    </xf>
    <xf numFmtId="0" fontId="0" fillId="4" borderId="63" xfId="17" applyBorder="1" applyAlignment="1">
      <alignment/>
    </xf>
    <xf numFmtId="0" fontId="46" fillId="0" borderId="0" xfId="0" applyFont="1" applyBorder="1" applyAlignment="1">
      <alignment horizontal="center"/>
    </xf>
    <xf numFmtId="0" fontId="0" fillId="4" borderId="36" xfId="17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10" borderId="64" xfId="23" applyBorder="1" applyAlignment="1">
      <alignment horizontal="left" wrapText="1"/>
    </xf>
    <xf numFmtId="0" fontId="48" fillId="0" borderId="65" xfId="0" applyFont="1" applyBorder="1" applyAlignment="1">
      <alignment horizontal="center" vertical="top" wrapText="1"/>
    </xf>
    <xf numFmtId="0" fontId="48" fillId="0" borderId="66" xfId="0" applyFont="1" applyBorder="1" applyAlignment="1">
      <alignment horizontal="center" vertical="top" wrapText="1"/>
    </xf>
    <xf numFmtId="0" fontId="48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10" borderId="51" xfId="23" applyBorder="1" applyAlignment="1">
      <alignment horizontal="center" vertical="top" wrapText="1"/>
    </xf>
    <xf numFmtId="0" fontId="0" fillId="4" borderId="45" xfId="17" applyFont="1" applyBorder="1" applyAlignment="1">
      <alignment horizontal="right"/>
    </xf>
    <xf numFmtId="0" fontId="0" fillId="10" borderId="44" xfId="23" applyBorder="1" applyAlignment="1">
      <alignment horizontal="right"/>
    </xf>
    <xf numFmtId="0" fontId="0" fillId="10" borderId="45" xfId="23" applyBorder="1" applyAlignment="1">
      <alignment horizontal="right"/>
    </xf>
    <xf numFmtId="0" fontId="0" fillId="4" borderId="40" xfId="17" applyFont="1" applyBorder="1" applyAlignment="1">
      <alignment horizontal="right"/>
    </xf>
    <xf numFmtId="0" fontId="0" fillId="4" borderId="33" xfId="17" applyFont="1" applyBorder="1" applyAlignment="1">
      <alignment horizontal="right"/>
    </xf>
    <xf numFmtId="0" fontId="43" fillId="0" borderId="72" xfId="0" applyFont="1" applyBorder="1" applyAlignment="1">
      <alignment/>
    </xf>
    <xf numFmtId="0" fontId="0" fillId="0" borderId="72" xfId="0" applyBorder="1" applyAlignment="1">
      <alignment/>
    </xf>
    <xf numFmtId="0" fontId="48" fillId="0" borderId="73" xfId="0" applyFont="1" applyBorder="1" applyAlignment="1">
      <alignment horizontal="center" vertical="top" wrapText="1"/>
    </xf>
    <xf numFmtId="0" fontId="0" fillId="4" borderId="13" xfId="17" applyFont="1" applyBorder="1" applyAlignment="1">
      <alignment horizontal="right"/>
    </xf>
    <xf numFmtId="0" fontId="0" fillId="4" borderId="27" xfId="17" applyFont="1" applyBorder="1" applyAlignment="1">
      <alignment horizontal="right"/>
    </xf>
    <xf numFmtId="0" fontId="0" fillId="0" borderId="28" xfId="0" applyBorder="1" applyAlignment="1">
      <alignment/>
    </xf>
    <xf numFmtId="0" fontId="0" fillId="10" borderId="74" xfId="23" applyBorder="1" applyAlignment="1">
      <alignment horizontal="center" vertical="top" wrapText="1"/>
    </xf>
    <xf numFmtId="0" fontId="0" fillId="0" borderId="75" xfId="0" applyBorder="1" applyAlignment="1">
      <alignment/>
    </xf>
    <xf numFmtId="0" fontId="0" fillId="4" borderId="46" xfId="17" applyBorder="1" applyAlignment="1">
      <alignment horizontal="center"/>
    </xf>
    <xf numFmtId="0" fontId="0" fillId="4" borderId="46" xfId="17" applyBorder="1" applyAlignment="1">
      <alignment vertical="top" wrapText="1"/>
    </xf>
    <xf numFmtId="0" fontId="0" fillId="4" borderId="76" xfId="17" applyFont="1" applyBorder="1" applyAlignment="1">
      <alignment horizontal="right"/>
    </xf>
    <xf numFmtId="0" fontId="0" fillId="4" borderId="40" xfId="17" applyBorder="1" applyAlignment="1">
      <alignment/>
    </xf>
    <xf numFmtId="0" fontId="0" fillId="4" borderId="77" xfId="17" applyBorder="1" applyAlignment="1">
      <alignment horizontal="right"/>
    </xf>
    <xf numFmtId="0" fontId="0" fillId="0" borderId="78" xfId="0" applyBorder="1" applyAlignment="1">
      <alignment horizontal="center"/>
    </xf>
    <xf numFmtId="0" fontId="0" fillId="4" borderId="46" xfId="17" applyBorder="1" applyAlignment="1">
      <alignment/>
    </xf>
    <xf numFmtId="0" fontId="0" fillId="4" borderId="79" xfId="17" applyBorder="1" applyAlignment="1">
      <alignment/>
    </xf>
    <xf numFmtId="0" fontId="0" fillId="4" borderId="80" xfId="17" applyBorder="1" applyAlignment="1">
      <alignment horizontal="right"/>
    </xf>
    <xf numFmtId="0" fontId="0" fillId="0" borderId="78" xfId="0" applyBorder="1" applyAlignment="1">
      <alignment horizontal="right"/>
    </xf>
    <xf numFmtId="0" fontId="0" fillId="0" borderId="79" xfId="0" applyBorder="1" applyAlignment="1">
      <alignment/>
    </xf>
    <xf numFmtId="0" fontId="0" fillId="4" borderId="79" xfId="17" applyBorder="1" applyAlignment="1">
      <alignment horizontal="center"/>
    </xf>
    <xf numFmtId="0" fontId="0" fillId="10" borderId="78" xfId="23" applyBorder="1" applyAlignment="1">
      <alignment horizontal="center"/>
    </xf>
    <xf numFmtId="0" fontId="0" fillId="4" borderId="80" xfId="17" applyBorder="1" applyAlignment="1">
      <alignment horizontal="center"/>
    </xf>
    <xf numFmtId="0" fontId="0" fillId="4" borderId="77" xfId="17" applyBorder="1" applyAlignment="1">
      <alignment horizontal="center"/>
    </xf>
    <xf numFmtId="0" fontId="0" fillId="4" borderId="40" xfId="17" applyBorder="1" applyAlignment="1">
      <alignment horizontal="right"/>
    </xf>
    <xf numFmtId="0" fontId="0" fillId="0" borderId="81" xfId="0" applyBorder="1" applyAlignment="1">
      <alignment horizontal="center"/>
    </xf>
    <xf numFmtId="0" fontId="45" fillId="0" borderId="82" xfId="0" applyFont="1" applyBorder="1" applyAlignment="1">
      <alignment/>
    </xf>
    <xf numFmtId="0" fontId="48" fillId="0" borderId="46" xfId="0" applyFont="1" applyBorder="1" applyAlignment="1">
      <alignment horizontal="center" vertical="top" wrapText="1"/>
    </xf>
    <xf numFmtId="0" fontId="0" fillId="4" borderId="83" xfId="17" applyBorder="1" applyAlignment="1">
      <alignment horizontal="center"/>
    </xf>
    <xf numFmtId="0" fontId="0" fillId="4" borderId="34" xfId="17" applyBorder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10" borderId="14" xfId="23" applyBorder="1" applyAlignment="1">
      <alignment horizontal="left" wrapText="1"/>
    </xf>
    <xf numFmtId="0" fontId="0" fillId="10" borderId="51" xfId="23" applyBorder="1" applyAlignment="1">
      <alignment horizontal="center" vertical="top" wrapText="1"/>
    </xf>
    <xf numFmtId="0" fontId="0" fillId="10" borderId="86" xfId="23" applyBorder="1" applyAlignment="1">
      <alignment horizontal="center" vertical="top" wrapText="1"/>
    </xf>
    <xf numFmtId="0" fontId="0" fillId="10" borderId="14" xfId="23" applyFont="1" applyBorder="1" applyAlignment="1">
      <alignment horizontal="left" wrapText="1"/>
    </xf>
    <xf numFmtId="0" fontId="0" fillId="10" borderId="11" xfId="23" applyFont="1" applyBorder="1" applyAlignment="1">
      <alignment horizontal="left"/>
    </xf>
    <xf numFmtId="0" fontId="0" fillId="10" borderId="11" xfId="23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9" xfId="0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46" fillId="0" borderId="13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7" xfId="0" applyBorder="1" applyAlignment="1">
      <alignment horizontal="center"/>
    </xf>
    <xf numFmtId="0" fontId="0" fillId="0" borderId="89" xfId="0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15" xfId="0" applyBorder="1" applyAlignment="1">
      <alignment horizontal="right" wrapText="1"/>
    </xf>
    <xf numFmtId="0" fontId="0" fillId="4" borderId="90" xfId="17" applyFont="1" applyBorder="1" applyAlignment="1">
      <alignment horizontal="right"/>
    </xf>
    <xf numFmtId="0" fontId="0" fillId="4" borderId="91" xfId="17" applyFont="1" applyBorder="1" applyAlignment="1">
      <alignment horizontal="right"/>
    </xf>
    <xf numFmtId="0" fontId="0" fillId="0" borderId="41" xfId="0" applyBorder="1" applyAlignment="1">
      <alignment horizontal="right" wrapText="1"/>
    </xf>
    <xf numFmtId="0" fontId="0" fillId="10" borderId="58" xfId="23" applyBorder="1" applyAlignment="1">
      <alignment horizontal="center"/>
    </xf>
    <xf numFmtId="0" fontId="0" fillId="10" borderId="62" xfId="23" applyBorder="1" applyAlignment="1">
      <alignment/>
    </xf>
    <xf numFmtId="0" fontId="0" fillId="0" borderId="44" xfId="0" applyBorder="1" applyAlignment="1">
      <alignment horizontal="center"/>
    </xf>
    <xf numFmtId="0" fontId="45" fillId="0" borderId="45" xfId="0" applyFont="1" applyBorder="1" applyAlignment="1">
      <alignment/>
    </xf>
    <xf numFmtId="0" fontId="0" fillId="4" borderId="45" xfId="17" applyFont="1" applyBorder="1" applyAlignment="1">
      <alignment/>
    </xf>
    <xf numFmtId="0" fontId="0" fillId="4" borderId="33" xfId="17" applyFont="1" applyBorder="1" applyAlignment="1">
      <alignment/>
    </xf>
    <xf numFmtId="0" fontId="43" fillId="0" borderId="92" xfId="0" applyFont="1" applyBorder="1" applyAlignment="1">
      <alignment horizontal="left"/>
    </xf>
    <xf numFmtId="0" fontId="0" fillId="0" borderId="92" xfId="0" applyBorder="1" applyAlignment="1">
      <alignment horizontal="center"/>
    </xf>
    <xf numFmtId="0" fontId="0" fillId="4" borderId="19" xfId="17" applyFont="1" applyBorder="1" applyAlignment="1">
      <alignment horizontal="right"/>
    </xf>
    <xf numFmtId="0" fontId="0" fillId="4" borderId="17" xfId="17" applyFont="1" applyBorder="1" applyAlignment="1">
      <alignment horizontal="right"/>
    </xf>
    <xf numFmtId="0" fontId="45" fillId="0" borderId="93" xfId="0" applyFont="1" applyBorder="1" applyAlignment="1">
      <alignment/>
    </xf>
    <xf numFmtId="0" fontId="45" fillId="0" borderId="76" xfId="0" applyFont="1" applyBorder="1" applyAlignment="1">
      <alignment horizontal="right"/>
    </xf>
    <xf numFmtId="0" fontId="45" fillId="0" borderId="40" xfId="0" applyFont="1" applyBorder="1" applyAlignment="1">
      <alignment horizontal="right"/>
    </xf>
    <xf numFmtId="0" fontId="0" fillId="0" borderId="94" xfId="0" applyBorder="1" applyAlignment="1">
      <alignment horizontal="center"/>
    </xf>
    <xf numFmtId="0" fontId="0" fillId="4" borderId="48" xfId="17" applyFont="1" applyBorder="1" applyAlignment="1">
      <alignment horizontal="right"/>
    </xf>
    <xf numFmtId="0" fontId="0" fillId="4" borderId="95" xfId="17" applyFont="1" applyBorder="1" applyAlignment="1">
      <alignment horizontal="right"/>
    </xf>
    <xf numFmtId="0" fontId="48" fillId="0" borderId="96" xfId="0" applyFont="1" applyBorder="1" applyAlignment="1">
      <alignment horizontal="center" vertical="top" wrapText="1"/>
    </xf>
    <xf numFmtId="0" fontId="0" fillId="4" borderId="97" xfId="17" applyFont="1" applyBorder="1" applyAlignment="1">
      <alignment horizontal="right"/>
    </xf>
    <xf numFmtId="0" fontId="0" fillId="10" borderId="98" xfId="23" applyBorder="1" applyAlignment="1">
      <alignment horizontal="center"/>
    </xf>
    <xf numFmtId="0" fontId="0" fillId="4" borderId="0" xfId="17" applyAlignment="1">
      <alignment/>
    </xf>
    <xf numFmtId="0" fontId="47" fillId="10" borderId="84" xfId="23" applyFont="1" applyBorder="1" applyAlignment="1">
      <alignment horizontal="left"/>
    </xf>
    <xf numFmtId="0" fontId="0" fillId="10" borderId="72" xfId="23" applyBorder="1" applyAlignment="1">
      <alignment/>
    </xf>
    <xf numFmtId="0" fontId="0" fillId="10" borderId="85" xfId="23" applyBorder="1" applyAlignment="1">
      <alignment/>
    </xf>
    <xf numFmtId="0" fontId="0" fillId="10" borderId="84" xfId="23" applyBorder="1" applyAlignment="1">
      <alignment horizontal="center"/>
    </xf>
    <xf numFmtId="0" fontId="0" fillId="10" borderId="83" xfId="23" applyFont="1" applyBorder="1" applyAlignment="1">
      <alignment horizontal="left" wrapText="1"/>
    </xf>
    <xf numFmtId="0" fontId="47" fillId="10" borderId="44" xfId="23" applyFont="1" applyBorder="1" applyAlignment="1">
      <alignment horizontal="left"/>
    </xf>
    <xf numFmtId="0" fontId="0" fillId="10" borderId="45" xfId="23" applyBorder="1" applyAlignment="1">
      <alignment horizontal="center"/>
    </xf>
    <xf numFmtId="0" fontId="0" fillId="0" borderId="38" xfId="0" applyBorder="1" applyAlignment="1">
      <alignment horizontal="right"/>
    </xf>
    <xf numFmtId="0" fontId="0" fillId="4" borderId="36" xfId="17" applyBorder="1" applyAlignment="1">
      <alignment horizontal="right"/>
    </xf>
    <xf numFmtId="0" fontId="0" fillId="10" borderId="15" xfId="23" applyBorder="1" applyAlignment="1">
      <alignment horizontal="left"/>
    </xf>
    <xf numFmtId="0" fontId="45" fillId="0" borderId="44" xfId="0" applyFont="1" applyBorder="1" applyAlignment="1">
      <alignment/>
    </xf>
    <xf numFmtId="0" fontId="45" fillId="0" borderId="98" xfId="0" applyFont="1" applyBorder="1" applyAlignment="1">
      <alignment/>
    </xf>
    <xf numFmtId="0" fontId="0" fillId="10" borderId="15" xfId="23" applyBorder="1" applyAlignment="1">
      <alignment/>
    </xf>
    <xf numFmtId="0" fontId="0" fillId="10" borderId="38" xfId="23" applyBorder="1" applyAlignment="1">
      <alignment/>
    </xf>
    <xf numFmtId="0" fontId="45" fillId="0" borderId="0" xfId="0" applyFont="1" applyBorder="1" applyAlignment="1">
      <alignment horizontal="left"/>
    </xf>
    <xf numFmtId="0" fontId="0" fillId="4" borderId="43" xfId="17" applyFont="1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47" fillId="10" borderId="44" xfId="23" applyFont="1" applyBorder="1" applyAlignment="1">
      <alignment horizontal="center"/>
    </xf>
    <xf numFmtId="0" fontId="0" fillId="10" borderId="98" xfId="23" applyBorder="1" applyAlignment="1">
      <alignment/>
    </xf>
    <xf numFmtId="0" fontId="47" fillId="10" borderId="87" xfId="23" applyFont="1" applyBorder="1" applyAlignment="1">
      <alignment horizontal="center"/>
    </xf>
    <xf numFmtId="0" fontId="0" fillId="10" borderId="89" xfId="23" applyBorder="1" applyAlignment="1">
      <alignment horizontal="center"/>
    </xf>
    <xf numFmtId="0" fontId="0" fillId="10" borderId="88" xfId="23" applyBorder="1" applyAlignment="1">
      <alignment horizontal="center"/>
    </xf>
    <xf numFmtId="0" fontId="0" fillId="10" borderId="87" xfId="23" applyBorder="1" applyAlignment="1">
      <alignment horizontal="center"/>
    </xf>
    <xf numFmtId="0" fontId="0" fillId="4" borderId="13" xfId="17" applyFont="1" applyBorder="1" applyAlignment="1">
      <alignment horizontal="right" wrapText="1"/>
    </xf>
    <xf numFmtId="0" fontId="0" fillId="4" borderId="38" xfId="17" applyFont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15" xfId="0" applyBorder="1" applyAlignment="1">
      <alignment horizontal="left"/>
    </xf>
    <xf numFmtId="0" fontId="47" fillId="10" borderId="87" xfId="23" applyFont="1" applyBorder="1" applyAlignment="1">
      <alignment horizontal="center" vertical="top" wrapText="1"/>
    </xf>
    <xf numFmtId="0" fontId="0" fillId="10" borderId="89" xfId="23" applyBorder="1" applyAlignment="1">
      <alignment horizontal="center" vertical="top" wrapText="1"/>
    </xf>
    <xf numFmtId="0" fontId="0" fillId="10" borderId="88" xfId="23" applyBorder="1" applyAlignment="1">
      <alignment horizontal="center" vertical="top" wrapText="1"/>
    </xf>
    <xf numFmtId="0" fontId="0" fillId="10" borderId="99" xfId="23" applyBorder="1" applyAlignment="1">
      <alignment horizontal="center" vertical="top" wrapText="1"/>
    </xf>
    <xf numFmtId="0" fontId="0" fillId="10" borderId="100" xfId="23" applyBorder="1" applyAlignment="1">
      <alignment horizontal="center" vertical="top" wrapText="1"/>
    </xf>
    <xf numFmtId="0" fontId="0" fillId="10" borderId="99" xfId="23" applyBorder="1" applyAlignment="1">
      <alignment horizontal="left"/>
    </xf>
    <xf numFmtId="0" fontId="0" fillId="0" borderId="101" xfId="0" applyBorder="1" applyAlignment="1">
      <alignment horizontal="left"/>
    </xf>
    <xf numFmtId="0" fontId="0" fillId="0" borderId="100" xfId="0" applyBorder="1" applyAlignment="1">
      <alignment horizontal="left"/>
    </xf>
    <xf numFmtId="0" fontId="43" fillId="0" borderId="102" xfId="0" applyFont="1" applyBorder="1" applyAlignment="1">
      <alignment/>
    </xf>
    <xf numFmtId="0" fontId="0" fillId="0" borderId="103" xfId="0" applyBorder="1" applyAlignment="1">
      <alignment/>
    </xf>
    <xf numFmtId="0" fontId="43" fillId="0" borderId="29" xfId="0" applyFont="1" applyBorder="1" applyAlignment="1">
      <alignment/>
    </xf>
    <xf numFmtId="0" fontId="0" fillId="0" borderId="31" xfId="0" applyBorder="1" applyAlignment="1">
      <alignment horizontal="center"/>
    </xf>
    <xf numFmtId="0" fontId="46" fillId="10" borderId="74" xfId="23" applyFont="1" applyBorder="1" applyAlignment="1">
      <alignment horizontal="center" vertical="top" wrapText="1"/>
    </xf>
    <xf numFmtId="0" fontId="46" fillId="0" borderId="46" xfId="0" applyFont="1" applyBorder="1" applyAlignment="1">
      <alignment horizontal="center" vertical="top" wrapText="1"/>
    </xf>
    <xf numFmtId="0" fontId="0" fillId="10" borderId="78" xfId="23" applyBorder="1" applyAlignment="1">
      <alignment horizontal="left" wrapText="1"/>
    </xf>
    <xf numFmtId="0" fontId="0" fillId="4" borderId="104" xfId="17" applyBorder="1" applyAlignment="1">
      <alignment horizontal="left"/>
    </xf>
    <xf numFmtId="0" fontId="0" fillId="0" borderId="54" xfId="0" applyBorder="1" applyAlignment="1">
      <alignment/>
    </xf>
    <xf numFmtId="0" fontId="0" fillId="0" borderId="102" xfId="0" applyBorder="1" applyAlignment="1">
      <alignment/>
    </xf>
    <xf numFmtId="0" fontId="0" fillId="0" borderId="87" xfId="0" applyBorder="1" applyAlignment="1">
      <alignment horizontal="left" wrapText="1"/>
    </xf>
    <xf numFmtId="0" fontId="0" fillId="10" borderId="0" xfId="23" applyBorder="1" applyAlignment="1">
      <alignment horizontal="left" wrapText="1"/>
    </xf>
    <xf numFmtId="0" fontId="0" fillId="4" borderId="105" xfId="17" applyFont="1" applyBorder="1" applyAlignment="1">
      <alignment horizontal="right" wrapText="1"/>
    </xf>
    <xf numFmtId="0" fontId="43" fillId="0" borderId="94" xfId="0" applyFont="1" applyBorder="1" applyAlignment="1">
      <alignment horizontal="left"/>
    </xf>
    <xf numFmtId="0" fontId="0" fillId="4" borderId="88" xfId="17" applyFont="1" applyBorder="1" applyAlignment="1">
      <alignment horizontal="right"/>
    </xf>
    <xf numFmtId="0" fontId="0" fillId="4" borderId="61" xfId="17" applyFont="1" applyBorder="1" applyAlignment="1">
      <alignment horizontal="right"/>
    </xf>
    <xf numFmtId="0" fontId="0" fillId="4" borderId="106" xfId="17" applyFont="1" applyBorder="1" applyAlignment="1">
      <alignment horizontal="right"/>
    </xf>
    <xf numFmtId="0" fontId="0" fillId="4" borderId="49" xfId="17" applyBorder="1" applyAlignment="1">
      <alignment horizontal="right"/>
    </xf>
    <xf numFmtId="0" fontId="0" fillId="10" borderId="58" xfId="23" applyBorder="1" applyAlignment="1">
      <alignment horizontal="right"/>
    </xf>
    <xf numFmtId="0" fontId="0" fillId="10" borderId="62" xfId="23" applyBorder="1" applyAlignment="1">
      <alignment horizontal="right"/>
    </xf>
    <xf numFmtId="0" fontId="45" fillId="0" borderId="45" xfId="0" applyFont="1" applyBorder="1" applyAlignment="1">
      <alignment horizontal="right"/>
    </xf>
    <xf numFmtId="0" fontId="0" fillId="0" borderId="93" xfId="0" applyBorder="1" applyAlignment="1">
      <alignment horizontal="center"/>
    </xf>
    <xf numFmtId="0" fontId="0" fillId="0" borderId="107" xfId="0" applyBorder="1" applyAlignment="1">
      <alignment horizontal="right"/>
    </xf>
    <xf numFmtId="0" fontId="0" fillId="10" borderId="14" xfId="23" applyFont="1" applyBorder="1" applyAlignment="1">
      <alignment wrapText="1"/>
    </xf>
    <xf numFmtId="0" fontId="0" fillId="10" borderId="107" xfId="23" applyFont="1" applyBorder="1" applyAlignment="1">
      <alignment wrapText="1"/>
    </xf>
    <xf numFmtId="0" fontId="0" fillId="4" borderId="108" xfId="17" applyBorder="1" applyAlignment="1">
      <alignment horizontal="center"/>
    </xf>
    <xf numFmtId="0" fontId="0" fillId="4" borderId="43" xfId="17" applyBorder="1" applyAlignment="1">
      <alignment/>
    </xf>
    <xf numFmtId="0" fontId="0" fillId="4" borderId="44" xfId="17" applyFont="1" applyBorder="1" applyAlignment="1">
      <alignment horizontal="right"/>
    </xf>
    <xf numFmtId="0" fontId="0" fillId="0" borderId="109" xfId="0" applyBorder="1" applyAlignment="1">
      <alignment/>
    </xf>
    <xf numFmtId="0" fontId="0" fillId="10" borderId="102" xfId="23" applyBorder="1" applyAlignment="1">
      <alignment horizontal="left" wrapText="1"/>
    </xf>
    <xf numFmtId="0" fontId="0" fillId="4" borderId="90" xfId="17" applyBorder="1" applyAlignment="1">
      <alignment horizontal="right"/>
    </xf>
    <xf numFmtId="0" fontId="0" fillId="4" borderId="110" xfId="17" applyBorder="1" applyAlignment="1">
      <alignment/>
    </xf>
    <xf numFmtId="0" fontId="0" fillId="10" borderId="111" xfId="23" applyBorder="1" applyAlignment="1">
      <alignment horizontal="left"/>
    </xf>
    <xf numFmtId="0" fontId="0" fillId="0" borderId="94" xfId="0" applyBorder="1" applyAlignment="1">
      <alignment/>
    </xf>
    <xf numFmtId="0" fontId="0" fillId="0" borderId="94" xfId="0" applyBorder="1" applyAlignment="1">
      <alignment horizontal="right"/>
    </xf>
    <xf numFmtId="0" fontId="0" fillId="0" borderId="93" xfId="0" applyBorder="1" applyAlignment="1">
      <alignment horizontal="right"/>
    </xf>
    <xf numFmtId="0" fontId="43" fillId="0" borderId="84" xfId="0" applyFont="1" applyBorder="1" applyAlignment="1">
      <alignment/>
    </xf>
    <xf numFmtId="0" fontId="46" fillId="10" borderId="112" xfId="23" applyFont="1" applyBorder="1" applyAlignment="1">
      <alignment horizontal="center" vertical="top" wrapText="1"/>
    </xf>
    <xf numFmtId="0" fontId="0" fillId="10" borderId="113" xfId="23" applyBorder="1" applyAlignment="1">
      <alignment horizontal="center" vertical="top" wrapText="1"/>
    </xf>
    <xf numFmtId="0" fontId="0" fillId="10" borderId="114" xfId="23" applyBorder="1" applyAlignment="1">
      <alignment horizontal="center" vertical="top" wrapText="1"/>
    </xf>
    <xf numFmtId="0" fontId="0" fillId="0" borderId="115" xfId="0" applyBorder="1" applyAlignment="1">
      <alignment horizontal="right"/>
    </xf>
    <xf numFmtId="0" fontId="0" fillId="4" borderId="103" xfId="17" applyBorder="1" applyAlignment="1">
      <alignment horizontal="right"/>
    </xf>
    <xf numFmtId="0" fontId="0" fillId="0" borderId="11" xfId="0" applyBorder="1" applyAlignment="1">
      <alignment horizontal="center"/>
    </xf>
    <xf numFmtId="0" fontId="45" fillId="0" borderId="37" xfId="0" applyFont="1" applyBorder="1" applyAlignment="1">
      <alignment/>
    </xf>
    <xf numFmtId="0" fontId="0" fillId="4" borderId="81" xfId="17" applyBorder="1" applyAlignment="1">
      <alignment horizontal="center"/>
    </xf>
    <xf numFmtId="0" fontId="0" fillId="10" borderId="112" xfId="23" applyBorder="1" applyAlignment="1">
      <alignment horizontal="center" vertical="top" wrapText="1"/>
    </xf>
    <xf numFmtId="0" fontId="47" fillId="0" borderId="94" xfId="0" applyFont="1" applyBorder="1" applyAlignment="1">
      <alignment horizontal="center"/>
    </xf>
    <xf numFmtId="0" fontId="47" fillId="0" borderId="92" xfId="0" applyFont="1" applyBorder="1" applyAlignment="1">
      <alignment horizontal="center"/>
    </xf>
    <xf numFmtId="0" fontId="47" fillId="0" borderId="93" xfId="0" applyFont="1" applyBorder="1" applyAlignment="1">
      <alignment horizontal="center"/>
    </xf>
    <xf numFmtId="0" fontId="0" fillId="0" borderId="116" xfId="0" applyBorder="1" applyAlignment="1">
      <alignment/>
    </xf>
    <xf numFmtId="0" fontId="0" fillId="0" borderId="117" xfId="0" applyBorder="1" applyAlignment="1">
      <alignment/>
    </xf>
    <xf numFmtId="0" fontId="0" fillId="10" borderId="94" xfId="23" applyBorder="1" applyAlignment="1">
      <alignment/>
    </xf>
    <xf numFmtId="0" fontId="49" fillId="0" borderId="0" xfId="0" applyFont="1" applyAlignment="1">
      <alignment/>
    </xf>
    <xf numFmtId="0" fontId="49" fillId="0" borderId="84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85" xfId="0" applyFont="1" applyBorder="1" applyAlignment="1">
      <alignment/>
    </xf>
    <xf numFmtId="0" fontId="0" fillId="0" borderId="84" xfId="0" applyBorder="1" applyAlignment="1">
      <alignment horizontal="center"/>
    </xf>
    <xf numFmtId="0" fontId="0" fillId="0" borderId="118" xfId="0" applyBorder="1" applyAlignment="1">
      <alignment/>
    </xf>
    <xf numFmtId="0" fontId="0" fillId="10" borderId="51" xfId="23" applyBorder="1" applyAlignment="1">
      <alignment horizontal="center" vertical="top" wrapText="1"/>
    </xf>
    <xf numFmtId="0" fontId="45" fillId="0" borderId="15" xfId="0" applyFont="1" applyBorder="1" applyAlignment="1">
      <alignment horizontal="right"/>
    </xf>
    <xf numFmtId="0" fontId="0" fillId="4" borderId="21" xfId="17" applyBorder="1" applyAlignment="1">
      <alignment/>
    </xf>
    <xf numFmtId="0" fontId="45" fillId="0" borderId="46" xfId="0" applyFont="1" applyBorder="1" applyAlignment="1">
      <alignment/>
    </xf>
    <xf numFmtId="0" fontId="47" fillId="0" borderId="103" xfId="0" applyFont="1" applyBorder="1" applyAlignment="1">
      <alignment horizontal="center"/>
    </xf>
    <xf numFmtId="0" fontId="47" fillId="0" borderId="54" xfId="0" applyFont="1" applyBorder="1" applyAlignment="1">
      <alignment horizontal="center"/>
    </xf>
    <xf numFmtId="0" fontId="47" fillId="0" borderId="102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119" xfId="0" applyFont="1" applyBorder="1" applyAlignment="1">
      <alignment horizontal="center"/>
    </xf>
    <xf numFmtId="0" fontId="50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4" borderId="36" xfId="17" applyFont="1" applyBorder="1" applyAlignment="1">
      <alignment/>
    </xf>
    <xf numFmtId="0" fontId="0" fillId="10" borderId="51" xfId="23" applyBorder="1" applyAlignment="1">
      <alignment horizontal="center" vertical="top" wrapText="1"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0" fillId="4" borderId="11" xfId="17" applyBorder="1" applyAlignment="1">
      <alignment horizontal="right"/>
    </xf>
    <xf numFmtId="0" fontId="0" fillId="4" borderId="37" xfId="17" applyBorder="1" applyAlignment="1">
      <alignment horizontal="right"/>
    </xf>
    <xf numFmtId="0" fontId="0" fillId="4" borderId="120" xfId="17" applyBorder="1" applyAlignment="1">
      <alignment/>
    </xf>
    <xf numFmtId="0" fontId="0" fillId="4" borderId="121" xfId="17" applyBorder="1" applyAlignment="1">
      <alignment/>
    </xf>
    <xf numFmtId="0" fontId="0" fillId="4" borderId="122" xfId="17" applyBorder="1" applyAlignment="1">
      <alignment/>
    </xf>
    <xf numFmtId="0" fontId="0" fillId="4" borderId="123" xfId="17" applyBorder="1" applyAlignment="1">
      <alignment horizontal="center"/>
    </xf>
    <xf numFmtId="0" fontId="0" fillId="0" borderId="124" xfId="0" applyBorder="1" applyAlignment="1">
      <alignment/>
    </xf>
    <xf numFmtId="0" fontId="0" fillId="4" borderId="125" xfId="17" applyBorder="1" applyAlignment="1">
      <alignment horizontal="center"/>
    </xf>
    <xf numFmtId="0" fontId="0" fillId="4" borderId="125" xfId="17" applyBorder="1" applyAlignment="1">
      <alignment/>
    </xf>
    <xf numFmtId="0" fontId="0" fillId="4" borderId="63" xfId="17" applyFont="1" applyBorder="1" applyAlignment="1">
      <alignment horizontal="right"/>
    </xf>
    <xf numFmtId="0" fontId="0" fillId="4" borderId="126" xfId="17" applyFont="1" applyBorder="1" applyAlignment="1">
      <alignment horizontal="right"/>
    </xf>
    <xf numFmtId="0" fontId="0" fillId="4" borderId="24" xfId="17" applyFont="1" applyBorder="1" applyAlignment="1">
      <alignment horizontal="right"/>
    </xf>
    <xf numFmtId="0" fontId="0" fillId="4" borderId="127" xfId="17" applyBorder="1" applyAlignment="1">
      <alignment horizontal="right"/>
    </xf>
    <xf numFmtId="0" fontId="50" fillId="0" borderId="58" xfId="0" applyFont="1" applyBorder="1" applyAlignment="1">
      <alignment horizontal="right"/>
    </xf>
    <xf numFmtId="0" fontId="0" fillId="4" borderId="128" xfId="17" applyBorder="1" applyAlignment="1">
      <alignment horizontal="center"/>
    </xf>
    <xf numFmtId="0" fontId="0" fillId="4" borderId="129" xfId="17" applyBorder="1" applyAlignment="1">
      <alignment horizontal="center"/>
    </xf>
    <xf numFmtId="0" fontId="0" fillId="4" borderId="102" xfId="17" applyBorder="1" applyAlignment="1">
      <alignment horizontal="right"/>
    </xf>
    <xf numFmtId="0" fontId="0" fillId="4" borderId="21" xfId="17" applyFont="1" applyBorder="1" applyAlignment="1">
      <alignment horizontal="center"/>
    </xf>
    <xf numFmtId="0" fontId="0" fillId="4" borderId="130" xfId="17" applyBorder="1" applyAlignment="1">
      <alignment horizontal="center"/>
    </xf>
    <xf numFmtId="0" fontId="0" fillId="4" borderId="0" xfId="17" applyFont="1" applyBorder="1" applyAlignment="1">
      <alignment horizontal="center"/>
    </xf>
    <xf numFmtId="0" fontId="0" fillId="4" borderId="35" xfId="17" applyFont="1" applyBorder="1" applyAlignment="1">
      <alignment horizontal="center"/>
    </xf>
    <xf numFmtId="0" fontId="0" fillId="4" borderId="0" xfId="17" applyNumberFormat="1" applyFont="1" applyBorder="1" applyAlignment="1">
      <alignment horizontal="center"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0" fillId="4" borderId="39" xfId="17" applyFont="1" applyBorder="1" applyAlignment="1">
      <alignment horizontal="right"/>
    </xf>
    <xf numFmtId="0" fontId="0" fillId="4" borderId="131" xfId="17" applyFont="1" applyBorder="1" applyAlignment="1">
      <alignment horizontal="right"/>
    </xf>
    <xf numFmtId="0" fontId="0" fillId="0" borderId="94" xfId="0" applyBorder="1" applyAlignment="1">
      <alignment horizontal="center" wrapText="1"/>
    </xf>
    <xf numFmtId="0" fontId="0" fillId="4" borderId="20" xfId="17" applyFont="1" applyBorder="1" applyAlignment="1">
      <alignment horizontal="right"/>
    </xf>
    <xf numFmtId="0" fontId="43" fillId="0" borderId="94" xfId="0" applyFont="1" applyBorder="1" applyAlignment="1">
      <alignment horizontal="center"/>
    </xf>
    <xf numFmtId="0" fontId="0" fillId="10" borderId="25" xfId="23" applyBorder="1" applyAlignment="1">
      <alignment horizontal="right" vertical="top" wrapText="1"/>
    </xf>
    <xf numFmtId="0" fontId="46" fillId="0" borderId="28" xfId="0" applyFont="1" applyBorder="1" applyAlignment="1">
      <alignment horizontal="right" vertical="top" wrapText="1"/>
    </xf>
    <xf numFmtId="0" fontId="0" fillId="10" borderId="32" xfId="23" applyBorder="1" applyAlignment="1">
      <alignment horizontal="right" vertical="top" wrapText="1"/>
    </xf>
    <xf numFmtId="0" fontId="0" fillId="10" borderId="14" xfId="23" applyBorder="1" applyAlignment="1">
      <alignment horizontal="right"/>
    </xf>
    <xf numFmtId="0" fontId="0" fillId="10" borderId="34" xfId="23" applyBorder="1" applyAlignment="1">
      <alignment horizontal="right"/>
    </xf>
    <xf numFmtId="0" fontId="0" fillId="10" borderId="11" xfId="23" applyBorder="1" applyAlignment="1">
      <alignment horizontal="right"/>
    </xf>
    <xf numFmtId="0" fontId="0" fillId="4" borderId="104" xfId="17" applyFont="1" applyBorder="1" applyAlignment="1">
      <alignment horizontal="right"/>
    </xf>
    <xf numFmtId="0" fontId="51" fillId="10" borderId="30" xfId="23" applyFont="1" applyBorder="1" applyAlignment="1">
      <alignment horizontal="center"/>
    </xf>
    <xf numFmtId="0" fontId="0" fillId="10" borderId="132" xfId="23" applyBorder="1" applyAlignment="1">
      <alignment horizontal="center" vertical="top" wrapText="1"/>
    </xf>
    <xf numFmtId="0" fontId="0" fillId="10" borderId="51" xfId="23" applyBorder="1" applyAlignment="1">
      <alignment horizontal="center" vertical="top" wrapText="1"/>
    </xf>
    <xf numFmtId="0" fontId="0" fillId="10" borderId="133" xfId="23" applyBorder="1" applyAlignment="1">
      <alignment horizontal="center" vertical="top" wrapText="1"/>
    </xf>
    <xf numFmtId="0" fontId="0" fillId="10" borderId="86" xfId="23" applyBorder="1" applyAlignment="1">
      <alignment horizontal="center" vertical="top" wrapText="1"/>
    </xf>
    <xf numFmtId="0" fontId="51" fillId="10" borderId="29" xfId="23" applyFont="1" applyBorder="1" applyAlignment="1">
      <alignment horizontal="center"/>
    </xf>
    <xf numFmtId="0" fontId="43" fillId="0" borderId="123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94" xfId="0" applyFont="1" applyBorder="1" applyAlignment="1">
      <alignment horizontal="left"/>
    </xf>
    <xf numFmtId="0" fontId="43" fillId="0" borderId="92" xfId="0" applyFont="1" applyBorder="1" applyAlignment="1">
      <alignment horizontal="left"/>
    </xf>
    <xf numFmtId="0" fontId="43" fillId="0" borderId="93" xfId="0" applyFont="1" applyBorder="1" applyAlignment="1">
      <alignment horizontal="left"/>
    </xf>
    <xf numFmtId="0" fontId="43" fillId="0" borderId="4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Inland Water Vessels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16275"/>
          <c:w val="0.895"/>
          <c:h val="0.8555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inland water vessels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(2)'!$D$21:$F$21,'INDIA (2)'!$H$21:$I$21)</c:f>
              <c:numCache/>
            </c:numRef>
          </c:val>
          <c:shape val="cylinder"/>
        </c:ser>
        <c:shape val="cylinder"/>
        <c:axId val="50806370"/>
        <c:axId val="54604147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 val="autoZero"/>
        <c:auto val="1"/>
        <c:lblOffset val="100"/>
        <c:tickLblSkip val="1"/>
        <c:noMultiLvlLbl val="0"/>
      </c:catAx>
      <c:valAx>
        <c:axId val="5460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08725"/>
          <c:w val="0.892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(andhrapradesh!$D$30:$F$30,andhrapradesh!$H$30)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(andhrapradesh!$D$32:$F$32,andhrapradesh!$H$32)</c:f>
              <c:numCache/>
            </c:numRef>
          </c:val>
        </c:ser>
        <c:axId val="1962716"/>
        <c:axId val="17664445"/>
      </c:barChart>
      <c:catAx>
        <c:axId val="1962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64445"/>
        <c:crosses val="autoZero"/>
        <c:auto val="1"/>
        <c:lblOffset val="100"/>
        <c:tickLblSkip val="1"/>
        <c:noMultiLvlLbl val="0"/>
      </c:catAx>
      <c:valAx>
        <c:axId val="1766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"/>
          <c:y val="0.84975"/>
          <c:w val="0.47475"/>
          <c:h val="0.1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09675"/>
          <c:w val="0.8975"/>
          <c:h val="0.763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(ASSAM!$D$35:$F$35,ASSAM!$H$35:$I$35)</c:f>
              <c:numCache/>
            </c:numRef>
          </c:val>
          <c:shape val="cylinder"/>
        </c:ser>
        <c:ser>
          <c:idx val="1"/>
          <c:order val="1"/>
          <c:tx>
            <c:strRef>
              <c:f>ASSAM!$C$36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(ASSAM!$D$36:$F$36,ASSAM!$H$36:$I$36)</c:f>
              <c:numCache/>
            </c:numRef>
          </c:val>
          <c:shape val="cylinder"/>
        </c:ser>
        <c:shape val="cylinder"/>
        <c:axId val="24762278"/>
        <c:axId val="21533911"/>
      </c:bar3DChart>
      <c:catAx>
        <c:axId val="24762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1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4825"/>
          <c:w val="0.46875"/>
          <c:h val="0.12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25"/>
          <c:y val="-0.005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1125"/>
          <c:w val="0.8935"/>
          <c:h val="0.569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(BIHAR!$D$44:$F$44,BIHAR!$H$44:$I$44)</c:f>
              <c:numCache/>
            </c:numRef>
          </c:val>
          <c:shape val="cylinder"/>
        </c:ser>
        <c:ser>
          <c:idx val="1"/>
          <c:order val="1"/>
          <c:tx>
            <c:strRef>
              <c:f>BIHAR!$C$45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(BIHAR!$D$45:$F$45,BIHAR!$H$45:$I$45)</c:f>
              <c:numCache/>
            </c:numRef>
          </c:val>
          <c:shape val="cylinder"/>
        </c:ser>
        <c:shape val="cylinder"/>
        <c:axId val="59587472"/>
        <c:axId val="66525201"/>
      </c:bar3DChart>
      <c:catAx>
        <c:axId val="59587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25201"/>
        <c:crosses val="autoZero"/>
        <c:auto val="1"/>
        <c:lblOffset val="100"/>
        <c:tickLblSkip val="1"/>
        <c:noMultiLvlLbl val="0"/>
      </c:catAx>
      <c:valAx>
        <c:axId val="66525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5125"/>
          <c:w val="0.4895"/>
          <c:h val="0.11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55"/>
          <c:y val="0.20275"/>
          <c:w val="0.897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(GOA!$D$27:$F$27,GOA!$H$27:$I$27)</c:f>
              <c:numCache/>
            </c:numRef>
          </c:val>
          <c:shape val="cylinder"/>
        </c:ser>
        <c:ser>
          <c:idx val="1"/>
          <c:order val="1"/>
          <c:tx>
            <c:strRef>
              <c:f>GOA!$C$28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(GOA!$D$28:$F$28,GOA!$H$28:$I$28)</c:f>
              <c:numCache/>
            </c:numRef>
          </c:val>
          <c:shape val="cylinder"/>
        </c:ser>
        <c:shape val="cylinder"/>
        <c:axId val="61855898"/>
        <c:axId val="19832171"/>
      </c:bar3DChart>
      <c:catAx>
        <c:axId val="61855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2171"/>
        <c:crosses val="autoZero"/>
        <c:auto val="1"/>
        <c:lblOffset val="100"/>
        <c:tickLblSkip val="1"/>
        <c:noMultiLvlLbl val="0"/>
      </c:catAx>
      <c:valAx>
        <c:axId val="198321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32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5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75"/>
          <c:y val="0.85725"/>
          <c:w val="0.4735"/>
          <c:h val="0.113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58"/>
          <c:w val="0.89425"/>
          <c:h val="0.681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(GOA!$D$32:$F$32,GOA!$H$32)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(GOA!$D$34:$F$34,GOA!$H$34)</c:f>
              <c:numCache/>
            </c:numRef>
          </c:val>
        </c:ser>
        <c:axId val="44271812"/>
        <c:axId val="62901989"/>
      </c:barChart>
      <c:catAx>
        <c:axId val="44271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01989"/>
        <c:crosses val="autoZero"/>
        <c:auto val="1"/>
        <c:lblOffset val="100"/>
        <c:tickLblSkip val="1"/>
        <c:noMultiLvlLbl val="0"/>
      </c:catAx>
      <c:valAx>
        <c:axId val="62901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71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475"/>
          <c:y val="0.84825"/>
          <c:w val="0.46525"/>
          <c:h val="0.12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Accidents&amp; Persons Killed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8"/>
          <c:y val="0.16325"/>
          <c:w val="0.89125"/>
          <c:h val="0.666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(GUJARAT!$D$28:$F$28,GUJARAT!$H$28:$I$28)</c:f>
              <c:numCache/>
            </c:numRef>
          </c:val>
          <c:shape val="cylinder"/>
        </c:ser>
        <c:ser>
          <c:idx val="1"/>
          <c:order val="1"/>
          <c:tx>
            <c:strRef>
              <c:f>GUJARAT!$C$29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(GUJARAT!$D$29:$F$29,GUJARAT!$H$29:$I$29)</c:f>
              <c:numCache/>
            </c:numRef>
          </c:val>
          <c:shape val="cylinder"/>
        </c:ser>
        <c:shape val="cylinder"/>
        <c:axId val="29246990"/>
        <c:axId val="61896319"/>
      </c:bar3DChart>
      <c:catAx>
        <c:axId val="29246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96319"/>
        <c:crosses val="autoZero"/>
        <c:auto val="1"/>
        <c:lblOffset val="100"/>
        <c:tickLblSkip val="1"/>
        <c:noMultiLvlLbl val="0"/>
      </c:catAx>
      <c:valAx>
        <c:axId val="6189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469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885"/>
          <c:w val="0.50275"/>
          <c:h val="0.09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34"/>
          <c:w val="0.8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(GUJARAT!$D$33:$F$33,GUJARAT!$H$33)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(GUJARAT!$D$35:$F$35,GUJARAT!$H$35)</c:f>
              <c:numCache/>
            </c:numRef>
          </c:val>
        </c:ser>
        <c:axId val="20195960"/>
        <c:axId val="47545913"/>
      </c:barChart>
      <c:catAx>
        <c:axId val="20195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545913"/>
        <c:crosses val="autoZero"/>
        <c:auto val="1"/>
        <c:lblOffset val="100"/>
        <c:tickLblSkip val="1"/>
        <c:noMultiLvlLbl val="0"/>
      </c:catAx>
      <c:valAx>
        <c:axId val="47545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195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325"/>
          <c:y val="0.871"/>
          <c:w val="0.528"/>
          <c:h val="0.1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208"/>
          <c:w val="0.8985"/>
          <c:h val="0.5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JAMMUKASHMIR!$C$26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(JAMMUKASHMIR!$D$26:$F$26,JAMMUKASHMIR!$H$26:$I$26)</c:f>
              <c:numCache/>
            </c:numRef>
          </c:val>
          <c:shape val="cylinder"/>
        </c:ser>
        <c:ser>
          <c:idx val="1"/>
          <c:order val="1"/>
          <c:tx>
            <c:strRef>
              <c:f>JAMMUKASHMIR!$C$27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(JAMMUKASHMIR!$D$27:$F$27,JAMMUKASHMIR!$H$27:$I$27)</c:f>
              <c:numCache/>
            </c:numRef>
          </c:val>
          <c:shape val="cylinder"/>
        </c:ser>
        <c:shape val="cylinder"/>
        <c:axId val="25260034"/>
        <c:axId val="26013715"/>
      </c:bar3DChart>
      <c:catAx>
        <c:axId val="25260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 val="autoZero"/>
        <c:auto val="1"/>
        <c:lblOffset val="100"/>
        <c:tickLblSkip val="1"/>
        <c:noMultiLvlLbl val="0"/>
      </c:catAx>
      <c:valAx>
        <c:axId val="2601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52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0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"/>
          <c:y val="0.8535"/>
          <c:w val="0.3925"/>
          <c:h val="0.11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775"/>
          <c:y val="0.164"/>
          <c:w val="0.88125"/>
          <c:h val="0.66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MIZORAM!$C$35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(MIZORAM!$D$35:$F$35,MIZORAM!$H$35:$I$35)</c:f>
              <c:numCache/>
            </c:numRef>
          </c:val>
          <c:shape val="cylinder"/>
        </c:ser>
        <c:ser>
          <c:idx val="1"/>
          <c:order val="1"/>
          <c:tx>
            <c:strRef>
              <c:f>MIZORAM!$C$36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(MIZORAM!$D$36:$F$36,MIZORAM!$H$36:$I$36)</c:f>
              <c:numCache/>
            </c:numRef>
          </c:val>
          <c:shape val="cylinder"/>
        </c:ser>
        <c:shape val="cylinder"/>
        <c:axId val="32796844"/>
        <c:axId val="26736141"/>
      </c:bar3DChart>
      <c:catAx>
        <c:axId val="32796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 val="autoZero"/>
        <c:auto val="1"/>
        <c:lblOffset val="100"/>
        <c:tickLblSkip val="1"/>
        <c:noMultiLvlLbl val="0"/>
      </c:catAx>
      <c:valAx>
        <c:axId val="26736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67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25"/>
          <c:y val="0.8845"/>
          <c:w val="0.45775"/>
          <c:h val="0.09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7125"/>
          <c:y val="0.1925"/>
          <c:w val="0.90275"/>
          <c:h val="0.607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(ODISHA!$D$40:$F$40,ODISHA!$H$40:$I$40)</c:f>
              <c:numCache/>
            </c:numRef>
          </c:val>
          <c:shape val="cylinder"/>
        </c:ser>
        <c:ser>
          <c:idx val="1"/>
          <c:order val="1"/>
          <c:tx>
            <c:strRef>
              <c:f>ODISHA!$C$41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(ODISHA!$D$41:$F$41,ODISHA!$H$41:$I$41)</c:f>
              <c:numCache/>
            </c:numRef>
          </c:val>
          <c:shape val="cylinder"/>
        </c:ser>
        <c:shape val="cylinder"/>
        <c:axId val="39298678"/>
        <c:axId val="18143783"/>
      </c:bar3DChart>
      <c:catAx>
        <c:axId val="39298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3783"/>
        <c:crosses val="autoZero"/>
        <c:auto val="1"/>
        <c:lblOffset val="100"/>
        <c:tickLblSkip val="1"/>
        <c:noMultiLvlLbl val="0"/>
      </c:catAx>
      <c:valAx>
        <c:axId val="1814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5"/>
          <c:y val="0.8645"/>
          <c:w val="0.44625"/>
          <c:h val="0.1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Outlay &amp; Expenditure</a:t>
            </a:r>
          </a:p>
        </c:rich>
      </c:tx>
      <c:layout>
        <c:manualLayout>
          <c:xMode val="factor"/>
          <c:yMode val="factor"/>
          <c:x val="-0.00525"/>
          <c:y val="-0.037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12525"/>
          <c:w val="0.893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('INDIA (2)'!$D$31:$F$31,'INDIA (2)'!$H$31)</c:f>
              <c:numCache/>
            </c:numRef>
          </c:val>
          <c:shape val="cylinder"/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('INDIA (2)'!$D$33:$F$33,'INDIA (2)'!$H$33)</c:f>
              <c:numCache/>
            </c:numRef>
          </c:val>
          <c:shape val="cylinder"/>
        </c:ser>
        <c:shape val="cylinder"/>
        <c:axId val="21675276"/>
        <c:axId val="60859757"/>
      </c:bar3D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859757"/>
        <c:crosses val="autoZero"/>
        <c:auto val="1"/>
        <c:lblOffset val="100"/>
        <c:tickLblSkip val="1"/>
        <c:noMultiLvlLbl val="0"/>
      </c:catAx>
      <c:valAx>
        <c:axId val="60859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75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5"/>
          <c:y val="0.90125"/>
          <c:w val="0.4895"/>
          <c:h val="0.074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51"/>
          <c:w val="0.8982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(ODISHA!$D$44:$F$44,ODISHA!$H$44)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(ODISHA!$D$46:$F$46,ODISHA!$H$46)</c:f>
              <c:numCache/>
            </c:numRef>
          </c:val>
        </c:ser>
        <c:axId val="29076320"/>
        <c:axId val="60360289"/>
      </c:barChart>
      <c:catAx>
        <c:axId val="29076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60289"/>
        <c:crosses val="autoZero"/>
        <c:auto val="1"/>
        <c:lblOffset val="100"/>
        <c:tickLblSkip val="1"/>
        <c:noMultiLvlLbl val="0"/>
      </c:catAx>
      <c:valAx>
        <c:axId val="60360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076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75"/>
          <c:y val="0.855"/>
          <c:w val="0.452"/>
          <c:h val="0.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9975"/>
          <c:w val="0.893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(MAHARASHTRA!$D$27:$F$27,MAHARASHTRA!$H$27:$I$27)</c:f>
              <c:numCache/>
            </c:numRef>
          </c:val>
          <c:shape val="cylinder"/>
        </c:ser>
        <c:ser>
          <c:idx val="1"/>
          <c:order val="1"/>
          <c:tx>
            <c:strRef>
              <c:f>MAHARASHTRA!$C$28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(MAHARASHTRA!$D$28:$F$28,MAHARASHTRA!$H$28:$I$28)</c:f>
              <c:numCache/>
            </c:numRef>
          </c:val>
          <c:shape val="cylinder"/>
        </c:ser>
        <c:shape val="cylinder"/>
        <c:axId val="6371690"/>
        <c:axId val="57345211"/>
      </c:bar3DChart>
      <c:catAx>
        <c:axId val="63716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45211"/>
        <c:crosses val="autoZero"/>
        <c:auto val="1"/>
        <c:lblOffset val="100"/>
        <c:tickLblSkip val="1"/>
        <c:noMultiLvlLbl val="0"/>
      </c:catAx>
      <c:valAx>
        <c:axId val="57345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16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85925"/>
          <c:w val="0.4895"/>
          <c:h val="0.111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63"/>
          <c:w val="0.88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(MAHARASHTRA!$D$32:$F$32,MAHARASHTRA!$H$32)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(MAHARASHTRA!$D$34:$F$34,MAHARASHTRA!$H$34)</c:f>
              <c:numCache/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44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"/>
          <c:y val="0.84325"/>
          <c:w val="0.48825"/>
          <c:h val="0.1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75"/>
          <c:y val="-0.0087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179"/>
          <c:w val="0.8932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(KERALA!$D$27:$F$27,KERALA!$H$27:$I$27)</c:f>
              <c:numCache/>
            </c:numRef>
          </c:val>
          <c:shape val="cylinder"/>
        </c:ser>
        <c:ser>
          <c:idx val="1"/>
          <c:order val="1"/>
          <c:tx>
            <c:strRef>
              <c:f>KERALA!$C$28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(KERALA!$D$28:$F$28,KERALA!$H$28:$I$28)</c:f>
              <c:numCache/>
            </c:numRef>
          </c:val>
          <c:shape val="cylinder"/>
        </c:ser>
        <c:shape val="cylinder"/>
        <c:axId val="62945502"/>
        <c:axId val="29638607"/>
      </c:bar3D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75"/>
              <c:y val="0.0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4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075"/>
          <c:y val="0.874"/>
          <c:w val="0.4935"/>
          <c:h val="0.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25"/>
          <c:y val="0.1595"/>
          <c:w val="0.8892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(KERALA!$D$31:$F$31,KERALA!$H$31)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(KERALA!$D$33:$F$33,KERALA!$H$33)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20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25"/>
          <c:y val="0.8465"/>
          <c:w val="0.4895"/>
          <c:h val="0.1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745"/>
          <c:w val="0.66575"/>
          <c:h val="0.8332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(KARNATAKA!$D$39:$F$39,KARNATAKA!$H$39)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(KARNATAKA!$D$41:$F$41,KARNATAKA!$H$41)</c:f>
              <c:numCache/>
            </c:numRef>
          </c:val>
        </c:ser>
        <c:axId val="64599250"/>
        <c:axId val="44522339"/>
      </c:bar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99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45"/>
          <c:w val="0.2115"/>
          <c:h val="0.27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5"/>
          <c:y val="-0.0045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7425"/>
          <c:y val="0.18975"/>
          <c:w val="0.6377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(KARNATAKA!$D$34:$F$34,KARNATAKA!$H$34:$I$34)</c:f>
              <c:numCache/>
            </c:numRef>
          </c:val>
          <c:shape val="cylinder"/>
        </c:ser>
        <c:ser>
          <c:idx val="1"/>
          <c:order val="1"/>
          <c:tx>
            <c:v>Persons Killed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(KARNATAKA!$D$35:$F$35,KARNATAKA!$H$35:$I$35)</c:f>
              <c:numCache/>
            </c:numRef>
          </c:val>
          <c:shape val="cylinder"/>
        </c:ser>
        <c:shape val="cylinder"/>
        <c:axId val="65156732"/>
        <c:axId val="49539677"/>
      </c:bar3D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47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75"/>
          <c:y val="0.45625"/>
          <c:w val="0.2445"/>
          <c:h val="0.21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81"/>
          <c:y val="0.2215"/>
          <c:w val="0.88975"/>
          <c:h val="0.548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(TAMILNADU!$D$27:$F$27,TAMILNADU!$H$27:$I$27)</c:f>
              <c:numCache/>
            </c:numRef>
          </c:val>
          <c:shape val="cylinder"/>
        </c:ser>
        <c:ser>
          <c:idx val="1"/>
          <c:order val="1"/>
          <c:tx>
            <c:strRef>
              <c:f>TAMILNADU!$C$28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(TAMILNADU!$D$28:$F$28,TAMILNADU!$H$28:$I$28)</c:f>
              <c:numCache/>
            </c:numRef>
          </c:val>
          <c:shape val="cylinder"/>
        </c:ser>
        <c:shape val="cylinder"/>
        <c:axId val="43203910"/>
        <c:axId val="53290871"/>
      </c:bar3D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2039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"/>
          <c:y val="0.844"/>
          <c:w val="0.50675"/>
          <c:h val="0.12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7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1525"/>
          <c:w val="0.884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(TAMILNADU!$D$31:$F$31,TAMILNADU!$H$31)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</c:numLit>
          </c:cat>
          <c:val>
            <c:numRef>
              <c:f>(TAMILNADU!$D$33:$F$33,TAMILNADU!$H$33)</c:f>
              <c:numCache/>
            </c:numRef>
          </c:val>
        </c:ser>
        <c:axId val="9855792"/>
        <c:axId val="21593265"/>
      </c:barChart>
      <c:catAx>
        <c:axId val="9855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55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125"/>
          <c:y val="0.8535"/>
          <c:w val="0.509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2395"/>
          <c:w val="0.95"/>
          <c:h val="0.5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UTTARPRADESH!$C$25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(UTTARPRADESH!$D$25:$F$25,UTTARPRADESH!$H$25:$I$25)</c:f>
              <c:numCache/>
            </c:numRef>
          </c:val>
          <c:shape val="cylinder"/>
        </c:ser>
        <c:ser>
          <c:idx val="1"/>
          <c:order val="1"/>
          <c:tx>
            <c:strRef>
              <c:f>UTTARPRADESH!$C$26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(UTTARPRADESH!$D$26:$F$26,UTTARPRADESH!$H$26:$I$26)</c:f>
              <c:numCache/>
            </c:numRef>
          </c:val>
          <c:shape val="cylinder"/>
        </c:ser>
        <c:shape val="cylinder"/>
        <c:axId val="60121658"/>
        <c:axId val="4224011"/>
      </c:bar3D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6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5"/>
          <c:y val="0.8315"/>
          <c:w val="0.382"/>
          <c:h val="0.133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Carried by IWT 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84"/>
          <c:y val="0.124"/>
          <c:w val="0.8867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v>cargo carried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(2)'!$D$49:$F$49,'INDIA (2)'!$H$49:$I$49)</c:f>
              <c:numCache/>
            </c:numRef>
          </c:val>
          <c:shape val="cylinder"/>
        </c:ser>
        <c:shape val="cylinder"/>
        <c:axId val="10866902"/>
        <c:axId val="30693255"/>
      </c:bar3D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tonnes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66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&amp; Persons Killed</a:t>
            </a:r>
          </a:p>
        </c:rich>
      </c:tx>
      <c:layout>
        <c:manualLayout>
          <c:xMode val="factor"/>
          <c:yMode val="factor"/>
          <c:x val="-0.005"/>
          <c:y val="-0.008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745"/>
          <c:y val="0.1805"/>
          <c:w val="0.8985"/>
          <c:h val="0.6317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(WESTBENGAL!$D$27:$F$27,WESTBENGAL!$H$27:$I$27)</c:f>
              <c:numCache/>
            </c:numRef>
          </c:val>
          <c:shape val="cylinder"/>
        </c:ser>
        <c:ser>
          <c:idx val="1"/>
          <c:order val="1"/>
          <c:tx>
            <c:strRef>
              <c:f>WESTBENGAL!$C$28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(WESTBENGAL!$D$28:$F$28,WESTBENGAL!$H$28:$I$28)</c:f>
              <c:numCache/>
            </c:numRef>
          </c:val>
          <c:shape val="cylinder"/>
        </c:ser>
        <c:shape val="cylinder"/>
        <c:axId val="38016100"/>
        <c:axId val="6600581"/>
      </c:bar3D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61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87275"/>
          <c:w val="0.4675"/>
          <c:h val="0.10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Fiscal Cost &amp; Revenue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5325"/>
          <c:w val="0.897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200</c:v>
              </c:pt>
              <c:pt idx="3">
                <c:v>2011</c:v>
              </c:pt>
            </c:numLit>
          </c:cat>
          <c:val>
            <c:numRef>
              <c:f>(WESTBENGAL!$D$32:$F$32,WESTBENGAL!$H$32)</c:f>
              <c:numCache/>
            </c:numRef>
          </c:val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4"/>
              <c:pt idx="0">
                <c:v>2008</c:v>
              </c:pt>
              <c:pt idx="1">
                <c:v>2009</c:v>
              </c:pt>
              <c:pt idx="2">
                <c:v>200</c:v>
              </c:pt>
              <c:pt idx="3">
                <c:v>2011</c:v>
              </c:pt>
            </c:numLit>
          </c:cat>
          <c:val>
            <c:numRef>
              <c:f>(WESTBENGAL!$D$34:$F$34,WESTBENGAL!$H$34)</c:f>
              <c:numCache/>
            </c:numRef>
          </c:val>
        </c:ser>
        <c:axId val="59405230"/>
        <c:axId val="64885023"/>
      </c:bar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0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05"/>
          <c:y val="0.85275"/>
          <c:w val="0.454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17"/>
      <c:rotY val="20"/>
      <c:depthPercent val="100"/>
      <c:rAngAx val="1"/>
    </c:view3D>
    <c:plotArea>
      <c:layout>
        <c:manualLayout>
          <c:xMode val="edge"/>
          <c:yMode val="edge"/>
          <c:x val="0.078"/>
          <c:y val="0.3065"/>
          <c:w val="0.6835"/>
          <c:h val="0.53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'ANDAMAN ISLANDS'!$C$27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('ANDAMAN ISLANDS'!$D$27:$F$27,'ANDAMAN ISLANDS'!$H$27:$I$27)</c:f>
              <c:numCache/>
            </c:numRef>
          </c:val>
          <c:shape val="cylinder"/>
        </c:ser>
        <c:ser>
          <c:idx val="1"/>
          <c:order val="1"/>
          <c:tx>
            <c:strRef>
              <c:f>'ANDAMAN ISLANDS'!$C$28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('ANDAMAN ISLANDS'!$D$28:$F$28,'ANDAMAN ISLANDS'!$H$28:$I$28)</c:f>
              <c:numCache/>
            </c:numRef>
          </c:val>
          <c:shape val="cylinder"/>
        </c:ser>
        <c:shape val="cylinder"/>
        <c:axId val="47094296"/>
        <c:axId val="21195481"/>
      </c:bar3D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75"/>
              <c:y val="0.09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94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75"/>
          <c:y val="0.44675"/>
          <c:w val="0.2275"/>
          <c:h val="0.3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Carried by IWT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8125"/>
          <c:y val="0.13225"/>
          <c:w val="0.8905"/>
          <c:h val="0.83975"/>
        </c:manualLayout>
      </c:layout>
      <c:bar3DChart>
        <c:barDir val="col"/>
        <c:grouping val="clustered"/>
        <c:varyColors val="0"/>
        <c:ser>
          <c:idx val="0"/>
          <c:order val="0"/>
          <c:tx>
            <c:v>Passengers Carried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('INDIA (2)'!$D$44:$F$44,'INDIA (2)'!$H$44:$I$44)</c:f>
              <c:numCache/>
            </c:numRef>
          </c:val>
          <c:shape val="cylinder"/>
        </c:ser>
        <c:shape val="cylinder"/>
        <c:axId val="7803840"/>
        <c:axId val="3125697"/>
      </c:bar3DChart>
      <c:catAx>
        <c:axId val="7803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13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038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Inland Water Vessels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7725"/>
          <c:y val="0.29625"/>
          <c:w val="0.895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tx>
            <c:v>Number of Inland Water Vessels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(INDIA!$D$21:$F$21,INDIA!$H$21:$I$21)</c:f>
              <c:numCache/>
            </c:numRef>
          </c:val>
          <c:shape val="cylinder"/>
        </c:ser>
        <c:shape val="cylinder"/>
        <c:axId val="28131274"/>
        <c:axId val="51854875"/>
      </c:bar3DChart>
      <c:catAx>
        <c:axId val="28131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07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3127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 Outlay &amp; Expenditure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7825"/>
          <c:y val="0.264"/>
          <c:w val="0.6427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tx>
            <c:v>Plan Outlay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(INDIA!$D$31:$F$31,INDIA!$F$31,INDIA!$H$31:$I$31)</c:f>
              <c:numCache/>
            </c:numRef>
          </c:val>
          <c:shape val="cylinder"/>
        </c:ser>
        <c:ser>
          <c:idx val="1"/>
          <c:order val="1"/>
          <c:tx>
            <c:v>Expenditure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(INDIA!$D$33:$F$33,INDIA!$F$33,INDIA!$H$33:$I$33)</c:f>
              <c:numCache/>
            </c:numRef>
          </c:val>
          <c:shape val="cylinder"/>
        </c:ser>
        <c:shape val="cylinder"/>
        <c:axId val="64040692"/>
        <c:axId val="39495317"/>
      </c:bar3DChart>
      <c:catAx>
        <c:axId val="64040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495317"/>
        <c:crosses val="autoZero"/>
        <c:auto val="1"/>
        <c:lblOffset val="100"/>
        <c:tickLblSkip val="1"/>
        <c:noMultiLvlLbl val="0"/>
      </c:catAx>
      <c:valAx>
        <c:axId val="39495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6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040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44225"/>
          <c:w val="0.22925"/>
          <c:h val="0.301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Cargo Carried by IWT 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27275"/>
          <c:w val="0.890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(INDIA!$D$49:$F$49,INDIA!$H$49:$I$49)</c:f>
              <c:numCache/>
            </c:numRef>
          </c:val>
          <c:shape val="cylinder"/>
        </c:ser>
        <c:shape val="cylinder"/>
        <c:axId val="19913534"/>
        <c:axId val="45004079"/>
      </c:bar3DChart>
      <c:catAx>
        <c:axId val="19913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04079"/>
        <c:crosses val="autoZero"/>
        <c:auto val="1"/>
        <c:lblOffset val="100"/>
        <c:tickLblSkip val="1"/>
        <c:noMultiLvlLbl val="0"/>
      </c:catAx>
      <c:valAx>
        <c:axId val="45004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tonnes</a:t>
                </a:r>
              </a:p>
            </c:rich>
          </c:tx>
          <c:layout>
            <c:manualLayout>
              <c:xMode val="factor"/>
              <c:yMode val="factor"/>
              <c:x val="-0.059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135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Passenger Carried by IWT</a:t>
            </a:r>
          </a:p>
        </c:rich>
      </c:tx>
      <c:layout>
        <c:manualLayout>
          <c:xMode val="factor"/>
          <c:yMode val="factor"/>
          <c:x val="-0.00525"/>
          <c:y val="0.0085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33525"/>
          <c:w val="0.893"/>
          <c:h val="0.5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(INDIA!$D$44:$F$44,INDIA!$H$44:$I$44)</c:f>
              <c:numCache/>
            </c:numRef>
          </c:val>
          <c:shape val="cylinder"/>
        </c:ser>
        <c:shape val="cylinder"/>
        <c:axId val="2383528"/>
        <c:axId val="21451753"/>
      </c:bar3DChart>
      <c:catAx>
        <c:axId val="2383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51753"/>
        <c:crosses val="autoZero"/>
        <c:auto val="1"/>
        <c:lblOffset val="100"/>
        <c:tickLblSkip val="1"/>
        <c:noMultiLvlLbl val="0"/>
      </c:catAx>
      <c:valAx>
        <c:axId val="21451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</a:t>
                </a:r>
              </a:p>
            </c:rich>
          </c:tx>
          <c:layout>
            <c:manualLayout>
              <c:xMode val="factor"/>
              <c:yMode val="factor"/>
              <c:x val="-0.12175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Accidents  &amp; Persons Killed</a:t>
            </a:r>
          </a:p>
        </c:rich>
      </c:tx>
      <c:layout>
        <c:manualLayout>
          <c:xMode val="factor"/>
          <c:yMode val="factor"/>
          <c:x val="-0.05275"/>
          <c:y val="0.02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7525"/>
          <c:y val="0.1125"/>
          <c:w val="0.8975"/>
          <c:h val="0.76025"/>
        </c:manualLayout>
      </c:layout>
      <c:bar3DChart>
        <c:barDir val="col"/>
        <c:grouping val="clustered"/>
        <c:varyColors val="0"/>
        <c:ser>
          <c:idx val="0"/>
          <c:order val="0"/>
          <c:tx>
            <c:v>Accidents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(andhrapradesh!$D$25:$F$25,andhrapradesh!$H$25:$I$25)</c:f>
              <c:numCache/>
            </c:numRef>
          </c:val>
          <c:shape val="cylinder"/>
        </c:ser>
        <c:ser>
          <c:idx val="1"/>
          <c:order val="1"/>
          <c:tx>
            <c:strRef>
              <c:f>andhrapradesh!$C$26</c:f>
              <c:strCache>
                <c:ptCount val="1"/>
                <c:pt idx="0">
                  <c:v>Persons killed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(andhrapradesh!$D$26:$F$26,andhrapradesh!$H$26:$I$26)</c:f>
              <c:numCache/>
            </c:numRef>
          </c:val>
          <c:shape val="cylinder"/>
        </c:ser>
        <c:shape val="cylinder"/>
        <c:axId val="58848050"/>
        <c:axId val="59870403"/>
      </c:bar3D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numbers</a:t>
                </a:r>
              </a:p>
            </c:rich>
          </c:tx>
          <c:layout>
            <c:manualLayout>
              <c:xMode val="factor"/>
              <c:yMode val="factor"/>
              <c:x val="-0.02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25"/>
          <c:y val="0.855"/>
          <c:w val="0.46875"/>
          <c:h val="0.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57150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742950" y="5715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38100</xdr:colOff>
      <xdr:row>1</xdr:row>
      <xdr:rowOff>28575</xdr:rowOff>
    </xdr:from>
    <xdr:to>
      <xdr:col>15</xdr:col>
      <xdr:colOff>142875</xdr:colOff>
      <xdr:row>15</xdr:row>
      <xdr:rowOff>114300</xdr:rowOff>
    </xdr:to>
    <xdr:graphicFrame>
      <xdr:nvGraphicFramePr>
        <xdr:cNvPr id="2" name="Chart 2"/>
        <xdr:cNvGraphicFramePr/>
      </xdr:nvGraphicFramePr>
      <xdr:xfrm>
        <a:off x="10858500" y="609600"/>
        <a:ext cx="37623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15</xdr:row>
      <xdr:rowOff>200025</xdr:rowOff>
    </xdr:from>
    <xdr:to>
      <xdr:col>15</xdr:col>
      <xdr:colOff>171450</xdr:colOff>
      <xdr:row>26</xdr:row>
      <xdr:rowOff>161925</xdr:rowOff>
    </xdr:to>
    <xdr:graphicFrame>
      <xdr:nvGraphicFramePr>
        <xdr:cNvPr id="3" name="Chart 3"/>
        <xdr:cNvGraphicFramePr/>
      </xdr:nvGraphicFramePr>
      <xdr:xfrm>
        <a:off x="10906125" y="2095500"/>
        <a:ext cx="37433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26</xdr:row>
      <xdr:rowOff>209550</xdr:rowOff>
    </xdr:from>
    <xdr:to>
      <xdr:col>15</xdr:col>
      <xdr:colOff>171450</xdr:colOff>
      <xdr:row>36</xdr:row>
      <xdr:rowOff>66675</xdr:rowOff>
    </xdr:to>
    <xdr:graphicFrame>
      <xdr:nvGraphicFramePr>
        <xdr:cNvPr id="4" name="Chart 4"/>
        <xdr:cNvGraphicFramePr/>
      </xdr:nvGraphicFramePr>
      <xdr:xfrm>
        <a:off x="10944225" y="3762375"/>
        <a:ext cx="3705225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36</xdr:row>
      <xdr:rowOff>142875</xdr:rowOff>
    </xdr:from>
    <xdr:to>
      <xdr:col>15</xdr:col>
      <xdr:colOff>161925</xdr:colOff>
      <xdr:row>51</xdr:row>
      <xdr:rowOff>161925</xdr:rowOff>
    </xdr:to>
    <xdr:graphicFrame>
      <xdr:nvGraphicFramePr>
        <xdr:cNvPr id="5" name="Chart 5"/>
        <xdr:cNvGraphicFramePr/>
      </xdr:nvGraphicFramePr>
      <xdr:xfrm>
        <a:off x="10925175" y="5353050"/>
        <a:ext cx="3714750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0</xdr:row>
      <xdr:rowOff>57150</xdr:rowOff>
    </xdr:from>
    <xdr:ext cx="2409825" cy="657225"/>
    <xdr:sp>
      <xdr:nvSpPr>
        <xdr:cNvPr id="1" name="Rectangle 1"/>
        <xdr:cNvSpPr>
          <a:spLocks/>
        </xdr:cNvSpPr>
      </xdr:nvSpPr>
      <xdr:spPr>
        <a:xfrm>
          <a:off x="666750" y="57150"/>
          <a:ext cx="24098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NAGALAND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333375</xdr:colOff>
      <xdr:row>0</xdr:row>
      <xdr:rowOff>28575</xdr:rowOff>
    </xdr:from>
    <xdr:ext cx="1695450" cy="657225"/>
    <xdr:sp>
      <xdr:nvSpPr>
        <xdr:cNvPr id="1" name="Rectangle 1"/>
        <xdr:cNvSpPr>
          <a:spLocks/>
        </xdr:cNvSpPr>
      </xdr:nvSpPr>
      <xdr:spPr>
        <a:xfrm>
          <a:off x="857250" y="28575"/>
          <a:ext cx="1695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ODISHA</a:t>
          </a:r>
        </a:p>
      </xdr:txBody>
    </xdr:sp>
    <xdr:clientData/>
  </xdr:oneCellAnchor>
  <xdr:twoCellAnchor>
    <xdr:from>
      <xdr:col>9</xdr:col>
      <xdr:colOff>47625</xdr:colOff>
      <xdr:row>29</xdr:row>
      <xdr:rowOff>180975</xdr:rowOff>
    </xdr:from>
    <xdr:to>
      <xdr:col>15</xdr:col>
      <xdr:colOff>476250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10868025" y="5486400"/>
        <a:ext cx="408622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43</xdr:row>
      <xdr:rowOff>180975</xdr:rowOff>
    </xdr:from>
    <xdr:to>
      <xdr:col>16</xdr:col>
      <xdr:colOff>0</xdr:colOff>
      <xdr:row>63</xdr:row>
      <xdr:rowOff>133350</xdr:rowOff>
    </xdr:to>
    <xdr:graphicFrame>
      <xdr:nvGraphicFramePr>
        <xdr:cNvPr id="3" name="Chart 3"/>
        <xdr:cNvGraphicFramePr/>
      </xdr:nvGraphicFramePr>
      <xdr:xfrm>
        <a:off x="10906125" y="7762875"/>
        <a:ext cx="4048125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0</xdr:row>
      <xdr:rowOff>76200</xdr:rowOff>
    </xdr:from>
    <xdr:ext cx="3257550" cy="657225"/>
    <xdr:sp>
      <xdr:nvSpPr>
        <xdr:cNvPr id="1" name="Rectangle 1"/>
        <xdr:cNvSpPr>
          <a:spLocks/>
        </xdr:cNvSpPr>
      </xdr:nvSpPr>
      <xdr:spPr>
        <a:xfrm>
          <a:off x="609600" y="76200"/>
          <a:ext cx="3257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MAHARASHTRA</a:t>
          </a:r>
        </a:p>
      </xdr:txBody>
    </xdr:sp>
    <xdr:clientData/>
  </xdr:oneCellAnchor>
  <xdr:twoCellAnchor>
    <xdr:from>
      <xdr:col>9</xdr:col>
      <xdr:colOff>104775</xdr:colOff>
      <xdr:row>17</xdr:row>
      <xdr:rowOff>28575</xdr:rowOff>
    </xdr:from>
    <xdr:to>
      <xdr:col>15</xdr:col>
      <xdr:colOff>171450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25175" y="3152775"/>
        <a:ext cx="37242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31</xdr:row>
      <xdr:rowOff>85725</xdr:rowOff>
    </xdr:from>
    <xdr:to>
      <xdr:col>15</xdr:col>
      <xdr:colOff>161925</xdr:colOff>
      <xdr:row>49</xdr:row>
      <xdr:rowOff>76200</xdr:rowOff>
    </xdr:to>
    <xdr:graphicFrame>
      <xdr:nvGraphicFramePr>
        <xdr:cNvPr id="3" name="Chart 3"/>
        <xdr:cNvGraphicFramePr/>
      </xdr:nvGraphicFramePr>
      <xdr:xfrm>
        <a:off x="10896600" y="5486400"/>
        <a:ext cx="37433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0</xdr:row>
      <xdr:rowOff>76200</xdr:rowOff>
    </xdr:from>
    <xdr:ext cx="1676400" cy="657225"/>
    <xdr:sp>
      <xdr:nvSpPr>
        <xdr:cNvPr id="1" name="Rectangle 1"/>
        <xdr:cNvSpPr>
          <a:spLocks/>
        </xdr:cNvSpPr>
      </xdr:nvSpPr>
      <xdr:spPr>
        <a:xfrm>
          <a:off x="876300" y="76200"/>
          <a:ext cx="1676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KERALA</a:t>
          </a:r>
        </a:p>
      </xdr:txBody>
    </xdr:sp>
    <xdr:clientData/>
  </xdr:oneCellAnchor>
  <xdr:twoCellAnchor>
    <xdr:from>
      <xdr:col>9</xdr:col>
      <xdr:colOff>104775</xdr:colOff>
      <xdr:row>16</xdr:row>
      <xdr:rowOff>0</xdr:rowOff>
    </xdr:from>
    <xdr:to>
      <xdr:col>15</xdr:col>
      <xdr:colOff>133350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10925175" y="2914650"/>
        <a:ext cx="36861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30</xdr:row>
      <xdr:rowOff>95250</xdr:rowOff>
    </xdr:from>
    <xdr:to>
      <xdr:col>15</xdr:col>
      <xdr:colOff>142875</xdr:colOff>
      <xdr:row>48</xdr:row>
      <xdr:rowOff>114300</xdr:rowOff>
    </xdr:to>
    <xdr:graphicFrame>
      <xdr:nvGraphicFramePr>
        <xdr:cNvPr id="3" name="Chart 4"/>
        <xdr:cNvGraphicFramePr/>
      </xdr:nvGraphicFramePr>
      <xdr:xfrm>
        <a:off x="10877550" y="5286375"/>
        <a:ext cx="374332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47625</xdr:rowOff>
    </xdr:from>
    <xdr:ext cx="2600325" cy="657225"/>
    <xdr:sp>
      <xdr:nvSpPr>
        <xdr:cNvPr id="1" name="Rectangle 1"/>
        <xdr:cNvSpPr>
          <a:spLocks/>
        </xdr:cNvSpPr>
      </xdr:nvSpPr>
      <xdr:spPr>
        <a:xfrm>
          <a:off x="533400" y="47625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KARNATAKA</a:t>
          </a:r>
        </a:p>
      </xdr:txBody>
    </xdr:sp>
    <xdr:clientData/>
  </xdr:oneCellAnchor>
  <xdr:twoCellAnchor>
    <xdr:from>
      <xdr:col>9</xdr:col>
      <xdr:colOff>66675</xdr:colOff>
      <xdr:row>39</xdr:row>
      <xdr:rowOff>76200</xdr:rowOff>
    </xdr:from>
    <xdr:to>
      <xdr:col>15</xdr:col>
      <xdr:colOff>457200</xdr:colOff>
      <xdr:row>56</xdr:row>
      <xdr:rowOff>161925</xdr:rowOff>
    </xdr:to>
    <xdr:graphicFrame>
      <xdr:nvGraphicFramePr>
        <xdr:cNvPr id="2" name="Chart 4"/>
        <xdr:cNvGraphicFramePr/>
      </xdr:nvGraphicFramePr>
      <xdr:xfrm>
        <a:off x="10887075" y="7496175"/>
        <a:ext cx="40481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25</xdr:row>
      <xdr:rowOff>85725</xdr:rowOff>
    </xdr:from>
    <xdr:to>
      <xdr:col>15</xdr:col>
      <xdr:colOff>400050</xdr:colOff>
      <xdr:row>37</xdr:row>
      <xdr:rowOff>142875</xdr:rowOff>
    </xdr:to>
    <xdr:graphicFrame>
      <xdr:nvGraphicFramePr>
        <xdr:cNvPr id="3" name="Chart 3"/>
        <xdr:cNvGraphicFramePr/>
      </xdr:nvGraphicFramePr>
      <xdr:xfrm>
        <a:off x="10934700" y="4991100"/>
        <a:ext cx="39433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76200</xdr:rowOff>
    </xdr:from>
    <xdr:ext cx="2695575" cy="657225"/>
    <xdr:sp>
      <xdr:nvSpPr>
        <xdr:cNvPr id="1" name="Rectangle 1"/>
        <xdr:cNvSpPr>
          <a:spLocks/>
        </xdr:cNvSpPr>
      </xdr:nvSpPr>
      <xdr:spPr>
        <a:xfrm>
          <a:off x="552450" y="76200"/>
          <a:ext cx="2695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TAMIL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NADU</a:t>
          </a:r>
        </a:p>
      </xdr:txBody>
    </xdr:sp>
    <xdr:clientData/>
  </xdr:oneCellAnchor>
  <xdr:twoCellAnchor>
    <xdr:from>
      <xdr:col>9</xdr:col>
      <xdr:colOff>142875</xdr:colOff>
      <xdr:row>14</xdr:row>
      <xdr:rowOff>114300</xdr:rowOff>
    </xdr:from>
    <xdr:to>
      <xdr:col>15</xdr:col>
      <xdr:colOff>85725</xdr:colOff>
      <xdr:row>26</xdr:row>
      <xdr:rowOff>95250</xdr:rowOff>
    </xdr:to>
    <xdr:graphicFrame>
      <xdr:nvGraphicFramePr>
        <xdr:cNvPr id="2" name="Chart 3"/>
        <xdr:cNvGraphicFramePr/>
      </xdr:nvGraphicFramePr>
      <xdr:xfrm>
        <a:off x="10963275" y="280035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27</xdr:row>
      <xdr:rowOff>161925</xdr:rowOff>
    </xdr:from>
    <xdr:to>
      <xdr:col>15</xdr:col>
      <xdr:colOff>57150</xdr:colOff>
      <xdr:row>43</xdr:row>
      <xdr:rowOff>28575</xdr:rowOff>
    </xdr:to>
    <xdr:graphicFrame>
      <xdr:nvGraphicFramePr>
        <xdr:cNvPr id="3" name="Chart 4"/>
        <xdr:cNvGraphicFramePr/>
      </xdr:nvGraphicFramePr>
      <xdr:xfrm>
        <a:off x="10934700" y="4924425"/>
        <a:ext cx="3600450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0</xdr:row>
      <xdr:rowOff>57150</xdr:rowOff>
    </xdr:from>
    <xdr:ext cx="3400425" cy="657225"/>
    <xdr:sp>
      <xdr:nvSpPr>
        <xdr:cNvPr id="1" name="Rectangle 1"/>
        <xdr:cNvSpPr>
          <a:spLocks/>
        </xdr:cNvSpPr>
      </xdr:nvSpPr>
      <xdr:spPr>
        <a:xfrm>
          <a:off x="561975" y="57150"/>
          <a:ext cx="3400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UTTAR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PRADESH</a:t>
          </a:r>
        </a:p>
      </xdr:txBody>
    </xdr:sp>
    <xdr:clientData/>
  </xdr:oneCellAnchor>
  <xdr:twoCellAnchor>
    <xdr:from>
      <xdr:col>9</xdr:col>
      <xdr:colOff>123825</xdr:colOff>
      <xdr:row>1</xdr:row>
      <xdr:rowOff>238125</xdr:rowOff>
    </xdr:from>
    <xdr:to>
      <xdr:col>15</xdr:col>
      <xdr:colOff>466725</xdr:colOff>
      <xdr:row>25</xdr:row>
      <xdr:rowOff>19050</xdr:rowOff>
    </xdr:to>
    <xdr:graphicFrame>
      <xdr:nvGraphicFramePr>
        <xdr:cNvPr id="2" name="Chart 3"/>
        <xdr:cNvGraphicFramePr/>
      </xdr:nvGraphicFramePr>
      <xdr:xfrm>
        <a:off x="10944225" y="819150"/>
        <a:ext cx="40005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514350</xdr:colOff>
      <xdr:row>0</xdr:row>
      <xdr:rowOff>57150</xdr:rowOff>
    </xdr:from>
    <xdr:ext cx="2933700" cy="657225"/>
    <xdr:sp>
      <xdr:nvSpPr>
        <xdr:cNvPr id="1" name="Rectangle 1"/>
        <xdr:cNvSpPr>
          <a:spLocks/>
        </xdr:cNvSpPr>
      </xdr:nvSpPr>
      <xdr:spPr>
        <a:xfrm>
          <a:off x="514350" y="57150"/>
          <a:ext cx="2933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WEST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BENGAL</a:t>
          </a:r>
        </a:p>
      </xdr:txBody>
    </xdr:sp>
    <xdr:clientData/>
  </xdr:oneCellAnchor>
  <xdr:twoCellAnchor>
    <xdr:from>
      <xdr:col>9</xdr:col>
      <xdr:colOff>104775</xdr:colOff>
      <xdr:row>8</xdr:row>
      <xdr:rowOff>0</xdr:rowOff>
    </xdr:from>
    <xdr:to>
      <xdr:col>15</xdr:col>
      <xdr:colOff>342900</xdr:colOff>
      <xdr:row>25</xdr:row>
      <xdr:rowOff>209550</xdr:rowOff>
    </xdr:to>
    <xdr:graphicFrame>
      <xdr:nvGraphicFramePr>
        <xdr:cNvPr id="2" name="Chart 2"/>
        <xdr:cNvGraphicFramePr/>
      </xdr:nvGraphicFramePr>
      <xdr:xfrm>
        <a:off x="10925175" y="2105025"/>
        <a:ext cx="38957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27</xdr:row>
      <xdr:rowOff>190500</xdr:rowOff>
    </xdr:from>
    <xdr:to>
      <xdr:col>15</xdr:col>
      <xdr:colOff>409575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0858500" y="4762500"/>
        <a:ext cx="4029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76200</xdr:colOff>
      <xdr:row>0</xdr:row>
      <xdr:rowOff>28575</xdr:rowOff>
    </xdr:from>
    <xdr:ext cx="6477000" cy="657225"/>
    <xdr:sp>
      <xdr:nvSpPr>
        <xdr:cNvPr id="1" name="Rectangle 1"/>
        <xdr:cNvSpPr>
          <a:spLocks/>
        </xdr:cNvSpPr>
      </xdr:nvSpPr>
      <xdr:spPr>
        <a:xfrm>
          <a:off x="600075" y="28575"/>
          <a:ext cx="6477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ANDAMAN &amp;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NICOBAR  ISLANDS</a:t>
          </a:r>
        </a:p>
      </xdr:txBody>
    </xdr:sp>
    <xdr:clientData/>
  </xdr:oneCellAnchor>
  <xdr:twoCellAnchor>
    <xdr:from>
      <xdr:col>9</xdr:col>
      <xdr:colOff>152400</xdr:colOff>
      <xdr:row>1</xdr:row>
      <xdr:rowOff>0</xdr:rowOff>
    </xdr:from>
    <xdr:to>
      <xdr:col>15</xdr:col>
      <xdr:colOff>257175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10972800" y="581025"/>
        <a:ext cx="376237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1362075</xdr:colOff>
      <xdr:row>1</xdr:row>
      <xdr:rowOff>0</xdr:rowOff>
    </xdr:from>
    <xdr:ext cx="190500" cy="657225"/>
    <xdr:sp>
      <xdr:nvSpPr>
        <xdr:cNvPr id="3" name="Rectangle 4"/>
        <xdr:cNvSpPr>
          <a:spLocks/>
        </xdr:cNvSpPr>
      </xdr:nvSpPr>
      <xdr:spPr>
        <a:xfrm>
          <a:off x="1885950" y="581025"/>
          <a:ext cx="190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0</xdr:row>
      <xdr:rowOff>57150</xdr:rowOff>
    </xdr:from>
    <xdr:ext cx="1314450" cy="657225"/>
    <xdr:sp>
      <xdr:nvSpPr>
        <xdr:cNvPr id="1" name="Rectangle 1"/>
        <xdr:cNvSpPr>
          <a:spLocks/>
        </xdr:cNvSpPr>
      </xdr:nvSpPr>
      <xdr:spPr>
        <a:xfrm>
          <a:off x="742950" y="57150"/>
          <a:ext cx="1314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9</xdr:col>
      <xdr:colOff>38100</xdr:colOff>
      <xdr:row>1</xdr:row>
      <xdr:rowOff>28575</xdr:rowOff>
    </xdr:from>
    <xdr:to>
      <xdr:col>15</xdr:col>
      <xdr:colOff>142875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0858500" y="609600"/>
        <a:ext cx="3762375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15</xdr:row>
      <xdr:rowOff>200025</xdr:rowOff>
    </xdr:from>
    <xdr:to>
      <xdr:col>15</xdr:col>
      <xdr:colOff>171450</xdr:colOff>
      <xdr:row>26</xdr:row>
      <xdr:rowOff>104775</xdr:rowOff>
    </xdr:to>
    <xdr:graphicFrame>
      <xdr:nvGraphicFramePr>
        <xdr:cNvPr id="3" name="Chart 6"/>
        <xdr:cNvGraphicFramePr/>
      </xdr:nvGraphicFramePr>
      <xdr:xfrm>
        <a:off x="10906125" y="2095500"/>
        <a:ext cx="374332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123825</xdr:colOff>
      <xdr:row>26</xdr:row>
      <xdr:rowOff>209550</xdr:rowOff>
    </xdr:from>
    <xdr:to>
      <xdr:col>15</xdr:col>
      <xdr:colOff>104775</xdr:colOff>
      <xdr:row>36</xdr:row>
      <xdr:rowOff>66675</xdr:rowOff>
    </xdr:to>
    <xdr:graphicFrame>
      <xdr:nvGraphicFramePr>
        <xdr:cNvPr id="4" name="Chart 9"/>
        <xdr:cNvGraphicFramePr/>
      </xdr:nvGraphicFramePr>
      <xdr:xfrm>
        <a:off x="10944225" y="3762375"/>
        <a:ext cx="363855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104775</xdr:colOff>
      <xdr:row>36</xdr:row>
      <xdr:rowOff>142875</xdr:rowOff>
    </xdr:from>
    <xdr:to>
      <xdr:col>15</xdr:col>
      <xdr:colOff>133350</xdr:colOff>
      <xdr:row>48</xdr:row>
      <xdr:rowOff>85725</xdr:rowOff>
    </xdr:to>
    <xdr:graphicFrame>
      <xdr:nvGraphicFramePr>
        <xdr:cNvPr id="5" name="Chart 12"/>
        <xdr:cNvGraphicFramePr/>
      </xdr:nvGraphicFramePr>
      <xdr:xfrm>
        <a:off x="10925175" y="5353050"/>
        <a:ext cx="3686175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733425</xdr:colOff>
      <xdr:row>0</xdr:row>
      <xdr:rowOff>57150</xdr:rowOff>
    </xdr:from>
    <xdr:ext cx="3810000" cy="657225"/>
    <xdr:sp>
      <xdr:nvSpPr>
        <xdr:cNvPr id="1" name="Rectangle 3"/>
        <xdr:cNvSpPr>
          <a:spLocks/>
        </xdr:cNvSpPr>
      </xdr:nvSpPr>
      <xdr:spPr>
        <a:xfrm>
          <a:off x="1257300" y="57150"/>
          <a:ext cx="3810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ANDHRA PRADESH</a:t>
          </a:r>
        </a:p>
      </xdr:txBody>
    </xdr:sp>
    <xdr:clientData/>
  </xdr:oneCellAnchor>
  <xdr:twoCellAnchor>
    <xdr:from>
      <xdr:col>9</xdr:col>
      <xdr:colOff>95250</xdr:colOff>
      <xdr:row>6</xdr:row>
      <xdr:rowOff>47625</xdr:rowOff>
    </xdr:from>
    <xdr:to>
      <xdr:col>15</xdr:col>
      <xdr:colOff>323850</xdr:colOff>
      <xdr:row>22</xdr:row>
      <xdr:rowOff>0</xdr:rowOff>
    </xdr:to>
    <xdr:graphicFrame>
      <xdr:nvGraphicFramePr>
        <xdr:cNvPr id="2" name="Chart 1"/>
        <xdr:cNvGraphicFramePr/>
      </xdr:nvGraphicFramePr>
      <xdr:xfrm>
        <a:off x="10915650" y="1733550"/>
        <a:ext cx="38862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24</xdr:row>
      <xdr:rowOff>142875</xdr:rowOff>
    </xdr:from>
    <xdr:to>
      <xdr:col>15</xdr:col>
      <xdr:colOff>342900</xdr:colOff>
      <xdr:row>40</xdr:row>
      <xdr:rowOff>104775</xdr:rowOff>
    </xdr:to>
    <xdr:graphicFrame>
      <xdr:nvGraphicFramePr>
        <xdr:cNvPr id="3" name="Chart 2"/>
        <xdr:cNvGraphicFramePr/>
      </xdr:nvGraphicFramePr>
      <xdr:xfrm>
        <a:off x="10963275" y="4286250"/>
        <a:ext cx="38576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0</xdr:row>
      <xdr:rowOff>28575</xdr:rowOff>
    </xdr:from>
    <xdr:ext cx="1543050" cy="628650"/>
    <xdr:sp>
      <xdr:nvSpPr>
        <xdr:cNvPr id="1" name="Rectangle 1"/>
        <xdr:cNvSpPr>
          <a:spLocks/>
        </xdr:cNvSpPr>
      </xdr:nvSpPr>
      <xdr:spPr>
        <a:xfrm>
          <a:off x="628650" y="28575"/>
          <a:ext cx="15430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ASSAM</a:t>
          </a:r>
        </a:p>
      </xdr:txBody>
    </xdr:sp>
    <xdr:clientData/>
  </xdr:oneCellAnchor>
  <xdr:twoCellAnchor>
    <xdr:from>
      <xdr:col>9</xdr:col>
      <xdr:colOff>85725</xdr:colOff>
      <xdr:row>29</xdr:row>
      <xdr:rowOff>9525</xdr:rowOff>
    </xdr:from>
    <xdr:to>
      <xdr:col>15</xdr:col>
      <xdr:colOff>314325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0906125" y="3533775"/>
        <a:ext cx="388620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0</xdr:row>
      <xdr:rowOff>38100</xdr:rowOff>
    </xdr:from>
    <xdr:ext cx="1390650" cy="657225"/>
    <xdr:sp>
      <xdr:nvSpPr>
        <xdr:cNvPr id="1" name="Rectangle 1"/>
        <xdr:cNvSpPr>
          <a:spLocks/>
        </xdr:cNvSpPr>
      </xdr:nvSpPr>
      <xdr:spPr>
        <a:xfrm>
          <a:off x="542925" y="38100"/>
          <a:ext cx="13906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BIHAR</a:t>
          </a:r>
        </a:p>
      </xdr:txBody>
    </xdr:sp>
    <xdr:clientData/>
  </xdr:oneCellAnchor>
  <xdr:twoCellAnchor>
    <xdr:from>
      <xdr:col>9</xdr:col>
      <xdr:colOff>352425</xdr:colOff>
      <xdr:row>35</xdr:row>
      <xdr:rowOff>76200</xdr:rowOff>
    </xdr:from>
    <xdr:to>
      <xdr:col>15</xdr:col>
      <xdr:colOff>409575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11172825" y="6572250"/>
        <a:ext cx="37147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19050</xdr:rowOff>
    </xdr:from>
    <xdr:ext cx="1076325" cy="657225"/>
    <xdr:sp>
      <xdr:nvSpPr>
        <xdr:cNvPr id="1" name="Rectangle 1"/>
        <xdr:cNvSpPr>
          <a:spLocks/>
        </xdr:cNvSpPr>
      </xdr:nvSpPr>
      <xdr:spPr>
        <a:xfrm>
          <a:off x="762000" y="19050"/>
          <a:ext cx="1076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GOA</a:t>
          </a:r>
        </a:p>
      </xdr:txBody>
    </xdr:sp>
    <xdr:clientData/>
  </xdr:oneCellAnchor>
  <xdr:twoCellAnchor>
    <xdr:from>
      <xdr:col>9</xdr:col>
      <xdr:colOff>171450</xdr:colOff>
      <xdr:row>4</xdr:row>
      <xdr:rowOff>104775</xdr:rowOff>
    </xdr:from>
    <xdr:to>
      <xdr:col>15</xdr:col>
      <xdr:colOff>361950</xdr:colOff>
      <xdr:row>17</xdr:row>
      <xdr:rowOff>76200</xdr:rowOff>
    </xdr:to>
    <xdr:graphicFrame>
      <xdr:nvGraphicFramePr>
        <xdr:cNvPr id="2" name="Chart 2"/>
        <xdr:cNvGraphicFramePr/>
      </xdr:nvGraphicFramePr>
      <xdr:xfrm>
        <a:off x="10991850" y="1371600"/>
        <a:ext cx="3848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27</xdr:row>
      <xdr:rowOff>123825</xdr:rowOff>
    </xdr:from>
    <xdr:to>
      <xdr:col>15</xdr:col>
      <xdr:colOff>381000</xdr:colOff>
      <xdr:row>45</xdr:row>
      <xdr:rowOff>142875</xdr:rowOff>
    </xdr:to>
    <xdr:graphicFrame>
      <xdr:nvGraphicFramePr>
        <xdr:cNvPr id="3" name="Chart 3"/>
        <xdr:cNvGraphicFramePr/>
      </xdr:nvGraphicFramePr>
      <xdr:xfrm>
        <a:off x="10925175" y="4686300"/>
        <a:ext cx="393382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238125</xdr:colOff>
      <xdr:row>0</xdr:row>
      <xdr:rowOff>47625</xdr:rowOff>
    </xdr:from>
    <xdr:ext cx="1981200" cy="657225"/>
    <xdr:sp>
      <xdr:nvSpPr>
        <xdr:cNvPr id="1" name="Rectangle 1"/>
        <xdr:cNvSpPr>
          <a:spLocks/>
        </xdr:cNvSpPr>
      </xdr:nvSpPr>
      <xdr:spPr>
        <a:xfrm>
          <a:off x="762000" y="47625"/>
          <a:ext cx="1981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GUJARAT</a:t>
          </a:r>
        </a:p>
      </xdr:txBody>
    </xdr:sp>
    <xdr:clientData/>
  </xdr:oneCellAnchor>
  <xdr:twoCellAnchor>
    <xdr:from>
      <xdr:col>9</xdr:col>
      <xdr:colOff>123825</xdr:colOff>
      <xdr:row>6</xdr:row>
      <xdr:rowOff>190500</xdr:rowOff>
    </xdr:from>
    <xdr:to>
      <xdr:col>15</xdr:col>
      <xdr:colOff>95250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10944225" y="1876425"/>
        <a:ext cx="3629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28</xdr:row>
      <xdr:rowOff>123825</xdr:rowOff>
    </xdr:from>
    <xdr:to>
      <xdr:col>14</xdr:col>
      <xdr:colOff>552450</xdr:colOff>
      <xdr:row>49</xdr:row>
      <xdr:rowOff>38100</xdr:rowOff>
    </xdr:to>
    <xdr:graphicFrame>
      <xdr:nvGraphicFramePr>
        <xdr:cNvPr id="3" name="Chart 3"/>
        <xdr:cNvGraphicFramePr/>
      </xdr:nvGraphicFramePr>
      <xdr:xfrm>
        <a:off x="10944225" y="5095875"/>
        <a:ext cx="34766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76200</xdr:rowOff>
    </xdr:from>
    <xdr:ext cx="4305300" cy="657225"/>
    <xdr:sp>
      <xdr:nvSpPr>
        <xdr:cNvPr id="1" name="Rectangle 1"/>
        <xdr:cNvSpPr>
          <a:spLocks/>
        </xdr:cNvSpPr>
      </xdr:nvSpPr>
      <xdr:spPr>
        <a:xfrm>
          <a:off x="590550" y="76200"/>
          <a:ext cx="43053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JAMMU &amp;   KASHMIR</a:t>
          </a:r>
        </a:p>
      </xdr:txBody>
    </xdr:sp>
    <xdr:clientData/>
  </xdr:oneCellAnchor>
  <xdr:twoCellAnchor>
    <xdr:from>
      <xdr:col>9</xdr:col>
      <xdr:colOff>76200</xdr:colOff>
      <xdr:row>22</xdr:row>
      <xdr:rowOff>133350</xdr:rowOff>
    </xdr:from>
    <xdr:to>
      <xdr:col>15</xdr:col>
      <xdr:colOff>304800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10896600" y="714375"/>
        <a:ext cx="388620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0</xdr:row>
      <xdr:rowOff>47625</xdr:rowOff>
    </xdr:from>
    <xdr:ext cx="2190750" cy="657225"/>
    <xdr:sp>
      <xdr:nvSpPr>
        <xdr:cNvPr id="1" name="Rectangle 1"/>
        <xdr:cNvSpPr>
          <a:spLocks/>
        </xdr:cNvSpPr>
      </xdr:nvSpPr>
      <xdr:spPr>
        <a:xfrm>
          <a:off x="619125" y="47625"/>
          <a:ext cx="2190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MIZORAM</a:t>
          </a:r>
        </a:p>
      </xdr:txBody>
    </xdr:sp>
    <xdr:clientData/>
  </xdr:oneCellAnchor>
  <xdr:twoCellAnchor>
    <xdr:from>
      <xdr:col>17</xdr:col>
      <xdr:colOff>438150</xdr:colOff>
      <xdr:row>15</xdr:row>
      <xdr:rowOff>38100</xdr:rowOff>
    </xdr:from>
    <xdr:to>
      <xdr:col>23</xdr:col>
      <xdr:colOff>133350</xdr:colOff>
      <xdr:row>33</xdr:row>
      <xdr:rowOff>85725</xdr:rowOff>
    </xdr:to>
    <xdr:graphicFrame>
      <xdr:nvGraphicFramePr>
        <xdr:cNvPr id="2" name="Chart 2"/>
        <xdr:cNvGraphicFramePr/>
      </xdr:nvGraphicFramePr>
      <xdr:xfrm>
        <a:off x="16002000" y="31337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43">
      <selection activeCell="G1" sqref="G1:P52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12" t="s">
        <v>5</v>
      </c>
      <c r="D6" s="33">
        <v>29139</v>
      </c>
      <c r="E6" s="33">
        <v>32231</v>
      </c>
      <c r="F6" s="42">
        <v>31843</v>
      </c>
      <c r="G6" s="81"/>
      <c r="H6" s="27">
        <v>31749</v>
      </c>
      <c r="I6" s="134">
        <f>2501+3700+3789+258+713+2862+3092+631+1378+170+6444+4741+937+735</f>
        <v>31951</v>
      </c>
    </row>
    <row r="7" spans="1:9" ht="16.5" thickBot="1">
      <c r="A7" s="6" t="s">
        <v>6</v>
      </c>
      <c r="B7" s="71"/>
      <c r="C7" s="11" t="s">
        <v>7</v>
      </c>
      <c r="D7" s="36">
        <v>13928.6</v>
      </c>
      <c r="E7" s="36">
        <v>14773.8</v>
      </c>
      <c r="F7" s="24">
        <v>14726.2</v>
      </c>
      <c r="G7" s="81"/>
      <c r="H7" s="26">
        <v>14777.5</v>
      </c>
      <c r="I7" s="127">
        <f>2584+1391+202+184.3+1407+845.2+462+1650+4593+375+139</f>
        <v>13832.5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133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127"/>
    </row>
    <row r="16" spans="1:9" ht="16.5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thickBot="1">
      <c r="A21" s="64" t="s">
        <v>13</v>
      </c>
      <c r="B21" s="73"/>
      <c r="C21" s="16" t="s">
        <v>21</v>
      </c>
      <c r="D21" s="36">
        <v>12980</v>
      </c>
      <c r="E21" s="24">
        <v>12980</v>
      </c>
      <c r="F21" s="77">
        <v>13555</v>
      </c>
      <c r="G21" s="81"/>
      <c r="H21" s="135">
        <v>17479</v>
      </c>
      <c r="I21" s="136">
        <f>111+209+138+172+473+5513+603+279+2635+2</f>
        <v>10135</v>
      </c>
    </row>
    <row r="22" spans="1:9" ht="15.75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6.5" customHeight="1" thickBot="1" thickTop="1">
      <c r="A24" s="240"/>
      <c r="B24" s="70"/>
      <c r="G24" s="70"/>
      <c r="I24" s="191"/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14"/>
      <c r="I25" s="97"/>
    </row>
    <row r="26" spans="1:9" ht="15.75">
      <c r="A26" s="65" t="s">
        <v>4</v>
      </c>
      <c r="B26" s="71"/>
      <c r="C26" s="15" t="s">
        <v>5</v>
      </c>
      <c r="D26" s="137">
        <v>398</v>
      </c>
      <c r="E26" s="138">
        <v>390</v>
      </c>
      <c r="F26" s="137">
        <v>541</v>
      </c>
      <c r="G26" s="139"/>
      <c r="H26" s="137">
        <v>378</v>
      </c>
      <c r="I26" s="140">
        <f>12+10+85+1+31+16+4+33+12+119+26</f>
        <v>349</v>
      </c>
    </row>
    <row r="27" spans="1:9" ht="16.5" thickBot="1">
      <c r="A27" s="66" t="s">
        <v>6</v>
      </c>
      <c r="B27" s="71"/>
      <c r="C27" s="16" t="s">
        <v>24</v>
      </c>
      <c r="D27" s="141">
        <v>650</v>
      </c>
      <c r="E27" s="142">
        <v>509</v>
      </c>
      <c r="F27" s="141">
        <v>573</v>
      </c>
      <c r="G27" s="139"/>
      <c r="H27" s="141">
        <v>511</v>
      </c>
      <c r="I27" s="380">
        <f>13+10+98+1+16+9+29+8+35+116+143+28+6</f>
        <v>512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6.5" customHeight="1" thickBot="1" thickTop="1">
      <c r="A30" s="240"/>
      <c r="B30" s="70"/>
      <c r="G30" s="70"/>
      <c r="I30" s="191"/>
    </row>
    <row r="31" spans="1:9" ht="16.5" thickBot="1">
      <c r="A31" s="19" t="s">
        <v>2</v>
      </c>
      <c r="B31" s="72"/>
      <c r="C31" s="157" t="s">
        <v>54</v>
      </c>
      <c r="D31" s="144">
        <v>2109.27</v>
      </c>
      <c r="E31" s="145">
        <v>3650.97</v>
      </c>
      <c r="F31" s="146">
        <v>2416</v>
      </c>
      <c r="G31" s="81"/>
      <c r="H31" s="147">
        <v>1861.26</v>
      </c>
      <c r="I31" s="408" t="s">
        <v>49</v>
      </c>
    </row>
    <row r="32" spans="1:9" ht="16.5" thickBot="1">
      <c r="A32" s="17"/>
      <c r="B32" s="71"/>
      <c r="C32" s="18"/>
      <c r="D32" s="149"/>
      <c r="E32" s="149"/>
      <c r="F32" s="149"/>
      <c r="G32" s="81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884.68</v>
      </c>
      <c r="E33" s="153">
        <v>1143.1</v>
      </c>
      <c r="F33" s="146">
        <v>1227.78</v>
      </c>
      <c r="G33" s="81"/>
      <c r="H33" s="154">
        <v>1392.3</v>
      </c>
      <c r="I33" s="268" t="s">
        <v>49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7.25" hidden="1" thickBot="1" thickTop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7.25" hidden="1" thickBot="1" thickTop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7.25" hidden="1" thickBot="1" thickTop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7.25" hidden="1" thickBot="1" thickTop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64"/>
      <c r="B42" s="73"/>
      <c r="G42" s="81"/>
      <c r="I42" s="100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2">
        <v>117976549</v>
      </c>
      <c r="E44" s="122">
        <v>110897820</v>
      </c>
      <c r="F44" s="123">
        <v>95145260</v>
      </c>
      <c r="G44" s="81"/>
      <c r="H44" s="326">
        <v>98562500</v>
      </c>
      <c r="I44" s="120">
        <f>11345530+578000+1648700+8410690+17147800+126000+43832000</f>
        <v>83088720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94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03"/>
    </row>
    <row r="47" spans="1:9" ht="16.5" thickBot="1">
      <c r="A47" s="1"/>
      <c r="B47" s="71"/>
      <c r="C47" s="9"/>
      <c r="D47" s="9"/>
      <c r="E47" s="9"/>
      <c r="F47" s="9"/>
      <c r="G47" s="81"/>
      <c r="H47" s="9"/>
      <c r="I47" s="91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96"/>
      <c r="I48" s="110"/>
    </row>
    <row r="49" spans="1:9" ht="16.5" thickBot="1">
      <c r="A49" s="65" t="s">
        <v>4</v>
      </c>
      <c r="B49" s="71"/>
      <c r="C49" s="106" t="s">
        <v>38</v>
      </c>
      <c r="D49" s="126">
        <v>40854980</v>
      </c>
      <c r="E49" s="126">
        <v>26103160</v>
      </c>
      <c r="F49" s="108">
        <f>13897380+986750+5092080+12510000+17705000</f>
        <v>50191210</v>
      </c>
      <c r="G49" s="81"/>
      <c r="H49" s="223">
        <v>45739850</v>
      </c>
      <c r="I49" s="94">
        <f>37720+2400+14469900+3887000+5756120+19950000+9996000</f>
        <v>54099140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111"/>
      <c r="C52" s="382" t="s">
        <v>163</v>
      </c>
      <c r="D52" s="261"/>
      <c r="E52" s="261"/>
      <c r="F52" s="330"/>
      <c r="G52" s="12"/>
      <c r="H52" s="267"/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367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F1">
      <selection activeCell="G1" sqref="G1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937</v>
      </c>
      <c r="E6" s="33">
        <v>937</v>
      </c>
      <c r="F6" s="403">
        <v>937</v>
      </c>
      <c r="G6" s="81"/>
      <c r="H6" s="27">
        <v>937</v>
      </c>
      <c r="I6" s="404">
        <v>937</v>
      </c>
    </row>
    <row r="7" spans="1:9" ht="16.5" thickBot="1">
      <c r="A7" s="6" t="s">
        <v>6</v>
      </c>
      <c r="B7" s="71"/>
      <c r="C7" s="11" t="s">
        <v>7</v>
      </c>
      <c r="D7" s="36">
        <v>375</v>
      </c>
      <c r="E7" s="36">
        <v>375</v>
      </c>
      <c r="F7" s="128">
        <v>375</v>
      </c>
      <c r="G7" s="81"/>
      <c r="H7" s="26">
        <v>375</v>
      </c>
      <c r="I7" s="183">
        <v>375</v>
      </c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36"/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hidden="1" thickBot="1">
      <c r="A23" s="1"/>
      <c r="B23" s="71"/>
      <c r="C23" s="157" t="s">
        <v>159</v>
      </c>
      <c r="D23" s="371"/>
      <c r="E23" s="371"/>
      <c r="F23" s="372"/>
      <c r="G23" s="84"/>
      <c r="H23" s="373"/>
      <c r="I23" s="372"/>
    </row>
    <row r="24" spans="1:9" ht="30" hidden="1">
      <c r="A24" s="1"/>
      <c r="B24" s="71"/>
      <c r="C24" s="379" t="s">
        <v>12</v>
      </c>
      <c r="D24" s="33"/>
      <c r="E24" s="33"/>
      <c r="F24" s="27"/>
      <c r="G24" s="374"/>
      <c r="H24" s="33"/>
      <c r="I24" s="33"/>
    </row>
    <row r="25" spans="1:9" ht="15.75" hidden="1">
      <c r="A25" s="1"/>
      <c r="B25" s="71"/>
      <c r="C25" s="149" t="s">
        <v>160</v>
      </c>
      <c r="D25" s="33"/>
      <c r="E25" s="33"/>
      <c r="F25" s="27"/>
      <c r="G25" s="374"/>
      <c r="H25" s="33"/>
      <c r="I25" s="59" t="s">
        <v>118</v>
      </c>
    </row>
    <row r="26" spans="1:9" ht="16.5" customHeight="1" hidden="1" thickBot="1">
      <c r="A26" s="5"/>
      <c r="B26" s="70"/>
      <c r="C26" s="149" t="s">
        <v>161</v>
      </c>
      <c r="D26" s="369"/>
      <c r="E26" s="369"/>
      <c r="F26" s="273"/>
      <c r="G26" s="314"/>
      <c r="H26" s="369"/>
      <c r="I26" s="59" t="s">
        <v>118</v>
      </c>
    </row>
    <row r="27" spans="1:9" ht="16.5" customHeight="1" hidden="1" thickTop="1">
      <c r="A27" s="240"/>
      <c r="B27" s="70"/>
      <c r="C27" s="377" t="s">
        <v>158</v>
      </c>
      <c r="D27" s="369"/>
      <c r="E27" s="369"/>
      <c r="F27" s="273"/>
      <c r="G27" s="314"/>
      <c r="H27" s="369"/>
      <c r="I27" s="59"/>
    </row>
    <row r="28" spans="1:9" ht="16.5" customHeight="1" hidden="1">
      <c r="A28" s="240"/>
      <c r="B28" s="70"/>
      <c r="C28" s="149" t="s">
        <v>160</v>
      </c>
      <c r="D28" s="369"/>
      <c r="E28" s="369"/>
      <c r="F28" s="273"/>
      <c r="G28" s="314"/>
      <c r="H28" s="369"/>
      <c r="I28" s="59" t="s">
        <v>118</v>
      </c>
    </row>
    <row r="29" spans="1:9" ht="16.5" customHeight="1" hidden="1" thickBot="1">
      <c r="A29" s="240"/>
      <c r="B29" s="70"/>
      <c r="C29" s="149" t="s">
        <v>161</v>
      </c>
      <c r="D29" s="165"/>
      <c r="E29" s="165"/>
      <c r="F29" s="273"/>
      <c r="G29" s="314"/>
      <c r="H29" s="165"/>
      <c r="I29" s="124" t="s">
        <v>118</v>
      </c>
    </row>
    <row r="30" spans="1:9" ht="16.5" thickBot="1">
      <c r="A30" s="19" t="s">
        <v>2</v>
      </c>
      <c r="B30" s="72"/>
      <c r="C30" s="22" t="s">
        <v>23</v>
      </c>
      <c r="D30" s="8"/>
      <c r="E30" s="8"/>
      <c r="F30" s="8"/>
      <c r="G30" s="80"/>
      <c r="H30" s="14"/>
      <c r="I30" s="97"/>
    </row>
    <row r="31" spans="1:9" ht="15.75">
      <c r="A31" s="65" t="s">
        <v>4</v>
      </c>
      <c r="B31" s="71"/>
      <c r="C31" s="15" t="s">
        <v>5</v>
      </c>
      <c r="D31" s="23">
        <v>0</v>
      </c>
      <c r="E31" s="43">
        <v>0</v>
      </c>
      <c r="F31" s="23">
        <v>0</v>
      </c>
      <c r="G31" s="81"/>
      <c r="H31" s="23">
        <v>0</v>
      </c>
      <c r="I31" s="98">
        <v>0</v>
      </c>
    </row>
    <row r="32" spans="1:9" ht="16.5" thickBot="1">
      <c r="A32" s="66" t="s">
        <v>6</v>
      </c>
      <c r="B32" s="71"/>
      <c r="C32" s="16" t="s">
        <v>24</v>
      </c>
      <c r="D32" s="24">
        <v>0</v>
      </c>
      <c r="E32" s="36">
        <v>0</v>
      </c>
      <c r="F32" s="24">
        <v>0</v>
      </c>
      <c r="G32" s="81"/>
      <c r="H32" s="24">
        <v>0</v>
      </c>
      <c r="I32" s="90">
        <v>0</v>
      </c>
    </row>
    <row r="33" spans="1:9" ht="15.75">
      <c r="A33" s="1"/>
      <c r="B33" s="71"/>
      <c r="C33" s="361"/>
      <c r="D33" s="2"/>
      <c r="E33" s="2"/>
      <c r="F33" s="2"/>
      <c r="G33" s="82"/>
      <c r="H33" s="12"/>
      <c r="I33" s="91"/>
    </row>
    <row r="34" spans="1:9" ht="16.5" customHeight="1" thickBot="1">
      <c r="A34" s="5"/>
      <c r="B34" s="70"/>
      <c r="C34" s="54" t="s">
        <v>25</v>
      </c>
      <c r="D34" s="52"/>
      <c r="E34" s="52"/>
      <c r="F34" s="52"/>
      <c r="G34" s="70"/>
      <c r="H34" s="52"/>
      <c r="I34" s="86"/>
    </row>
    <row r="35" spans="1:9" ht="17.25" thickBot="1" thickTop="1">
      <c r="A35" s="19" t="s">
        <v>2</v>
      </c>
      <c r="B35" s="72"/>
      <c r="C35" s="157" t="s">
        <v>54</v>
      </c>
      <c r="D35" s="152" t="s">
        <v>49</v>
      </c>
      <c r="E35" s="152" t="s">
        <v>49</v>
      </c>
      <c r="F35" s="152" t="s">
        <v>49</v>
      </c>
      <c r="G35" s="81"/>
      <c r="H35" s="152" t="s">
        <v>49</v>
      </c>
      <c r="I35" s="152" t="s">
        <v>49</v>
      </c>
    </row>
    <row r="36" spans="1:9" ht="16.5" thickBot="1">
      <c r="A36" s="17"/>
      <c r="B36" s="71"/>
      <c r="C36" s="18"/>
      <c r="D36" s="149"/>
      <c r="E36" s="149"/>
      <c r="F36" s="149"/>
      <c r="G36" s="81"/>
      <c r="H36" s="150"/>
      <c r="I36" s="151"/>
    </row>
    <row r="37" spans="1:9" ht="16.5" thickBot="1">
      <c r="A37" s="19" t="s">
        <v>8</v>
      </c>
      <c r="B37" s="72"/>
      <c r="C37" s="157" t="s">
        <v>55</v>
      </c>
      <c r="D37" s="152" t="s">
        <v>49</v>
      </c>
      <c r="E37" s="152" t="s">
        <v>49</v>
      </c>
      <c r="F37" s="152" t="s">
        <v>49</v>
      </c>
      <c r="G37" s="81"/>
      <c r="H37" s="152" t="s">
        <v>49</v>
      </c>
      <c r="I37" s="152" t="s">
        <v>49</v>
      </c>
    </row>
    <row r="38" spans="1:9" ht="16.5" hidden="1" thickBot="1">
      <c r="A38" s="17"/>
      <c r="B38" s="71"/>
      <c r="C38" s="18"/>
      <c r="D38" s="149"/>
      <c r="E38" s="149"/>
      <c r="F38" s="149"/>
      <c r="G38" s="81"/>
      <c r="H38" s="11"/>
      <c r="I38" s="281"/>
    </row>
    <row r="39" spans="1:9" ht="16.5" hidden="1" thickBot="1">
      <c r="A39" s="19" t="s">
        <v>16</v>
      </c>
      <c r="B39" s="72"/>
      <c r="C39" s="22" t="s">
        <v>26</v>
      </c>
      <c r="D39" s="144"/>
      <c r="E39" s="145"/>
      <c r="F39" s="146"/>
      <c r="G39" s="81"/>
      <c r="H39" s="24"/>
      <c r="I39" s="282"/>
    </row>
    <row r="40" spans="1:9" ht="15.75">
      <c r="A40" s="17"/>
      <c r="B40" s="71"/>
      <c r="C40" s="12"/>
      <c r="D40" s="9"/>
      <c r="E40" s="9"/>
      <c r="F40" s="9"/>
      <c r="G40" s="81"/>
      <c r="H40" s="9"/>
      <c r="I40" s="290"/>
    </row>
    <row r="41" spans="1:9" ht="16.5" customHeight="1" thickBot="1">
      <c r="A41" s="5"/>
      <c r="B41" s="70"/>
      <c r="C41" s="54" t="s">
        <v>27</v>
      </c>
      <c r="D41" s="413"/>
      <c r="E41" s="413"/>
      <c r="F41" s="413"/>
      <c r="G41" s="414"/>
      <c r="H41" s="413"/>
      <c r="I41" s="415"/>
    </row>
    <row r="42" spans="1:9" ht="17.25" hidden="1" thickBot="1" thickTop="1">
      <c r="A42" s="19" t="s">
        <v>2</v>
      </c>
      <c r="B42" s="72"/>
      <c r="C42" s="22" t="s">
        <v>28</v>
      </c>
      <c r="D42" s="416"/>
      <c r="E42" s="416"/>
      <c r="F42" s="416"/>
      <c r="G42" s="81"/>
      <c r="H42" s="416"/>
      <c r="I42" s="417"/>
    </row>
    <row r="43" spans="1:9" ht="17.25" hidden="1" thickBot="1" thickTop="1">
      <c r="A43" s="65" t="s">
        <v>4</v>
      </c>
      <c r="B43" s="71"/>
      <c r="C43" s="12" t="s">
        <v>29</v>
      </c>
      <c r="D43" s="43"/>
      <c r="E43" s="43"/>
      <c r="F43" s="23"/>
      <c r="G43" s="81"/>
      <c r="H43" s="147"/>
      <c r="I43" s="163"/>
    </row>
    <row r="44" spans="1:9" ht="17.25" hidden="1" thickBot="1" thickTop="1">
      <c r="A44" s="56" t="s">
        <v>11</v>
      </c>
      <c r="B44" s="73"/>
      <c r="C44" s="9" t="s">
        <v>30</v>
      </c>
      <c r="D44" s="35"/>
      <c r="E44" s="35"/>
      <c r="F44" s="23"/>
      <c r="G44" s="81"/>
      <c r="H44" s="166"/>
      <c r="I44" s="163"/>
    </row>
    <row r="45" spans="1:9" ht="17.25" hidden="1" thickBot="1" thickTop="1">
      <c r="A45" s="64" t="s">
        <v>13</v>
      </c>
      <c r="B45" s="73"/>
      <c r="C45" s="11" t="s">
        <v>31</v>
      </c>
      <c r="D45" s="36"/>
      <c r="E45" s="36"/>
      <c r="F45" s="24"/>
      <c r="G45" s="81"/>
      <c r="H45" s="135"/>
      <c r="I45" s="136"/>
    </row>
    <row r="46" spans="1:9" ht="17.25" thickBot="1" thickTop="1">
      <c r="A46" s="19" t="s">
        <v>8</v>
      </c>
      <c r="B46" s="72"/>
      <c r="C46" s="22" t="s">
        <v>32</v>
      </c>
      <c r="D46" s="416"/>
      <c r="E46" s="416"/>
      <c r="F46" s="416"/>
      <c r="G46" s="81"/>
      <c r="H46" s="416"/>
      <c r="I46" s="417"/>
    </row>
    <row r="47" spans="1:9" ht="16.5" thickBot="1">
      <c r="A47" s="65" t="s">
        <v>4</v>
      </c>
      <c r="B47" s="71"/>
      <c r="C47" s="121" t="s">
        <v>33</v>
      </c>
      <c r="D47" s="152" t="s">
        <v>49</v>
      </c>
      <c r="E47" s="152" t="s">
        <v>49</v>
      </c>
      <c r="F47" s="152" t="s">
        <v>49</v>
      </c>
      <c r="G47" s="81"/>
      <c r="H47" s="152" t="s">
        <v>49</v>
      </c>
      <c r="I47" s="152" t="s">
        <v>49</v>
      </c>
    </row>
    <row r="48" spans="1:9" ht="15.75" hidden="1">
      <c r="A48" s="6" t="s">
        <v>6</v>
      </c>
      <c r="B48" s="71"/>
      <c r="C48" s="9" t="s">
        <v>34</v>
      </c>
      <c r="D48" s="35"/>
      <c r="E48" s="35"/>
      <c r="F48" s="23"/>
      <c r="G48" s="81"/>
      <c r="H48" s="166"/>
      <c r="I48" s="163"/>
    </row>
    <row r="49" spans="1:9" ht="16.5" hidden="1" thickBot="1">
      <c r="A49" s="66" t="s">
        <v>35</v>
      </c>
      <c r="B49" s="71"/>
      <c r="C49" s="11" t="s">
        <v>36</v>
      </c>
      <c r="D49" s="36"/>
      <c r="E49" s="36"/>
      <c r="F49" s="24"/>
      <c r="G49" s="81"/>
      <c r="H49" s="135"/>
      <c r="I49" s="136"/>
    </row>
    <row r="50" spans="1:9" ht="16.5" thickBot="1">
      <c r="A50" s="1"/>
      <c r="B50" s="71"/>
      <c r="C50" s="9"/>
      <c r="D50" s="9"/>
      <c r="E50" s="9"/>
      <c r="F50" s="9"/>
      <c r="G50" s="81"/>
      <c r="H50" s="9"/>
      <c r="I50" s="290"/>
    </row>
    <row r="51" spans="1:9" ht="16.5" thickBot="1">
      <c r="A51" s="19" t="s">
        <v>16</v>
      </c>
      <c r="B51" s="72"/>
      <c r="C51" s="105" t="s">
        <v>37</v>
      </c>
      <c r="D51" s="418"/>
      <c r="E51" s="418"/>
      <c r="F51" s="418"/>
      <c r="G51" s="81"/>
      <c r="H51" s="196"/>
      <c r="I51" s="197"/>
    </row>
    <row r="52" spans="1:9" ht="16.5" thickBot="1">
      <c r="A52" s="65" t="s">
        <v>4</v>
      </c>
      <c r="B52" s="71"/>
      <c r="C52" s="106" t="s">
        <v>38</v>
      </c>
      <c r="D52" s="152" t="s">
        <v>49</v>
      </c>
      <c r="E52" s="152" t="s">
        <v>49</v>
      </c>
      <c r="F52" s="152" t="s">
        <v>49</v>
      </c>
      <c r="G52" s="81"/>
      <c r="H52" s="152" t="s">
        <v>49</v>
      </c>
      <c r="I52" s="152" t="s">
        <v>49</v>
      </c>
    </row>
    <row r="53" spans="1:9" ht="16.5" hidden="1" thickBot="1">
      <c r="A53" s="6" t="s">
        <v>6</v>
      </c>
      <c r="B53" s="71"/>
      <c r="C53" s="9" t="s">
        <v>39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9" t="s">
        <v>40</v>
      </c>
      <c r="D54" s="35"/>
      <c r="E54" s="35"/>
      <c r="F54" s="23"/>
      <c r="G54" s="81"/>
      <c r="H54" s="39"/>
      <c r="I54" s="94"/>
    </row>
    <row r="55" spans="1:9" ht="16.5" thickBot="1">
      <c r="A55" s="1"/>
      <c r="B55" s="111"/>
      <c r="C55" s="382" t="s">
        <v>166</v>
      </c>
      <c r="D55" s="261"/>
      <c r="E55" s="261"/>
      <c r="F55" s="330"/>
      <c r="G55" s="12"/>
      <c r="H55" s="267"/>
      <c r="I55" s="264"/>
    </row>
    <row r="56" spans="1:9" ht="16.5" customHeight="1" hidden="1" thickBot="1">
      <c r="A56" s="5"/>
      <c r="B56" s="7"/>
      <c r="C56" s="131" t="s">
        <v>47</v>
      </c>
      <c r="D56" s="132"/>
      <c r="E56" s="132"/>
      <c r="F56" s="381"/>
      <c r="G56" s="44"/>
      <c r="H56" s="421"/>
      <c r="I56" s="422"/>
    </row>
    <row r="57" spans="1:9" ht="15.75" hidden="1">
      <c r="A57" s="6"/>
      <c r="B57" s="17"/>
      <c r="C57" s="7"/>
      <c r="D57" s="48" t="s">
        <v>42</v>
      </c>
      <c r="E57" s="48" t="s">
        <v>43</v>
      </c>
      <c r="F57" s="49" t="s">
        <v>44</v>
      </c>
      <c r="G57" s="48"/>
      <c r="H57" s="50" t="s">
        <v>45</v>
      </c>
      <c r="I57" s="49" t="s">
        <v>46</v>
      </c>
    </row>
    <row r="58" spans="1:9" ht="30.75" hidden="1" thickBot="1">
      <c r="A58" s="19" t="s">
        <v>2</v>
      </c>
      <c r="B58" s="55"/>
      <c r="C58" s="46" t="s">
        <v>41</v>
      </c>
      <c r="D58" s="34"/>
      <c r="E58" s="34"/>
      <c r="F58" s="34"/>
      <c r="G58" s="41"/>
      <c r="H58" s="47"/>
      <c r="I58" s="47"/>
    </row>
  </sheetData>
  <sheetProtection/>
  <mergeCells count="2">
    <mergeCell ref="D2:E2"/>
    <mergeCell ref="H56:I56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1840</v>
      </c>
      <c r="E6" s="33">
        <v>1840</v>
      </c>
      <c r="F6" s="27">
        <v>1840</v>
      </c>
      <c r="G6" s="81"/>
      <c r="H6" s="405">
        <v>1840</v>
      </c>
      <c r="I6" s="404">
        <v>1840</v>
      </c>
    </row>
    <row r="7" spans="1:9" ht="16.5" thickBot="1">
      <c r="A7" s="6" t="s">
        <v>6</v>
      </c>
      <c r="B7" s="71"/>
      <c r="C7" s="11" t="s">
        <v>7</v>
      </c>
      <c r="D7" s="36">
        <v>1650</v>
      </c>
      <c r="E7" s="36">
        <v>1650</v>
      </c>
      <c r="F7" s="24">
        <v>1650</v>
      </c>
      <c r="G7" s="81"/>
      <c r="H7" s="26">
        <v>1650</v>
      </c>
      <c r="I7" s="90">
        <v>1650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185" t="s">
        <v>12</v>
      </c>
      <c r="D13" s="60"/>
      <c r="E13" s="35"/>
      <c r="F13" s="23"/>
      <c r="G13" s="81"/>
      <c r="H13" s="23"/>
      <c r="I13" s="89"/>
    </row>
    <row r="14" spans="1:9" ht="15.75">
      <c r="A14" s="56"/>
      <c r="B14" s="73"/>
      <c r="C14" s="58" t="s">
        <v>90</v>
      </c>
      <c r="D14" s="159" t="s">
        <v>71</v>
      </c>
      <c r="E14" s="159" t="s">
        <v>71</v>
      </c>
      <c r="F14" s="159" t="s">
        <v>71</v>
      </c>
      <c r="G14" s="81"/>
      <c r="H14" s="199" t="s">
        <v>71</v>
      </c>
      <c r="I14" s="159" t="s">
        <v>154</v>
      </c>
    </row>
    <row r="15" spans="1:9" ht="15.75">
      <c r="A15" s="56"/>
      <c r="B15" s="73"/>
      <c r="C15" s="58" t="s">
        <v>90</v>
      </c>
      <c r="D15" s="159" t="s">
        <v>72</v>
      </c>
      <c r="E15" s="159" t="s">
        <v>72</v>
      </c>
      <c r="F15" s="159" t="s">
        <v>72</v>
      </c>
      <c r="G15" s="81"/>
      <c r="H15" s="199" t="s">
        <v>72</v>
      </c>
      <c r="I15" s="159" t="s">
        <v>155</v>
      </c>
    </row>
    <row r="16" spans="1:9" ht="15.75">
      <c r="A16" s="56"/>
      <c r="B16" s="73"/>
      <c r="C16" s="58" t="s">
        <v>90</v>
      </c>
      <c r="D16" s="159" t="s">
        <v>71</v>
      </c>
      <c r="E16" s="159" t="s">
        <v>71</v>
      </c>
      <c r="F16" s="159" t="s">
        <v>71</v>
      </c>
      <c r="G16" s="81"/>
      <c r="H16" s="199" t="s">
        <v>71</v>
      </c>
      <c r="I16" s="159" t="s">
        <v>71</v>
      </c>
    </row>
    <row r="17" spans="1:9" ht="15.75">
      <c r="A17" s="56"/>
      <c r="B17" s="73"/>
      <c r="C17" s="58" t="s">
        <v>90</v>
      </c>
      <c r="D17" s="159" t="s">
        <v>71</v>
      </c>
      <c r="E17" s="159" t="s">
        <v>71</v>
      </c>
      <c r="F17" s="159" t="s">
        <v>71</v>
      </c>
      <c r="G17" s="81"/>
      <c r="H17" s="199" t="s">
        <v>71</v>
      </c>
      <c r="I17" s="159" t="s">
        <v>71</v>
      </c>
    </row>
    <row r="18" spans="1:9" ht="15.75">
      <c r="A18" s="56"/>
      <c r="B18" s="73"/>
      <c r="C18" s="58" t="s">
        <v>91</v>
      </c>
      <c r="D18" s="159" t="s">
        <v>73</v>
      </c>
      <c r="E18" s="159" t="s">
        <v>73</v>
      </c>
      <c r="F18" s="159" t="s">
        <v>73</v>
      </c>
      <c r="G18" s="81"/>
      <c r="H18" s="199" t="s">
        <v>73</v>
      </c>
      <c r="I18" s="159" t="s">
        <v>73</v>
      </c>
    </row>
    <row r="19" spans="1:9" ht="15.75">
      <c r="A19" s="56"/>
      <c r="B19" s="73"/>
      <c r="C19" s="58" t="s">
        <v>107</v>
      </c>
      <c r="D19" s="159" t="s">
        <v>74</v>
      </c>
      <c r="E19" s="159" t="s">
        <v>74</v>
      </c>
      <c r="F19" s="159" t="s">
        <v>74</v>
      </c>
      <c r="G19" s="81"/>
      <c r="H19" s="199" t="s">
        <v>74</v>
      </c>
      <c r="I19" s="159" t="s">
        <v>74</v>
      </c>
    </row>
    <row r="20" spans="1:9" ht="15.75">
      <c r="A20" s="56"/>
      <c r="B20" s="73"/>
      <c r="C20" s="58" t="s">
        <v>106</v>
      </c>
      <c r="D20" s="159" t="s">
        <v>75</v>
      </c>
      <c r="E20" s="159" t="s">
        <v>75</v>
      </c>
      <c r="F20" s="159" t="s">
        <v>75</v>
      </c>
      <c r="G20" s="81"/>
      <c r="H20" s="199" t="s">
        <v>75</v>
      </c>
      <c r="I20" s="159" t="s">
        <v>75</v>
      </c>
    </row>
    <row r="21" spans="1:9" ht="15.75">
      <c r="A21" s="56"/>
      <c r="B21" s="73"/>
      <c r="C21" s="58" t="s">
        <v>92</v>
      </c>
      <c r="D21" s="159" t="s">
        <v>76</v>
      </c>
      <c r="E21" s="159" t="s">
        <v>76</v>
      </c>
      <c r="F21" s="159" t="s">
        <v>76</v>
      </c>
      <c r="G21" s="81"/>
      <c r="H21" s="199" t="s">
        <v>76</v>
      </c>
      <c r="I21" s="159" t="s">
        <v>76</v>
      </c>
    </row>
    <row r="22" spans="1:9" ht="16.5" thickBot="1">
      <c r="A22" s="64" t="s">
        <v>13</v>
      </c>
      <c r="B22" s="73"/>
      <c r="C22" s="299" t="s">
        <v>14</v>
      </c>
      <c r="D22" s="76"/>
      <c r="E22" s="35"/>
      <c r="F22" s="23"/>
      <c r="G22" s="81"/>
      <c r="H22" s="169"/>
      <c r="I22" s="170"/>
    </row>
    <row r="23" spans="1:9" ht="15.75">
      <c r="A23" s="158"/>
      <c r="B23" s="73"/>
      <c r="C23" s="173" t="s">
        <v>90</v>
      </c>
      <c r="D23" s="23">
        <v>2</v>
      </c>
      <c r="E23" s="35">
        <v>2</v>
      </c>
      <c r="F23" s="163">
        <v>2</v>
      </c>
      <c r="G23" s="81"/>
      <c r="H23" s="171">
        <v>2</v>
      </c>
      <c r="I23" s="396">
        <v>2</v>
      </c>
    </row>
    <row r="24" spans="1:9" ht="15.75">
      <c r="A24" s="158"/>
      <c r="B24" s="73"/>
      <c r="C24" s="173" t="s">
        <v>90</v>
      </c>
      <c r="D24" s="23">
        <v>2</v>
      </c>
      <c r="E24" s="35">
        <v>2</v>
      </c>
      <c r="F24" s="23">
        <v>2</v>
      </c>
      <c r="G24" s="81"/>
      <c r="H24" s="171">
        <v>2</v>
      </c>
      <c r="I24" s="396">
        <v>2</v>
      </c>
    </row>
    <row r="25" spans="1:9" ht="15.75">
      <c r="A25" s="158"/>
      <c r="B25" s="73"/>
      <c r="C25" s="173" t="s">
        <v>90</v>
      </c>
      <c r="D25" s="23">
        <v>2</v>
      </c>
      <c r="E25" s="35">
        <v>2</v>
      </c>
      <c r="F25" s="23">
        <v>2</v>
      </c>
      <c r="G25" s="81"/>
      <c r="H25" s="171">
        <v>2</v>
      </c>
      <c r="I25" s="396">
        <v>2</v>
      </c>
    </row>
    <row r="26" spans="1:9" ht="15.75">
      <c r="A26" s="158"/>
      <c r="B26" s="73"/>
      <c r="C26" s="173" t="s">
        <v>90</v>
      </c>
      <c r="D26" s="23">
        <v>2</v>
      </c>
      <c r="E26" s="35">
        <v>2</v>
      </c>
      <c r="F26" s="23">
        <v>2</v>
      </c>
      <c r="G26" s="81"/>
      <c r="H26" s="171">
        <v>2</v>
      </c>
      <c r="I26" s="396">
        <v>2</v>
      </c>
    </row>
    <row r="27" spans="1:9" ht="15.75">
      <c r="A27" s="158"/>
      <c r="B27" s="73"/>
      <c r="C27" s="173" t="s">
        <v>91</v>
      </c>
      <c r="D27" s="23">
        <v>3</v>
      </c>
      <c r="E27" s="35">
        <v>3</v>
      </c>
      <c r="F27" s="23">
        <v>3</v>
      </c>
      <c r="G27" s="81"/>
      <c r="H27" s="171">
        <v>3</v>
      </c>
      <c r="I27" s="396">
        <v>3</v>
      </c>
    </row>
    <row r="28" spans="1:9" ht="15.75">
      <c r="A28" s="158"/>
      <c r="B28" s="73"/>
      <c r="C28" s="173" t="s">
        <v>107</v>
      </c>
      <c r="D28" s="23">
        <v>13</v>
      </c>
      <c r="E28" s="35">
        <v>13</v>
      </c>
      <c r="F28" s="23">
        <v>13</v>
      </c>
      <c r="G28" s="81"/>
      <c r="H28" s="171">
        <v>13</v>
      </c>
      <c r="I28" s="396">
        <v>13</v>
      </c>
    </row>
    <row r="29" spans="1:9" ht="15.75">
      <c r="A29" s="158"/>
      <c r="B29" s="73"/>
      <c r="C29" s="173" t="s">
        <v>106</v>
      </c>
      <c r="D29" s="23">
        <v>10</v>
      </c>
      <c r="E29" s="35">
        <v>10</v>
      </c>
      <c r="F29" s="23">
        <v>10</v>
      </c>
      <c r="G29" s="81"/>
      <c r="H29" s="171">
        <v>10</v>
      </c>
      <c r="I29" s="396">
        <v>10</v>
      </c>
    </row>
    <row r="30" spans="1:9" ht="16.5" hidden="1" thickBot="1">
      <c r="A30" s="17"/>
      <c r="B30" s="71"/>
      <c r="C30" s="10"/>
      <c r="D30" s="10"/>
      <c r="E30" s="10"/>
      <c r="F30" s="10"/>
      <c r="G30" s="82"/>
      <c r="H30" s="10">
        <v>2416</v>
      </c>
      <c r="I30" s="91"/>
    </row>
    <row r="31" spans="1:9" ht="16.5" thickBot="1">
      <c r="A31" s="17"/>
      <c r="B31" s="71"/>
      <c r="C31" s="158" t="s">
        <v>92</v>
      </c>
      <c r="D31" s="165">
        <v>3</v>
      </c>
      <c r="E31" s="165">
        <v>3</v>
      </c>
      <c r="F31" s="25">
        <v>3</v>
      </c>
      <c r="G31" s="370"/>
      <c r="H31" s="165">
        <v>3</v>
      </c>
      <c r="I31" s="94">
        <v>3</v>
      </c>
    </row>
    <row r="32" spans="1:9" ht="16.5" thickBot="1">
      <c r="A32" s="57" t="s">
        <v>16</v>
      </c>
      <c r="B32" s="72"/>
      <c r="C32" s="22" t="s">
        <v>17</v>
      </c>
      <c r="D32" s="22"/>
      <c r="E32" s="22"/>
      <c r="F32" s="22"/>
      <c r="G32" s="80"/>
      <c r="H32" s="31"/>
      <c r="I32" s="88"/>
    </row>
    <row r="33" spans="1:9" ht="15.75" hidden="1">
      <c r="A33" s="6" t="s">
        <v>4</v>
      </c>
      <c r="B33" s="71"/>
      <c r="C33" s="67" t="s">
        <v>18</v>
      </c>
      <c r="D33" s="32"/>
      <c r="E33" s="27"/>
      <c r="F33" s="42"/>
      <c r="G33" s="83"/>
      <c r="H33" s="37"/>
      <c r="I33" s="93"/>
    </row>
    <row r="34" spans="1:9" ht="15.75" hidden="1">
      <c r="A34" s="6" t="s">
        <v>6</v>
      </c>
      <c r="B34" s="71"/>
      <c r="C34" s="68" t="s">
        <v>19</v>
      </c>
      <c r="D34" s="33"/>
      <c r="E34" s="27"/>
      <c r="F34" s="42"/>
      <c r="G34" s="83"/>
      <c r="H34" s="37"/>
      <c r="I34" s="94"/>
    </row>
    <row r="35" spans="1:9" ht="15.75" hidden="1">
      <c r="A35" s="56" t="s">
        <v>11</v>
      </c>
      <c r="B35" s="73"/>
      <c r="C35" s="20" t="s">
        <v>20</v>
      </c>
      <c r="D35" s="35"/>
      <c r="E35" s="23"/>
      <c r="F35" s="76"/>
      <c r="G35" s="81"/>
      <c r="H35" s="37"/>
      <c r="I35" s="94"/>
    </row>
    <row r="36" spans="1:9" ht="16.5" thickBot="1">
      <c r="A36" s="64" t="s">
        <v>13</v>
      </c>
      <c r="B36" s="73"/>
      <c r="C36" s="16" t="s">
        <v>21</v>
      </c>
      <c r="D36" s="36">
        <v>163</v>
      </c>
      <c r="E36" s="24">
        <v>155</v>
      </c>
      <c r="F36" s="77">
        <v>260</v>
      </c>
      <c r="G36" s="81"/>
      <c r="H36" s="135">
        <v>281</v>
      </c>
      <c r="I36" s="136">
        <v>279</v>
      </c>
    </row>
    <row r="37" spans="1:9" ht="16.5" thickBot="1">
      <c r="A37" s="1"/>
      <c r="B37" s="71"/>
      <c r="C37" s="13"/>
      <c r="D37" s="13"/>
      <c r="E37" s="13"/>
      <c r="F37" s="13"/>
      <c r="G37" s="84"/>
      <c r="H37" s="13"/>
      <c r="I37" s="96"/>
    </row>
    <row r="38" spans="1:9" ht="16.5" thickBot="1">
      <c r="A38" s="6"/>
      <c r="B38" s="71"/>
      <c r="C38" s="301" t="s">
        <v>22</v>
      </c>
      <c r="D38" s="302"/>
      <c r="E38" s="302"/>
      <c r="F38" s="303"/>
      <c r="G38" s="79"/>
      <c r="H38" s="304"/>
      <c r="I38" s="305"/>
    </row>
    <row r="39" spans="1:9" ht="16.5" thickBot="1">
      <c r="A39" s="19" t="s">
        <v>2</v>
      </c>
      <c r="B39" s="72"/>
      <c r="C39" s="306" t="s">
        <v>23</v>
      </c>
      <c r="D39" s="307"/>
      <c r="E39" s="307"/>
      <c r="F39" s="308"/>
      <c r="G39" s="80"/>
      <c r="H39" s="14"/>
      <c r="I39" s="97"/>
    </row>
    <row r="40" spans="1:9" ht="15.75">
      <c r="A40" s="65" t="s">
        <v>4</v>
      </c>
      <c r="B40" s="71"/>
      <c r="C40" s="15" t="s">
        <v>5</v>
      </c>
      <c r="D40" s="23">
        <v>7</v>
      </c>
      <c r="E40" s="43">
        <v>27</v>
      </c>
      <c r="F40" s="23">
        <v>55</v>
      </c>
      <c r="G40" s="81"/>
      <c r="H40" s="23">
        <v>15</v>
      </c>
      <c r="I40" s="98">
        <v>33</v>
      </c>
    </row>
    <row r="41" spans="1:9" ht="16.5" thickBot="1">
      <c r="A41" s="66" t="s">
        <v>6</v>
      </c>
      <c r="B41" s="71"/>
      <c r="C41" s="16" t="s">
        <v>24</v>
      </c>
      <c r="D41" s="24">
        <v>9</v>
      </c>
      <c r="E41" s="36">
        <v>37</v>
      </c>
      <c r="F41" s="24">
        <v>59</v>
      </c>
      <c r="G41" s="81"/>
      <c r="H41" s="24">
        <v>15</v>
      </c>
      <c r="I41" s="90">
        <v>35</v>
      </c>
    </row>
    <row r="42" spans="1:9" ht="16.5" customHeight="1" thickBot="1">
      <c r="A42" s="5"/>
      <c r="B42" s="70"/>
      <c r="C42" s="54" t="s">
        <v>25</v>
      </c>
      <c r="D42" s="52"/>
      <c r="E42" s="52"/>
      <c r="F42" s="52"/>
      <c r="G42" s="70"/>
      <c r="H42" s="52"/>
      <c r="I42" s="86"/>
    </row>
    <row r="43" spans="1:9" ht="17.25" thickBot="1" thickTop="1">
      <c r="A43" s="6"/>
      <c r="B43" s="71"/>
      <c r="C43" s="7"/>
      <c r="D43" s="48"/>
      <c r="E43" s="48"/>
      <c r="F43" s="48"/>
      <c r="G43" s="79"/>
      <c r="H43" s="48"/>
      <c r="I43" s="87"/>
    </row>
    <row r="44" spans="1:9" ht="16.5" thickBot="1">
      <c r="A44" s="19" t="s">
        <v>2</v>
      </c>
      <c r="B44" s="72"/>
      <c r="C44" s="157" t="s">
        <v>54</v>
      </c>
      <c r="D44" s="144">
        <v>100</v>
      </c>
      <c r="E44" s="145">
        <v>288</v>
      </c>
      <c r="F44" s="146">
        <v>276.51</v>
      </c>
      <c r="G44" s="80"/>
      <c r="H44" s="147">
        <v>166.21</v>
      </c>
      <c r="I44" s="408" t="s">
        <v>49</v>
      </c>
    </row>
    <row r="45" spans="1:9" ht="16.5" thickBot="1">
      <c r="A45" s="17"/>
      <c r="B45" s="71"/>
      <c r="C45" s="18"/>
      <c r="D45" s="149"/>
      <c r="E45" s="149"/>
      <c r="F45" s="149"/>
      <c r="G45" s="80"/>
      <c r="H45" s="150"/>
      <c r="I45" s="100"/>
    </row>
    <row r="46" spans="1:9" ht="16.5" thickBot="1">
      <c r="A46" s="19" t="s">
        <v>8</v>
      </c>
      <c r="B46" s="72"/>
      <c r="C46" s="157" t="s">
        <v>55</v>
      </c>
      <c r="D46" s="152">
        <v>42.05</v>
      </c>
      <c r="E46" s="153">
        <v>101.47</v>
      </c>
      <c r="F46" s="146">
        <v>128.19</v>
      </c>
      <c r="G46" s="80"/>
      <c r="H46" s="154">
        <v>81.26</v>
      </c>
      <c r="I46" s="126" t="s">
        <v>49</v>
      </c>
    </row>
    <row r="47" spans="1:9" ht="16.5" hidden="1" thickBot="1">
      <c r="A47" s="17"/>
      <c r="B47" s="71"/>
      <c r="C47" s="18"/>
      <c r="G47" s="80"/>
      <c r="H47" s="115"/>
      <c r="I47" s="116"/>
    </row>
    <row r="48" spans="1:9" ht="16.5" hidden="1" thickBot="1">
      <c r="A48" s="19" t="s">
        <v>16</v>
      </c>
      <c r="B48" s="72"/>
      <c r="C48" s="22" t="s">
        <v>26</v>
      </c>
      <c r="D48" s="40"/>
      <c r="E48" s="21"/>
      <c r="F48" s="34"/>
      <c r="G48" s="80"/>
      <c r="H48" s="29"/>
      <c r="I48" s="90"/>
    </row>
    <row r="49" spans="1:9" ht="15.75">
      <c r="A49" s="17"/>
      <c r="B49" s="71"/>
      <c r="C49" s="12"/>
      <c r="D49" s="12"/>
      <c r="E49" s="12"/>
      <c r="F49" s="12"/>
      <c r="G49" s="83"/>
      <c r="H49" s="12"/>
      <c r="I49" s="91"/>
    </row>
    <row r="50" spans="1:9" ht="16.5" customHeight="1" thickBot="1">
      <c r="A50" s="5"/>
      <c r="B50" s="70"/>
      <c r="C50" s="54" t="s">
        <v>27</v>
      </c>
      <c r="D50" s="52"/>
      <c r="E50" s="52"/>
      <c r="F50" s="52"/>
      <c r="G50" s="70"/>
      <c r="H50" s="52"/>
      <c r="I50" s="86"/>
    </row>
    <row r="51" spans="1:9" ht="16.5" hidden="1" thickBot="1">
      <c r="A51" s="19" t="s">
        <v>2</v>
      </c>
      <c r="B51" s="72"/>
      <c r="C51" s="22" t="s">
        <v>28</v>
      </c>
      <c r="D51" s="22"/>
      <c r="E51" s="22"/>
      <c r="F51" s="22"/>
      <c r="G51" s="80"/>
      <c r="H51" s="30"/>
      <c r="I51" s="101"/>
    </row>
    <row r="52" spans="1:9" ht="16.5" hidden="1" thickBot="1">
      <c r="A52" s="65" t="s">
        <v>4</v>
      </c>
      <c r="B52" s="71"/>
      <c r="C52" s="12" t="s">
        <v>29</v>
      </c>
      <c r="D52" s="32"/>
      <c r="E52" s="32"/>
      <c r="F52" s="27"/>
      <c r="G52" s="83"/>
      <c r="H52" s="45"/>
      <c r="I52" s="102"/>
    </row>
    <row r="53" spans="1:9" ht="16.5" hidden="1" thickBot="1">
      <c r="A53" s="56" t="s">
        <v>11</v>
      </c>
      <c r="B53" s="73"/>
      <c r="C53" s="9" t="s">
        <v>30</v>
      </c>
      <c r="D53" s="35"/>
      <c r="E53" s="35"/>
      <c r="F53" s="23"/>
      <c r="G53" s="81"/>
      <c r="H53" s="39"/>
      <c r="I53" s="102"/>
    </row>
    <row r="54" spans="1:9" ht="16.5" hidden="1" thickBot="1">
      <c r="A54" s="64" t="s">
        <v>13</v>
      </c>
      <c r="B54" s="73"/>
      <c r="C54" s="11" t="s">
        <v>31</v>
      </c>
      <c r="D54" s="36"/>
      <c r="E54" s="36"/>
      <c r="F54" s="24"/>
      <c r="G54" s="81"/>
      <c r="H54" s="38"/>
      <c r="I54" s="95"/>
    </row>
    <row r="55" spans="1:9" ht="16.5" hidden="1" thickBot="1">
      <c r="A55" s="19" t="s">
        <v>8</v>
      </c>
      <c r="B55" s="72"/>
      <c r="C55" s="22" t="s">
        <v>32</v>
      </c>
      <c r="D55" s="22"/>
      <c r="E55" s="22"/>
      <c r="F55" s="22"/>
      <c r="G55" s="80"/>
      <c r="H55" s="30"/>
      <c r="I55" s="88"/>
    </row>
    <row r="56" spans="1:9" ht="31.5" thickBot="1" thickTop="1">
      <c r="A56" s="65" t="s">
        <v>4</v>
      </c>
      <c r="B56" s="71"/>
      <c r="C56" s="234" t="s">
        <v>131</v>
      </c>
      <c r="D56" s="122">
        <v>109000</v>
      </c>
      <c r="E56" s="122">
        <v>103000</v>
      </c>
      <c r="F56" s="123">
        <v>122000</v>
      </c>
      <c r="G56" s="81"/>
      <c r="H56" s="326">
        <v>132000</v>
      </c>
      <c r="I56" s="120">
        <v>126000</v>
      </c>
    </row>
    <row r="57" spans="1:9" ht="15.75" hidden="1">
      <c r="A57" s="6" t="s">
        <v>6</v>
      </c>
      <c r="B57" s="71"/>
      <c r="C57" s="9" t="s">
        <v>34</v>
      </c>
      <c r="D57" s="35"/>
      <c r="E57" s="35"/>
      <c r="F57" s="23"/>
      <c r="G57" s="81"/>
      <c r="H57" s="39"/>
      <c r="I57" s="94"/>
    </row>
    <row r="58" spans="1:9" ht="16.5" hidden="1" thickBot="1">
      <c r="A58" s="66" t="s">
        <v>35</v>
      </c>
      <c r="B58" s="71"/>
      <c r="C58" s="11" t="s">
        <v>36</v>
      </c>
      <c r="D58" s="36"/>
      <c r="E58" s="36"/>
      <c r="F58" s="24"/>
      <c r="G58" s="81"/>
      <c r="H58" s="38"/>
      <c r="I58" s="103"/>
    </row>
    <row r="59" spans="1:9" ht="16.5" thickBot="1">
      <c r="A59" s="1"/>
      <c r="B59" s="71"/>
      <c r="C59" s="9"/>
      <c r="D59" s="9"/>
      <c r="E59" s="9"/>
      <c r="F59" s="9"/>
      <c r="G59" s="81"/>
      <c r="H59" s="256"/>
      <c r="I59" s="257"/>
    </row>
    <row r="60" spans="1:9" ht="16.5" hidden="1" thickBot="1">
      <c r="A60" s="19" t="s">
        <v>16</v>
      </c>
      <c r="B60" s="72"/>
      <c r="C60" s="105" t="s">
        <v>37</v>
      </c>
      <c r="D60" s="105"/>
      <c r="E60" s="105"/>
      <c r="F60" s="105"/>
      <c r="G60" s="80"/>
      <c r="H60" s="254"/>
      <c r="I60" s="255"/>
    </row>
    <row r="61" spans="1:9" ht="30.75" thickBot="1">
      <c r="A61" s="65" t="s">
        <v>4</v>
      </c>
      <c r="B61" s="71"/>
      <c r="C61" s="236" t="s">
        <v>130</v>
      </c>
      <c r="D61" s="126" t="s">
        <v>49</v>
      </c>
      <c r="E61" s="126" t="s">
        <v>49</v>
      </c>
      <c r="F61" s="126" t="s">
        <v>49</v>
      </c>
      <c r="G61" s="81"/>
      <c r="H61" s="126" t="s">
        <v>49</v>
      </c>
      <c r="I61" s="126" t="s">
        <v>49</v>
      </c>
    </row>
    <row r="62" spans="1:9" ht="16.5" hidden="1" thickBot="1">
      <c r="A62" s="6" t="s">
        <v>6</v>
      </c>
      <c r="B62" s="71"/>
      <c r="C62" s="9" t="s">
        <v>39</v>
      </c>
      <c r="D62" s="35"/>
      <c r="E62" s="35"/>
      <c r="F62" s="23"/>
      <c r="G62" s="81"/>
      <c r="H62" s="39"/>
      <c r="I62" s="94"/>
    </row>
    <row r="63" spans="1:9" ht="16.5" hidden="1" thickBot="1">
      <c r="A63" s="66" t="s">
        <v>35</v>
      </c>
      <c r="B63" s="71"/>
      <c r="C63" s="9" t="s">
        <v>40</v>
      </c>
      <c r="D63" s="35"/>
      <c r="E63" s="35"/>
      <c r="F63" s="23"/>
      <c r="G63" s="81"/>
      <c r="H63" s="39"/>
      <c r="I63" s="94"/>
    </row>
    <row r="64" spans="1:9" ht="16.5" thickBot="1">
      <c r="A64" s="1"/>
      <c r="B64" s="71"/>
      <c r="C64" s="311" t="s">
        <v>163</v>
      </c>
      <c r="D64" s="114"/>
      <c r="E64" s="114"/>
      <c r="F64" s="312"/>
      <c r="G64" s="83"/>
      <c r="H64" s="311" t="s">
        <v>163</v>
      </c>
      <c r="I64" s="264"/>
    </row>
    <row r="65" spans="1:9" ht="16.5" customHeight="1" hidden="1" thickBot="1">
      <c r="A65" s="5"/>
      <c r="B65" s="70"/>
      <c r="C65" s="313" t="s">
        <v>47</v>
      </c>
      <c r="D65" s="52"/>
      <c r="E65" s="52"/>
      <c r="F65" s="86"/>
      <c r="G65" s="70"/>
      <c r="H65" s="423"/>
      <c r="I65" s="424"/>
    </row>
    <row r="66" spans="1:9" ht="15.75" hidden="1">
      <c r="A66" s="6"/>
      <c r="B66" s="71"/>
      <c r="C66" s="314"/>
      <c r="D66" s="48" t="s">
        <v>42</v>
      </c>
      <c r="E66" s="48" t="s">
        <v>43</v>
      </c>
      <c r="F66" s="87" t="s">
        <v>44</v>
      </c>
      <c r="G66" s="79"/>
      <c r="H66" s="226" t="s">
        <v>45</v>
      </c>
      <c r="I66" s="87" t="s">
        <v>46</v>
      </c>
    </row>
    <row r="67" spans="1:9" ht="30.75" hidden="1" thickBot="1">
      <c r="A67" s="19" t="s">
        <v>2</v>
      </c>
      <c r="B67" s="72"/>
      <c r="C67" s="315" t="s">
        <v>41</v>
      </c>
      <c r="D67" s="34"/>
      <c r="E67" s="34"/>
      <c r="F67" s="316"/>
      <c r="G67" s="80"/>
      <c r="H67" s="227"/>
      <c r="I67" s="228"/>
    </row>
    <row r="68" spans="2:9" ht="15">
      <c r="B68" s="205"/>
      <c r="C68" s="426"/>
      <c r="D68" s="427"/>
      <c r="E68" s="427"/>
      <c r="F68" s="428"/>
      <c r="G68" s="205"/>
      <c r="H68" s="247"/>
      <c r="I68" s="248"/>
    </row>
    <row r="69" spans="2:9" ht="15.75" thickBot="1">
      <c r="B69" s="205"/>
      <c r="C69" s="309"/>
      <c r="D69" s="310"/>
      <c r="E69" s="310"/>
      <c r="F69" s="317"/>
      <c r="G69" s="205"/>
      <c r="H69" s="318"/>
      <c r="I69" s="317"/>
    </row>
  </sheetData>
  <sheetProtection/>
  <mergeCells count="3">
    <mergeCell ref="D2:E2"/>
    <mergeCell ref="H65:I65"/>
    <mergeCell ref="C68:F68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634</v>
      </c>
      <c r="E6" s="33">
        <v>634</v>
      </c>
      <c r="F6" s="27">
        <v>634</v>
      </c>
      <c r="G6" s="81"/>
      <c r="H6" s="27">
        <v>631</v>
      </c>
      <c r="I6" s="134">
        <v>631</v>
      </c>
    </row>
    <row r="7" spans="1:9" ht="16.5" thickBot="1">
      <c r="A7" s="6" t="s">
        <v>6</v>
      </c>
      <c r="B7" s="71"/>
      <c r="C7" s="11" t="s">
        <v>7</v>
      </c>
      <c r="D7" s="36">
        <v>466</v>
      </c>
      <c r="E7" s="36">
        <v>466</v>
      </c>
      <c r="F7" s="24">
        <v>466</v>
      </c>
      <c r="G7" s="81"/>
      <c r="H7" s="26">
        <v>462</v>
      </c>
      <c r="I7" s="90">
        <v>462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20" t="s">
        <v>12</v>
      </c>
      <c r="D14" s="321" t="s">
        <v>49</v>
      </c>
      <c r="E14" s="321" t="s">
        <v>49</v>
      </c>
      <c r="F14" s="321" t="s">
        <v>49</v>
      </c>
      <c r="G14" s="81"/>
      <c r="H14" s="321" t="s">
        <v>49</v>
      </c>
      <c r="I14" s="321" t="s">
        <v>49</v>
      </c>
    </row>
    <row r="15" spans="1:9" ht="16.5" thickBot="1">
      <c r="A15" s="56"/>
      <c r="B15" s="73"/>
      <c r="C15" s="319"/>
      <c r="D15" s="245"/>
      <c r="E15" s="245"/>
      <c r="G15" s="81"/>
      <c r="H15" s="242"/>
      <c r="I15" s="243"/>
    </row>
    <row r="16" spans="1:9" ht="16.5" thickBot="1">
      <c r="A16" s="64" t="s">
        <v>13</v>
      </c>
      <c r="B16" s="73"/>
      <c r="C16" s="283" t="s">
        <v>14</v>
      </c>
      <c r="D16" s="321" t="s">
        <v>49</v>
      </c>
      <c r="E16" s="321" t="s">
        <v>49</v>
      </c>
      <c r="F16" s="321" t="s">
        <v>49</v>
      </c>
      <c r="G16" s="81"/>
      <c r="H16" s="321" t="s">
        <v>49</v>
      </c>
      <c r="I16" s="321" t="s">
        <v>49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43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512</v>
      </c>
      <c r="E22" s="24">
        <v>662</v>
      </c>
      <c r="F22" s="77">
        <v>691</v>
      </c>
      <c r="G22" s="81"/>
      <c r="H22" s="135">
        <v>781</v>
      </c>
      <c r="I22" s="136">
        <v>603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191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14</v>
      </c>
      <c r="E27" s="43">
        <v>6</v>
      </c>
      <c r="F27" s="23">
        <v>4</v>
      </c>
      <c r="G27" s="81"/>
      <c r="H27" s="23">
        <v>7</v>
      </c>
      <c r="I27" s="98">
        <v>16</v>
      </c>
    </row>
    <row r="28" spans="1:9" ht="16.5" thickBot="1">
      <c r="A28" s="66" t="s">
        <v>6</v>
      </c>
      <c r="B28" s="71"/>
      <c r="C28" s="16" t="s">
        <v>24</v>
      </c>
      <c r="D28" s="24">
        <v>15</v>
      </c>
      <c r="E28" s="36">
        <v>36</v>
      </c>
      <c r="F28" s="24">
        <v>5</v>
      </c>
      <c r="G28" s="81"/>
      <c r="H28" s="24">
        <v>26</v>
      </c>
      <c r="I28" s="90">
        <v>29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6.5" customHeight="1" thickBot="1" thickTop="1">
      <c r="A31" s="240"/>
      <c r="B31" s="70"/>
      <c r="G31" s="70"/>
      <c r="I31" s="191"/>
    </row>
    <row r="32" spans="1:9" ht="16.5" thickBot="1">
      <c r="A32" s="19" t="s">
        <v>2</v>
      </c>
      <c r="B32" s="72"/>
      <c r="C32" s="157" t="s">
        <v>54</v>
      </c>
      <c r="D32" s="144">
        <v>238.54000000000002</v>
      </c>
      <c r="E32" s="145">
        <v>325.16999999999996</v>
      </c>
      <c r="F32" s="146">
        <v>516</v>
      </c>
      <c r="G32" s="80"/>
      <c r="H32" s="147">
        <v>269.19</v>
      </c>
      <c r="I32" s="408" t="s">
        <v>49</v>
      </c>
    </row>
    <row r="33" spans="1:9" ht="16.5" thickBot="1">
      <c r="A33" s="17"/>
      <c r="B33" s="71"/>
      <c r="C33" s="18"/>
      <c r="D33" s="149"/>
      <c r="E33" s="149"/>
      <c r="F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96.38</v>
      </c>
      <c r="E34" s="395">
        <v>72.27000000000001</v>
      </c>
      <c r="F34" s="146">
        <v>324.03</v>
      </c>
      <c r="G34" s="80"/>
      <c r="H34" s="154">
        <v>155</v>
      </c>
      <c r="I34" s="268" t="s">
        <v>49</v>
      </c>
    </row>
    <row r="35" spans="1:9" ht="16.5" hidden="1" thickBot="1">
      <c r="A35" s="17"/>
      <c r="B35" s="71"/>
      <c r="C35" s="18"/>
      <c r="G35" s="80"/>
      <c r="H35" s="115"/>
      <c r="I35" s="116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9"/>
      <c r="I36" s="90"/>
    </row>
    <row r="37" spans="1:9" ht="15.75">
      <c r="A37" s="17"/>
      <c r="B37" s="71"/>
      <c r="C37" s="12"/>
      <c r="D37" s="12"/>
      <c r="E37" s="12"/>
      <c r="F37" s="12"/>
      <c r="G37" s="83"/>
      <c r="H37" s="12"/>
      <c r="I37" s="91"/>
    </row>
    <row r="38" spans="1:9" ht="16.5" customHeight="1" thickBot="1">
      <c r="A38" s="5"/>
      <c r="B38" s="70"/>
      <c r="C38" s="54" t="s">
        <v>27</v>
      </c>
      <c r="D38" s="52"/>
      <c r="E38" s="52"/>
      <c r="F38" s="52"/>
      <c r="G38" s="70"/>
      <c r="H38" s="52"/>
      <c r="I38" s="86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7.25" hidden="1" thickBot="1" thickTop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7.25" thickBot="1" thickTop="1">
      <c r="A44" s="241"/>
      <c r="B44" s="72"/>
      <c r="G44" s="80"/>
      <c r="I44" s="100"/>
    </row>
    <row r="45" spans="1:9" ht="30.75" thickBot="1">
      <c r="A45" s="65" t="s">
        <v>4</v>
      </c>
      <c r="B45" s="71"/>
      <c r="C45" s="234" t="s">
        <v>131</v>
      </c>
      <c r="D45" s="122">
        <v>15186000</v>
      </c>
      <c r="E45" s="122">
        <v>16005000</v>
      </c>
      <c r="F45" s="123">
        <v>16832000</v>
      </c>
      <c r="G45" s="81"/>
      <c r="H45" s="326">
        <v>14323000</v>
      </c>
      <c r="I45" s="120">
        <v>17147800</v>
      </c>
    </row>
    <row r="46" spans="1:9" ht="16.5" hidden="1" thickBot="1">
      <c r="A46" s="6" t="s">
        <v>6</v>
      </c>
      <c r="B46" s="71"/>
      <c r="C46" s="9" t="s">
        <v>34</v>
      </c>
      <c r="D46" s="35"/>
      <c r="E46" s="35"/>
      <c r="F46" s="23"/>
      <c r="G46" s="81"/>
      <c r="H46" s="166"/>
      <c r="I46" s="94"/>
    </row>
    <row r="47" spans="1:9" ht="16.5" hidden="1" thickBot="1">
      <c r="A47" s="66" t="s">
        <v>35</v>
      </c>
      <c r="B47" s="71"/>
      <c r="C47" s="11" t="s">
        <v>36</v>
      </c>
      <c r="D47" s="36"/>
      <c r="E47" s="36"/>
      <c r="F47" s="24"/>
      <c r="G47" s="81"/>
      <c r="H47" s="135"/>
      <c r="I47" s="103"/>
    </row>
    <row r="48" spans="1:9" ht="16.5" thickBot="1">
      <c r="A48" s="1"/>
      <c r="B48" s="71"/>
      <c r="C48" s="9"/>
      <c r="D48" s="9"/>
      <c r="E48" s="9"/>
      <c r="F48" s="9"/>
      <c r="G48" s="81"/>
      <c r="H48" s="121"/>
      <c r="I48" s="97"/>
    </row>
    <row r="49" spans="1:9" ht="16.5" hidden="1" thickBot="1">
      <c r="A49" s="19" t="s">
        <v>16</v>
      </c>
      <c r="B49" s="72"/>
      <c r="C49" s="105" t="s">
        <v>37</v>
      </c>
      <c r="D49" s="105"/>
      <c r="E49" s="105"/>
      <c r="F49" s="105"/>
      <c r="G49" s="80"/>
      <c r="H49" s="327"/>
      <c r="I49" s="110"/>
    </row>
    <row r="50" spans="1:9" ht="30.75" thickBot="1">
      <c r="A50" s="65" t="s">
        <v>4</v>
      </c>
      <c r="B50" s="71"/>
      <c r="C50" s="236" t="s">
        <v>132</v>
      </c>
      <c r="D50" s="107">
        <v>13056000</v>
      </c>
      <c r="E50" s="107">
        <v>9963000</v>
      </c>
      <c r="F50" s="108">
        <v>12510000</v>
      </c>
      <c r="G50" s="81"/>
      <c r="H50" s="223">
        <v>14870000</v>
      </c>
      <c r="I50" s="94">
        <v>19950000</v>
      </c>
    </row>
    <row r="51" spans="1:9" ht="16.5" hidden="1" thickBot="1">
      <c r="A51" s="6" t="s">
        <v>6</v>
      </c>
      <c r="B51" s="71"/>
      <c r="C51" s="9" t="s">
        <v>39</v>
      </c>
      <c r="D51" s="35"/>
      <c r="E51" s="35"/>
      <c r="F51" s="23"/>
      <c r="G51" s="81"/>
      <c r="H51" s="39"/>
      <c r="I51" s="94"/>
    </row>
    <row r="52" spans="1:9" ht="16.5" hidden="1" thickBot="1">
      <c r="A52" s="66" t="s">
        <v>35</v>
      </c>
      <c r="B52" s="71"/>
      <c r="C52" s="9" t="s">
        <v>40</v>
      </c>
      <c r="D52" s="35"/>
      <c r="E52" s="35"/>
      <c r="F52" s="23"/>
      <c r="G52" s="81"/>
      <c r="H52" s="39"/>
      <c r="I52" s="94"/>
    </row>
    <row r="53" spans="1:9" ht="16.5" thickBot="1">
      <c r="A53" s="1"/>
      <c r="B53" s="71"/>
      <c r="C53" s="322" t="s">
        <v>163</v>
      </c>
      <c r="D53" s="261"/>
      <c r="E53" s="261"/>
      <c r="F53" s="261"/>
      <c r="G53" s="83"/>
      <c r="H53" s="406" t="s">
        <v>163</v>
      </c>
      <c r="I53" s="264"/>
    </row>
    <row r="54" spans="1:9" ht="16.5" customHeight="1" hidden="1" thickBot="1">
      <c r="A54" s="5"/>
      <c r="B54" s="7"/>
      <c r="C54" s="131" t="s">
        <v>47</v>
      </c>
      <c r="D54" s="132"/>
      <c r="E54" s="132"/>
      <c r="F54" s="232"/>
      <c r="G54" s="44"/>
      <c r="H54" s="421"/>
      <c r="I54" s="422"/>
    </row>
    <row r="55" spans="1:9" ht="15.75" hidden="1">
      <c r="A55" s="6"/>
      <c r="B55" s="17"/>
      <c r="C55" s="7"/>
      <c r="D55" s="48" t="s">
        <v>42</v>
      </c>
      <c r="E55" s="48" t="s">
        <v>43</v>
      </c>
      <c r="F55" s="49" t="s">
        <v>44</v>
      </c>
      <c r="G55" s="48"/>
      <c r="H55" s="50" t="s">
        <v>45</v>
      </c>
      <c r="I55" s="49" t="s">
        <v>46</v>
      </c>
    </row>
    <row r="56" spans="1:9" ht="30.75" hidden="1" thickBot="1">
      <c r="A56" s="19" t="s">
        <v>2</v>
      </c>
      <c r="B56" s="55"/>
      <c r="C56" s="46" t="s">
        <v>41</v>
      </c>
      <c r="D56" s="34"/>
      <c r="E56" s="34"/>
      <c r="F56" s="34"/>
      <c r="G56" s="41"/>
      <c r="H56" s="47"/>
      <c r="I56" s="47"/>
    </row>
  </sheetData>
  <sheetProtection/>
  <mergeCells count="2">
    <mergeCell ref="D2:E2"/>
    <mergeCell ref="H54:I54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3092</v>
      </c>
      <c r="E6" s="33">
        <v>3092</v>
      </c>
      <c r="F6" s="27">
        <v>3092</v>
      </c>
      <c r="G6" s="81"/>
      <c r="H6" s="27">
        <v>3092</v>
      </c>
      <c r="I6" s="134">
        <v>3092</v>
      </c>
    </row>
    <row r="7" spans="1:9" ht="16.5" thickBot="1">
      <c r="A7" s="6" t="s">
        <v>6</v>
      </c>
      <c r="B7" s="71"/>
      <c r="C7" s="11" t="s">
        <v>7</v>
      </c>
      <c r="D7" s="36">
        <v>845.2</v>
      </c>
      <c r="E7" s="36">
        <v>845.2</v>
      </c>
      <c r="F7" s="24">
        <v>845.2</v>
      </c>
      <c r="G7" s="81"/>
      <c r="H7" s="26">
        <v>845.2</v>
      </c>
      <c r="I7" s="90">
        <v>845.2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20" t="s">
        <v>12</v>
      </c>
      <c r="D14" s="60" t="s">
        <v>118</v>
      </c>
      <c r="E14" s="59" t="s">
        <v>118</v>
      </c>
      <c r="F14" s="129" t="s">
        <v>118</v>
      </c>
      <c r="G14" s="81"/>
      <c r="H14" s="393" t="s">
        <v>118</v>
      </c>
      <c r="I14" s="324"/>
    </row>
    <row r="15" spans="1:9" ht="16.5" thickBot="1">
      <c r="A15" s="56"/>
      <c r="B15" s="73"/>
      <c r="C15" s="319"/>
      <c r="D15" s="245"/>
      <c r="E15" s="245"/>
      <c r="F15" s="243"/>
      <c r="G15" s="81"/>
      <c r="H15" s="242"/>
      <c r="I15" s="243"/>
    </row>
    <row r="16" spans="1:9" ht="16.5" thickBot="1">
      <c r="A16" s="64" t="s">
        <v>13</v>
      </c>
      <c r="B16" s="73"/>
      <c r="C16" s="283" t="s">
        <v>14</v>
      </c>
      <c r="D16" s="325" t="s">
        <v>118</v>
      </c>
      <c r="E16" s="409" t="s">
        <v>118</v>
      </c>
      <c r="F16" s="323" t="s">
        <v>118</v>
      </c>
      <c r="G16" s="81"/>
      <c r="H16" s="394" t="s">
        <v>118</v>
      </c>
      <c r="I16" s="325"/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10069</v>
      </c>
      <c r="E22" s="24">
        <v>9230</v>
      </c>
      <c r="F22" s="77">
        <v>9756</v>
      </c>
      <c r="G22" s="81"/>
      <c r="H22" s="135">
        <v>13495</v>
      </c>
      <c r="I22" s="298" t="s">
        <v>162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248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22</v>
      </c>
      <c r="E27" s="43">
        <v>15</v>
      </c>
      <c r="F27" s="23">
        <v>9</v>
      </c>
      <c r="G27" s="81"/>
      <c r="H27" s="23">
        <v>15</v>
      </c>
      <c r="I27" s="98">
        <v>8</v>
      </c>
    </row>
    <row r="28" spans="1:9" ht="16.5" thickBot="1">
      <c r="A28" s="66" t="s">
        <v>6</v>
      </c>
      <c r="B28" s="71"/>
      <c r="C28" s="16" t="s">
        <v>24</v>
      </c>
      <c r="D28" s="24">
        <v>39</v>
      </c>
      <c r="E28" s="36">
        <v>15</v>
      </c>
      <c r="F28" s="24">
        <v>59</v>
      </c>
      <c r="G28" s="81"/>
      <c r="H28" s="24">
        <v>21</v>
      </c>
      <c r="I28" s="90">
        <v>9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7.25" thickBot="1" thickTop="1">
      <c r="A31" s="19" t="s">
        <v>2</v>
      </c>
      <c r="B31" s="72"/>
      <c r="C31" s="157" t="s">
        <v>54</v>
      </c>
      <c r="D31" s="144">
        <v>158.52</v>
      </c>
      <c r="E31" s="145">
        <v>255.65</v>
      </c>
      <c r="F31" s="146">
        <v>191.97</v>
      </c>
      <c r="G31" s="80"/>
      <c r="H31" s="147">
        <v>259.35</v>
      </c>
      <c r="I31" s="408" t="s">
        <v>118</v>
      </c>
    </row>
    <row r="32" spans="1:9" ht="16.5" thickBot="1">
      <c r="A32" s="17"/>
      <c r="B32" s="71"/>
      <c r="C32" s="18"/>
      <c r="D32" s="149"/>
      <c r="E32" s="149"/>
      <c r="F32" s="149"/>
      <c r="G32" s="80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139.07</v>
      </c>
      <c r="E33" s="153">
        <v>246.33</v>
      </c>
      <c r="F33" s="146">
        <v>190.93</v>
      </c>
      <c r="G33" s="80"/>
      <c r="H33" s="154">
        <v>160.86</v>
      </c>
      <c r="I33" s="268" t="s">
        <v>118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hidden="1" thickBot="1" thickTop="1">
      <c r="A42" s="19" t="s">
        <v>8</v>
      </c>
      <c r="B42" s="72"/>
      <c r="C42" s="22" t="s">
        <v>32</v>
      </c>
      <c r="D42" s="22"/>
      <c r="E42" s="22"/>
      <c r="F42" s="22"/>
      <c r="G42" s="80"/>
      <c r="H42" s="30"/>
      <c r="I42" s="88"/>
    </row>
    <row r="43" spans="1:9" ht="17.25" thickBot="1" thickTop="1">
      <c r="A43" s="241"/>
      <c r="B43" s="72"/>
      <c r="G43" s="80"/>
      <c r="I43" s="100"/>
    </row>
    <row r="44" spans="1:9" ht="30.75" thickBot="1">
      <c r="A44" s="65" t="s">
        <v>4</v>
      </c>
      <c r="B44" s="71"/>
      <c r="C44" s="234" t="s">
        <v>128</v>
      </c>
      <c r="D44" s="122">
        <v>13110239</v>
      </c>
      <c r="E44" s="122">
        <v>23469440</v>
      </c>
      <c r="F44" s="123">
        <v>24508400</v>
      </c>
      <c r="G44" s="81"/>
      <c r="H44" s="326">
        <v>24691010</v>
      </c>
      <c r="I44" s="123">
        <v>8410690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163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36"/>
    </row>
    <row r="47" spans="1:9" ht="16.5" thickBot="1">
      <c r="A47" s="1"/>
      <c r="B47" s="71"/>
      <c r="C47" s="9"/>
      <c r="D47" s="9"/>
      <c r="E47" s="9"/>
      <c r="F47" s="9"/>
      <c r="G47" s="81"/>
      <c r="H47" s="121"/>
      <c r="I47" s="329"/>
    </row>
    <row r="48" spans="1:9" ht="16.5" hidden="1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327"/>
      <c r="I48" s="328"/>
    </row>
    <row r="49" spans="1:9" ht="30.75" thickBot="1">
      <c r="A49" s="65" t="s">
        <v>4</v>
      </c>
      <c r="B49" s="71"/>
      <c r="C49" s="236" t="s">
        <v>130</v>
      </c>
      <c r="D49" s="107">
        <v>8637140</v>
      </c>
      <c r="E49" s="107">
        <v>5129010</v>
      </c>
      <c r="F49" s="108">
        <v>5092080</v>
      </c>
      <c r="G49" s="81"/>
      <c r="H49" s="223">
        <v>5285560</v>
      </c>
      <c r="I49" s="163">
        <v>5756120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71"/>
      <c r="C52" s="429" t="s">
        <v>167</v>
      </c>
      <c r="D52" s="430"/>
      <c r="E52" s="430"/>
      <c r="F52" s="431"/>
      <c r="G52" s="12"/>
      <c r="H52" s="267"/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232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3">
    <mergeCell ref="D2:E2"/>
    <mergeCell ref="H53:I53"/>
    <mergeCell ref="C52:F52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2862</v>
      </c>
      <c r="E6" s="33">
        <v>2862</v>
      </c>
      <c r="F6" s="27">
        <v>2862</v>
      </c>
      <c r="G6" s="81"/>
      <c r="H6" s="27">
        <v>2862</v>
      </c>
      <c r="I6" s="134">
        <v>2862</v>
      </c>
    </row>
    <row r="7" spans="1:9" ht="16.5" thickBot="1">
      <c r="A7" s="6" t="s">
        <v>6</v>
      </c>
      <c r="B7" s="71"/>
      <c r="C7" s="11" t="s">
        <v>7</v>
      </c>
      <c r="D7" s="36">
        <v>1407</v>
      </c>
      <c r="E7" s="36">
        <v>1407</v>
      </c>
      <c r="F7" s="24">
        <v>1407</v>
      </c>
      <c r="G7" s="81"/>
      <c r="H7" s="26">
        <v>1407</v>
      </c>
      <c r="I7" s="90">
        <v>1407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5.75" hidden="1">
      <c r="A9" s="6" t="s">
        <v>4</v>
      </c>
      <c r="B9" s="71"/>
      <c r="C9" s="12" t="s">
        <v>10</v>
      </c>
      <c r="D9" s="33"/>
      <c r="E9" s="33"/>
      <c r="F9" s="27"/>
      <c r="G9" s="83"/>
      <c r="H9" s="78"/>
      <c r="I9" s="92"/>
    </row>
    <row r="10" spans="1:9" ht="30" hidden="1">
      <c r="A10" s="56" t="s">
        <v>11</v>
      </c>
      <c r="B10" s="73"/>
      <c r="C10" s="58" t="s">
        <v>12</v>
      </c>
      <c r="D10" s="35"/>
      <c r="E10" s="35"/>
      <c r="F10" s="23"/>
      <c r="G10" s="81"/>
      <c r="H10" s="28"/>
      <c r="I10" s="92"/>
    </row>
    <row r="11" spans="1:9" ht="15.75" hidden="1">
      <c r="A11" s="56" t="s">
        <v>13</v>
      </c>
      <c r="B11" s="73"/>
      <c r="C11" s="9" t="s">
        <v>14</v>
      </c>
      <c r="D11" s="35"/>
      <c r="E11" s="35"/>
      <c r="F11" s="23"/>
      <c r="G11" s="81"/>
      <c r="H11" s="25"/>
      <c r="I11" s="89"/>
    </row>
    <row r="12" spans="1:9" ht="30">
      <c r="A12" s="56" t="s">
        <v>11</v>
      </c>
      <c r="B12" s="73"/>
      <c r="C12" s="237" t="s">
        <v>12</v>
      </c>
      <c r="D12" s="60" t="s">
        <v>53</v>
      </c>
      <c r="E12" s="159" t="s">
        <v>53</v>
      </c>
      <c r="F12" s="159" t="s">
        <v>53</v>
      </c>
      <c r="G12" s="81"/>
      <c r="H12" s="199" t="s">
        <v>53</v>
      </c>
      <c r="I12" s="159" t="s">
        <v>53</v>
      </c>
    </row>
    <row r="13" spans="1:9" ht="15.75">
      <c r="A13" s="56"/>
      <c r="B13" s="73"/>
      <c r="C13" s="58" t="s">
        <v>95</v>
      </c>
      <c r="D13" s="60"/>
      <c r="E13" s="35"/>
      <c r="F13" s="23"/>
      <c r="G13" s="81"/>
      <c r="H13" s="23"/>
      <c r="I13" s="159"/>
    </row>
    <row r="14" spans="1:9" ht="15.75">
      <c r="A14" s="56"/>
      <c r="B14" s="73"/>
      <c r="C14" s="58" t="s">
        <v>96</v>
      </c>
      <c r="D14" s="60"/>
      <c r="E14" s="35"/>
      <c r="F14" s="23"/>
      <c r="G14" s="81"/>
      <c r="H14" s="23"/>
      <c r="I14" s="159"/>
    </row>
    <row r="15" spans="1:9" ht="15.75">
      <c r="A15" s="56"/>
      <c r="B15" s="73"/>
      <c r="C15" s="58" t="s">
        <v>97</v>
      </c>
      <c r="D15" s="60"/>
      <c r="E15" s="35"/>
      <c r="F15" s="23"/>
      <c r="G15" s="81"/>
      <c r="H15" s="23"/>
      <c r="I15" s="159"/>
    </row>
    <row r="16" spans="1:9" ht="15.75">
      <c r="A16" s="56"/>
      <c r="B16" s="73"/>
      <c r="C16" s="58" t="s">
        <v>98</v>
      </c>
      <c r="D16" s="60"/>
      <c r="E16" s="35"/>
      <c r="F16" s="23"/>
      <c r="G16" s="81"/>
      <c r="H16" s="23"/>
      <c r="I16" s="159"/>
    </row>
    <row r="17" spans="1:9" ht="15.75">
      <c r="A17" s="56"/>
      <c r="B17" s="73"/>
      <c r="C17" s="58" t="s">
        <v>99</v>
      </c>
      <c r="D17" s="60"/>
      <c r="E17" s="35"/>
      <c r="F17" s="23"/>
      <c r="G17" s="81"/>
      <c r="H17" s="23"/>
      <c r="I17" s="159"/>
    </row>
    <row r="18" spans="1:9" ht="15.75">
      <c r="A18" s="56"/>
      <c r="B18" s="73"/>
      <c r="C18" s="58" t="s">
        <v>100</v>
      </c>
      <c r="D18" s="60"/>
      <c r="E18" s="35"/>
      <c r="F18" s="23"/>
      <c r="G18" s="81"/>
      <c r="H18" s="23"/>
      <c r="I18" s="159"/>
    </row>
    <row r="19" spans="1:9" ht="16.5" thickBot="1">
      <c r="A19" s="64" t="s">
        <v>13</v>
      </c>
      <c r="B19" s="73"/>
      <c r="C19" t="s">
        <v>14</v>
      </c>
      <c r="D19" s="35"/>
      <c r="E19" s="35"/>
      <c r="F19" s="163"/>
      <c r="G19" s="81"/>
      <c r="H19" s="23"/>
      <c r="I19" s="170"/>
    </row>
    <row r="20" spans="1:9" ht="15.75">
      <c r="A20" s="158"/>
      <c r="B20" s="73"/>
      <c r="C20" s="177" t="s">
        <v>95</v>
      </c>
      <c r="D20" s="23" t="s">
        <v>53</v>
      </c>
      <c r="E20" s="159"/>
      <c r="F20" s="23" t="s">
        <v>53</v>
      </c>
      <c r="G20" s="81"/>
      <c r="H20" s="199" t="s">
        <v>53</v>
      </c>
      <c r="I20" s="159" t="s">
        <v>53</v>
      </c>
    </row>
    <row r="21" spans="1:9" ht="15.75">
      <c r="A21" s="158"/>
      <c r="B21" s="73"/>
      <c r="C21" s="58" t="s">
        <v>96</v>
      </c>
      <c r="D21" s="172"/>
      <c r="E21" s="176"/>
      <c r="F21" s="23"/>
      <c r="G21" s="81"/>
      <c r="H21" s="171"/>
      <c r="I21" s="163"/>
    </row>
    <row r="22" spans="1:9" ht="15.75">
      <c r="A22" s="158"/>
      <c r="B22" s="73"/>
      <c r="C22" s="58" t="s">
        <v>97</v>
      </c>
      <c r="D22" s="172"/>
      <c r="E22" s="176"/>
      <c r="F22" s="23"/>
      <c r="G22" s="81"/>
      <c r="H22" s="175"/>
      <c r="I22" s="94"/>
    </row>
    <row r="23" spans="1:9" ht="15.75">
      <c r="A23" s="158"/>
      <c r="B23" s="73"/>
      <c r="C23" s="58" t="s">
        <v>99</v>
      </c>
      <c r="D23" s="172"/>
      <c r="E23" s="176"/>
      <c r="F23" s="23"/>
      <c r="G23" s="81"/>
      <c r="H23" s="175"/>
      <c r="I23" s="94"/>
    </row>
    <row r="24" spans="1:9" ht="16.5" thickBot="1">
      <c r="A24" s="17"/>
      <c r="B24" s="71"/>
      <c r="C24" s="174" t="s">
        <v>100</v>
      </c>
      <c r="D24" s="178"/>
      <c r="E24" s="179"/>
      <c r="F24" s="180"/>
      <c r="G24" s="82"/>
      <c r="H24" s="181"/>
      <c r="I24" s="180"/>
    </row>
    <row r="25" spans="1:9" ht="16.5" thickBot="1">
      <c r="A25" s="17"/>
      <c r="B25" s="71"/>
      <c r="C25" s="10"/>
      <c r="D25" s="10"/>
      <c r="E25" s="10"/>
      <c r="F25" s="10"/>
      <c r="G25" s="82"/>
      <c r="H25" s="10"/>
      <c r="I25" s="91"/>
    </row>
    <row r="26" spans="1:9" ht="16.5" thickBot="1">
      <c r="A26" s="57" t="s">
        <v>16</v>
      </c>
      <c r="B26" s="72"/>
      <c r="C26" s="22" t="s">
        <v>17</v>
      </c>
      <c r="D26" s="22"/>
      <c r="E26" s="22"/>
      <c r="F26" s="22"/>
      <c r="G26" s="80"/>
      <c r="H26" s="31"/>
      <c r="I26" s="88"/>
    </row>
    <row r="27" spans="1:9" ht="15.75" hidden="1">
      <c r="A27" s="6" t="s">
        <v>4</v>
      </c>
      <c r="B27" s="71"/>
      <c r="C27" s="67" t="s">
        <v>18</v>
      </c>
      <c r="D27" s="32"/>
      <c r="E27" s="27"/>
      <c r="F27" s="42"/>
      <c r="G27" s="83"/>
      <c r="H27" s="37"/>
      <c r="I27" s="93"/>
    </row>
    <row r="28" spans="1:9" ht="15.75" hidden="1">
      <c r="A28" s="56" t="s">
        <v>11</v>
      </c>
      <c r="B28" s="73"/>
      <c r="C28" s="20" t="s">
        <v>20</v>
      </c>
      <c r="D28" s="35"/>
      <c r="E28" s="23"/>
      <c r="F28" s="76"/>
      <c r="G28" s="81"/>
      <c r="H28" s="37">
        <v>2416</v>
      </c>
      <c r="I28" s="94"/>
    </row>
    <row r="29" spans="1:9" ht="16.5" thickBot="1">
      <c r="A29" s="64" t="s">
        <v>13</v>
      </c>
      <c r="B29" s="73"/>
      <c r="C29" s="16" t="s">
        <v>21</v>
      </c>
      <c r="D29" s="36">
        <v>49</v>
      </c>
      <c r="E29" s="24">
        <v>49</v>
      </c>
      <c r="F29" s="77">
        <v>39</v>
      </c>
      <c r="G29" s="81"/>
      <c r="H29" s="135">
        <v>39</v>
      </c>
      <c r="I29" s="136">
        <v>473</v>
      </c>
    </row>
    <row r="30" spans="1:9" ht="15.75">
      <c r="A30" s="1"/>
      <c r="B30" s="71"/>
      <c r="C30" s="13"/>
      <c r="D30" s="13"/>
      <c r="E30" s="13"/>
      <c r="F30" s="13"/>
      <c r="G30" s="84"/>
      <c r="H30" s="13"/>
      <c r="I30" s="96"/>
    </row>
    <row r="31" spans="1:9" ht="16.5" customHeight="1" thickBot="1">
      <c r="A31" s="5"/>
      <c r="B31" s="70"/>
      <c r="C31" s="54" t="s">
        <v>22</v>
      </c>
      <c r="D31" s="52"/>
      <c r="E31" s="52"/>
      <c r="F31" s="52"/>
      <c r="G31" s="70"/>
      <c r="H31" s="52"/>
      <c r="I31" s="86"/>
    </row>
    <row r="32" spans="1:9" ht="17.25" thickBot="1" thickTop="1">
      <c r="A32" s="6"/>
      <c r="B32" s="71"/>
      <c r="C32" s="7"/>
      <c r="D32" s="48"/>
      <c r="E32" s="48"/>
      <c r="F32" s="48"/>
      <c r="G32" s="79"/>
      <c r="H32" s="48"/>
      <c r="I32" s="87"/>
    </row>
    <row r="33" spans="1:9" ht="16.5" thickBot="1">
      <c r="A33" s="19" t="s">
        <v>2</v>
      </c>
      <c r="B33" s="72"/>
      <c r="C33" s="22" t="s">
        <v>23</v>
      </c>
      <c r="D33" s="8"/>
      <c r="E33" s="8"/>
      <c r="F33" s="8"/>
      <c r="G33" s="80"/>
      <c r="H33" s="14"/>
      <c r="I33" s="97"/>
    </row>
    <row r="34" spans="1:9" ht="16.5" thickBot="1">
      <c r="A34" s="65" t="s">
        <v>4</v>
      </c>
      <c r="B34" s="71"/>
      <c r="C34" s="331" t="s">
        <v>5</v>
      </c>
      <c r="D34" s="384">
        <v>32</v>
      </c>
      <c r="E34" s="43">
        <v>29</v>
      </c>
      <c r="F34" s="385">
        <v>36</v>
      </c>
      <c r="G34" s="81"/>
      <c r="H34" s="389">
        <v>81</v>
      </c>
      <c r="I34" s="98">
        <v>31</v>
      </c>
    </row>
    <row r="35" spans="1:9" ht="16.5" thickBot="1">
      <c r="A35" s="1"/>
      <c r="B35" s="71"/>
      <c r="C35" s="360" t="s">
        <v>141</v>
      </c>
      <c r="D35" s="386">
        <v>35</v>
      </c>
      <c r="E35" s="387">
        <v>29</v>
      </c>
      <c r="F35" s="388">
        <v>51</v>
      </c>
      <c r="G35" s="82"/>
      <c r="H35" s="391">
        <v>10</v>
      </c>
      <c r="I35" s="392">
        <v>16</v>
      </c>
    </row>
    <row r="36" spans="1:9" ht="15.75">
      <c r="A36" s="1"/>
      <c r="B36" s="71"/>
      <c r="D36" s="358"/>
      <c r="E36" s="358"/>
      <c r="F36" s="359"/>
      <c r="G36" s="82"/>
      <c r="I36" s="390"/>
    </row>
    <row r="37" spans="1:9" ht="16.5" customHeight="1" thickBot="1">
      <c r="A37" s="5"/>
      <c r="B37" s="70"/>
      <c r="C37" s="54" t="s">
        <v>25</v>
      </c>
      <c r="D37" s="52"/>
      <c r="E37" s="52"/>
      <c r="F37" s="52"/>
      <c r="G37" s="70"/>
      <c r="H37" s="52"/>
      <c r="I37" s="86"/>
    </row>
    <row r="38" spans="1:9" ht="17.25" thickBot="1" thickTop="1">
      <c r="A38" s="6"/>
      <c r="B38" s="71"/>
      <c r="C38" s="7"/>
      <c r="D38" s="48"/>
      <c r="E38" s="48"/>
      <c r="F38" s="48"/>
      <c r="G38" s="79"/>
      <c r="H38" s="48"/>
      <c r="I38" s="87"/>
    </row>
    <row r="39" spans="1:9" ht="16.5" thickBot="1">
      <c r="A39" s="19" t="s">
        <v>2</v>
      </c>
      <c r="B39" s="72"/>
      <c r="C39" s="157" t="s">
        <v>54</v>
      </c>
      <c r="D39" s="144">
        <v>36</v>
      </c>
      <c r="E39" s="145">
        <v>30</v>
      </c>
      <c r="F39" s="146">
        <v>34</v>
      </c>
      <c r="G39" s="80"/>
      <c r="H39" s="147">
        <v>31</v>
      </c>
      <c r="I39" s="408" t="s">
        <v>49</v>
      </c>
    </row>
    <row r="40" spans="1:9" ht="16.5" thickBot="1">
      <c r="A40" s="17"/>
      <c r="B40" s="71"/>
      <c r="C40" s="18"/>
      <c r="D40" s="149"/>
      <c r="E40" s="149"/>
      <c r="F40" s="149"/>
      <c r="G40" s="80"/>
      <c r="H40" s="150"/>
      <c r="I40" s="151"/>
    </row>
    <row r="41" spans="1:9" ht="16.5" thickBot="1">
      <c r="A41" s="19" t="s">
        <v>8</v>
      </c>
      <c r="B41" s="72"/>
      <c r="C41" s="157" t="s">
        <v>55</v>
      </c>
      <c r="D41" s="152">
        <v>25.81</v>
      </c>
      <c r="E41" s="153">
        <v>30.11</v>
      </c>
      <c r="F41" s="146">
        <v>32.48</v>
      </c>
      <c r="G41" s="80"/>
      <c r="H41" s="154">
        <v>24.56</v>
      </c>
      <c r="I41" s="419" t="s">
        <v>49</v>
      </c>
    </row>
    <row r="42" spans="1:9" ht="16.5" hidden="1" thickBot="1">
      <c r="A42" s="17"/>
      <c r="B42" s="71"/>
      <c r="C42" s="18"/>
      <c r="G42" s="80"/>
      <c r="H42" s="115"/>
      <c r="I42" s="116"/>
    </row>
    <row r="43" spans="1:9" ht="16.5" hidden="1" thickBot="1">
      <c r="A43" s="19" t="s">
        <v>16</v>
      </c>
      <c r="B43" s="72"/>
      <c r="C43" s="22" t="s">
        <v>26</v>
      </c>
      <c r="D43" s="40"/>
      <c r="E43" s="21"/>
      <c r="F43" s="34"/>
      <c r="G43" s="80"/>
      <c r="H43" s="29"/>
      <c r="I43" s="90"/>
    </row>
    <row r="44" spans="1:9" ht="15.75">
      <c r="A44" s="17"/>
      <c r="B44" s="71"/>
      <c r="C44" s="12"/>
      <c r="D44" s="12"/>
      <c r="E44" s="12"/>
      <c r="F44" s="12"/>
      <c r="G44" s="83"/>
      <c r="H44" s="12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thickBot="1" thickTop="1">
      <c r="A46" s="6"/>
      <c r="B46" s="71"/>
      <c r="C46" s="7"/>
      <c r="D46" s="48"/>
      <c r="E46" s="48"/>
      <c r="F46" s="48"/>
      <c r="G46" s="79"/>
      <c r="H46" s="48"/>
      <c r="I46" s="87"/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6.5" hidden="1" thickBot="1">
      <c r="A51" s="19" t="s">
        <v>8</v>
      </c>
      <c r="B51" s="72"/>
      <c r="C51" s="22" t="s">
        <v>32</v>
      </c>
      <c r="D51" s="22"/>
      <c r="E51" s="22"/>
      <c r="F51" s="22"/>
      <c r="G51" s="80"/>
      <c r="H51" s="30"/>
      <c r="I51" s="88"/>
    </row>
    <row r="52" spans="1:9" ht="30.75" thickBot="1">
      <c r="A52" s="65" t="s">
        <v>4</v>
      </c>
      <c r="B52" s="71"/>
      <c r="C52" s="332" t="s">
        <v>128</v>
      </c>
      <c r="D52" s="122">
        <v>1101310</v>
      </c>
      <c r="E52" s="122">
        <v>1135930</v>
      </c>
      <c r="F52" s="123">
        <v>1227860</v>
      </c>
      <c r="G52" s="81"/>
      <c r="H52" s="119">
        <v>1504490</v>
      </c>
      <c r="I52" s="120">
        <v>1648700</v>
      </c>
    </row>
    <row r="53" spans="1:9" ht="15.75" hidden="1">
      <c r="A53" s="6" t="s">
        <v>6</v>
      </c>
      <c r="B53" s="71"/>
      <c r="C53" s="9" t="s">
        <v>34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11" t="s">
        <v>36</v>
      </c>
      <c r="D54" s="36"/>
      <c r="E54" s="36"/>
      <c r="F54" s="24"/>
      <c r="G54" s="81"/>
      <c r="H54" s="38"/>
      <c r="I54" s="103"/>
    </row>
    <row r="55" spans="1:9" ht="16.5" thickBot="1">
      <c r="A55" s="1"/>
      <c r="B55" s="71"/>
      <c r="C55" s="9"/>
      <c r="D55" s="9"/>
      <c r="E55" s="9"/>
      <c r="F55" s="9"/>
      <c r="G55" s="81"/>
      <c r="H55" s="12"/>
      <c r="I55" s="91"/>
    </row>
    <row r="56" spans="1:9" ht="16.5" hidden="1" thickBot="1">
      <c r="A56" s="19" t="s">
        <v>16</v>
      </c>
      <c r="B56" s="72"/>
      <c r="C56" s="105" t="s">
        <v>37</v>
      </c>
      <c r="D56" s="105"/>
      <c r="E56" s="105"/>
      <c r="F56" s="105"/>
      <c r="G56" s="80"/>
      <c r="H56" s="109"/>
      <c r="I56" s="110"/>
    </row>
    <row r="57" spans="1:9" ht="30.75" thickBot="1">
      <c r="A57" s="65" t="s">
        <v>4</v>
      </c>
      <c r="B57" s="71"/>
      <c r="C57" s="333" t="s">
        <v>130</v>
      </c>
      <c r="D57" s="126">
        <v>610600</v>
      </c>
      <c r="E57" s="107">
        <v>159000</v>
      </c>
      <c r="F57" s="108">
        <v>987000</v>
      </c>
      <c r="G57" s="81"/>
      <c r="H57" s="334">
        <v>1034000</v>
      </c>
      <c r="I57" s="335">
        <v>3887000</v>
      </c>
    </row>
    <row r="58" spans="1:9" ht="16.5" hidden="1" thickBot="1">
      <c r="A58" s="6" t="s">
        <v>6</v>
      </c>
      <c r="B58" s="71"/>
      <c r="C58" s="9" t="s">
        <v>39</v>
      </c>
      <c r="D58" s="35"/>
      <c r="E58" s="35"/>
      <c r="F58" s="23"/>
      <c r="G58" s="81"/>
      <c r="H58" s="39"/>
      <c r="I58" s="94"/>
    </row>
    <row r="59" spans="1:9" ht="16.5" hidden="1" thickBot="1">
      <c r="A59" s="66" t="s">
        <v>35</v>
      </c>
      <c r="B59" s="71"/>
      <c r="C59" s="9" t="s">
        <v>40</v>
      </c>
      <c r="D59" s="35"/>
      <c r="E59" s="35"/>
      <c r="F59" s="23"/>
      <c r="G59" s="81"/>
      <c r="H59" s="39"/>
      <c r="I59" s="94"/>
    </row>
    <row r="60" spans="1:9" ht="16.5" customHeight="1" hidden="1" thickBot="1">
      <c r="A60" s="5"/>
      <c r="B60" s="7"/>
      <c r="C60" s="131" t="s">
        <v>47</v>
      </c>
      <c r="D60" s="132"/>
      <c r="E60" s="132"/>
      <c r="F60" s="232"/>
      <c r="G60" s="44"/>
      <c r="H60" s="421"/>
      <c r="I60" s="422"/>
    </row>
    <row r="61" spans="1:9" ht="15.75" hidden="1">
      <c r="A61" s="6"/>
      <c r="B61" s="17"/>
      <c r="C61" s="7"/>
      <c r="D61" s="48" t="s">
        <v>42</v>
      </c>
      <c r="E61" s="48" t="s">
        <v>43</v>
      </c>
      <c r="F61" s="49" t="s">
        <v>44</v>
      </c>
      <c r="G61" s="48"/>
      <c r="H61" s="50" t="s">
        <v>45</v>
      </c>
      <c r="I61" s="49" t="s">
        <v>46</v>
      </c>
    </row>
    <row r="62" spans="1:9" ht="30.75" hidden="1" thickBot="1">
      <c r="A62" s="19" t="s">
        <v>2</v>
      </c>
      <c r="B62" s="55"/>
      <c r="C62" s="46" t="s">
        <v>41</v>
      </c>
      <c r="D62" s="34"/>
      <c r="E62" s="34"/>
      <c r="F62" s="34"/>
      <c r="G62" s="41"/>
      <c r="H62" s="47"/>
      <c r="I62" s="47"/>
    </row>
    <row r="63" spans="3:9" ht="15.75" thickBot="1">
      <c r="C63" s="345" t="s">
        <v>163</v>
      </c>
      <c r="D63" s="201"/>
      <c r="E63" s="201"/>
      <c r="F63" s="230"/>
      <c r="H63" s="345" t="s">
        <v>163</v>
      </c>
      <c r="I63" s="230"/>
    </row>
  </sheetData>
  <sheetProtection/>
  <mergeCells count="2">
    <mergeCell ref="D2:E2"/>
    <mergeCell ref="H60:I60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170</v>
      </c>
      <c r="E6" s="33">
        <v>170</v>
      </c>
      <c r="F6" s="27">
        <v>170</v>
      </c>
      <c r="G6" s="81"/>
      <c r="H6" s="27">
        <v>170</v>
      </c>
      <c r="I6" s="134">
        <v>170</v>
      </c>
    </row>
    <row r="7" spans="1:9" ht="16.5" thickBot="1">
      <c r="A7" s="6" t="s">
        <v>6</v>
      </c>
      <c r="B7" s="71"/>
      <c r="C7" s="11" t="s">
        <v>7</v>
      </c>
      <c r="D7" s="124" t="s">
        <v>49</v>
      </c>
      <c r="E7" s="124" t="s">
        <v>49</v>
      </c>
      <c r="F7" s="128" t="s">
        <v>49</v>
      </c>
      <c r="G7" s="81"/>
      <c r="H7" s="128" t="s">
        <v>49</v>
      </c>
      <c r="I7" s="183" t="s">
        <v>49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185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93</v>
      </c>
      <c r="D14" s="60"/>
      <c r="E14" s="35"/>
      <c r="F14" s="23"/>
      <c r="G14" s="81"/>
      <c r="H14" s="25"/>
      <c r="I14" s="89"/>
    </row>
    <row r="15" spans="1:9" ht="15.75">
      <c r="A15" s="56"/>
      <c r="B15" s="73"/>
      <c r="C15" s="58" t="s">
        <v>77</v>
      </c>
      <c r="D15" s="60" t="s">
        <v>118</v>
      </c>
      <c r="E15" s="59" t="s">
        <v>78</v>
      </c>
      <c r="F15" s="159" t="s">
        <v>118</v>
      </c>
      <c r="G15" s="81"/>
      <c r="H15" s="129" t="s">
        <v>78</v>
      </c>
      <c r="I15" s="159" t="s">
        <v>78</v>
      </c>
    </row>
    <row r="16" spans="1:9" ht="15.75">
      <c r="A16" s="56"/>
      <c r="B16" s="73"/>
      <c r="C16" s="58" t="s">
        <v>79</v>
      </c>
      <c r="D16" s="60" t="s">
        <v>118</v>
      </c>
      <c r="E16" s="59" t="s">
        <v>80</v>
      </c>
      <c r="F16" s="159" t="s">
        <v>118</v>
      </c>
      <c r="G16" s="81"/>
      <c r="H16" s="129" t="s">
        <v>80</v>
      </c>
      <c r="I16" s="159" t="s">
        <v>80</v>
      </c>
    </row>
    <row r="17" spans="1:9" ht="16.5" thickBot="1">
      <c r="A17" s="64" t="s">
        <v>13</v>
      </c>
      <c r="B17" s="73"/>
      <c r="C17" s="300" t="s">
        <v>14</v>
      </c>
      <c r="D17" s="124" t="s">
        <v>118</v>
      </c>
      <c r="E17" s="124" t="s">
        <v>118</v>
      </c>
      <c r="F17" s="128" t="s">
        <v>118</v>
      </c>
      <c r="G17" s="81"/>
      <c r="H17" s="128" t="s">
        <v>118</v>
      </c>
      <c r="I17" s="183" t="s">
        <v>118</v>
      </c>
    </row>
    <row r="18" spans="1:9" ht="16.5" thickBot="1">
      <c r="A18" s="17"/>
      <c r="B18" s="71"/>
      <c r="C18" s="10"/>
      <c r="D18" s="10"/>
      <c r="E18" s="10"/>
      <c r="F18" s="10"/>
      <c r="G18" s="82"/>
      <c r="H18" s="10"/>
      <c r="I18" s="91"/>
    </row>
    <row r="19" spans="1:9" ht="16.5" thickBot="1">
      <c r="A19" s="57" t="s">
        <v>16</v>
      </c>
      <c r="B19" s="72"/>
      <c r="C19" s="22" t="s">
        <v>17</v>
      </c>
      <c r="D19" s="22"/>
      <c r="E19" s="22"/>
      <c r="F19" s="22"/>
      <c r="G19" s="80"/>
      <c r="H19" s="31"/>
      <c r="I19" s="88"/>
    </row>
    <row r="20" spans="1:9" ht="15.75" hidden="1">
      <c r="A20" s="6" t="s">
        <v>4</v>
      </c>
      <c r="B20" s="71"/>
      <c r="C20" s="67" t="s">
        <v>18</v>
      </c>
      <c r="D20" s="32"/>
      <c r="E20" s="27"/>
      <c r="F20" s="42"/>
      <c r="G20" s="83"/>
      <c r="H20" s="37"/>
      <c r="I20" s="93"/>
    </row>
    <row r="21" spans="1:9" ht="15.75" hidden="1">
      <c r="A21" s="6" t="s">
        <v>6</v>
      </c>
      <c r="B21" s="71"/>
      <c r="C21" s="68" t="s">
        <v>19</v>
      </c>
      <c r="D21" s="33"/>
      <c r="E21" s="27"/>
      <c r="F21" s="42"/>
      <c r="G21" s="83"/>
      <c r="H21" s="37"/>
      <c r="I21" s="94"/>
    </row>
    <row r="22" spans="1:9" ht="15.75" hidden="1">
      <c r="A22" s="56" t="s">
        <v>11</v>
      </c>
      <c r="B22" s="73"/>
      <c r="C22" s="20" t="s">
        <v>20</v>
      </c>
      <c r="D22" s="35"/>
      <c r="E22" s="23"/>
      <c r="F22" s="76"/>
      <c r="G22" s="81"/>
      <c r="H22" s="37"/>
      <c r="I22" s="94"/>
    </row>
    <row r="23" spans="1:9" ht="16.5" thickBot="1">
      <c r="A23" s="64" t="s">
        <v>13</v>
      </c>
      <c r="B23" s="73"/>
      <c r="C23" s="16" t="s">
        <v>21</v>
      </c>
      <c r="D23" s="125" t="s">
        <v>49</v>
      </c>
      <c r="E23" s="125" t="s">
        <v>49</v>
      </c>
      <c r="F23" s="125" t="s">
        <v>49</v>
      </c>
      <c r="G23" s="81"/>
      <c r="H23" s="263">
        <v>2</v>
      </c>
      <c r="I23" s="136">
        <v>2</v>
      </c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7.25" thickBot="1" thickTop="1">
      <c r="A25" s="6"/>
      <c r="B25" s="71"/>
      <c r="C25" s="7"/>
      <c r="D25" s="48"/>
      <c r="E25" s="48"/>
      <c r="F25" s="48"/>
      <c r="G25" s="79"/>
      <c r="H25" s="48"/>
      <c r="I25" s="87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13</v>
      </c>
      <c r="E27" s="43">
        <v>16</v>
      </c>
      <c r="F27" s="23">
        <v>23</v>
      </c>
      <c r="G27" s="81"/>
      <c r="H27" s="27">
        <v>111</v>
      </c>
      <c r="I27" s="98">
        <v>12</v>
      </c>
    </row>
    <row r="28" spans="1:9" ht="16.5" thickBot="1">
      <c r="A28" s="66" t="s">
        <v>6</v>
      </c>
      <c r="B28" s="71"/>
      <c r="C28" s="16" t="s">
        <v>24</v>
      </c>
      <c r="D28" s="24">
        <v>57</v>
      </c>
      <c r="E28" s="36">
        <v>51</v>
      </c>
      <c r="F28" s="24">
        <v>28</v>
      </c>
      <c r="G28" s="81"/>
      <c r="H28" s="29">
        <v>38</v>
      </c>
      <c r="I28" s="90">
        <v>116</v>
      </c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7.25" thickBot="1" thickTop="1">
      <c r="A30" s="6"/>
      <c r="B30" s="71"/>
      <c r="C30" s="7"/>
      <c r="D30" s="48"/>
      <c r="E30" s="48"/>
      <c r="F30" s="48"/>
      <c r="G30" s="79"/>
      <c r="H30" s="48"/>
      <c r="I30" s="87"/>
    </row>
    <row r="31" spans="1:9" ht="16.5" thickBot="1">
      <c r="A31" s="19" t="s">
        <v>2</v>
      </c>
      <c r="B31" s="72"/>
      <c r="C31" s="157" t="s">
        <v>54</v>
      </c>
      <c r="D31" s="152">
        <v>188.26999999999998</v>
      </c>
      <c r="E31" s="145">
        <v>239.82</v>
      </c>
      <c r="F31" s="146">
        <v>349.51</v>
      </c>
      <c r="G31" s="80"/>
      <c r="H31" s="147">
        <v>428.94</v>
      </c>
      <c r="I31" s="125" t="s">
        <v>49</v>
      </c>
    </row>
    <row r="32" spans="1:9" ht="16.5" thickBot="1">
      <c r="A32" s="17"/>
      <c r="B32" s="71"/>
      <c r="C32" s="18"/>
      <c r="D32" s="149"/>
      <c r="E32" s="149"/>
      <c r="F32" s="149"/>
      <c r="G32" s="80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236.76</v>
      </c>
      <c r="E33" s="153">
        <v>413.88</v>
      </c>
      <c r="F33" s="146">
        <v>147.92000000000002</v>
      </c>
      <c r="G33" s="80"/>
      <c r="H33" s="336">
        <v>426.66</v>
      </c>
      <c r="I33" s="125" t="s">
        <v>49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57"/>
      <c r="B36" s="72"/>
      <c r="G36" s="80"/>
      <c r="I36" s="337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7.25" thickBot="1" thickTop="1">
      <c r="A38" s="6"/>
      <c r="B38" s="71"/>
      <c r="C38" s="7"/>
      <c r="D38" s="48"/>
      <c r="E38" s="48"/>
      <c r="F38" s="48"/>
      <c r="G38" s="79"/>
      <c r="H38" s="48"/>
      <c r="I38" s="87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5" t="s">
        <v>49</v>
      </c>
      <c r="E44" s="125" t="s">
        <v>49</v>
      </c>
      <c r="F44" s="125" t="s">
        <v>49</v>
      </c>
      <c r="G44" s="81"/>
      <c r="H44" s="125" t="s">
        <v>49</v>
      </c>
      <c r="I44" s="125" t="s">
        <v>49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166"/>
      <c r="I45" s="163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135"/>
      <c r="I46" s="136"/>
    </row>
    <row r="47" spans="1:9" ht="16.5" thickBot="1">
      <c r="A47" s="1"/>
      <c r="B47" s="71"/>
      <c r="C47" s="9"/>
      <c r="D47" s="9"/>
      <c r="E47" s="9"/>
      <c r="F47" s="9"/>
      <c r="G47" s="81"/>
      <c r="H47" s="9"/>
      <c r="I47" s="290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96"/>
      <c r="I48" s="197"/>
    </row>
    <row r="49" spans="1:9" ht="16.5" thickBot="1">
      <c r="A49" s="65" t="s">
        <v>4</v>
      </c>
      <c r="B49" s="71"/>
      <c r="C49" s="106" t="s">
        <v>38</v>
      </c>
      <c r="D49" s="125" t="s">
        <v>49</v>
      </c>
      <c r="E49" s="125" t="s">
        <v>49</v>
      </c>
      <c r="F49" s="125" t="s">
        <v>49</v>
      </c>
      <c r="G49" s="81"/>
      <c r="H49" s="125" t="s">
        <v>49</v>
      </c>
      <c r="I49" s="125" t="s">
        <v>49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6.5" thickBot="1">
      <c r="A52" s="1"/>
      <c r="B52" s="111"/>
      <c r="C52" s="322" t="s">
        <v>168</v>
      </c>
      <c r="D52" s="261"/>
      <c r="E52" s="261"/>
      <c r="F52" s="330"/>
      <c r="G52" s="12"/>
      <c r="H52" s="406" t="s">
        <v>168</v>
      </c>
      <c r="I52" s="264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232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PageLayoutView="0" workbookViewId="0" topLeftCell="E1">
      <selection activeCell="G1" sqref="G1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401">
        <v>6444</v>
      </c>
      <c r="E6" s="33">
        <v>6444</v>
      </c>
      <c r="F6" s="27">
        <v>6444</v>
      </c>
      <c r="G6" s="81"/>
      <c r="H6" s="27">
        <v>6444</v>
      </c>
      <c r="I6" s="134">
        <v>6444</v>
      </c>
    </row>
    <row r="7" spans="1:9" ht="16.5" thickBot="1">
      <c r="A7" s="6" t="s">
        <v>6</v>
      </c>
      <c r="B7" s="71"/>
      <c r="C7" s="11" t="s">
        <v>7</v>
      </c>
      <c r="D7" s="124" t="s">
        <v>49</v>
      </c>
      <c r="E7" s="36"/>
      <c r="F7" s="24" t="s">
        <v>51</v>
      </c>
      <c r="G7" s="81"/>
      <c r="H7" s="128" t="s">
        <v>51</v>
      </c>
      <c r="I7" s="183" t="s">
        <v>51</v>
      </c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36"/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7.25" thickBot="1" thickTop="1">
      <c r="A24" s="19" t="s">
        <v>2</v>
      </c>
      <c r="B24" s="72"/>
      <c r="C24" s="22" t="s">
        <v>23</v>
      </c>
      <c r="D24" s="8"/>
      <c r="E24" s="8"/>
      <c r="F24" s="8"/>
      <c r="G24" s="80"/>
      <c r="H24" s="14"/>
      <c r="I24" s="97"/>
    </row>
    <row r="25" spans="1:9" ht="15.75">
      <c r="A25" s="65" t="s">
        <v>4</v>
      </c>
      <c r="B25" s="71"/>
      <c r="C25" s="15" t="s">
        <v>5</v>
      </c>
      <c r="D25" s="23">
        <v>97</v>
      </c>
      <c r="E25" s="43">
        <v>127</v>
      </c>
      <c r="F25" s="23">
        <v>140</v>
      </c>
      <c r="G25" s="81"/>
      <c r="H25" s="23">
        <v>128</v>
      </c>
      <c r="I25" s="98">
        <v>119</v>
      </c>
    </row>
    <row r="26" spans="1:9" ht="16.5" thickBot="1">
      <c r="A26" s="66" t="s">
        <v>6</v>
      </c>
      <c r="B26" s="71"/>
      <c r="C26" s="16" t="s">
        <v>24</v>
      </c>
      <c r="D26" s="24">
        <v>132</v>
      </c>
      <c r="E26" s="36">
        <v>143</v>
      </c>
      <c r="F26" s="24">
        <v>161</v>
      </c>
      <c r="G26" s="81"/>
      <c r="H26" s="24">
        <v>198</v>
      </c>
      <c r="I26" s="90">
        <v>143</v>
      </c>
    </row>
    <row r="27" spans="1:9" ht="15.75">
      <c r="A27" s="1"/>
      <c r="B27" s="71"/>
      <c r="C27" s="361" t="s">
        <v>142</v>
      </c>
      <c r="D27" s="361"/>
      <c r="E27" s="361"/>
      <c r="F27" s="361"/>
      <c r="G27" s="82"/>
      <c r="H27" s="12"/>
      <c r="I27" s="91"/>
    </row>
    <row r="28" spans="1:9" ht="16.5" customHeight="1" thickBot="1">
      <c r="A28" s="5"/>
      <c r="B28" s="70"/>
      <c r="C28" s="54" t="s">
        <v>25</v>
      </c>
      <c r="D28" s="52"/>
      <c r="E28" s="52"/>
      <c r="F28" s="52"/>
      <c r="G28" s="70"/>
      <c r="H28" s="52"/>
      <c r="I28" s="86"/>
    </row>
    <row r="29" spans="1:9" ht="17.25" thickBot="1" thickTop="1">
      <c r="A29" s="19" t="s">
        <v>2</v>
      </c>
      <c r="B29" s="72"/>
      <c r="C29" s="157" t="s">
        <v>54</v>
      </c>
      <c r="D29" s="126" t="s">
        <v>49</v>
      </c>
      <c r="E29" s="126" t="s">
        <v>49</v>
      </c>
      <c r="F29" s="126" t="s">
        <v>49</v>
      </c>
      <c r="G29" s="80"/>
      <c r="H29" s="126" t="s">
        <v>49</v>
      </c>
      <c r="I29" s="126" t="s">
        <v>49</v>
      </c>
    </row>
    <row r="30" spans="1:9" ht="16.5" thickBot="1">
      <c r="A30" s="17"/>
      <c r="B30" s="71"/>
      <c r="C30" s="18"/>
      <c r="G30" s="80"/>
      <c r="H30" s="62"/>
      <c r="I30" s="100"/>
    </row>
    <row r="31" spans="1:9" ht="16.5" thickBot="1">
      <c r="A31" s="19" t="s">
        <v>8</v>
      </c>
      <c r="B31" s="72"/>
      <c r="C31" s="157" t="s">
        <v>55</v>
      </c>
      <c r="D31" s="126" t="s">
        <v>49</v>
      </c>
      <c r="E31" s="126" t="s">
        <v>49</v>
      </c>
      <c r="F31" s="126" t="s">
        <v>49</v>
      </c>
      <c r="G31" s="80"/>
      <c r="H31" s="126" t="s">
        <v>49</v>
      </c>
      <c r="I31" s="126" t="s">
        <v>49</v>
      </c>
    </row>
    <row r="32" spans="1:9" ht="16.5" hidden="1" thickBot="1">
      <c r="A32" s="17"/>
      <c r="B32" s="71"/>
      <c r="C32" s="18"/>
      <c r="G32" s="80"/>
      <c r="H32" s="115"/>
      <c r="I32" s="116"/>
    </row>
    <row r="33" spans="1:9" ht="16.5" hidden="1" thickBot="1">
      <c r="A33" s="19" t="s">
        <v>16</v>
      </c>
      <c r="B33" s="72"/>
      <c r="C33" s="22" t="s">
        <v>26</v>
      </c>
      <c r="D33" s="40"/>
      <c r="E33" s="21"/>
      <c r="F33" s="34"/>
      <c r="G33" s="80"/>
      <c r="H33" s="29"/>
      <c r="I33" s="90"/>
    </row>
    <row r="34" spans="1:9" ht="15.75">
      <c r="A34" s="17"/>
      <c r="B34" s="71"/>
      <c r="C34" s="12"/>
      <c r="D34" s="12"/>
      <c r="E34" s="12"/>
      <c r="F34" s="12"/>
      <c r="G34" s="83"/>
      <c r="H34" s="12"/>
      <c r="I34" s="91"/>
    </row>
    <row r="35" spans="1:9" ht="16.5" customHeight="1" thickBot="1">
      <c r="A35" s="5"/>
      <c r="B35" s="70"/>
      <c r="C35" s="54" t="s">
        <v>27</v>
      </c>
      <c r="D35" s="52"/>
      <c r="E35" s="52"/>
      <c r="F35" s="52"/>
      <c r="G35" s="70"/>
      <c r="H35" s="52"/>
      <c r="I35" s="86"/>
    </row>
    <row r="36" spans="1:9" ht="16.5" hidden="1" thickBot="1">
      <c r="A36" s="19" t="s">
        <v>2</v>
      </c>
      <c r="B36" s="72"/>
      <c r="C36" s="22" t="s">
        <v>28</v>
      </c>
      <c r="D36" s="22"/>
      <c r="E36" s="22"/>
      <c r="F36" s="22"/>
      <c r="G36" s="80"/>
      <c r="H36" s="30"/>
      <c r="I36" s="101"/>
    </row>
    <row r="37" spans="1:9" ht="16.5" hidden="1" thickBot="1">
      <c r="A37" s="65" t="s">
        <v>4</v>
      </c>
      <c r="B37" s="71"/>
      <c r="C37" s="12" t="s">
        <v>29</v>
      </c>
      <c r="D37" s="32"/>
      <c r="E37" s="32"/>
      <c r="F37" s="27"/>
      <c r="G37" s="83"/>
      <c r="H37" s="45"/>
      <c r="I37" s="102"/>
    </row>
    <row r="38" spans="1:9" ht="16.5" hidden="1" thickBot="1">
      <c r="A38" s="56" t="s">
        <v>11</v>
      </c>
      <c r="B38" s="73"/>
      <c r="C38" s="9" t="s">
        <v>30</v>
      </c>
      <c r="D38" s="35"/>
      <c r="E38" s="35"/>
      <c r="F38" s="23"/>
      <c r="G38" s="81"/>
      <c r="H38" s="39"/>
      <c r="I38" s="102"/>
    </row>
    <row r="39" spans="1:9" ht="16.5" hidden="1" thickBot="1">
      <c r="A39" s="64" t="s">
        <v>13</v>
      </c>
      <c r="B39" s="73"/>
      <c r="C39" s="11" t="s">
        <v>31</v>
      </c>
      <c r="D39" s="36"/>
      <c r="E39" s="36"/>
      <c r="F39" s="24"/>
      <c r="G39" s="81"/>
      <c r="H39" s="38"/>
      <c r="I39" s="95"/>
    </row>
    <row r="40" spans="1:9" ht="17.25" thickBot="1" thickTop="1">
      <c r="A40" s="19" t="s">
        <v>8</v>
      </c>
      <c r="B40" s="72"/>
      <c r="C40" s="22" t="s">
        <v>32</v>
      </c>
      <c r="D40" s="22"/>
      <c r="E40" s="22"/>
      <c r="F40" s="22"/>
      <c r="G40" s="80"/>
      <c r="H40" s="30"/>
      <c r="I40" s="88"/>
    </row>
    <row r="41" spans="1:9" ht="16.5" thickBot="1">
      <c r="A41" s="65" t="s">
        <v>4</v>
      </c>
      <c r="B41" s="71"/>
      <c r="C41" s="121" t="s">
        <v>33</v>
      </c>
      <c r="D41" s="126" t="s">
        <v>49</v>
      </c>
      <c r="E41" s="126" t="s">
        <v>49</v>
      </c>
      <c r="F41" s="126" t="s">
        <v>49</v>
      </c>
      <c r="G41" s="81"/>
      <c r="H41" s="126" t="s">
        <v>49</v>
      </c>
      <c r="I41" s="126" t="s">
        <v>49</v>
      </c>
    </row>
    <row r="42" spans="1:9" ht="15.75" hidden="1">
      <c r="A42" s="6" t="s">
        <v>6</v>
      </c>
      <c r="B42" s="71"/>
      <c r="C42" s="9" t="s">
        <v>34</v>
      </c>
      <c r="D42" s="35"/>
      <c r="E42" s="35"/>
      <c r="F42" s="23"/>
      <c r="G42" s="81"/>
      <c r="H42" s="39"/>
      <c r="I42" s="94"/>
    </row>
    <row r="43" spans="1:9" ht="16.5" hidden="1" thickBot="1">
      <c r="A43" s="66" t="s">
        <v>35</v>
      </c>
      <c r="B43" s="71"/>
      <c r="C43" s="11" t="s">
        <v>36</v>
      </c>
      <c r="D43" s="36"/>
      <c r="E43" s="36"/>
      <c r="F43" s="24"/>
      <c r="G43" s="81"/>
      <c r="H43" s="38"/>
      <c r="I43" s="103"/>
    </row>
    <row r="44" spans="1:9" ht="16.5" thickBot="1">
      <c r="A44" s="1"/>
      <c r="B44" s="71"/>
      <c r="C44" s="9"/>
      <c r="D44" s="9"/>
      <c r="E44" s="9"/>
      <c r="F44" s="9"/>
      <c r="G44" s="81"/>
      <c r="H44" s="12"/>
      <c r="I44" s="91"/>
    </row>
    <row r="45" spans="1:9" ht="16.5" thickBot="1">
      <c r="A45" s="19" t="s">
        <v>16</v>
      </c>
      <c r="B45" s="72"/>
      <c r="C45" s="105" t="s">
        <v>37</v>
      </c>
      <c r="D45" s="105"/>
      <c r="E45" s="105"/>
      <c r="F45" s="105"/>
      <c r="G45" s="80"/>
      <c r="H45" s="109"/>
      <c r="I45" s="110"/>
    </row>
    <row r="46" spans="1:9" ht="16.5" thickBot="1">
      <c r="A46" s="65" t="s">
        <v>4</v>
      </c>
      <c r="B46" s="71"/>
      <c r="C46" s="106" t="s">
        <v>38</v>
      </c>
      <c r="D46" s="126" t="s">
        <v>49</v>
      </c>
      <c r="E46" s="126" t="s">
        <v>49</v>
      </c>
      <c r="F46" s="126" t="s">
        <v>49</v>
      </c>
      <c r="G46" s="81"/>
      <c r="H46" s="126" t="s">
        <v>49</v>
      </c>
      <c r="I46" s="126" t="s">
        <v>49</v>
      </c>
    </row>
    <row r="47" spans="1:9" ht="16.5" hidden="1" thickBot="1">
      <c r="A47" s="6" t="s">
        <v>6</v>
      </c>
      <c r="B47" s="71"/>
      <c r="C47" s="9" t="s">
        <v>39</v>
      </c>
      <c r="D47" s="35"/>
      <c r="E47" s="35"/>
      <c r="F47" s="23"/>
      <c r="G47" s="81"/>
      <c r="H47" s="39"/>
      <c r="I47" s="94"/>
    </row>
    <row r="48" spans="1:9" ht="16.5" hidden="1" thickBot="1">
      <c r="A48" s="66" t="s">
        <v>35</v>
      </c>
      <c r="B48" s="71"/>
      <c r="C48" s="9" t="s">
        <v>40</v>
      </c>
      <c r="D48" s="35"/>
      <c r="E48" s="35"/>
      <c r="F48" s="23"/>
      <c r="G48" s="81"/>
      <c r="H48" s="39"/>
      <c r="I48" s="94"/>
    </row>
    <row r="49" spans="1:9" ht="45.75" thickBot="1">
      <c r="A49" s="1"/>
      <c r="B49" s="111"/>
      <c r="C49" s="410" t="s">
        <v>50</v>
      </c>
      <c r="D49" s="261"/>
      <c r="E49" s="261"/>
      <c r="F49" s="330"/>
      <c r="G49" s="12"/>
      <c r="H49" s="267" t="s">
        <v>166</v>
      </c>
      <c r="I49" s="264"/>
    </row>
    <row r="50" spans="1:9" ht="16.5" customHeight="1" hidden="1" thickBot="1">
      <c r="A50" s="5"/>
      <c r="B50" s="7"/>
      <c r="C50" s="131" t="s">
        <v>47</v>
      </c>
      <c r="D50" s="132"/>
      <c r="E50" s="132"/>
      <c r="F50" s="381"/>
      <c r="G50" s="44"/>
      <c r="H50" s="421"/>
      <c r="I50" s="422"/>
    </row>
    <row r="51" spans="1:9" ht="15.75" hidden="1">
      <c r="A51" s="6"/>
      <c r="B51" s="17"/>
      <c r="C51" s="7"/>
      <c r="D51" s="48" t="s">
        <v>42</v>
      </c>
      <c r="E51" s="48" t="s">
        <v>43</v>
      </c>
      <c r="F51" s="49" t="s">
        <v>44</v>
      </c>
      <c r="G51" s="48"/>
      <c r="H51" s="50" t="s">
        <v>45</v>
      </c>
      <c r="I51" s="49" t="s">
        <v>46</v>
      </c>
    </row>
    <row r="52" spans="1:9" ht="30.75" hidden="1" thickBot="1">
      <c r="A52" s="19" t="s">
        <v>2</v>
      </c>
      <c r="B52" s="55"/>
      <c r="C52" s="46" t="s">
        <v>41</v>
      </c>
      <c r="D52" s="34"/>
      <c r="E52" s="34"/>
      <c r="F52" s="34"/>
      <c r="G52" s="41"/>
      <c r="H52" s="47"/>
      <c r="I52" s="47"/>
    </row>
  </sheetData>
  <sheetProtection/>
  <mergeCells count="2">
    <mergeCell ref="D2:E2"/>
    <mergeCell ref="H50:I50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B1">
      <selection activeCell="I34" sqref="I34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4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4741</v>
      </c>
      <c r="E6" s="33">
        <v>4741</v>
      </c>
      <c r="F6" s="27">
        <v>4741</v>
      </c>
      <c r="G6" s="81"/>
      <c r="H6" s="27">
        <v>4741</v>
      </c>
      <c r="I6" s="134">
        <v>4741</v>
      </c>
    </row>
    <row r="7" spans="1:9" ht="16.5" thickBot="1">
      <c r="A7" s="6" t="s">
        <v>6</v>
      </c>
      <c r="B7" s="71"/>
      <c r="C7" s="11" t="s">
        <v>7</v>
      </c>
      <c r="D7" s="36">
        <v>4593</v>
      </c>
      <c r="E7" s="36">
        <v>4593</v>
      </c>
      <c r="F7" s="24">
        <v>4593</v>
      </c>
      <c r="G7" s="81"/>
      <c r="H7" s="26">
        <v>4593</v>
      </c>
      <c r="I7" s="90">
        <v>4593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338" t="s">
        <v>12</v>
      </c>
      <c r="D14" s="419" t="s">
        <v>49</v>
      </c>
      <c r="E14" s="419" t="s">
        <v>49</v>
      </c>
      <c r="F14" s="419" t="s">
        <v>49</v>
      </c>
      <c r="G14" s="81"/>
      <c r="H14" s="408" t="s">
        <v>49</v>
      </c>
      <c r="I14" s="408" t="s">
        <v>49</v>
      </c>
    </row>
    <row r="15" spans="1:9" ht="16.5" thickBot="1">
      <c r="A15" s="56"/>
      <c r="B15" s="73"/>
      <c r="C15" s="185"/>
      <c r="G15" s="81"/>
      <c r="H15" s="343"/>
      <c r="I15" s="344"/>
    </row>
    <row r="16" spans="1:9" ht="16.5" thickBot="1">
      <c r="A16" s="64" t="s">
        <v>13</v>
      </c>
      <c r="B16" s="73"/>
      <c r="C16" s="341" t="s">
        <v>14</v>
      </c>
      <c r="D16" s="419" t="s">
        <v>49</v>
      </c>
      <c r="E16" s="419" t="s">
        <v>49</v>
      </c>
      <c r="F16" s="419" t="s">
        <v>49</v>
      </c>
      <c r="G16" s="81"/>
      <c r="H16" s="419" t="s">
        <v>49</v>
      </c>
      <c r="I16" s="419" t="s">
        <v>49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2245</v>
      </c>
      <c r="E22" s="24">
        <v>2321</v>
      </c>
      <c r="F22" s="77">
        <v>2484</v>
      </c>
      <c r="G22" s="81"/>
      <c r="H22" s="135">
        <v>2561</v>
      </c>
      <c r="I22" s="136">
        <v>2635</v>
      </c>
    </row>
    <row r="23" spans="1:9" ht="15.75">
      <c r="A23" s="1"/>
      <c r="B23" s="71"/>
      <c r="C23" s="13"/>
      <c r="D23" s="13"/>
      <c r="E23" s="13"/>
      <c r="F23" s="13"/>
      <c r="G23" s="84"/>
      <c r="H23" s="13"/>
      <c r="I23" s="96"/>
    </row>
    <row r="24" spans="1:9" ht="16.5" customHeight="1" thickBot="1">
      <c r="A24" s="5"/>
      <c r="B24" s="70"/>
      <c r="C24" s="54" t="s">
        <v>22</v>
      </c>
      <c r="D24" s="52"/>
      <c r="E24" s="52"/>
      <c r="F24" s="52"/>
      <c r="G24" s="70"/>
      <c r="H24" s="52"/>
      <c r="I24" s="86"/>
    </row>
    <row r="25" spans="1:9" ht="16.5" customHeight="1" thickBot="1" thickTop="1">
      <c r="A25" s="240"/>
      <c r="B25" s="70"/>
      <c r="G25" s="70"/>
      <c r="I25" s="191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5</v>
      </c>
      <c r="E27" s="43">
        <v>7</v>
      </c>
      <c r="F27" s="23">
        <v>6</v>
      </c>
      <c r="G27" s="81"/>
      <c r="H27" s="23">
        <v>5</v>
      </c>
      <c r="I27" s="98">
        <v>26</v>
      </c>
    </row>
    <row r="28" spans="1:9" ht="16.5" thickBot="1">
      <c r="A28" s="66" t="s">
        <v>6</v>
      </c>
      <c r="B28" s="71"/>
      <c r="C28" s="16" t="s">
        <v>24</v>
      </c>
      <c r="D28" s="24">
        <v>9</v>
      </c>
      <c r="E28" s="36">
        <v>11</v>
      </c>
      <c r="F28" s="24">
        <v>6</v>
      </c>
      <c r="G28" s="81"/>
      <c r="H28" s="24">
        <v>7</v>
      </c>
      <c r="I28" s="90">
        <v>28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6.5" customHeight="1" thickBot="1" thickTop="1">
      <c r="A31" s="240"/>
      <c r="B31" s="70"/>
      <c r="G31" s="70"/>
      <c r="I31" s="191"/>
    </row>
    <row r="32" spans="1:9" ht="16.5" thickBot="1">
      <c r="A32" s="19" t="s">
        <v>2</v>
      </c>
      <c r="B32" s="72"/>
      <c r="C32" s="157" t="s">
        <v>54</v>
      </c>
      <c r="D32" s="144">
        <v>37.37</v>
      </c>
      <c r="E32" s="145">
        <v>44.97</v>
      </c>
      <c r="F32" s="146">
        <v>58</v>
      </c>
      <c r="G32" s="80"/>
      <c r="H32" s="147">
        <v>50.88</v>
      </c>
      <c r="I32" s="408" t="s">
        <v>49</v>
      </c>
    </row>
    <row r="33" spans="1:9" ht="16.5" thickBot="1">
      <c r="A33" s="17"/>
      <c r="B33" s="71"/>
      <c r="C33" s="18"/>
      <c r="D33" s="149"/>
      <c r="E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63.05</v>
      </c>
      <c r="E34" s="153">
        <v>53.64</v>
      </c>
      <c r="F34" s="146">
        <v>48.85</v>
      </c>
      <c r="G34" s="80"/>
      <c r="H34" s="154">
        <v>49.76</v>
      </c>
      <c r="I34" s="268" t="s">
        <v>49</v>
      </c>
    </row>
    <row r="35" spans="1:9" ht="16.5" hidden="1" thickBot="1">
      <c r="A35" s="17"/>
      <c r="B35" s="71"/>
      <c r="C35" s="18"/>
      <c r="G35" s="80"/>
      <c r="H35" s="115"/>
      <c r="I35" s="116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9"/>
      <c r="I36" s="90"/>
    </row>
    <row r="37" spans="1:9" ht="15.75">
      <c r="A37" s="17"/>
      <c r="B37" s="71"/>
      <c r="C37" s="12"/>
      <c r="D37" s="12"/>
      <c r="E37" s="12"/>
      <c r="F37" s="12"/>
      <c r="G37" s="83"/>
      <c r="H37" s="12"/>
      <c r="I37" s="91"/>
    </row>
    <row r="38" spans="1:9" ht="16.5" customHeight="1" thickBot="1">
      <c r="A38" s="5"/>
      <c r="B38" s="70"/>
      <c r="C38" s="54" t="s">
        <v>27</v>
      </c>
      <c r="D38" s="52"/>
      <c r="E38" s="52"/>
      <c r="F38" s="52"/>
      <c r="G38" s="70"/>
      <c r="H38" s="52"/>
      <c r="I38" s="86"/>
    </row>
    <row r="39" spans="1:9" ht="16.5" hidden="1" thickBot="1">
      <c r="A39" s="19" t="s">
        <v>2</v>
      </c>
      <c r="B39" s="72"/>
      <c r="C39" s="22" t="s">
        <v>28</v>
      </c>
      <c r="D39" s="22"/>
      <c r="E39" s="22"/>
      <c r="F39" s="22"/>
      <c r="G39" s="80"/>
      <c r="H39" s="30"/>
      <c r="I39" s="101"/>
    </row>
    <row r="40" spans="1:9" ht="16.5" hidden="1" thickBot="1">
      <c r="A40" s="65" t="s">
        <v>4</v>
      </c>
      <c r="B40" s="71"/>
      <c r="C40" s="12" t="s">
        <v>29</v>
      </c>
      <c r="D40" s="32"/>
      <c r="E40" s="32"/>
      <c r="F40" s="27"/>
      <c r="G40" s="83"/>
      <c r="H40" s="45"/>
      <c r="I40" s="102"/>
    </row>
    <row r="41" spans="1:9" ht="16.5" hidden="1" thickBot="1">
      <c r="A41" s="56" t="s">
        <v>11</v>
      </c>
      <c r="B41" s="73"/>
      <c r="C41" s="9" t="s">
        <v>30</v>
      </c>
      <c r="D41" s="35"/>
      <c r="E41" s="35"/>
      <c r="F41" s="23"/>
      <c r="G41" s="81"/>
      <c r="H41" s="39"/>
      <c r="I41" s="102"/>
    </row>
    <row r="42" spans="1:9" ht="16.5" hidden="1" thickBot="1">
      <c r="A42" s="64" t="s">
        <v>13</v>
      </c>
      <c r="B42" s="73"/>
      <c r="C42" s="11" t="s">
        <v>31</v>
      </c>
      <c r="D42" s="36"/>
      <c r="E42" s="36"/>
      <c r="F42" s="24"/>
      <c r="G42" s="81"/>
      <c r="H42" s="38"/>
      <c r="I42" s="95"/>
    </row>
    <row r="43" spans="1:9" ht="17.25" hidden="1" thickBot="1" thickTop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7.25" thickBot="1" thickTop="1">
      <c r="A44" s="241"/>
      <c r="B44" s="72"/>
      <c r="G44" s="80"/>
      <c r="I44" s="100"/>
    </row>
    <row r="45" spans="1:9" ht="30.75" thickBot="1">
      <c r="A45" s="65" t="s">
        <v>4</v>
      </c>
      <c r="B45" s="71"/>
      <c r="C45" s="234" t="s">
        <v>138</v>
      </c>
      <c r="D45" s="122">
        <v>52577000</v>
      </c>
      <c r="E45" s="122">
        <v>58044000</v>
      </c>
      <c r="F45" s="123">
        <v>62624000</v>
      </c>
      <c r="G45" s="81"/>
      <c r="H45" s="119">
        <v>43724000</v>
      </c>
      <c r="I45" s="120">
        <v>43832000</v>
      </c>
    </row>
    <row r="46" spans="1:9" ht="15.75" hidden="1">
      <c r="A46" s="6" t="s">
        <v>6</v>
      </c>
      <c r="B46" s="71"/>
      <c r="C46" s="9" t="s">
        <v>34</v>
      </c>
      <c r="D46" s="35"/>
      <c r="E46" s="35"/>
      <c r="F46" s="23"/>
      <c r="G46" s="81"/>
      <c r="H46" s="39"/>
      <c r="I46" s="94"/>
    </row>
    <row r="47" spans="1:9" ht="16.5" hidden="1" thickBot="1">
      <c r="A47" s="66" t="s">
        <v>35</v>
      </c>
      <c r="B47" s="71"/>
      <c r="C47" s="11" t="s">
        <v>36</v>
      </c>
      <c r="D47" s="36"/>
      <c r="E47" s="36"/>
      <c r="F47" s="24"/>
      <c r="G47" s="81"/>
      <c r="H47" s="38"/>
      <c r="I47" s="103"/>
    </row>
    <row r="48" spans="1:9" ht="16.5" thickBot="1">
      <c r="A48" s="1"/>
      <c r="B48" s="71"/>
      <c r="C48" s="9"/>
      <c r="D48" s="9"/>
      <c r="E48" s="9"/>
      <c r="F48" s="9"/>
      <c r="G48" s="81"/>
      <c r="H48" s="256"/>
      <c r="I48" s="257"/>
    </row>
    <row r="49" spans="1:9" ht="16.5" hidden="1" thickBot="1">
      <c r="A49" s="19" t="s">
        <v>16</v>
      </c>
      <c r="B49" s="72"/>
      <c r="C49" s="105" t="s">
        <v>37</v>
      </c>
      <c r="D49" s="105"/>
      <c r="E49" s="105"/>
      <c r="F49" s="105"/>
      <c r="G49" s="80"/>
      <c r="H49" s="254"/>
      <c r="I49" s="255"/>
    </row>
    <row r="50" spans="1:9" ht="30.75" thickBot="1">
      <c r="A50" s="65" t="s">
        <v>4</v>
      </c>
      <c r="B50" s="71"/>
      <c r="C50" s="236" t="s">
        <v>137</v>
      </c>
      <c r="D50" s="107" t="s">
        <v>133</v>
      </c>
      <c r="E50" s="126" t="s">
        <v>134</v>
      </c>
      <c r="F50" s="289" t="s">
        <v>135</v>
      </c>
      <c r="G50" s="81"/>
      <c r="H50" s="198" t="s">
        <v>136</v>
      </c>
      <c r="I50" s="199" t="s">
        <v>144</v>
      </c>
    </row>
    <row r="51" spans="1:9" ht="16.5" hidden="1" thickBot="1">
      <c r="A51" s="6" t="s">
        <v>6</v>
      </c>
      <c r="B51" s="71"/>
      <c r="C51" s="9" t="s">
        <v>39</v>
      </c>
      <c r="D51" s="35"/>
      <c r="E51" s="35"/>
      <c r="F51" s="23"/>
      <c r="G51" s="81"/>
      <c r="H51" s="39"/>
      <c r="I51" s="94"/>
    </row>
    <row r="52" spans="1:9" ht="16.5" hidden="1" thickBot="1">
      <c r="A52" s="66" t="s">
        <v>35</v>
      </c>
      <c r="B52" s="71"/>
      <c r="C52" s="9" t="s">
        <v>40</v>
      </c>
      <c r="D52" s="35"/>
      <c r="E52" s="35"/>
      <c r="F52" s="23"/>
      <c r="G52" s="81"/>
      <c r="H52" s="39"/>
      <c r="I52" s="94"/>
    </row>
    <row r="53" spans="1:9" ht="16.5" thickBot="1">
      <c r="A53" s="1"/>
      <c r="B53" s="71"/>
      <c r="C53" s="432" t="s">
        <v>139</v>
      </c>
      <c r="D53" s="432"/>
      <c r="E53" s="432"/>
      <c r="F53" s="432"/>
      <c r="G53" s="83"/>
      <c r="H53" s="112"/>
      <c r="I53" s="225"/>
    </row>
    <row r="54" spans="1:9" ht="16.5" customHeight="1" hidden="1" thickBot="1">
      <c r="A54" s="5"/>
      <c r="B54" s="70"/>
      <c r="C54" s="131" t="s">
        <v>47</v>
      </c>
      <c r="D54" s="132"/>
      <c r="E54" s="132"/>
      <c r="F54" s="130"/>
      <c r="G54" s="44"/>
      <c r="H54" s="421"/>
      <c r="I54" s="422"/>
    </row>
    <row r="55" spans="1:9" ht="15.75" hidden="1">
      <c r="A55" s="6"/>
      <c r="B55" s="71"/>
      <c r="C55" s="7"/>
      <c r="D55" s="48" t="s">
        <v>42</v>
      </c>
      <c r="E55" s="48" t="s">
        <v>43</v>
      </c>
      <c r="F55" s="49" t="s">
        <v>44</v>
      </c>
      <c r="G55" s="48"/>
      <c r="H55" s="50" t="s">
        <v>45</v>
      </c>
      <c r="I55" s="49" t="s">
        <v>46</v>
      </c>
    </row>
    <row r="56" spans="1:9" ht="30.75" hidden="1" thickBot="1">
      <c r="A56" s="19" t="s">
        <v>2</v>
      </c>
      <c r="B56" s="72"/>
      <c r="C56" s="231" t="s">
        <v>41</v>
      </c>
      <c r="D56" s="34"/>
      <c r="E56" s="34"/>
      <c r="F56" s="34"/>
      <c r="G56" s="41"/>
      <c r="H56" s="47"/>
      <c r="I56" s="47"/>
    </row>
    <row r="57" spans="2:9" ht="15.75" thickBot="1">
      <c r="B57" s="205"/>
      <c r="C57" s="345" t="s">
        <v>140</v>
      </c>
      <c r="D57" s="201"/>
      <c r="E57" s="201"/>
      <c r="F57" s="230"/>
      <c r="H57" s="229"/>
      <c r="I57" s="230"/>
    </row>
  </sheetData>
  <sheetProtection/>
  <mergeCells count="3">
    <mergeCell ref="D2:E2"/>
    <mergeCell ref="H54:I54"/>
    <mergeCell ref="C53:F53"/>
  </mergeCells>
  <printOptions/>
  <pageMargins left="0.7" right="0.7" top="0.75" bottom="0.75" header="0.3" footer="0.3"/>
  <pageSetup horizontalDpi="600" verticalDpi="600" orientation="portrait" pageOrder="overThenDown" scale="5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C1">
      <selection activeCell="E56" sqref="E5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 hidden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 hidden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hidden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hidden="1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193"/>
    </row>
    <row r="6" spans="1:9" ht="15.75" hidden="1">
      <c r="A6" s="6" t="s">
        <v>4</v>
      </c>
      <c r="B6" s="71"/>
      <c r="C6" s="9" t="s">
        <v>5</v>
      </c>
      <c r="D6" s="59" t="s">
        <v>49</v>
      </c>
      <c r="E6" s="35"/>
      <c r="F6" s="23"/>
      <c r="G6" s="81"/>
      <c r="H6" s="25"/>
      <c r="I6" s="89"/>
    </row>
    <row r="7" spans="1:9" ht="16.5" hidden="1" thickBot="1">
      <c r="A7" s="6" t="s">
        <v>6</v>
      </c>
      <c r="B7" s="71"/>
      <c r="C7" s="11" t="s">
        <v>7</v>
      </c>
      <c r="D7" s="124" t="s">
        <v>49</v>
      </c>
      <c r="E7" s="36"/>
      <c r="F7" s="24"/>
      <c r="G7" s="81"/>
      <c r="H7" s="26"/>
      <c r="I7" s="90"/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16" t="s">
        <v>21</v>
      </c>
      <c r="D21" s="124" t="s">
        <v>49</v>
      </c>
      <c r="E21" s="24"/>
      <c r="F21" s="77"/>
      <c r="G21" s="81"/>
      <c r="H21" s="38"/>
      <c r="I21" s="95"/>
    </row>
    <row r="22" spans="1:9" ht="15.75" hidden="1">
      <c r="A22" s="1"/>
      <c r="B22" s="71"/>
      <c r="C22" s="13"/>
      <c r="D22" s="13"/>
      <c r="E22" s="13"/>
      <c r="F22" s="13"/>
      <c r="G22" s="84"/>
      <c r="H22" s="13"/>
      <c r="I22" s="96"/>
    </row>
    <row r="23" spans="1:9" ht="20.25">
      <c r="A23" s="1"/>
      <c r="B23" s="71"/>
      <c r="C23" s="74"/>
      <c r="D23" s="420" t="s">
        <v>0</v>
      </c>
      <c r="E23" s="420"/>
      <c r="F23" s="75"/>
      <c r="G23" s="84"/>
      <c r="H23" s="75"/>
      <c r="I23" s="85"/>
    </row>
    <row r="24" spans="1:9" ht="15.75">
      <c r="A24" s="1"/>
      <c r="B24" s="71"/>
      <c r="C24" s="7"/>
      <c r="D24" s="187" t="s">
        <v>43</v>
      </c>
      <c r="E24" s="48" t="s">
        <v>44</v>
      </c>
      <c r="F24" s="188" t="s">
        <v>45</v>
      </c>
      <c r="G24" s="84"/>
      <c r="H24" s="189" t="s">
        <v>46</v>
      </c>
      <c r="I24" s="87" t="s">
        <v>143</v>
      </c>
    </row>
    <row r="25" spans="1:9" ht="16.5" customHeight="1" thickBot="1">
      <c r="A25" s="5"/>
      <c r="B25" s="70"/>
      <c r="C25" s="54" t="s">
        <v>22</v>
      </c>
      <c r="D25" s="52"/>
      <c r="E25" s="52"/>
      <c r="F25" s="52"/>
      <c r="G25" s="70"/>
      <c r="H25" s="52"/>
      <c r="I25" s="86"/>
    </row>
    <row r="26" spans="1:9" ht="17.25" thickBot="1" thickTop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0</v>
      </c>
      <c r="E27" s="43">
        <v>0</v>
      </c>
      <c r="F27" s="23">
        <v>2</v>
      </c>
      <c r="G27" s="81"/>
      <c r="H27" s="27">
        <v>0</v>
      </c>
      <c r="I27" s="98">
        <v>4</v>
      </c>
    </row>
    <row r="28" spans="1:9" ht="16.5" thickBot="1">
      <c r="A28" s="66" t="s">
        <v>6</v>
      </c>
      <c r="B28" s="71"/>
      <c r="C28" s="16" t="s">
        <v>24</v>
      </c>
      <c r="D28" s="24">
        <v>0</v>
      </c>
      <c r="E28" s="36">
        <v>0</v>
      </c>
      <c r="F28" s="24">
        <v>6</v>
      </c>
      <c r="G28" s="81"/>
      <c r="H28" s="29">
        <v>0</v>
      </c>
      <c r="I28" s="90">
        <v>6</v>
      </c>
    </row>
    <row r="29" spans="1:9" ht="15.75">
      <c r="A29" s="1"/>
      <c r="B29" s="71"/>
      <c r="C29" s="2"/>
      <c r="D29" s="2"/>
      <c r="E29" s="2"/>
      <c r="F29" s="2"/>
      <c r="G29" s="82"/>
      <c r="H29" s="12"/>
      <c r="I29" s="91"/>
    </row>
    <row r="30" spans="1:9" ht="16.5" customHeight="1" thickBot="1">
      <c r="A30" s="5"/>
      <c r="B30" s="70"/>
      <c r="C30" s="54" t="s">
        <v>25</v>
      </c>
      <c r="D30" s="52"/>
      <c r="E30" s="52"/>
      <c r="F30" s="52"/>
      <c r="G30" s="70"/>
      <c r="H30" s="52"/>
      <c r="I30" s="86"/>
    </row>
    <row r="31" spans="1:9" ht="17.25" thickBot="1" thickTop="1">
      <c r="A31" s="19" t="s">
        <v>2</v>
      </c>
      <c r="B31" s="72"/>
      <c r="C31" s="157" t="s">
        <v>54</v>
      </c>
      <c r="D31" s="40"/>
      <c r="E31" s="21"/>
      <c r="F31" s="34">
        <v>2416</v>
      </c>
      <c r="G31" s="80"/>
      <c r="H31" s="45"/>
      <c r="I31" s="99"/>
    </row>
    <row r="32" spans="1:9" ht="16.5" thickBot="1">
      <c r="A32" s="17"/>
      <c r="B32" s="71"/>
      <c r="C32" s="18"/>
      <c r="G32" s="80"/>
      <c r="H32" s="62"/>
      <c r="I32" s="100"/>
    </row>
    <row r="33" spans="1:9" ht="16.5" thickBot="1">
      <c r="A33" s="19" t="s">
        <v>8</v>
      </c>
      <c r="B33" s="72"/>
      <c r="C33" s="157" t="s">
        <v>55</v>
      </c>
      <c r="D33" s="63"/>
      <c r="E33" s="61"/>
      <c r="F33" s="34"/>
      <c r="G33" s="80"/>
      <c r="H33" s="117"/>
      <c r="I33" s="118"/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19" t="s">
        <v>8</v>
      </c>
      <c r="B42" s="72"/>
      <c r="C42" s="22" t="s">
        <v>32</v>
      </c>
      <c r="D42" s="22"/>
      <c r="E42" s="22"/>
      <c r="F42" s="22"/>
      <c r="G42" s="80"/>
      <c r="H42" s="30"/>
      <c r="I42" s="88"/>
    </row>
    <row r="43" spans="1:9" ht="16.5" thickBot="1">
      <c r="A43" s="65" t="s">
        <v>4</v>
      </c>
      <c r="B43" s="71"/>
      <c r="C43" s="121" t="s">
        <v>33</v>
      </c>
      <c r="D43" s="125"/>
      <c r="E43" s="122"/>
      <c r="F43" s="123"/>
      <c r="G43" s="81"/>
      <c r="H43" s="119"/>
      <c r="I43" s="120"/>
    </row>
    <row r="44" spans="1:9" ht="15.75" hidden="1">
      <c r="A44" s="6" t="s">
        <v>6</v>
      </c>
      <c r="B44" s="71"/>
      <c r="C44" s="9" t="s">
        <v>34</v>
      </c>
      <c r="D44" s="35"/>
      <c r="E44" s="35"/>
      <c r="F44" s="23"/>
      <c r="G44" s="81"/>
      <c r="H44" s="39"/>
      <c r="I44" s="94"/>
    </row>
    <row r="45" spans="1:9" ht="16.5" hidden="1" thickBot="1">
      <c r="A45" s="66" t="s">
        <v>35</v>
      </c>
      <c r="B45" s="71"/>
      <c r="C45" s="11" t="s">
        <v>36</v>
      </c>
      <c r="D45" s="36"/>
      <c r="E45" s="36"/>
      <c r="F45" s="24"/>
      <c r="G45" s="81"/>
      <c r="H45" s="38"/>
      <c r="I45" s="103"/>
    </row>
    <row r="46" spans="1:9" ht="16.5" thickBot="1">
      <c r="A46" s="1"/>
      <c r="B46" s="71"/>
      <c r="C46" s="9"/>
      <c r="D46" s="9"/>
      <c r="E46" s="9"/>
      <c r="F46" s="9"/>
      <c r="G46" s="81"/>
      <c r="H46" s="12"/>
      <c r="I46" s="91"/>
    </row>
    <row r="47" spans="1:9" ht="16.5" thickBot="1">
      <c r="A47" s="19" t="s">
        <v>16</v>
      </c>
      <c r="B47" s="72"/>
      <c r="C47" s="105" t="s">
        <v>37</v>
      </c>
      <c r="D47" s="105"/>
      <c r="E47" s="105"/>
      <c r="F47" s="105"/>
      <c r="G47" s="80"/>
      <c r="H47" s="109"/>
      <c r="I47" s="110"/>
    </row>
    <row r="48" spans="1:9" ht="16.5" thickBot="1">
      <c r="A48" s="65" t="s">
        <v>4</v>
      </c>
      <c r="B48" s="71"/>
      <c r="C48" s="106" t="s">
        <v>38</v>
      </c>
      <c r="D48" s="126"/>
      <c r="E48" s="107"/>
      <c r="F48" s="108"/>
      <c r="G48" s="81"/>
      <c r="H48" s="104"/>
      <c r="I48" s="94"/>
    </row>
    <row r="49" spans="1:9" ht="16.5" hidden="1" thickBot="1">
      <c r="A49" s="6" t="s">
        <v>6</v>
      </c>
      <c r="B49" s="71"/>
      <c r="C49" s="9" t="s">
        <v>39</v>
      </c>
      <c r="D49" s="35"/>
      <c r="E49" s="35"/>
      <c r="F49" s="23"/>
      <c r="G49" s="81"/>
      <c r="H49" s="39"/>
      <c r="I49" s="94"/>
    </row>
    <row r="50" spans="1:9" ht="16.5" hidden="1" thickBot="1">
      <c r="A50" s="66" t="s">
        <v>35</v>
      </c>
      <c r="B50" s="71"/>
      <c r="C50" s="9" t="s">
        <v>40</v>
      </c>
      <c r="D50" s="35"/>
      <c r="E50" s="35"/>
      <c r="F50" s="23"/>
      <c r="G50" s="81"/>
      <c r="H50" s="39"/>
      <c r="I50" s="94"/>
    </row>
    <row r="51" spans="1:9" ht="15.75">
      <c r="A51" s="1"/>
      <c r="B51" s="111"/>
      <c r="C51" s="114"/>
      <c r="D51" s="114"/>
      <c r="E51" s="114"/>
      <c r="F51" s="114"/>
      <c r="G51" s="12"/>
      <c r="H51" s="112"/>
      <c r="I51" s="113"/>
    </row>
    <row r="52" spans="1:9" ht="16.5" customHeight="1" hidden="1" thickBot="1">
      <c r="A52" s="5"/>
      <c r="B52" s="7"/>
      <c r="C52" s="54" t="s">
        <v>47</v>
      </c>
      <c r="D52" s="52"/>
      <c r="E52" s="52"/>
      <c r="F52" s="53"/>
      <c r="G52" s="44"/>
      <c r="H52" s="421"/>
      <c r="I52" s="422"/>
    </row>
    <row r="53" spans="1:9" ht="15.75" hidden="1">
      <c r="A53" s="6"/>
      <c r="B53" s="17"/>
      <c r="C53" s="7"/>
      <c r="D53" s="48" t="s">
        <v>42</v>
      </c>
      <c r="E53" s="48" t="s">
        <v>43</v>
      </c>
      <c r="F53" s="49" t="s">
        <v>44</v>
      </c>
      <c r="G53" s="48"/>
      <c r="H53" s="50" t="s">
        <v>45</v>
      </c>
      <c r="I53" s="49" t="s">
        <v>46</v>
      </c>
    </row>
    <row r="54" spans="1:9" ht="30.75" hidden="1" thickBot="1">
      <c r="A54" s="19" t="s">
        <v>2</v>
      </c>
      <c r="B54" s="55"/>
      <c r="C54" s="46" t="s">
        <v>41</v>
      </c>
      <c r="D54" s="34"/>
      <c r="E54" s="34"/>
      <c r="F54" s="34"/>
      <c r="G54" s="41"/>
      <c r="H54" s="47"/>
      <c r="I54" s="47"/>
    </row>
  </sheetData>
  <sheetProtection/>
  <mergeCells count="3">
    <mergeCell ref="D2:E2"/>
    <mergeCell ref="H52:I52"/>
    <mergeCell ref="D23:E2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B2">
      <selection activeCell="H25" sqref="H25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366"/>
    </row>
    <row r="6" spans="1:9" ht="15.75">
      <c r="A6" s="6" t="s">
        <v>4</v>
      </c>
      <c r="B6" s="71"/>
      <c r="C6" s="12" t="s">
        <v>5</v>
      </c>
      <c r="D6" s="33">
        <f>andhrapradesh!D7+ASSAM!D6+BIHAR!D6+GOA!D6+GUJARAT!D6+MIZORAM!D6+NAGALAND!D6+ODISHA!D6+MAHARASHTRA!D6+KERALA!D6+KARNATAKA!D6+TAMILNADU!D6+WESTBENGAL!D6</f>
        <v>25787</v>
      </c>
      <c r="E6" s="33">
        <f>andhrapradesh!E7+ASSAM!E6+BIHAR!E6+GOA!E6+GUJARAT!E6+ODISHA!E6+KERALA!E6+KARNATAKA!E6+TAMILNADU!E6+UTTARPRADESH!E6+WESTBENGAL!E6+559+937-634</f>
        <v>30963</v>
      </c>
      <c r="F6" s="33">
        <f>andhrapradesh!F7+ASSAM!F6+BIHAR!F6+GOA!F6+GUJARAT!F6+ODISHA!F6+MAHARASHTRA!F6+KERALA!F6+KARNATAKA!F6+TAMILNADU!F6+UTTARPRADESH!F6+WESTBENGAL!F6+559+937</f>
        <v>32305</v>
      </c>
      <c r="G6" s="81"/>
      <c r="H6" s="27">
        <v>31843</v>
      </c>
      <c r="I6" s="134">
        <v>31749</v>
      </c>
    </row>
    <row r="7" spans="1:9" ht="16.5" thickBot="1">
      <c r="A7" s="6" t="s">
        <v>6</v>
      </c>
      <c r="B7" s="71"/>
      <c r="C7" s="11" t="s">
        <v>7</v>
      </c>
      <c r="D7" s="36">
        <f>andhrapradesh!D8+ASSAM!D7+BIHAR!D7+GOA!D7+GUJARAT!D7+MIZORAM!D7+NAGALAND!D7+ODISHA!D7+MAHARASHTRA!D7+KERALA!D7+KARNATAKA!D7+WESTBENGAL!D7</f>
        <v>14773.800000000001</v>
      </c>
      <c r="E7" s="36">
        <f>andhrapradesh!E8+ASSAM!E7+BIHAR!E7+GOA!E7+GUJARAT!E7+ODISHA!E7+KERALA!E7+KARNATAKA!E7+WESTBENGAL!E7+293+375+466+845.2-466</f>
        <v>15153</v>
      </c>
      <c r="F7" s="24">
        <f>andhrapradesh!F8+ASSAM!F7+BIHAR!F7+GOA!F7+GUJARAT!F7+ODISHA!F7+MAHARASHTRA!F7+KERALA!F7+KARNATAKA!F7+WESTBENGAL!F7+293+375</f>
        <v>14726.2</v>
      </c>
      <c r="G7" s="81"/>
      <c r="H7" s="26">
        <f>andhrapradesh!H8+ASSAM!H7+BIHAR!H7+GOA!H7+GUJARAT!H7+ODISHA!H7+MAHARASHTRA!H7+KERALA!H7+KARNATAKA!H7+WESTBENGAL!H7+293+375</f>
        <v>14777.5</v>
      </c>
      <c r="I7" s="127">
        <f>andhrapradesh!I8+ASSAM!I7+BIHAR!I7+GOA!I7+GUJARAT!I7+ODISHA!I7+MAHARASHTRA!I7+KERALA!I7+KARNATAKA!I7+WESTBENGAL!I7+293+375</f>
        <v>14777.5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133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127"/>
    </row>
    <row r="16" spans="1:9" ht="16.5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thickBot="1">
      <c r="A21" s="64" t="s">
        <v>13</v>
      </c>
      <c r="B21" s="73"/>
      <c r="C21" s="16" t="s">
        <v>21</v>
      </c>
      <c r="D21" s="36">
        <f>andhrapradesh!D20+ASSAM!D30+BIHAR!D40+GOA!D22+ODISHA!D36+MAHARASHTRA!D22+KERALA!D22+KARNATAKA!D29+WESTBENGAL!D22</f>
        <v>13631</v>
      </c>
      <c r="E21" s="24">
        <f>andhrapradesh!E20+ASSAM!E30+BIHAR!E40+GOA!E22+ODISHA!E36+MAHARASHTRA!E22+KERALA!E22+KARNATAKA!E29+WESTBENGAL!E22</f>
        <v>12980</v>
      </c>
      <c r="F21" s="77" t="e">
        <f>andhrapradesh!F20+ASSAM!F30+BIHAR!F40+GOA!F22+ODISHA!F36+MAHARASHTRA!F22+KERALA!F22+KARNATAKA!F29+WESTBENGAL!F22</f>
        <v>#VALUE!</v>
      </c>
      <c r="G21" s="81"/>
      <c r="H21" s="135">
        <f>andhrapradesh!H20+BIHAR!H40+GOA!H22+ODISHA!H36+MAHARASHTRA!H22+KERALA!H22+KARNATAKA!H29+WESTBENGAL!H22</f>
        <v>17477</v>
      </c>
      <c r="I21" s="136" t="e">
        <f>andhrapradesh!I20+BIHAR!I40+GOA!I22+ODISHA!I36+MAHARASHTRA!I22+KERALA!I22+KARNATAKA!I29+TAMILNADU!I23+WESTBENGAL!I22</f>
        <v>#VALUE!</v>
      </c>
    </row>
    <row r="22" spans="1:9" ht="15.75">
      <c r="A22" s="1"/>
      <c r="B22" s="71"/>
      <c r="C22" s="13"/>
      <c r="D22" s="13"/>
      <c r="E22" s="13"/>
      <c r="F22" s="13"/>
      <c r="G22" s="84"/>
      <c r="H22" s="13"/>
      <c r="I22" s="96"/>
    </row>
    <row r="23" spans="1:9" ht="16.5" customHeight="1" thickBot="1">
      <c r="A23" s="5"/>
      <c r="B23" s="70"/>
      <c r="C23" s="54" t="s">
        <v>22</v>
      </c>
      <c r="D23" s="52"/>
      <c r="E23" s="52"/>
      <c r="F23" s="52"/>
      <c r="G23" s="70"/>
      <c r="H23" s="52"/>
      <c r="I23" s="86"/>
    </row>
    <row r="24" spans="1:9" ht="16.5" customHeight="1" thickBot="1" thickTop="1">
      <c r="A24" s="240"/>
      <c r="B24" s="70"/>
      <c r="G24" s="70"/>
      <c r="I24" s="191"/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14"/>
      <c r="I25" s="97"/>
    </row>
    <row r="26" spans="1:9" ht="15.75">
      <c r="A26" s="65" t="s">
        <v>4</v>
      </c>
      <c r="B26" s="71"/>
      <c r="C26" s="15" t="s">
        <v>5</v>
      </c>
      <c r="D26" s="137">
        <f>andhrapradesh!D25+ASSAM!D35+BIHAR!D44+GOA!D27+GUJARAT!D28+JAMMUKASHMIR!D26+MIZORAM!D35+NAGALAND!D31+ODISHA!D40+MAHARASHTRA!D27+KERALA!D27+KARNATAKA!D34+TAMILNADU!D27+UTTARPRADESH!D25+WESTBENGAL!D27+'ANDAMAN ISLANDS'!D27</f>
        <v>399</v>
      </c>
      <c r="E26" s="138">
        <f>andhrapradesh!E25+ASSAM!E35+BIHAR!E44+GOA!E27+GUJARAT!E28+JAMMUKASHMIR!E26+MIZORAM!E35+NAGALAND!E31+ODISHA!E40+MAHARASHTRA!E27+KERALA!E27+KARNATAKA!E34+TAMILNADU!E27+UTTARPRADESH!E25+WESTBENGAL!E27+'ANDAMAN ISLANDS'!E27</f>
        <v>398</v>
      </c>
      <c r="F26" s="137">
        <f>andhrapradesh!F25+ASSAM!F35+BIHAR!F44+GOA!F27+GUJARAT!F28+JAMMUKASHMIR!F26+MIZORAM!F35+NAGALAND!F31+ODISHA!F40+MAHARASHTRA!F27+KERALA!F27+KARNATAKA!F34+TAMILNADU!F27+UTTARPRADESH!F25+WESTBENGAL!F27+'ANDAMAN ISLANDS'!F27</f>
        <v>390</v>
      </c>
      <c r="G26" s="139"/>
      <c r="H26" s="137">
        <f>andhrapradesh!H25+ASSAM!H35+BIHAR!H44+GOA!H27+GUJARAT!H28+JAMMUKASHMIR!H26+MIZORAM!H35+NAGALAND!H31+ODISHA!H40+MAHARASHTRA!H27+KERALA!H27+KARNATAKA!H34+TAMILNADU!H27+UTTARPRADESH!H25+WESTBENGAL!H27+'ANDAMAN ISLANDS'!H27</f>
        <v>541</v>
      </c>
      <c r="I26" s="140">
        <f>andhrapradesh!I25+ASSAM!I35+BIHAR!I44+GOA!I27+GUJARAT!I28+JAMMUKASHMIR!I26+MIZORAM!I35+NAGALAND!I31+ODISHA!I40+MAHARASHTRA!I27+KERALA!I27+KARNATAKA!I34+TAMILNADU!I27+UTTARPRADESH!I25+WESTBENGAL!I27+'ANDAMAN ISLANDS'!I27</f>
        <v>378</v>
      </c>
    </row>
    <row r="27" spans="1:9" ht="16.5" thickBot="1">
      <c r="A27" s="66" t="s">
        <v>6</v>
      </c>
      <c r="B27" s="71"/>
      <c r="C27" s="16" t="s">
        <v>24</v>
      </c>
      <c r="D27" s="141">
        <v>411</v>
      </c>
      <c r="E27" s="142">
        <v>650</v>
      </c>
      <c r="F27" s="141">
        <v>509</v>
      </c>
      <c r="G27" s="139"/>
      <c r="H27" s="141">
        <v>573</v>
      </c>
      <c r="I27" s="143">
        <v>511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 t="s">
        <v>25</v>
      </c>
      <c r="D29" s="52"/>
      <c r="E29" s="52"/>
      <c r="F29" s="52"/>
      <c r="G29" s="70"/>
      <c r="H29" s="52"/>
      <c r="I29" s="86"/>
    </row>
    <row r="30" spans="1:9" ht="16.5" customHeight="1" thickBot="1" thickTop="1">
      <c r="A30" s="240"/>
      <c r="B30" s="70"/>
      <c r="G30" s="70"/>
      <c r="I30" s="191"/>
    </row>
    <row r="31" spans="1:9" ht="16.5" thickBot="1">
      <c r="A31" s="19" t="s">
        <v>2</v>
      </c>
      <c r="B31" s="72"/>
      <c r="C31" s="157" t="s">
        <v>54</v>
      </c>
      <c r="D31" s="144">
        <v>1364.25</v>
      </c>
      <c r="E31" s="145">
        <v>2109.27</v>
      </c>
      <c r="F31" s="146">
        <v>3650.97</v>
      </c>
      <c r="G31" s="81"/>
      <c r="H31" s="147">
        <v>2416</v>
      </c>
      <c r="I31" s="148">
        <v>1861.26</v>
      </c>
    </row>
    <row r="32" spans="1:9" ht="16.5" thickBot="1">
      <c r="A32" s="17"/>
      <c r="B32" s="71"/>
      <c r="C32" s="18"/>
      <c r="D32" s="149"/>
      <c r="E32" s="149"/>
      <c r="F32" s="149"/>
      <c r="G32" s="81"/>
      <c r="H32" s="150"/>
      <c r="I32" s="151"/>
    </row>
    <row r="33" spans="1:9" ht="16.5" thickBot="1">
      <c r="A33" s="19" t="s">
        <v>8</v>
      </c>
      <c r="B33" s="72"/>
      <c r="C33" s="157" t="s">
        <v>55</v>
      </c>
      <c r="D33" s="152">
        <v>1000.81</v>
      </c>
      <c r="E33" s="153">
        <v>884.68</v>
      </c>
      <c r="F33" s="146">
        <v>1143.1</v>
      </c>
      <c r="G33" s="81"/>
      <c r="H33" s="154">
        <v>1227.78</v>
      </c>
      <c r="I33" s="155">
        <v>1392.3</v>
      </c>
    </row>
    <row r="34" spans="1:9" ht="16.5" hidden="1" thickBot="1">
      <c r="A34" s="17"/>
      <c r="B34" s="71"/>
      <c r="C34" s="18"/>
      <c r="G34" s="80"/>
      <c r="H34" s="115"/>
      <c r="I34" s="116"/>
    </row>
    <row r="35" spans="1:9" ht="16.5" hidden="1" thickBot="1">
      <c r="A35" s="19" t="s">
        <v>16</v>
      </c>
      <c r="B35" s="72"/>
      <c r="C35" s="22" t="s">
        <v>26</v>
      </c>
      <c r="D35" s="40"/>
      <c r="E35" s="21"/>
      <c r="F35" s="34"/>
      <c r="G35" s="80"/>
      <c r="H35" s="29"/>
      <c r="I35" s="90"/>
    </row>
    <row r="36" spans="1:9" ht="15.75">
      <c r="A36" s="17"/>
      <c r="B36" s="71"/>
      <c r="C36" s="12"/>
      <c r="D36" s="12"/>
      <c r="E36" s="12"/>
      <c r="F36" s="12"/>
      <c r="G36" s="83"/>
      <c r="H36" s="12"/>
      <c r="I36" s="91"/>
    </row>
    <row r="37" spans="1:9" ht="16.5" customHeight="1" thickBot="1">
      <c r="A37" s="5"/>
      <c r="B37" s="70"/>
      <c r="C37" s="54" t="s">
        <v>27</v>
      </c>
      <c r="D37" s="52"/>
      <c r="E37" s="52"/>
      <c r="F37" s="52"/>
      <c r="G37" s="70"/>
      <c r="H37" s="52"/>
      <c r="I37" s="86"/>
    </row>
    <row r="38" spans="1:9" ht="16.5" hidden="1" thickBot="1">
      <c r="A38" s="19" t="s">
        <v>2</v>
      </c>
      <c r="B38" s="72"/>
      <c r="C38" s="22" t="s">
        <v>28</v>
      </c>
      <c r="D38" s="22"/>
      <c r="E38" s="22"/>
      <c r="F38" s="22"/>
      <c r="G38" s="80"/>
      <c r="H38" s="30"/>
      <c r="I38" s="101"/>
    </row>
    <row r="39" spans="1:9" ht="16.5" hidden="1" thickBot="1">
      <c r="A39" s="65" t="s">
        <v>4</v>
      </c>
      <c r="B39" s="71"/>
      <c r="C39" s="12" t="s">
        <v>29</v>
      </c>
      <c r="D39" s="32"/>
      <c r="E39" s="32"/>
      <c r="F39" s="27"/>
      <c r="G39" s="83"/>
      <c r="H39" s="45"/>
      <c r="I39" s="102"/>
    </row>
    <row r="40" spans="1:9" ht="16.5" hidden="1" thickBot="1">
      <c r="A40" s="56" t="s">
        <v>11</v>
      </c>
      <c r="B40" s="73"/>
      <c r="C40" s="9" t="s">
        <v>30</v>
      </c>
      <c r="D40" s="35"/>
      <c r="E40" s="35"/>
      <c r="F40" s="23"/>
      <c r="G40" s="81"/>
      <c r="H40" s="39"/>
      <c r="I40" s="102"/>
    </row>
    <row r="41" spans="1:9" ht="16.5" hidden="1" thickBot="1">
      <c r="A41" s="64" t="s">
        <v>13</v>
      </c>
      <c r="B41" s="73"/>
      <c r="C41" s="11" t="s">
        <v>31</v>
      </c>
      <c r="D41" s="36"/>
      <c r="E41" s="36"/>
      <c r="F41" s="24"/>
      <c r="G41" s="81"/>
      <c r="H41" s="38"/>
      <c r="I41" s="95"/>
    </row>
    <row r="42" spans="1:9" ht="17.25" thickBot="1" thickTop="1">
      <c r="A42" s="64"/>
      <c r="B42" s="73"/>
      <c r="G42" s="81"/>
      <c r="I42" s="100"/>
    </row>
    <row r="43" spans="1:9" ht="16.5" thickBot="1">
      <c r="A43" s="19" t="s">
        <v>8</v>
      </c>
      <c r="B43" s="72"/>
      <c r="C43" s="22" t="s">
        <v>32</v>
      </c>
      <c r="D43" s="22"/>
      <c r="E43" s="22"/>
      <c r="F43" s="22"/>
      <c r="G43" s="80"/>
      <c r="H43" s="30"/>
      <c r="I43" s="88"/>
    </row>
    <row r="44" spans="1:9" ht="16.5" thickBot="1">
      <c r="A44" s="65" t="s">
        <v>4</v>
      </c>
      <c r="B44" s="71"/>
      <c r="C44" s="121" t="s">
        <v>33</v>
      </c>
      <c r="D44" s="122">
        <f>ASSAM!D53+ODISHA!D56+MAHARASHTRA!D45+KERALA!D44+KARNATAKA!D52+WESTBENGAL!D45</f>
        <v>108027649</v>
      </c>
      <c r="E44" s="122">
        <f>ASSAM!E53+ODISHA!E56+MAHARASHTRA!E45+KERALA!E44+KARNATAKA!E52+WESTBENGAL!E45+5257000-62624000</f>
        <v>67943520</v>
      </c>
      <c r="F44" s="123" t="e">
        <f>ASSAM!F53+ODISHA!F56+MAHARASHTRA!F45+KERALA!F44+KARNATAKA!F52+WESTBENGAL!F45+58044000-43724000</f>
        <v>#VALUE!</v>
      </c>
      <c r="G44" s="81"/>
      <c r="H44" s="119">
        <f>MAHARASHTRA!H45+KERALA!H44+KARNATAKA!H52+WESTBENGAL!H45+62624000-52577000</f>
        <v>94289500</v>
      </c>
      <c r="I44" s="120">
        <f>MAHARASHTRA!I45+KERALA!I44+KARNATAKA!I52+WESTBENGAL!I45+43724000-58044000</f>
        <v>56719190</v>
      </c>
    </row>
    <row r="45" spans="1:9" ht="15.75" hidden="1">
      <c r="A45" s="6" t="s">
        <v>6</v>
      </c>
      <c r="B45" s="71"/>
      <c r="C45" s="9" t="s">
        <v>34</v>
      </c>
      <c r="D45" s="35"/>
      <c r="E45" s="35"/>
      <c r="F45" s="23"/>
      <c r="G45" s="81"/>
      <c r="H45" s="39"/>
      <c r="I45" s="94"/>
    </row>
    <row r="46" spans="1:9" ht="16.5" hidden="1" thickBot="1">
      <c r="A46" s="66" t="s">
        <v>35</v>
      </c>
      <c r="B46" s="71"/>
      <c r="C46" s="11" t="s">
        <v>36</v>
      </c>
      <c r="D46" s="36"/>
      <c r="E46" s="36"/>
      <c r="F46" s="24"/>
      <c r="G46" s="81"/>
      <c r="H46" s="38"/>
      <c r="I46" s="103"/>
    </row>
    <row r="47" spans="1:9" ht="16.5" thickBot="1">
      <c r="A47" s="1"/>
      <c r="B47" s="71"/>
      <c r="C47" s="9"/>
      <c r="D47" s="9"/>
      <c r="E47" s="9"/>
      <c r="F47" s="9"/>
      <c r="G47" s="81"/>
      <c r="H47" s="12"/>
      <c r="I47" s="91"/>
    </row>
    <row r="48" spans="1:9" ht="16.5" thickBot="1">
      <c r="A48" s="19" t="s">
        <v>16</v>
      </c>
      <c r="B48" s="72"/>
      <c r="C48" s="105" t="s">
        <v>37</v>
      </c>
      <c r="D48" s="105"/>
      <c r="E48" s="105"/>
      <c r="F48" s="105"/>
      <c r="G48" s="80"/>
      <c r="H48" s="109"/>
      <c r="I48" s="110"/>
    </row>
    <row r="49" spans="1:9" ht="16.5" thickBot="1">
      <c r="A49" s="65" t="s">
        <v>4</v>
      </c>
      <c r="B49" s="71"/>
      <c r="C49" s="106" t="s">
        <v>38</v>
      </c>
      <c r="D49" s="126">
        <f>20908290+14306040</f>
        <v>35214330</v>
      </c>
      <c r="E49" s="126">
        <f>40854980+3312000-17705000+12824590</f>
        <v>39286570</v>
      </c>
      <c r="F49" s="108">
        <f>26103160+3644000-9987000+11901320</f>
        <v>31661480</v>
      </c>
      <c r="G49" s="81"/>
      <c r="H49" s="104">
        <f>21901080+17705000-3312000+13897380</f>
        <v>50191460</v>
      </c>
      <c r="I49" s="94">
        <f>24833560+9987000-3644000+14563490</f>
        <v>45740050</v>
      </c>
    </row>
    <row r="50" spans="1:9" ht="16.5" hidden="1" thickBot="1">
      <c r="A50" s="6" t="s">
        <v>6</v>
      </c>
      <c r="B50" s="71"/>
      <c r="C50" s="9" t="s">
        <v>39</v>
      </c>
      <c r="D50" s="35"/>
      <c r="E50" s="35"/>
      <c r="F50" s="23"/>
      <c r="G50" s="81"/>
      <c r="H50" s="39"/>
      <c r="I50" s="94"/>
    </row>
    <row r="51" spans="1:9" ht="16.5" hidden="1" thickBot="1">
      <c r="A51" s="66" t="s">
        <v>35</v>
      </c>
      <c r="B51" s="71"/>
      <c r="C51" s="9" t="s">
        <v>40</v>
      </c>
      <c r="D51" s="35"/>
      <c r="E51" s="35"/>
      <c r="F51" s="23"/>
      <c r="G51" s="81"/>
      <c r="H51" s="39"/>
      <c r="I51" s="94"/>
    </row>
    <row r="52" spans="1:9" ht="15.75">
      <c r="A52" s="1"/>
      <c r="B52" s="111"/>
      <c r="C52" s="112"/>
      <c r="D52" s="112"/>
      <c r="E52" s="112"/>
      <c r="F52" s="112"/>
      <c r="G52" s="12"/>
      <c r="H52" s="112"/>
      <c r="I52" s="113"/>
    </row>
    <row r="53" spans="1:9" ht="16.5" customHeight="1" hidden="1" thickBot="1">
      <c r="A53" s="5"/>
      <c r="B53" s="7"/>
      <c r="C53" s="131" t="s">
        <v>47</v>
      </c>
      <c r="D53" s="132"/>
      <c r="E53" s="132"/>
      <c r="F53" s="156"/>
      <c r="G53" s="44"/>
      <c r="H53" s="421"/>
      <c r="I53" s="422"/>
    </row>
    <row r="54" spans="1:9" ht="15.75" hidden="1">
      <c r="A54" s="6"/>
      <c r="B54" s="17"/>
      <c r="C54" s="7"/>
      <c r="D54" s="48" t="s">
        <v>42</v>
      </c>
      <c r="E54" s="48" t="s">
        <v>43</v>
      </c>
      <c r="F54" s="49" t="s">
        <v>44</v>
      </c>
      <c r="G54" s="48"/>
      <c r="H54" s="50" t="s">
        <v>45</v>
      </c>
      <c r="I54" s="49" t="s">
        <v>46</v>
      </c>
    </row>
    <row r="55" spans="1:9" ht="30.75" hidden="1" thickBot="1">
      <c r="A55" s="19" t="s">
        <v>2</v>
      </c>
      <c r="B55" s="55"/>
      <c r="C55" s="46" t="s">
        <v>41</v>
      </c>
      <c r="D55" s="34"/>
      <c r="E55" s="34"/>
      <c r="F55" s="34"/>
      <c r="G55" s="41"/>
      <c r="H55" s="47"/>
      <c r="I55" s="47"/>
    </row>
  </sheetData>
  <sheetProtection/>
  <mergeCells count="2">
    <mergeCell ref="D2:E2"/>
    <mergeCell ref="H53:I53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7" sqref="G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B1">
      <selection activeCell="I8" sqref="I8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5"/>
      <c r="D2" s="420" t="s">
        <v>0</v>
      </c>
      <c r="E2" s="420"/>
      <c r="F2" s="75"/>
      <c r="G2" s="69"/>
      <c r="H2" s="74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202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206"/>
      <c r="I4" s="86"/>
    </row>
    <row r="5" spans="1:9" ht="16.5" customHeight="1" thickBot="1" thickTop="1">
      <c r="A5" s="240"/>
      <c r="B5" s="70"/>
      <c r="G5" s="70"/>
      <c r="H5" s="247"/>
      <c r="I5" s="248"/>
    </row>
    <row r="6" spans="1:9" ht="16.5" thickBot="1">
      <c r="A6" s="57" t="s">
        <v>2</v>
      </c>
      <c r="B6" s="72"/>
      <c r="C6" s="22" t="s">
        <v>3</v>
      </c>
      <c r="D6" s="62"/>
      <c r="E6" s="62"/>
      <c r="F6" s="100"/>
      <c r="G6" s="80"/>
      <c r="H6" s="242"/>
      <c r="I6" s="243"/>
    </row>
    <row r="7" spans="1:9" ht="15.75">
      <c r="A7" s="6" t="s">
        <v>4</v>
      </c>
      <c r="B7" s="71"/>
      <c r="C7" s="12" t="s">
        <v>5</v>
      </c>
      <c r="D7" s="33">
        <v>2501</v>
      </c>
      <c r="E7" s="33">
        <v>2501</v>
      </c>
      <c r="F7" s="27">
        <v>2501</v>
      </c>
      <c r="G7" s="81"/>
      <c r="H7" s="208">
        <v>2501</v>
      </c>
      <c r="I7" s="134">
        <v>2501</v>
      </c>
    </row>
    <row r="8" spans="1:9" ht="16.5" thickBot="1">
      <c r="A8" s="6" t="s">
        <v>6</v>
      </c>
      <c r="B8" s="71"/>
      <c r="C8" s="9" t="s">
        <v>7</v>
      </c>
      <c r="D8" s="35">
        <v>791</v>
      </c>
      <c r="E8" s="35">
        <v>791</v>
      </c>
      <c r="F8" s="23">
        <v>791</v>
      </c>
      <c r="G8" s="81"/>
      <c r="H8" s="164">
        <v>791</v>
      </c>
      <c r="I8" s="133">
        <v>791</v>
      </c>
    </row>
    <row r="9" spans="1:9" ht="16.5" hidden="1" thickBot="1">
      <c r="A9" s="6" t="s">
        <v>4</v>
      </c>
      <c r="B9" s="71"/>
      <c r="C9" s="12" t="s">
        <v>10</v>
      </c>
      <c r="D9" s="33"/>
      <c r="E9" s="33"/>
      <c r="F9" s="27"/>
      <c r="G9" s="83"/>
      <c r="H9" s="209"/>
      <c r="I9" s="92"/>
    </row>
    <row r="10" spans="1:9" ht="30.75" hidden="1" thickBot="1">
      <c r="A10" s="56" t="s">
        <v>11</v>
      </c>
      <c r="B10" s="73"/>
      <c r="C10" s="58" t="s">
        <v>12</v>
      </c>
      <c r="D10" s="35"/>
      <c r="E10" s="35"/>
      <c r="F10" s="23"/>
      <c r="G10" s="81"/>
      <c r="H10" s="209"/>
      <c r="I10" s="92"/>
    </row>
    <row r="11" spans="1:9" ht="16.5" hidden="1" thickBot="1">
      <c r="A11" s="56" t="s">
        <v>13</v>
      </c>
      <c r="B11" s="73"/>
      <c r="C11" s="9" t="s">
        <v>14</v>
      </c>
      <c r="D11" s="35"/>
      <c r="E11" s="35"/>
      <c r="F11" s="23"/>
      <c r="G11" s="81"/>
      <c r="H11" s="164"/>
      <c r="I11" s="89"/>
    </row>
    <row r="12" spans="1:9" ht="16.5" hidden="1" thickBot="1">
      <c r="A12" s="6" t="s">
        <v>6</v>
      </c>
      <c r="B12" s="71"/>
      <c r="C12" s="12" t="s">
        <v>15</v>
      </c>
      <c r="D12" s="33"/>
      <c r="E12" s="33"/>
      <c r="F12" s="27"/>
      <c r="G12" s="83"/>
      <c r="H12" s="164"/>
      <c r="I12" s="89"/>
    </row>
    <row r="13" spans="1:9" ht="16.5" thickBot="1">
      <c r="A13" s="6"/>
      <c r="B13" s="71"/>
      <c r="C13" s="244"/>
      <c r="D13" s="245"/>
      <c r="E13" s="245"/>
      <c r="F13" s="243"/>
      <c r="G13" s="83"/>
      <c r="H13" s="242"/>
      <c r="I13" s="243"/>
    </row>
    <row r="14" spans="1:9" ht="30">
      <c r="A14" s="56" t="s">
        <v>11</v>
      </c>
      <c r="B14" s="73"/>
      <c r="C14" s="239" t="s">
        <v>12</v>
      </c>
      <c r="D14" s="159" t="s">
        <v>53</v>
      </c>
      <c r="E14" s="159" t="s">
        <v>53</v>
      </c>
      <c r="F14" s="203" t="s">
        <v>53</v>
      </c>
      <c r="G14" s="81"/>
      <c r="H14" s="198" t="s">
        <v>53</v>
      </c>
      <c r="I14" s="159" t="s">
        <v>53</v>
      </c>
    </row>
    <row r="15" spans="1:9" ht="16.5" thickBot="1">
      <c r="A15" s="64" t="s">
        <v>13</v>
      </c>
      <c r="B15" s="73"/>
      <c r="C15" s="11" t="s">
        <v>14</v>
      </c>
      <c r="D15" s="183" t="s">
        <v>53</v>
      </c>
      <c r="E15" s="183" t="s">
        <v>53</v>
      </c>
      <c r="F15" s="204" t="s">
        <v>53</v>
      </c>
      <c r="G15" s="81"/>
      <c r="H15" s="210" t="s">
        <v>53</v>
      </c>
      <c r="I15" s="183" t="s">
        <v>53</v>
      </c>
    </row>
    <row r="16" spans="1:9" ht="16.5" thickBot="1">
      <c r="A16" s="57" t="s">
        <v>16</v>
      </c>
      <c r="B16" s="72"/>
      <c r="C16" s="22" t="s">
        <v>17</v>
      </c>
      <c r="D16" s="62"/>
      <c r="E16" s="62"/>
      <c r="F16" s="100"/>
      <c r="G16" s="80"/>
      <c r="H16" s="246"/>
      <c r="I16" s="249"/>
    </row>
    <row r="17" spans="1:9" ht="15.75" hidden="1">
      <c r="A17" s="6" t="s">
        <v>4</v>
      </c>
      <c r="B17" s="71"/>
      <c r="C17" s="67" t="s">
        <v>18</v>
      </c>
      <c r="D17" s="33"/>
      <c r="E17" s="27"/>
      <c r="F17" s="42"/>
      <c r="G17" s="83"/>
      <c r="H17" s="211"/>
      <c r="I17" s="94"/>
    </row>
    <row r="18" spans="1:9" ht="15.75" hidden="1">
      <c r="A18" s="6" t="s">
        <v>6</v>
      </c>
      <c r="B18" s="71"/>
      <c r="C18" s="68" t="s">
        <v>19</v>
      </c>
      <c r="D18" s="33"/>
      <c r="E18" s="27"/>
      <c r="F18" s="42"/>
      <c r="G18" s="83"/>
      <c r="H18" s="211"/>
      <c r="I18" s="94"/>
    </row>
    <row r="19" spans="1:9" ht="15.75" hidden="1">
      <c r="A19" s="56" t="s">
        <v>11</v>
      </c>
      <c r="B19" s="73"/>
      <c r="C19" s="20" t="s">
        <v>20</v>
      </c>
      <c r="D19" s="35"/>
      <c r="E19" s="23"/>
      <c r="F19" s="76"/>
      <c r="G19" s="81"/>
      <c r="H19" s="211"/>
      <c r="I19" s="94"/>
    </row>
    <row r="20" spans="1:9" ht="16.5" thickBot="1">
      <c r="A20" s="64" t="s">
        <v>13</v>
      </c>
      <c r="B20" s="73"/>
      <c r="C20" s="16" t="s">
        <v>21</v>
      </c>
      <c r="D20" s="36">
        <v>111</v>
      </c>
      <c r="E20" s="24">
        <v>111</v>
      </c>
      <c r="F20" s="77">
        <v>111</v>
      </c>
      <c r="G20" s="81"/>
      <c r="H20" s="212">
        <v>111</v>
      </c>
      <c r="I20" s="136">
        <v>111</v>
      </c>
    </row>
    <row r="21" spans="1:9" ht="15.75">
      <c r="A21" s="56"/>
      <c r="B21" s="73"/>
      <c r="C21" s="9"/>
      <c r="G21" s="81"/>
      <c r="H21" s="247"/>
      <c r="I21" s="248"/>
    </row>
    <row r="22" spans="1:9" ht="16.5" customHeight="1" thickBot="1">
      <c r="A22" s="5"/>
      <c r="B22" s="70"/>
      <c r="C22" s="54" t="s">
        <v>22</v>
      </c>
      <c r="D22" s="52"/>
      <c r="E22" s="52"/>
      <c r="F22" s="52"/>
      <c r="G22" s="70"/>
      <c r="H22" s="206"/>
      <c r="I22" s="86"/>
    </row>
    <row r="23" spans="1:9" ht="16.5" customHeight="1" thickBot="1" thickTop="1">
      <c r="A23" s="240"/>
      <c r="B23" s="70"/>
      <c r="G23" s="70"/>
      <c r="H23" s="247"/>
      <c r="I23" s="248"/>
    </row>
    <row r="24" spans="1:9" ht="16.5" thickBot="1">
      <c r="A24" s="19" t="s">
        <v>2</v>
      </c>
      <c r="B24" s="72"/>
      <c r="C24" s="22" t="s">
        <v>23</v>
      </c>
      <c r="D24" s="8"/>
      <c r="E24" s="8"/>
      <c r="F24" s="8"/>
      <c r="G24" s="80"/>
      <c r="H24" s="213"/>
      <c r="I24" s="97"/>
    </row>
    <row r="25" spans="1:9" ht="15.75">
      <c r="A25" s="65" t="s">
        <v>4</v>
      </c>
      <c r="B25" s="71"/>
      <c r="C25" s="15" t="s">
        <v>5</v>
      </c>
      <c r="D25" s="137">
        <v>17</v>
      </c>
      <c r="E25" s="138">
        <v>12</v>
      </c>
      <c r="F25" s="137">
        <v>11</v>
      </c>
      <c r="G25" s="139"/>
      <c r="H25" s="214">
        <v>34</v>
      </c>
      <c r="I25" s="140">
        <v>12</v>
      </c>
    </row>
    <row r="26" spans="1:9" ht="16.5" thickBot="1">
      <c r="A26" s="66" t="s">
        <v>6</v>
      </c>
      <c r="B26" s="71"/>
      <c r="C26" s="16" t="s">
        <v>24</v>
      </c>
      <c r="D26" s="141">
        <v>92</v>
      </c>
      <c r="E26" s="142">
        <v>20</v>
      </c>
      <c r="F26" s="141">
        <v>16</v>
      </c>
      <c r="G26" s="139"/>
      <c r="H26" s="215">
        <v>44</v>
      </c>
      <c r="I26" s="143">
        <v>13</v>
      </c>
    </row>
    <row r="27" spans="1:9" ht="15.75">
      <c r="A27" s="6"/>
      <c r="B27" s="71"/>
      <c r="C27" s="9"/>
      <c r="G27" s="139"/>
      <c r="H27" s="247"/>
      <c r="I27" s="248"/>
    </row>
    <row r="28" spans="1:9" ht="16.5" customHeight="1" thickBot="1">
      <c r="A28" s="5"/>
      <c r="B28" s="70"/>
      <c r="C28" s="54" t="s">
        <v>25</v>
      </c>
      <c r="D28" s="52"/>
      <c r="E28" s="52"/>
      <c r="F28" s="52"/>
      <c r="G28" s="70"/>
      <c r="H28" s="206"/>
      <c r="I28" s="86"/>
    </row>
    <row r="29" spans="1:9" ht="16.5" customHeight="1" thickBot="1" thickTop="1">
      <c r="A29" s="240"/>
      <c r="B29" s="70"/>
      <c r="G29" s="70"/>
      <c r="H29" s="247"/>
      <c r="I29" s="248"/>
    </row>
    <row r="30" spans="1:9" ht="16.5" thickBot="1">
      <c r="A30" s="19" t="s">
        <v>2</v>
      </c>
      <c r="B30" s="72"/>
      <c r="C30" s="157" t="s">
        <v>54</v>
      </c>
      <c r="D30" s="144">
        <v>83</v>
      </c>
      <c r="E30" s="145">
        <v>39.97</v>
      </c>
      <c r="F30" s="146">
        <v>65.01</v>
      </c>
      <c r="G30" s="81"/>
      <c r="H30" s="216">
        <v>151</v>
      </c>
      <c r="I30" s="125" t="s">
        <v>49</v>
      </c>
    </row>
    <row r="31" spans="1:9" ht="16.5" thickBot="1">
      <c r="A31" s="17"/>
      <c r="B31" s="71"/>
      <c r="C31" s="18"/>
      <c r="D31" s="149"/>
      <c r="E31" s="149"/>
      <c r="F31" s="149"/>
      <c r="G31" s="81"/>
      <c r="H31" s="217"/>
      <c r="I31" s="151"/>
    </row>
    <row r="32" spans="1:9" ht="16.5" thickBot="1">
      <c r="A32" s="19" t="s">
        <v>8</v>
      </c>
      <c r="B32" s="72"/>
      <c r="C32" s="157" t="s">
        <v>55</v>
      </c>
      <c r="D32" s="152">
        <v>36.61</v>
      </c>
      <c r="E32" s="153">
        <v>31.44</v>
      </c>
      <c r="F32" s="146">
        <v>75.74</v>
      </c>
      <c r="G32" s="81"/>
      <c r="H32" s="154">
        <v>121.19</v>
      </c>
      <c r="I32" s="125" t="s">
        <v>49</v>
      </c>
    </row>
    <row r="33" spans="1:9" ht="16.5" hidden="1" thickBot="1">
      <c r="A33" s="17"/>
      <c r="B33" s="71"/>
      <c r="C33" s="18"/>
      <c r="G33" s="80"/>
      <c r="H33" s="218"/>
      <c r="I33" s="116"/>
    </row>
    <row r="34" spans="1:9" ht="16.5" hidden="1" thickBot="1">
      <c r="A34" s="19" t="s">
        <v>16</v>
      </c>
      <c r="B34" s="72"/>
      <c r="C34" s="22" t="s">
        <v>26</v>
      </c>
      <c r="D34" s="40"/>
      <c r="E34" s="21"/>
      <c r="F34" s="34"/>
      <c r="G34" s="80"/>
      <c r="H34" s="219"/>
      <c r="I34" s="90"/>
    </row>
    <row r="35" spans="1:9" ht="15.75">
      <c r="A35" s="57"/>
      <c r="B35" s="72"/>
      <c r="G35" s="80"/>
      <c r="H35" s="247"/>
      <c r="I35" s="248"/>
    </row>
    <row r="36" spans="1:9" ht="16.5" customHeight="1" thickBot="1">
      <c r="A36" s="5"/>
      <c r="B36" s="70"/>
      <c r="C36" s="54" t="s">
        <v>27</v>
      </c>
      <c r="D36" s="52"/>
      <c r="E36" s="52"/>
      <c r="F36" s="52"/>
      <c r="G36" s="70"/>
      <c r="H36" s="206"/>
      <c r="I36" s="86"/>
    </row>
    <row r="37" spans="1:9" ht="17.25" hidden="1" thickBot="1" thickTop="1">
      <c r="A37" s="19" t="s">
        <v>2</v>
      </c>
      <c r="B37" s="72"/>
      <c r="C37" s="22" t="s">
        <v>28</v>
      </c>
      <c r="D37" s="22"/>
      <c r="E37" s="22"/>
      <c r="F37" s="22"/>
      <c r="G37" s="80"/>
      <c r="H37" s="220"/>
      <c r="I37" s="101"/>
    </row>
    <row r="38" spans="1:9" ht="17.25" hidden="1" thickBot="1" thickTop="1">
      <c r="A38" s="65" t="s">
        <v>4</v>
      </c>
      <c r="B38" s="71"/>
      <c r="C38" s="12" t="s">
        <v>29</v>
      </c>
      <c r="D38" s="32"/>
      <c r="E38" s="32"/>
      <c r="F38" s="27"/>
      <c r="G38" s="83"/>
      <c r="H38" s="221"/>
      <c r="I38" s="102"/>
    </row>
    <row r="39" spans="1:9" ht="17.25" hidden="1" thickBot="1" thickTop="1">
      <c r="A39" s="56" t="s">
        <v>11</v>
      </c>
      <c r="B39" s="73"/>
      <c r="C39" s="9" t="s">
        <v>30</v>
      </c>
      <c r="D39" s="35"/>
      <c r="E39" s="35"/>
      <c r="F39" s="23"/>
      <c r="G39" s="81"/>
      <c r="H39" s="104"/>
      <c r="I39" s="102"/>
    </row>
    <row r="40" spans="1:9" ht="17.25" hidden="1" thickBot="1" thickTop="1">
      <c r="A40" s="64" t="s">
        <v>13</v>
      </c>
      <c r="B40" s="73"/>
      <c r="C40" s="11" t="s">
        <v>31</v>
      </c>
      <c r="D40" s="36"/>
      <c r="E40" s="36"/>
      <c r="F40" s="24"/>
      <c r="G40" s="81"/>
      <c r="H40" s="222"/>
      <c r="I40" s="95"/>
    </row>
    <row r="41" spans="1:9" ht="17.25" hidden="1" thickBot="1" thickTop="1">
      <c r="A41" s="19" t="s">
        <v>8</v>
      </c>
      <c r="B41" s="72"/>
      <c r="C41" s="157" t="s">
        <v>32</v>
      </c>
      <c r="D41" s="22"/>
      <c r="E41" s="22"/>
      <c r="F41" s="22"/>
      <c r="G41" s="80"/>
      <c r="H41" s="220"/>
      <c r="I41" s="88"/>
    </row>
    <row r="42" spans="1:9" ht="17.25" thickBot="1" thickTop="1">
      <c r="A42" s="241"/>
      <c r="B42" s="72"/>
      <c r="G42" s="80"/>
      <c r="H42" s="247"/>
      <c r="I42" s="248"/>
    </row>
    <row r="43" spans="1:9" ht="30.75" thickBot="1">
      <c r="A43" s="65" t="s">
        <v>4</v>
      </c>
      <c r="B43" s="71"/>
      <c r="C43" s="238" t="s">
        <v>119</v>
      </c>
      <c r="D43" s="125" t="s">
        <v>49</v>
      </c>
      <c r="E43" s="125" t="s">
        <v>49</v>
      </c>
      <c r="F43" s="125" t="s">
        <v>49</v>
      </c>
      <c r="G43" s="81"/>
      <c r="H43" s="125" t="s">
        <v>49</v>
      </c>
      <c r="I43" s="125" t="s">
        <v>49</v>
      </c>
    </row>
    <row r="44" spans="1:9" ht="16.5" hidden="1" thickBot="1">
      <c r="A44" s="6" t="s">
        <v>6</v>
      </c>
      <c r="B44" s="71"/>
      <c r="C44" s="9" t="s">
        <v>34</v>
      </c>
      <c r="D44" s="35"/>
      <c r="E44" s="35"/>
      <c r="F44" s="23"/>
      <c r="G44" s="81"/>
      <c r="H44" s="223"/>
      <c r="I44" s="163"/>
    </row>
    <row r="45" spans="1:9" ht="16.5" hidden="1" thickBot="1">
      <c r="A45" s="66" t="s">
        <v>35</v>
      </c>
      <c r="B45" s="71"/>
      <c r="C45" s="11" t="s">
        <v>36</v>
      </c>
      <c r="D45" s="36"/>
      <c r="E45" s="36"/>
      <c r="F45" s="24"/>
      <c r="G45" s="81"/>
      <c r="H45" s="212"/>
      <c r="I45" s="136"/>
    </row>
    <row r="46" spans="1:9" ht="16.5" hidden="1" thickBot="1">
      <c r="A46" s="19" t="s">
        <v>16</v>
      </c>
      <c r="B46" s="72"/>
      <c r="C46" s="235" t="s">
        <v>37</v>
      </c>
      <c r="D46" s="105"/>
      <c r="E46" s="105"/>
      <c r="F46" s="105"/>
      <c r="G46" s="80"/>
      <c r="H46" s="196"/>
      <c r="I46" s="197"/>
    </row>
    <row r="47" spans="1:9" ht="30.75" thickBot="1">
      <c r="A47" s="65" t="s">
        <v>4</v>
      </c>
      <c r="B47" s="71"/>
      <c r="C47" s="237" t="s">
        <v>120</v>
      </c>
      <c r="D47" s="125" t="s">
        <v>49</v>
      </c>
      <c r="E47" s="125" t="s">
        <v>49</v>
      </c>
      <c r="F47" s="125" t="s">
        <v>49</v>
      </c>
      <c r="G47" s="81"/>
      <c r="H47" s="125" t="s">
        <v>49</v>
      </c>
      <c r="I47" s="125" t="s">
        <v>49</v>
      </c>
    </row>
    <row r="48" spans="1:9" ht="16.5" hidden="1" thickBot="1">
      <c r="A48" s="6" t="s">
        <v>6</v>
      </c>
      <c r="B48" s="71"/>
      <c r="C48" s="9" t="s">
        <v>39</v>
      </c>
      <c r="D48" s="35"/>
      <c r="E48" s="35"/>
      <c r="F48" s="23"/>
      <c r="G48" s="81"/>
      <c r="H48" s="104"/>
      <c r="I48" s="94"/>
    </row>
    <row r="49" spans="1:9" ht="16.5" hidden="1" thickBot="1">
      <c r="A49" s="66" t="s">
        <v>35</v>
      </c>
      <c r="B49" s="71"/>
      <c r="C49" s="9" t="s">
        <v>40</v>
      </c>
      <c r="D49" s="35"/>
      <c r="E49" s="35"/>
      <c r="F49" s="23"/>
      <c r="G49" s="81"/>
      <c r="H49" s="104"/>
      <c r="I49" s="94"/>
    </row>
    <row r="50" spans="1:9" ht="16.5" hidden="1" thickBot="1">
      <c r="A50" s="1"/>
      <c r="B50" s="71"/>
      <c r="C50" s="112"/>
      <c r="D50" s="112"/>
      <c r="E50" s="112"/>
      <c r="F50" s="112"/>
      <c r="G50" s="83"/>
      <c r="H50" s="224"/>
      <c r="I50" s="225"/>
    </row>
    <row r="51" spans="1:9" ht="16.5" customHeight="1" hidden="1" thickBot="1">
      <c r="A51" s="5"/>
      <c r="B51" s="70"/>
      <c r="C51" s="131" t="s">
        <v>47</v>
      </c>
      <c r="D51" s="132"/>
      <c r="E51" s="132"/>
      <c r="F51" s="132"/>
      <c r="G51" s="70"/>
      <c r="H51" s="423"/>
      <c r="I51" s="424"/>
    </row>
    <row r="52" spans="1:9" ht="16.5" hidden="1" thickBot="1">
      <c r="A52" s="6"/>
      <c r="B52" s="71"/>
      <c r="C52" s="7"/>
      <c r="D52" s="48" t="s">
        <v>42</v>
      </c>
      <c r="E52" s="48" t="s">
        <v>43</v>
      </c>
      <c r="F52" s="48" t="s">
        <v>44</v>
      </c>
      <c r="G52" s="79"/>
      <c r="H52" s="226" t="s">
        <v>45</v>
      </c>
      <c r="I52" s="87" t="s">
        <v>46</v>
      </c>
    </row>
    <row r="53" spans="1:9" ht="30.75" hidden="1" thickBot="1">
      <c r="A53" s="19" t="s">
        <v>2</v>
      </c>
      <c r="B53" s="72"/>
      <c r="C53" s="231" t="s">
        <v>41</v>
      </c>
      <c r="D53" s="34"/>
      <c r="E53" s="34"/>
      <c r="F53" s="34"/>
      <c r="G53" s="80"/>
      <c r="H53" s="227"/>
      <c r="I53" s="228"/>
    </row>
    <row r="54" spans="2:9" ht="15.75" thickBot="1">
      <c r="B54" s="205"/>
      <c r="C54" s="200" t="s">
        <v>164</v>
      </c>
      <c r="D54" s="201"/>
      <c r="E54" s="201"/>
      <c r="F54" s="201"/>
      <c r="G54" s="205"/>
      <c r="H54" s="200" t="s">
        <v>164</v>
      </c>
      <c r="I54" s="230"/>
    </row>
  </sheetData>
  <sheetProtection/>
  <mergeCells count="2">
    <mergeCell ref="H51:I51"/>
    <mergeCell ref="D2:E2"/>
  </mergeCells>
  <printOptions/>
  <pageMargins left="0.7" right="0.7" top="0.75" bottom="0.75" header="0.3" footer="0.3"/>
  <pageSetup horizontalDpi="600" verticalDpi="600" orientation="portrait" pageOrder="overThenDown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425" t="s">
        <v>124</v>
      </c>
      <c r="D2" s="420"/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3700</v>
      </c>
      <c r="E6" s="33">
        <v>3700</v>
      </c>
      <c r="F6" s="27">
        <v>3700</v>
      </c>
      <c r="G6" s="81"/>
      <c r="H6" s="27">
        <v>3700</v>
      </c>
      <c r="I6" s="134">
        <v>3700</v>
      </c>
    </row>
    <row r="7" spans="1:9" ht="16.5" thickBot="1">
      <c r="A7" s="6" t="s">
        <v>6</v>
      </c>
      <c r="B7" s="71"/>
      <c r="C7" s="11" t="s">
        <v>7</v>
      </c>
      <c r="D7" s="36">
        <v>2584</v>
      </c>
      <c r="E7" s="36">
        <v>2584</v>
      </c>
      <c r="F7" s="24">
        <v>2584</v>
      </c>
      <c r="G7" s="81"/>
      <c r="H7" s="26">
        <v>2584</v>
      </c>
      <c r="I7" s="90">
        <v>2584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.75" thickBot="1">
      <c r="A14" s="56" t="s">
        <v>11</v>
      </c>
      <c r="B14" s="73"/>
      <c r="C14" s="186" t="s">
        <v>12</v>
      </c>
      <c r="D14" s="60"/>
      <c r="E14" s="36"/>
      <c r="F14" s="23"/>
      <c r="G14" s="81"/>
      <c r="H14" s="25"/>
      <c r="I14" s="89"/>
    </row>
    <row r="15" spans="1:9" ht="15.75" hidden="1">
      <c r="A15" s="56"/>
      <c r="B15" s="73"/>
      <c r="C15" s="58" t="s">
        <v>104</v>
      </c>
      <c r="D15" s="60" t="s">
        <v>118</v>
      </c>
      <c r="E15" s="59" t="s">
        <v>118</v>
      </c>
      <c r="F15" s="203" t="s">
        <v>118</v>
      </c>
      <c r="G15" s="81"/>
      <c r="H15" s="262" t="s">
        <v>118</v>
      </c>
      <c r="I15" s="159" t="s">
        <v>118</v>
      </c>
    </row>
    <row r="16" spans="1:9" ht="15.75" hidden="1">
      <c r="A16" s="56"/>
      <c r="B16" s="73"/>
      <c r="C16" s="58" t="s">
        <v>105</v>
      </c>
      <c r="D16" s="60" t="s">
        <v>118</v>
      </c>
      <c r="E16" s="59" t="s">
        <v>118</v>
      </c>
      <c r="F16" s="203" t="s">
        <v>118</v>
      </c>
      <c r="G16" s="81"/>
      <c r="H16" s="262" t="s">
        <v>118</v>
      </c>
      <c r="I16" s="159" t="s">
        <v>118</v>
      </c>
    </row>
    <row r="17" spans="1:9" ht="15.75" hidden="1">
      <c r="A17" s="56"/>
      <c r="B17" s="73"/>
      <c r="C17" s="58" t="s">
        <v>111</v>
      </c>
      <c r="D17" s="60" t="s">
        <v>118</v>
      </c>
      <c r="E17" s="59" t="s">
        <v>118</v>
      </c>
      <c r="F17" s="203" t="s">
        <v>118</v>
      </c>
      <c r="G17" s="81"/>
      <c r="H17" s="262" t="s">
        <v>118</v>
      </c>
      <c r="I17" s="159" t="s">
        <v>118</v>
      </c>
    </row>
    <row r="18" spans="1:9" ht="15.75" hidden="1">
      <c r="A18" s="56"/>
      <c r="B18" s="73"/>
      <c r="C18" s="58" t="s">
        <v>112</v>
      </c>
      <c r="D18" s="60" t="s">
        <v>118</v>
      </c>
      <c r="E18" s="59" t="s">
        <v>118</v>
      </c>
      <c r="F18" s="203" t="s">
        <v>118</v>
      </c>
      <c r="G18" s="81"/>
      <c r="H18" s="262" t="s">
        <v>118</v>
      </c>
      <c r="I18" s="159" t="s">
        <v>118</v>
      </c>
    </row>
    <row r="19" spans="1:9" ht="15.75" hidden="1">
      <c r="A19" s="56"/>
      <c r="B19" s="73"/>
      <c r="C19" s="58" t="s">
        <v>113</v>
      </c>
      <c r="D19" s="60" t="s">
        <v>118</v>
      </c>
      <c r="E19" s="59" t="s">
        <v>118</v>
      </c>
      <c r="F19" s="203" t="s">
        <v>118</v>
      </c>
      <c r="G19" s="81"/>
      <c r="H19" s="262" t="s">
        <v>118</v>
      </c>
      <c r="I19" s="159" t="s">
        <v>118</v>
      </c>
    </row>
    <row r="20" spans="1:9" ht="15.75" hidden="1">
      <c r="A20" s="56"/>
      <c r="B20" s="73"/>
      <c r="C20" s="58" t="s">
        <v>114</v>
      </c>
      <c r="D20" s="60" t="s">
        <v>118</v>
      </c>
      <c r="E20" s="59" t="s">
        <v>118</v>
      </c>
      <c r="F20" s="203" t="s">
        <v>118</v>
      </c>
      <c r="G20" s="81"/>
      <c r="H20" s="262" t="s">
        <v>118</v>
      </c>
      <c r="I20" s="159" t="s">
        <v>118</v>
      </c>
    </row>
    <row r="21" spans="1:9" ht="15.75" hidden="1">
      <c r="A21" s="56"/>
      <c r="B21" s="73"/>
      <c r="C21" s="58" t="s">
        <v>115</v>
      </c>
      <c r="D21" s="60" t="s">
        <v>118</v>
      </c>
      <c r="E21" s="59" t="s">
        <v>118</v>
      </c>
      <c r="F21" s="203" t="s">
        <v>118</v>
      </c>
      <c r="G21" s="81"/>
      <c r="H21" s="262" t="s">
        <v>118</v>
      </c>
      <c r="I21" s="159" t="s">
        <v>118</v>
      </c>
    </row>
    <row r="22" spans="1:9" ht="15.75">
      <c r="A22" s="56"/>
      <c r="B22" s="73"/>
      <c r="C22" s="58" t="s">
        <v>116</v>
      </c>
      <c r="D22" s="411" t="s">
        <v>49</v>
      </c>
      <c r="E22" s="59" t="s">
        <v>109</v>
      </c>
      <c r="F22" s="411" t="s">
        <v>49</v>
      </c>
      <c r="G22" s="81"/>
      <c r="H22" s="411" t="s">
        <v>49</v>
      </c>
      <c r="I22" s="411" t="s">
        <v>49</v>
      </c>
    </row>
    <row r="23" spans="1:9" ht="16.5" thickBot="1">
      <c r="A23" s="56"/>
      <c r="B23" s="73"/>
      <c r="C23" s="250" t="s">
        <v>117</v>
      </c>
      <c r="D23" s="124" t="s">
        <v>49</v>
      </c>
      <c r="E23" s="124" t="s">
        <v>110</v>
      </c>
      <c r="F23" s="124" t="s">
        <v>49</v>
      </c>
      <c r="G23" s="81"/>
      <c r="H23" s="124" t="s">
        <v>49</v>
      </c>
      <c r="I23" s="124" t="s">
        <v>49</v>
      </c>
    </row>
    <row r="24" spans="1:9" ht="15.75">
      <c r="A24" s="158"/>
      <c r="B24" s="73"/>
      <c r="C24" s="185" t="s">
        <v>121</v>
      </c>
      <c r="D24" s="59"/>
      <c r="E24" s="59"/>
      <c r="F24" s="408"/>
      <c r="G24" s="81"/>
      <c r="H24" s="252"/>
      <c r="I24" s="252"/>
    </row>
    <row r="25" spans="1:9" ht="16.5" thickBot="1">
      <c r="A25" s="158"/>
      <c r="B25" s="73"/>
      <c r="C25" s="161" t="s">
        <v>108</v>
      </c>
      <c r="D25" s="124" t="s">
        <v>49</v>
      </c>
      <c r="E25" s="251">
        <v>2</v>
      </c>
      <c r="F25" s="124" t="s">
        <v>49</v>
      </c>
      <c r="G25" s="378"/>
      <c r="H25" s="124" t="s">
        <v>49</v>
      </c>
      <c r="I25" s="124" t="s">
        <v>49</v>
      </c>
    </row>
    <row r="26" spans="1:9" ht="16.5" thickBot="1">
      <c r="A26" s="17"/>
      <c r="B26" s="71"/>
      <c r="C26" s="10"/>
      <c r="D26" s="10"/>
      <c r="E26" s="10"/>
      <c r="F26" s="10"/>
      <c r="G26" s="82"/>
      <c r="H26" s="10"/>
      <c r="I26" s="91"/>
    </row>
    <row r="27" spans="1:9" ht="16.5" thickBot="1">
      <c r="A27" s="57" t="s">
        <v>16</v>
      </c>
      <c r="B27" s="72"/>
      <c r="C27" s="22" t="s">
        <v>17</v>
      </c>
      <c r="D27" s="22"/>
      <c r="E27" s="22"/>
      <c r="F27" s="22"/>
      <c r="G27" s="80"/>
      <c r="H27" s="31"/>
      <c r="I27" s="88"/>
    </row>
    <row r="28" spans="1:9" ht="15.75" hidden="1">
      <c r="A28" s="6" t="s">
        <v>4</v>
      </c>
      <c r="B28" s="71"/>
      <c r="C28" s="67" t="s">
        <v>18</v>
      </c>
      <c r="D28" s="32"/>
      <c r="E28" s="27"/>
      <c r="F28" s="42"/>
      <c r="G28" s="83"/>
      <c r="H28" s="37"/>
      <c r="I28" s="93"/>
    </row>
    <row r="29" spans="1:9" ht="15.75" hidden="1">
      <c r="A29" s="6" t="s">
        <v>6</v>
      </c>
      <c r="B29" s="71"/>
      <c r="C29" s="68" t="s">
        <v>19</v>
      </c>
      <c r="D29" s="33"/>
      <c r="E29" s="27"/>
      <c r="F29" s="42"/>
      <c r="G29" s="83"/>
      <c r="H29" s="37"/>
      <c r="I29" s="94"/>
    </row>
    <row r="30" spans="1:9" ht="16.5" thickBot="1">
      <c r="A30" s="64" t="s">
        <v>13</v>
      </c>
      <c r="B30" s="73"/>
      <c r="C30" s="16" t="s">
        <v>21</v>
      </c>
      <c r="D30" s="36">
        <v>240</v>
      </c>
      <c r="E30" s="24">
        <v>240</v>
      </c>
      <c r="F30" s="77" t="s">
        <v>49</v>
      </c>
      <c r="G30" s="81"/>
      <c r="H30" s="263" t="s">
        <v>49</v>
      </c>
      <c r="I30" s="298">
        <v>209</v>
      </c>
    </row>
    <row r="31" spans="1:9" ht="15.75">
      <c r="A31" s="1"/>
      <c r="B31" s="71"/>
      <c r="C31" s="13"/>
      <c r="D31" s="13"/>
      <c r="E31" s="13"/>
      <c r="F31" s="13"/>
      <c r="G31" s="84"/>
      <c r="H31" s="13"/>
      <c r="I31" s="96"/>
    </row>
    <row r="32" spans="1:9" ht="16.5" customHeight="1" thickBot="1">
      <c r="A32" s="5"/>
      <c r="B32" s="70"/>
      <c r="C32" s="54" t="s">
        <v>22</v>
      </c>
      <c r="D32" s="52"/>
      <c r="E32" s="52"/>
      <c r="F32" s="52"/>
      <c r="G32" s="70"/>
      <c r="H32" s="52"/>
      <c r="I32" s="86"/>
    </row>
    <row r="33" spans="1:9" ht="17.25" hidden="1" thickBot="1" thickTop="1">
      <c r="A33" s="6"/>
      <c r="B33" s="71"/>
      <c r="C33" s="7"/>
      <c r="D33" s="48" t="s">
        <v>43</v>
      </c>
      <c r="E33" s="48" t="s">
        <v>44</v>
      </c>
      <c r="F33" s="48" t="s">
        <v>45</v>
      </c>
      <c r="G33" s="79"/>
      <c r="H33" s="48" t="s">
        <v>46</v>
      </c>
      <c r="I33" s="87"/>
    </row>
    <row r="34" spans="1:9" ht="17.25" thickBot="1" thickTop="1">
      <c r="A34" s="19" t="s">
        <v>2</v>
      </c>
      <c r="B34" s="72"/>
      <c r="C34" s="22" t="s">
        <v>23</v>
      </c>
      <c r="D34" s="8"/>
      <c r="E34" s="8"/>
      <c r="F34" s="8"/>
      <c r="G34" s="80"/>
      <c r="H34" s="14"/>
      <c r="I34" s="97"/>
    </row>
    <row r="35" spans="1:9" ht="15.75">
      <c r="A35" s="65" t="s">
        <v>4</v>
      </c>
      <c r="B35" s="71"/>
      <c r="C35" s="15" t="s">
        <v>5</v>
      </c>
      <c r="D35" s="23">
        <v>27</v>
      </c>
      <c r="E35" s="43">
        <v>67</v>
      </c>
      <c r="F35" s="23">
        <v>23</v>
      </c>
      <c r="G35" s="81"/>
      <c r="H35" s="23">
        <v>34</v>
      </c>
      <c r="I35" s="98">
        <v>10</v>
      </c>
    </row>
    <row r="36" spans="1:9" ht="16.5" thickBot="1">
      <c r="A36" s="66" t="s">
        <v>6</v>
      </c>
      <c r="B36" s="71"/>
      <c r="C36" s="16" t="s">
        <v>24</v>
      </c>
      <c r="D36" s="24">
        <v>27</v>
      </c>
      <c r="E36" s="36">
        <v>67</v>
      </c>
      <c r="F36" s="24">
        <v>25</v>
      </c>
      <c r="G36" s="81"/>
      <c r="H36" s="24">
        <v>34</v>
      </c>
      <c r="I36" s="90">
        <v>10</v>
      </c>
    </row>
    <row r="37" spans="1:9" ht="16.5" customHeight="1" thickBot="1">
      <c r="A37" s="5"/>
      <c r="B37" s="70"/>
      <c r="C37" s="54" t="s">
        <v>25</v>
      </c>
      <c r="D37" s="52"/>
      <c r="E37" s="52"/>
      <c r="F37" s="52"/>
      <c r="G37" s="70"/>
      <c r="H37" s="52"/>
      <c r="I37" s="86"/>
    </row>
    <row r="38" spans="1:9" ht="17.25" hidden="1" thickBot="1" thickTop="1">
      <c r="A38" s="6"/>
      <c r="B38" s="71"/>
      <c r="C38" s="7"/>
      <c r="D38" s="48" t="s">
        <v>43</v>
      </c>
      <c r="E38" s="48" t="s">
        <v>44</v>
      </c>
      <c r="F38" s="48" t="s">
        <v>45</v>
      </c>
      <c r="G38" s="79"/>
      <c r="H38" s="48" t="s">
        <v>46</v>
      </c>
      <c r="I38" s="87"/>
    </row>
    <row r="39" spans="1:9" ht="17.25" thickBot="1" thickTop="1">
      <c r="A39" s="19" t="s">
        <v>2</v>
      </c>
      <c r="B39" s="72"/>
      <c r="C39" s="157" t="s">
        <v>54</v>
      </c>
      <c r="D39" s="152" t="s">
        <v>49</v>
      </c>
      <c r="E39" s="152" t="s">
        <v>49</v>
      </c>
      <c r="F39" s="152" t="s">
        <v>49</v>
      </c>
      <c r="G39" s="81"/>
      <c r="H39" s="152" t="s">
        <v>49</v>
      </c>
      <c r="I39" s="152" t="s">
        <v>49</v>
      </c>
    </row>
    <row r="40" spans="1:9" ht="16.5" thickBot="1">
      <c r="A40" s="17"/>
      <c r="B40" s="71"/>
      <c r="C40" s="18"/>
      <c r="D40" s="149"/>
      <c r="E40" s="149"/>
      <c r="F40" s="149"/>
      <c r="G40" s="81"/>
      <c r="H40" s="150"/>
      <c r="I40" s="151"/>
    </row>
    <row r="41" spans="1:9" ht="16.5" thickBot="1">
      <c r="A41" s="19" t="s">
        <v>8</v>
      </c>
      <c r="B41" s="72"/>
      <c r="C41" s="157" t="s">
        <v>55</v>
      </c>
      <c r="D41" s="152" t="s">
        <v>49</v>
      </c>
      <c r="E41" s="152" t="s">
        <v>49</v>
      </c>
      <c r="F41" s="152" t="s">
        <v>49</v>
      </c>
      <c r="G41" s="81"/>
      <c r="H41" s="152" t="s">
        <v>49</v>
      </c>
      <c r="I41" s="152" t="s">
        <v>49</v>
      </c>
    </row>
    <row r="42" spans="1:9" ht="16.5" hidden="1" thickBot="1">
      <c r="A42" s="17"/>
      <c r="B42" s="71"/>
      <c r="C42" s="18"/>
      <c r="D42" s="149"/>
      <c r="E42" s="149"/>
      <c r="F42" s="149"/>
      <c r="G42" s="81"/>
      <c r="H42" s="11"/>
      <c r="I42" s="116"/>
    </row>
    <row r="43" spans="1:9" ht="16.5" hidden="1" thickBot="1">
      <c r="A43" s="19" t="s">
        <v>16</v>
      </c>
      <c r="B43" s="72"/>
      <c r="C43" s="22" t="s">
        <v>26</v>
      </c>
      <c r="D43" s="144"/>
      <c r="E43" s="145"/>
      <c r="F43" s="146"/>
      <c r="G43" s="81"/>
      <c r="H43" s="24"/>
      <c r="I43" s="90"/>
    </row>
    <row r="44" spans="1:9" ht="15.75">
      <c r="A44" s="17"/>
      <c r="B44" s="71"/>
      <c r="C44" s="12"/>
      <c r="D44" s="9"/>
      <c r="E44" s="9"/>
      <c r="F44" s="9"/>
      <c r="G44" s="81"/>
      <c r="H44" s="9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hidden="1" thickBot="1" thickTop="1">
      <c r="A46" s="6"/>
      <c r="B46" s="71"/>
      <c r="C46" s="7"/>
      <c r="D46" s="48" t="s">
        <v>43</v>
      </c>
      <c r="E46" s="48" t="s">
        <v>44</v>
      </c>
      <c r="F46" s="48" t="s">
        <v>45</v>
      </c>
      <c r="G46" s="79"/>
      <c r="H46" s="48" t="s">
        <v>46</v>
      </c>
      <c r="I46" s="87"/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7.25" hidden="1" thickBot="1" thickTop="1">
      <c r="A51" s="19" t="s">
        <v>8</v>
      </c>
      <c r="B51" s="72"/>
      <c r="C51" s="157" t="s">
        <v>32</v>
      </c>
      <c r="D51" s="22"/>
      <c r="E51" s="22"/>
      <c r="F51" s="22"/>
      <c r="G51" s="80"/>
      <c r="H51" s="30"/>
      <c r="I51" s="88"/>
    </row>
    <row r="52" spans="1:9" ht="17.25" thickBot="1" thickTop="1">
      <c r="A52" s="241"/>
      <c r="B52" s="72"/>
      <c r="G52" s="80"/>
      <c r="I52" s="248"/>
    </row>
    <row r="53" spans="1:9" ht="16.5" thickBot="1">
      <c r="A53" s="65" t="s">
        <v>4</v>
      </c>
      <c r="B53" s="71"/>
      <c r="C53" s="157" t="s">
        <v>32</v>
      </c>
      <c r="D53" s="122">
        <v>25944100</v>
      </c>
      <c r="E53" s="122">
        <v>26553150</v>
      </c>
      <c r="F53" s="152" t="s">
        <v>49</v>
      </c>
      <c r="G53" s="81"/>
      <c r="H53" s="152" t="s">
        <v>49</v>
      </c>
      <c r="I53" s="258">
        <v>11345530</v>
      </c>
    </row>
    <row r="54" spans="1:9" ht="16.5" hidden="1" thickBot="1">
      <c r="A54" s="6" t="s">
        <v>6</v>
      </c>
      <c r="B54" s="71"/>
      <c r="C54" s="9" t="s">
        <v>34</v>
      </c>
      <c r="D54" s="35"/>
      <c r="E54" s="35"/>
      <c r="F54" s="23"/>
      <c r="G54" s="81"/>
      <c r="H54" s="166"/>
      <c r="I54" s="94"/>
    </row>
    <row r="55" spans="1:9" ht="16.5" hidden="1" thickBot="1">
      <c r="A55" s="66" t="s">
        <v>35</v>
      </c>
      <c r="B55" s="71"/>
      <c r="C55" s="11" t="s">
        <v>36</v>
      </c>
      <c r="D55" s="36"/>
      <c r="E55" s="36"/>
      <c r="F55" s="24"/>
      <c r="G55" s="81"/>
      <c r="H55" s="135"/>
      <c r="I55" s="103"/>
    </row>
    <row r="56" spans="1:9" ht="16.5" thickBot="1">
      <c r="A56" s="1"/>
      <c r="B56" s="71"/>
      <c r="C56" s="9"/>
      <c r="D56" s="9"/>
      <c r="E56" s="9"/>
      <c r="F56" s="9"/>
      <c r="G56" s="81"/>
      <c r="H56" s="121"/>
      <c r="I56" s="257"/>
    </row>
    <row r="57" spans="1:9" ht="16.5" hidden="1" thickBot="1">
      <c r="A57" s="19" t="s">
        <v>16</v>
      </c>
      <c r="B57" s="72"/>
      <c r="C57" s="235" t="s">
        <v>37</v>
      </c>
      <c r="D57" s="105"/>
      <c r="E57" s="105"/>
      <c r="F57" s="105"/>
      <c r="G57" s="80"/>
      <c r="H57" s="327"/>
      <c r="I57" s="255"/>
    </row>
    <row r="58" spans="1:9" ht="30.75" thickBot="1">
      <c r="A58" s="65" t="s">
        <v>4</v>
      </c>
      <c r="B58" s="71"/>
      <c r="C58" s="253" t="s">
        <v>122</v>
      </c>
      <c r="D58" s="107">
        <v>846240</v>
      </c>
      <c r="E58" s="107">
        <v>865150</v>
      </c>
      <c r="F58" s="152" t="s">
        <v>49</v>
      </c>
      <c r="G58" s="81"/>
      <c r="H58" s="152" t="s">
        <v>49</v>
      </c>
      <c r="I58" s="259">
        <v>37720</v>
      </c>
    </row>
    <row r="59" spans="1:9" ht="16.5" hidden="1" thickBot="1">
      <c r="A59" s="6" t="s">
        <v>6</v>
      </c>
      <c r="B59" s="71"/>
      <c r="C59" s="9" t="s">
        <v>39</v>
      </c>
      <c r="D59" s="35"/>
      <c r="E59" s="35"/>
      <c r="F59" s="23"/>
      <c r="G59" s="81"/>
      <c r="H59" s="39"/>
      <c r="I59" s="94"/>
    </row>
    <row r="60" spans="1:9" ht="16.5" hidden="1" thickBot="1">
      <c r="A60" s="66" t="s">
        <v>35</v>
      </c>
      <c r="B60" s="71"/>
      <c r="C60" s="9" t="s">
        <v>40</v>
      </c>
      <c r="D60" s="35"/>
      <c r="E60" s="35"/>
      <c r="F60" s="23"/>
      <c r="G60" s="81"/>
      <c r="H60" s="39"/>
      <c r="I60" s="94"/>
    </row>
    <row r="61" spans="1:9" ht="16.5" thickBot="1">
      <c r="A61" s="1"/>
      <c r="B61" s="71"/>
      <c r="C61" s="260" t="s">
        <v>123</v>
      </c>
      <c r="D61" s="261"/>
      <c r="E61" s="261"/>
      <c r="F61" s="261"/>
      <c r="G61" s="83"/>
      <c r="H61" s="261"/>
      <c r="I61" s="264"/>
    </row>
    <row r="62" spans="1:9" ht="16.5" customHeight="1" hidden="1" thickBot="1">
      <c r="A62" s="5"/>
      <c r="B62" s="7"/>
      <c r="C62" s="131" t="s">
        <v>47</v>
      </c>
      <c r="D62" s="132"/>
      <c r="E62" s="132"/>
      <c r="F62" s="194"/>
      <c r="G62" s="44"/>
      <c r="H62" s="421"/>
      <c r="I62" s="422"/>
    </row>
    <row r="63" spans="1:9" ht="15.75" hidden="1">
      <c r="A63" s="6"/>
      <c r="B63" s="17"/>
      <c r="C63" s="7"/>
      <c r="D63" s="48" t="s">
        <v>42</v>
      </c>
      <c r="E63" s="48" t="s">
        <v>43</v>
      </c>
      <c r="F63" s="49" t="s">
        <v>44</v>
      </c>
      <c r="G63" s="48"/>
      <c r="H63" s="50" t="s">
        <v>45</v>
      </c>
      <c r="I63" s="49" t="s">
        <v>46</v>
      </c>
    </row>
    <row r="64" spans="1:9" ht="30.75" hidden="1" thickBot="1">
      <c r="A64" s="19" t="s">
        <v>2</v>
      </c>
      <c r="B64" s="55"/>
      <c r="C64" s="46" t="s">
        <v>41</v>
      </c>
      <c r="D64" s="34"/>
      <c r="E64" s="34"/>
      <c r="F64" s="34"/>
      <c r="G64" s="41"/>
      <c r="H64" s="47"/>
      <c r="I64" s="47"/>
    </row>
  </sheetData>
  <sheetProtection/>
  <mergeCells count="2">
    <mergeCell ref="H62:I62"/>
    <mergeCell ref="C2:E2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3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202" t="s">
        <v>45</v>
      </c>
      <c r="G3" s="69"/>
      <c r="H3" s="270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0"/>
      <c r="G5" s="80"/>
      <c r="H5" s="193"/>
      <c r="I5" s="207"/>
    </row>
    <row r="6" spans="1:9" ht="15.75">
      <c r="A6" s="6" t="s">
        <v>4</v>
      </c>
      <c r="B6" s="71"/>
      <c r="C6" s="9" t="s">
        <v>5</v>
      </c>
      <c r="D6" s="401">
        <v>3763</v>
      </c>
      <c r="E6" s="33">
        <v>3763</v>
      </c>
      <c r="F6" s="27">
        <v>3763</v>
      </c>
      <c r="G6" s="81"/>
      <c r="H6" s="27">
        <v>3763</v>
      </c>
      <c r="I6" s="134">
        <v>3789</v>
      </c>
    </row>
    <row r="7" spans="1:9" ht="16.5" thickBot="1">
      <c r="A7" s="6" t="s">
        <v>6</v>
      </c>
      <c r="B7" s="71"/>
      <c r="C7" s="11" t="s">
        <v>7</v>
      </c>
      <c r="D7" s="36">
        <v>1391</v>
      </c>
      <c r="E7" s="36">
        <v>1391</v>
      </c>
      <c r="F7" s="24">
        <v>1391</v>
      </c>
      <c r="G7" s="81"/>
      <c r="H7" s="26">
        <v>1391</v>
      </c>
      <c r="I7" s="90">
        <v>1391</v>
      </c>
    </row>
    <row r="8" spans="1:9" ht="15.75" hidden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>
      <c r="A14" s="56" t="s">
        <v>11</v>
      </c>
      <c r="B14" s="73"/>
      <c r="C14" s="185" t="s">
        <v>12</v>
      </c>
      <c r="D14" s="60"/>
      <c r="E14" s="35"/>
      <c r="F14" s="23"/>
      <c r="G14" s="81"/>
      <c r="H14" s="25"/>
      <c r="I14" s="89"/>
    </row>
    <row r="15" spans="1:9" ht="15.75">
      <c r="A15" s="56"/>
      <c r="B15" s="73"/>
      <c r="C15" s="58" t="s">
        <v>63</v>
      </c>
      <c r="D15" s="159" t="s">
        <v>56</v>
      </c>
      <c r="E15" s="166" t="s">
        <v>56</v>
      </c>
      <c r="F15" s="23" t="s">
        <v>56</v>
      </c>
      <c r="G15" s="81"/>
      <c r="H15" s="23" t="s">
        <v>56</v>
      </c>
      <c r="I15" s="159" t="s">
        <v>145</v>
      </c>
    </row>
    <row r="16" spans="1:9" ht="15.75">
      <c r="A16" s="56"/>
      <c r="B16" s="73"/>
      <c r="C16" s="58"/>
      <c r="D16" s="159" t="s">
        <v>57</v>
      </c>
      <c r="E16" s="166" t="s">
        <v>57</v>
      </c>
      <c r="F16" s="23" t="s">
        <v>57</v>
      </c>
      <c r="G16" s="81"/>
      <c r="H16" s="23" t="s">
        <v>57</v>
      </c>
      <c r="I16" s="159" t="s">
        <v>146</v>
      </c>
    </row>
    <row r="17" spans="1:9" ht="15.75">
      <c r="A17" s="56"/>
      <c r="B17" s="73"/>
      <c r="C17" s="58"/>
      <c r="D17" s="159" t="s">
        <v>58</v>
      </c>
      <c r="E17" s="166" t="s">
        <v>58</v>
      </c>
      <c r="F17" s="23" t="s">
        <v>58</v>
      </c>
      <c r="G17" s="81"/>
      <c r="H17" s="23" t="s">
        <v>58</v>
      </c>
      <c r="I17" s="159" t="s">
        <v>147</v>
      </c>
    </row>
    <row r="18" spans="1:9" ht="15.75">
      <c r="A18" s="56"/>
      <c r="B18" s="73"/>
      <c r="C18" s="58" t="s">
        <v>59</v>
      </c>
      <c r="D18" s="159" t="s">
        <v>60</v>
      </c>
      <c r="E18" s="166" t="s">
        <v>60</v>
      </c>
      <c r="F18" s="23" t="s">
        <v>60</v>
      </c>
      <c r="G18" s="81"/>
      <c r="H18" s="23" t="s">
        <v>60</v>
      </c>
      <c r="I18" s="159" t="s">
        <v>148</v>
      </c>
    </row>
    <row r="19" spans="1:9" ht="15.75">
      <c r="A19" s="56"/>
      <c r="B19" s="73"/>
      <c r="C19" s="58" t="s">
        <v>61</v>
      </c>
      <c r="D19" s="159" t="s">
        <v>62</v>
      </c>
      <c r="E19" s="166" t="s">
        <v>62</v>
      </c>
      <c r="F19" s="23" t="s">
        <v>62</v>
      </c>
      <c r="G19" s="81"/>
      <c r="H19" s="23" t="s">
        <v>62</v>
      </c>
      <c r="I19" s="159" t="s">
        <v>149</v>
      </c>
    </row>
    <row r="20" spans="1:9" ht="15.75">
      <c r="A20" s="56"/>
      <c r="B20" s="73"/>
      <c r="C20" s="58" t="s">
        <v>64</v>
      </c>
      <c r="D20" s="159" t="s">
        <v>65</v>
      </c>
      <c r="E20" s="166" t="s">
        <v>65</v>
      </c>
      <c r="F20" s="23" t="s">
        <v>65</v>
      </c>
      <c r="G20" s="81"/>
      <c r="H20" s="23" t="s">
        <v>65</v>
      </c>
      <c r="I20" s="159" t="s">
        <v>150</v>
      </c>
    </row>
    <row r="21" spans="1:9" ht="15.75">
      <c r="A21" s="56"/>
      <c r="B21" s="73"/>
      <c r="C21" s="58"/>
      <c r="D21" s="159" t="s">
        <v>66</v>
      </c>
      <c r="E21" s="166" t="s">
        <v>66</v>
      </c>
      <c r="F21" s="23" t="s">
        <v>66</v>
      </c>
      <c r="G21" s="81"/>
      <c r="H21" s="23" t="s">
        <v>66</v>
      </c>
      <c r="I21" s="159" t="s">
        <v>151</v>
      </c>
    </row>
    <row r="22" spans="1:9" ht="15.75">
      <c r="A22" s="56"/>
      <c r="B22" s="73"/>
      <c r="C22" s="58"/>
      <c r="D22" s="159" t="s">
        <v>67</v>
      </c>
      <c r="E22" s="166" t="s">
        <v>67</v>
      </c>
      <c r="F22" s="23" t="s">
        <v>67</v>
      </c>
      <c r="G22" s="81"/>
      <c r="H22" s="23" t="s">
        <v>67</v>
      </c>
      <c r="I22" s="159" t="s">
        <v>152</v>
      </c>
    </row>
    <row r="23" spans="1:9" ht="15.75">
      <c r="A23" s="56"/>
      <c r="B23" s="73"/>
      <c r="C23" s="58"/>
      <c r="D23" s="159" t="s">
        <v>68</v>
      </c>
      <c r="E23" s="166" t="s">
        <v>68</v>
      </c>
      <c r="F23" s="23" t="s">
        <v>68</v>
      </c>
      <c r="G23" s="81"/>
      <c r="H23" s="23" t="s">
        <v>68</v>
      </c>
      <c r="I23" s="159" t="s">
        <v>153</v>
      </c>
    </row>
    <row r="24" spans="1:9" ht="15.75">
      <c r="A24" s="56"/>
      <c r="B24" s="73"/>
      <c r="C24" s="266" t="s">
        <v>69</v>
      </c>
      <c r="D24" s="203" t="s">
        <v>49</v>
      </c>
      <c r="E24" s="59" t="s">
        <v>49</v>
      </c>
      <c r="F24" s="129" t="s">
        <v>49</v>
      </c>
      <c r="G24" s="81"/>
      <c r="H24" s="129" t="s">
        <v>49</v>
      </c>
      <c r="I24" s="159" t="s">
        <v>49</v>
      </c>
    </row>
    <row r="25" spans="1:9" ht="16.5" thickBot="1">
      <c r="A25" s="64" t="s">
        <v>13</v>
      </c>
      <c r="B25" s="73"/>
      <c r="C25" s="184" t="s">
        <v>14</v>
      </c>
      <c r="D25" s="35"/>
      <c r="E25" s="166"/>
      <c r="F25" s="23"/>
      <c r="G25" s="81"/>
      <c r="H25" s="25"/>
      <c r="I25" s="89"/>
    </row>
    <row r="26" spans="1:9" ht="15.75">
      <c r="A26" s="158"/>
      <c r="B26" s="73"/>
      <c r="C26" s="81" t="s">
        <v>63</v>
      </c>
      <c r="D26" s="23">
        <v>2</v>
      </c>
      <c r="E26" s="35">
        <v>2</v>
      </c>
      <c r="F26" s="23">
        <v>2</v>
      </c>
      <c r="G26" s="81"/>
      <c r="H26" s="23">
        <v>2</v>
      </c>
      <c r="I26" s="170">
        <v>2</v>
      </c>
    </row>
    <row r="27" spans="1:9" ht="15.75">
      <c r="A27" s="158"/>
      <c r="B27" s="73"/>
      <c r="C27" s="81"/>
      <c r="D27" s="23">
        <v>2</v>
      </c>
      <c r="E27" s="35">
        <v>2</v>
      </c>
      <c r="F27" s="23">
        <v>2</v>
      </c>
      <c r="G27" s="81"/>
      <c r="H27" s="23">
        <v>2</v>
      </c>
      <c r="I27" s="170">
        <v>1</v>
      </c>
    </row>
    <row r="28" spans="1:9" ht="15.75">
      <c r="A28" s="158"/>
      <c r="B28" s="73"/>
      <c r="C28" s="81"/>
      <c r="D28" s="23"/>
      <c r="E28" s="35"/>
      <c r="F28" s="23"/>
      <c r="G28" s="81"/>
      <c r="H28" s="23"/>
      <c r="I28" s="170">
        <v>1</v>
      </c>
    </row>
    <row r="29" spans="1:9" ht="15.75">
      <c r="A29" s="158"/>
      <c r="B29" s="73"/>
      <c r="C29" s="81" t="s">
        <v>59</v>
      </c>
      <c r="D29" s="23">
        <v>2</v>
      </c>
      <c r="E29" s="35">
        <v>2</v>
      </c>
      <c r="F29" s="23">
        <v>2</v>
      </c>
      <c r="G29" s="81"/>
      <c r="H29" s="23">
        <v>2</v>
      </c>
      <c r="I29" s="170">
        <v>2</v>
      </c>
    </row>
    <row r="30" spans="1:9" ht="15.75">
      <c r="A30" s="158"/>
      <c r="B30" s="73"/>
      <c r="C30" s="81" t="s">
        <v>61</v>
      </c>
      <c r="D30" s="23">
        <v>2</v>
      </c>
      <c r="E30" s="35">
        <v>2</v>
      </c>
      <c r="F30" s="23">
        <v>2</v>
      </c>
      <c r="G30" s="81"/>
      <c r="H30" s="23">
        <v>2</v>
      </c>
      <c r="I30" s="170">
        <v>2</v>
      </c>
    </row>
    <row r="31" spans="1:9" ht="15.75">
      <c r="A31" s="158"/>
      <c r="B31" s="73"/>
      <c r="C31" s="81" t="s">
        <v>64</v>
      </c>
      <c r="D31" s="23">
        <v>2</v>
      </c>
      <c r="E31" s="35">
        <v>2</v>
      </c>
      <c r="F31" s="23">
        <v>2</v>
      </c>
      <c r="G31" s="81"/>
      <c r="H31" s="23">
        <v>2</v>
      </c>
      <c r="I31" s="170">
        <v>1</v>
      </c>
    </row>
    <row r="32" spans="1:9" ht="15.75">
      <c r="A32" s="17"/>
      <c r="B32" s="71"/>
      <c r="C32" s="205"/>
      <c r="D32" s="25">
        <v>2</v>
      </c>
      <c r="E32" s="369">
        <v>2</v>
      </c>
      <c r="F32" s="94">
        <v>2</v>
      </c>
      <c r="G32" s="82"/>
      <c r="H32" s="164">
        <v>2</v>
      </c>
      <c r="I32" s="89">
        <v>1</v>
      </c>
    </row>
    <row r="33" spans="1:9" ht="15.75">
      <c r="A33" s="17"/>
      <c r="B33" s="71"/>
      <c r="C33" s="205"/>
      <c r="D33" s="25"/>
      <c r="E33" s="369"/>
      <c r="F33" s="94"/>
      <c r="G33" s="82"/>
      <c r="H33" s="37"/>
      <c r="I33" s="94">
        <v>1</v>
      </c>
    </row>
    <row r="34" spans="1:9" ht="15.75">
      <c r="A34" s="17"/>
      <c r="B34" s="71"/>
      <c r="C34" s="205"/>
      <c r="D34" s="25"/>
      <c r="E34" s="369"/>
      <c r="F34" s="94"/>
      <c r="G34" s="82"/>
      <c r="H34" s="37"/>
      <c r="I34" s="94">
        <v>1</v>
      </c>
    </row>
    <row r="35" spans="1:9" ht="16.5" thickBot="1">
      <c r="A35" s="17"/>
      <c r="B35" s="71"/>
      <c r="C35" s="265" t="s">
        <v>69</v>
      </c>
      <c r="D35" s="128" t="s">
        <v>49</v>
      </c>
      <c r="E35" s="36" t="s">
        <v>49</v>
      </c>
      <c r="F35" s="24" t="s">
        <v>49</v>
      </c>
      <c r="G35" s="73"/>
      <c r="H35" s="135" t="s">
        <v>49</v>
      </c>
      <c r="I35" s="136" t="s">
        <v>49</v>
      </c>
    </row>
    <row r="36" spans="1:9" ht="16.5" thickBot="1">
      <c r="A36" s="17"/>
      <c r="B36" s="71"/>
      <c r="C36" s="368"/>
      <c r="D36" s="26"/>
      <c r="E36" s="26"/>
      <c r="F36" s="26"/>
      <c r="G36" s="82"/>
      <c r="H36" s="26"/>
      <c r="I36" s="103"/>
    </row>
    <row r="37" spans="1:9" ht="16.5" thickBot="1">
      <c r="A37" s="57" t="s">
        <v>16</v>
      </c>
      <c r="B37" s="72"/>
      <c r="C37" s="22" t="s">
        <v>17</v>
      </c>
      <c r="D37" s="22"/>
      <c r="E37" s="22"/>
      <c r="F37" s="22"/>
      <c r="G37" s="80"/>
      <c r="H37" s="31"/>
      <c r="I37" s="88"/>
    </row>
    <row r="38" spans="1:9" ht="15.75" hidden="1">
      <c r="A38" s="6" t="s">
        <v>6</v>
      </c>
      <c r="B38" s="71"/>
      <c r="C38" s="68" t="s">
        <v>19</v>
      </c>
      <c r="D38" s="33"/>
      <c r="E38" s="27"/>
      <c r="F38" s="42"/>
      <c r="G38" s="83"/>
      <c r="H38" s="37"/>
      <c r="I38" s="94"/>
    </row>
    <row r="39" spans="1:9" ht="15.75" hidden="1">
      <c r="A39" s="56" t="s">
        <v>11</v>
      </c>
      <c r="B39" s="73"/>
      <c r="C39" s="20" t="s">
        <v>20</v>
      </c>
      <c r="D39" s="35"/>
      <c r="E39" s="23"/>
      <c r="F39" s="76"/>
      <c r="G39" s="81"/>
      <c r="H39" s="37"/>
      <c r="I39" s="94"/>
    </row>
    <row r="40" spans="1:9" ht="16.5" thickBot="1">
      <c r="A40" s="64" t="s">
        <v>13</v>
      </c>
      <c r="B40" s="73"/>
      <c r="C40" s="16" t="s">
        <v>21</v>
      </c>
      <c r="D40" s="36">
        <v>21</v>
      </c>
      <c r="E40" s="24">
        <v>21</v>
      </c>
      <c r="F40" s="77">
        <v>21</v>
      </c>
      <c r="G40" s="81"/>
      <c r="H40" s="135">
        <v>21</v>
      </c>
      <c r="I40" s="136">
        <v>138</v>
      </c>
    </row>
    <row r="41" spans="1:9" ht="16.5" customHeight="1" thickBot="1">
      <c r="A41" s="5"/>
      <c r="B41" s="70"/>
      <c r="C41" s="54" t="s">
        <v>22</v>
      </c>
      <c r="D41" s="52"/>
      <c r="E41" s="52"/>
      <c r="F41" s="52"/>
      <c r="G41" s="70"/>
      <c r="H41" s="52"/>
      <c r="I41" s="86"/>
    </row>
    <row r="42" spans="1:9" ht="17.25" hidden="1" thickBot="1" thickTop="1">
      <c r="A42" s="6"/>
      <c r="B42" s="71"/>
      <c r="C42" s="7"/>
      <c r="D42" s="48" t="s">
        <v>43</v>
      </c>
      <c r="E42" s="48" t="s">
        <v>44</v>
      </c>
      <c r="F42" s="48" t="s">
        <v>45</v>
      </c>
      <c r="G42" s="79"/>
      <c r="H42" s="48" t="s">
        <v>46</v>
      </c>
      <c r="I42" s="87"/>
    </row>
    <row r="43" spans="1:9" ht="17.25" thickBot="1" thickTop="1">
      <c r="A43" s="19" t="s">
        <v>2</v>
      </c>
      <c r="B43" s="72"/>
      <c r="C43" s="22" t="s">
        <v>23</v>
      </c>
      <c r="D43" s="8"/>
      <c r="E43" s="8"/>
      <c r="F43" s="8"/>
      <c r="G43" s="80"/>
      <c r="H43" s="14"/>
      <c r="I43" s="97"/>
    </row>
    <row r="44" spans="1:9" ht="15.75">
      <c r="A44" s="65" t="s">
        <v>4</v>
      </c>
      <c r="B44" s="71"/>
      <c r="C44" s="15" t="s">
        <v>5</v>
      </c>
      <c r="D44" s="23">
        <v>126</v>
      </c>
      <c r="E44" s="43">
        <v>55</v>
      </c>
      <c r="F44" s="23">
        <v>49</v>
      </c>
      <c r="G44" s="81"/>
      <c r="H44" s="23">
        <v>73</v>
      </c>
      <c r="I44" s="98">
        <v>85</v>
      </c>
    </row>
    <row r="45" spans="1:9" ht="16.5" thickBot="1">
      <c r="A45" s="66" t="s">
        <v>6</v>
      </c>
      <c r="B45" s="71"/>
      <c r="C45" s="16" t="s">
        <v>24</v>
      </c>
      <c r="D45" s="24">
        <v>203</v>
      </c>
      <c r="E45" s="36">
        <v>62</v>
      </c>
      <c r="F45" s="24">
        <v>120</v>
      </c>
      <c r="G45" s="81"/>
      <c r="H45" s="24">
        <v>75</v>
      </c>
      <c r="I45" s="90">
        <v>98</v>
      </c>
    </row>
    <row r="46" spans="1:9" ht="15.75">
      <c r="A46" s="1"/>
      <c r="B46" s="71"/>
      <c r="C46" s="2"/>
      <c r="D46" s="2"/>
      <c r="E46" s="2"/>
      <c r="F46" s="2"/>
      <c r="G46" s="82"/>
      <c r="H46" s="12"/>
      <c r="I46" s="91"/>
    </row>
    <row r="47" spans="1:9" ht="16.5" customHeight="1" thickBot="1">
      <c r="A47" s="5"/>
      <c r="B47" s="70"/>
      <c r="C47" s="54" t="s">
        <v>25</v>
      </c>
      <c r="D47" s="52"/>
      <c r="E47" s="52"/>
      <c r="F47" s="52"/>
      <c r="G47" s="70"/>
      <c r="H47" s="52"/>
      <c r="I47" s="86"/>
    </row>
    <row r="48" spans="1:9" ht="17.25" hidden="1" thickBot="1" thickTop="1">
      <c r="A48" s="6"/>
      <c r="B48" s="71"/>
      <c r="C48" s="7"/>
      <c r="D48" s="48" t="s">
        <v>43</v>
      </c>
      <c r="E48" s="48" t="s">
        <v>44</v>
      </c>
      <c r="F48" s="48" t="s">
        <v>45</v>
      </c>
      <c r="G48" s="79"/>
      <c r="H48" s="48" t="s">
        <v>46</v>
      </c>
      <c r="I48" s="87"/>
    </row>
    <row r="49" spans="1:9" ht="17.25" thickBot="1" thickTop="1">
      <c r="A49" s="19" t="s">
        <v>2</v>
      </c>
      <c r="B49" s="72"/>
      <c r="C49" s="157" t="s">
        <v>54</v>
      </c>
      <c r="D49" s="125" t="s">
        <v>49</v>
      </c>
      <c r="E49" s="125" t="s">
        <v>49</v>
      </c>
      <c r="F49" s="125" t="s">
        <v>49</v>
      </c>
      <c r="G49" s="80"/>
      <c r="H49" s="125" t="s">
        <v>49</v>
      </c>
      <c r="I49" s="125" t="s">
        <v>49</v>
      </c>
    </row>
    <row r="50" spans="1:9" ht="16.5" thickBot="1">
      <c r="A50" s="17"/>
      <c r="B50" s="71"/>
      <c r="C50" s="18"/>
      <c r="G50" s="80"/>
      <c r="H50" s="62"/>
      <c r="I50" s="151"/>
    </row>
    <row r="51" spans="1:9" ht="16.5" thickBot="1">
      <c r="A51" s="19" t="s">
        <v>8</v>
      </c>
      <c r="B51" s="72"/>
      <c r="C51" s="157" t="s">
        <v>55</v>
      </c>
      <c r="D51" s="125" t="s">
        <v>49</v>
      </c>
      <c r="E51" s="125" t="s">
        <v>49</v>
      </c>
      <c r="F51" s="125" t="s">
        <v>49</v>
      </c>
      <c r="G51" s="80"/>
      <c r="H51" s="125" t="s">
        <v>49</v>
      </c>
      <c r="I51" s="125" t="s">
        <v>49</v>
      </c>
    </row>
    <row r="52" spans="1:9" ht="16.5" hidden="1" thickBot="1">
      <c r="A52" s="17"/>
      <c r="B52" s="71"/>
      <c r="C52" s="18"/>
      <c r="G52" s="80"/>
      <c r="H52" s="115"/>
      <c r="I52" s="116"/>
    </row>
    <row r="53" spans="1:9" ht="16.5" hidden="1" thickBot="1">
      <c r="A53" s="19" t="s">
        <v>16</v>
      </c>
      <c r="B53" s="72"/>
      <c r="C53" s="22" t="s">
        <v>26</v>
      </c>
      <c r="D53" s="40"/>
      <c r="E53" s="21"/>
      <c r="F53" s="34"/>
      <c r="G53" s="80"/>
      <c r="H53" s="29"/>
      <c r="I53" s="90"/>
    </row>
    <row r="54" spans="1:9" ht="15.75" hidden="1">
      <c r="A54" s="17"/>
      <c r="B54" s="71"/>
      <c r="C54" s="12"/>
      <c r="D54" s="12"/>
      <c r="E54" s="12"/>
      <c r="F54" s="12"/>
      <c r="G54" s="83"/>
      <c r="H54" s="12"/>
      <c r="I54" s="91"/>
    </row>
    <row r="55" spans="1:9" ht="16.5" customHeight="1" thickBot="1">
      <c r="A55" s="5"/>
      <c r="B55" s="70"/>
      <c r="C55" s="54" t="s">
        <v>27</v>
      </c>
      <c r="D55" s="52"/>
      <c r="E55" s="52"/>
      <c r="F55" s="52"/>
      <c r="G55" s="70"/>
      <c r="H55" s="52"/>
      <c r="I55" s="86"/>
    </row>
    <row r="56" spans="1:9" ht="17.25" hidden="1" thickBot="1" thickTop="1">
      <c r="A56" s="6"/>
      <c r="B56" s="71"/>
      <c r="C56" s="7"/>
      <c r="D56" s="48" t="s">
        <v>43</v>
      </c>
      <c r="E56" s="48" t="s">
        <v>44</v>
      </c>
      <c r="F56" s="48" t="s">
        <v>45</v>
      </c>
      <c r="G56" s="79"/>
      <c r="H56" s="48" t="s">
        <v>46</v>
      </c>
      <c r="I56" s="87"/>
    </row>
    <row r="57" spans="1:9" ht="16.5" hidden="1" thickBot="1">
      <c r="A57" s="19" t="s">
        <v>2</v>
      </c>
      <c r="B57" s="72"/>
      <c r="C57" s="22" t="s">
        <v>28</v>
      </c>
      <c r="D57" s="22"/>
      <c r="E57" s="22"/>
      <c r="F57" s="22"/>
      <c r="G57" s="80"/>
      <c r="H57" s="30"/>
      <c r="I57" s="101"/>
    </row>
    <row r="58" spans="1:9" ht="16.5" hidden="1" thickBot="1">
      <c r="A58" s="65" t="s">
        <v>4</v>
      </c>
      <c r="B58" s="71"/>
      <c r="C58" s="12" t="s">
        <v>29</v>
      </c>
      <c r="D58" s="32"/>
      <c r="E58" s="32"/>
      <c r="F58" s="27"/>
      <c r="G58" s="83"/>
      <c r="H58" s="45"/>
      <c r="I58" s="102"/>
    </row>
    <row r="59" spans="1:9" ht="16.5" hidden="1" thickBot="1">
      <c r="A59" s="56" t="s">
        <v>11</v>
      </c>
      <c r="B59" s="73"/>
      <c r="C59" s="9" t="s">
        <v>30</v>
      </c>
      <c r="D59" s="35"/>
      <c r="E59" s="35"/>
      <c r="F59" s="23"/>
      <c r="G59" s="81"/>
      <c r="H59" s="39"/>
      <c r="I59" s="102"/>
    </row>
    <row r="60" spans="1:9" ht="16.5" hidden="1" thickBot="1">
      <c r="A60" s="64" t="s">
        <v>13</v>
      </c>
      <c r="B60" s="73"/>
      <c r="C60" s="11" t="s">
        <v>31</v>
      </c>
      <c r="D60" s="36"/>
      <c r="E60" s="36"/>
      <c r="F60" s="24"/>
      <c r="G60" s="81"/>
      <c r="H60" s="38"/>
      <c r="I60" s="95"/>
    </row>
    <row r="61" spans="1:9" ht="17.25" thickBot="1" thickTop="1">
      <c r="A61" s="19" t="s">
        <v>8</v>
      </c>
      <c r="B61" s="72"/>
      <c r="G61" s="80"/>
      <c r="I61" s="248"/>
    </row>
    <row r="62" spans="1:9" ht="30.75" thickBot="1">
      <c r="A62" s="65" t="s">
        <v>4</v>
      </c>
      <c r="B62" s="71"/>
      <c r="C62" s="234" t="s">
        <v>125</v>
      </c>
      <c r="D62" s="125" t="s">
        <v>49</v>
      </c>
      <c r="E62" s="125" t="s">
        <v>49</v>
      </c>
      <c r="F62" s="125" t="s">
        <v>49</v>
      </c>
      <c r="G62" s="81"/>
      <c r="H62" s="125" t="s">
        <v>49</v>
      </c>
      <c r="I62" s="268">
        <v>578000</v>
      </c>
    </row>
    <row r="63" spans="1:9" ht="15.75" hidden="1">
      <c r="A63" s="6" t="s">
        <v>6</v>
      </c>
      <c r="B63" s="71"/>
      <c r="C63" s="9" t="s">
        <v>34</v>
      </c>
      <c r="D63" s="35"/>
      <c r="E63" s="35"/>
      <c r="F63" s="23"/>
      <c r="G63" s="81"/>
      <c r="H63" s="39"/>
      <c r="I63" s="94"/>
    </row>
    <row r="64" spans="1:9" ht="16.5" hidden="1" thickBot="1">
      <c r="A64" s="66" t="s">
        <v>35</v>
      </c>
      <c r="B64" s="71"/>
      <c r="C64" s="11" t="s">
        <v>36</v>
      </c>
      <c r="D64" s="36"/>
      <c r="E64" s="36"/>
      <c r="F64" s="24"/>
      <c r="G64" s="81"/>
      <c r="H64" s="38"/>
      <c r="I64" s="103"/>
    </row>
    <row r="65" spans="1:9" ht="16.5" thickBot="1">
      <c r="A65" s="1"/>
      <c r="B65" s="71"/>
      <c r="C65" s="9"/>
      <c r="D65" s="9"/>
      <c r="E65" s="9"/>
      <c r="F65" s="9"/>
      <c r="G65" s="81"/>
      <c r="H65" s="12"/>
      <c r="I65" s="91"/>
    </row>
    <row r="66" spans="1:9" ht="16.5" hidden="1" thickBot="1">
      <c r="A66" s="19" t="s">
        <v>16</v>
      </c>
      <c r="B66" s="72"/>
      <c r="C66" s="235" t="s">
        <v>37</v>
      </c>
      <c r="D66" s="105"/>
      <c r="E66" s="105"/>
      <c r="F66" s="105"/>
      <c r="G66" s="80"/>
      <c r="H66" s="272"/>
      <c r="I66" s="110"/>
    </row>
    <row r="67" spans="1:9" ht="30.75" thickBot="1">
      <c r="A67" s="65" t="s">
        <v>4</v>
      </c>
      <c r="B67" s="71"/>
      <c r="C67" s="236" t="s">
        <v>126</v>
      </c>
      <c r="D67" s="125" t="s">
        <v>49</v>
      </c>
      <c r="E67" s="125" t="s">
        <v>49</v>
      </c>
      <c r="F67" s="125" t="s">
        <v>49</v>
      </c>
      <c r="G67" s="81"/>
      <c r="H67" s="125" t="s">
        <v>49</v>
      </c>
      <c r="I67" s="268">
        <v>2400</v>
      </c>
    </row>
    <row r="68" spans="1:9" ht="16.5" hidden="1" thickBot="1">
      <c r="A68" s="6" t="s">
        <v>6</v>
      </c>
      <c r="B68" s="71"/>
      <c r="C68" s="9" t="s">
        <v>39</v>
      </c>
      <c r="D68" s="35"/>
      <c r="E68" s="35"/>
      <c r="F68" s="23"/>
      <c r="G68" s="81"/>
      <c r="H68" s="39"/>
      <c r="I68" s="94"/>
    </row>
    <row r="69" spans="1:9" ht="16.5" hidden="1" thickBot="1">
      <c r="A69" s="66" t="s">
        <v>35</v>
      </c>
      <c r="B69" s="71"/>
      <c r="C69" s="9" t="s">
        <v>40</v>
      </c>
      <c r="D69" s="35"/>
      <c r="E69" s="35"/>
      <c r="F69" s="23"/>
      <c r="G69" s="81"/>
      <c r="H69" s="39"/>
      <c r="I69" s="94"/>
    </row>
    <row r="70" spans="1:9" ht="16.5" thickBot="1">
      <c r="A70" s="1"/>
      <c r="B70" s="71"/>
      <c r="C70" s="260" t="s">
        <v>164</v>
      </c>
      <c r="D70" s="261"/>
      <c r="E70" s="261"/>
      <c r="F70" s="261"/>
      <c r="G70" s="83"/>
      <c r="H70" s="407" t="s">
        <v>164</v>
      </c>
      <c r="I70" s="264"/>
    </row>
    <row r="71" spans="1:9" ht="16.5" customHeight="1" hidden="1" thickBot="1">
      <c r="A71" s="5"/>
      <c r="B71" s="7"/>
      <c r="C71" s="131" t="s">
        <v>47</v>
      </c>
      <c r="D71" s="132"/>
      <c r="E71" s="132"/>
      <c r="F71" s="232"/>
      <c r="G71" s="44"/>
      <c r="H71" s="421"/>
      <c r="I71" s="422"/>
    </row>
    <row r="72" spans="1:9" ht="15.75" hidden="1">
      <c r="A72" s="6"/>
      <c r="B72" s="17"/>
      <c r="C72" s="7"/>
      <c r="D72" s="48" t="s">
        <v>42</v>
      </c>
      <c r="E72" s="48" t="s">
        <v>43</v>
      </c>
      <c r="F72" s="49" t="s">
        <v>44</v>
      </c>
      <c r="G72" s="48"/>
      <c r="H72" s="50" t="s">
        <v>45</v>
      </c>
      <c r="I72" s="49" t="s">
        <v>46</v>
      </c>
    </row>
    <row r="73" spans="1:9" ht="30.75" hidden="1" thickBot="1">
      <c r="A73" s="19" t="s">
        <v>2</v>
      </c>
      <c r="B73" s="55"/>
      <c r="C73" s="46" t="s">
        <v>41</v>
      </c>
      <c r="D73" s="34"/>
      <c r="E73" s="34"/>
      <c r="F73" s="34"/>
      <c r="G73" s="41"/>
      <c r="H73" s="47"/>
      <c r="I73" s="47"/>
    </row>
  </sheetData>
  <sheetProtection/>
  <mergeCells count="2">
    <mergeCell ref="D2:E2"/>
    <mergeCell ref="H71:I7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showGridLines="0" zoomScalePageLayoutView="0" workbookViewId="0" topLeftCell="D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260</v>
      </c>
      <c r="E6" s="33">
        <v>260</v>
      </c>
      <c r="F6" s="27">
        <v>260</v>
      </c>
      <c r="G6" s="81"/>
      <c r="H6" s="27">
        <v>258</v>
      </c>
      <c r="I6" s="134">
        <v>258</v>
      </c>
    </row>
    <row r="7" spans="1:9" ht="16.5" thickBot="1">
      <c r="A7" s="6" t="s">
        <v>6</v>
      </c>
      <c r="B7" s="71"/>
      <c r="C7" s="11" t="s">
        <v>7</v>
      </c>
      <c r="D7" s="36">
        <v>202</v>
      </c>
      <c r="E7" s="36">
        <v>202</v>
      </c>
      <c r="F7" s="24">
        <v>202</v>
      </c>
      <c r="G7" s="81"/>
      <c r="H7" s="26">
        <v>202</v>
      </c>
      <c r="I7" s="90">
        <v>202</v>
      </c>
    </row>
    <row r="8" spans="1:9" ht="16.5" thickBot="1">
      <c r="A8" s="17"/>
      <c r="B8" s="71"/>
      <c r="C8" s="284"/>
      <c r="D8" s="285"/>
      <c r="E8" s="285"/>
      <c r="F8" s="257"/>
      <c r="G8" s="82"/>
      <c r="H8" s="284"/>
      <c r="I8" s="257"/>
    </row>
    <row r="9" spans="1:9" ht="16.5" hidden="1" thickBot="1">
      <c r="A9" s="57" t="s">
        <v>8</v>
      </c>
      <c r="B9" s="72"/>
      <c r="C9" s="283" t="s">
        <v>9</v>
      </c>
      <c r="D9" s="283"/>
      <c r="E9" s="283"/>
      <c r="F9" s="283"/>
      <c r="G9" s="80"/>
      <c r="H9" s="286"/>
      <c r="I9" s="287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94</v>
      </c>
      <c r="D14" s="159" t="s">
        <v>70</v>
      </c>
      <c r="E14" s="159" t="s">
        <v>70</v>
      </c>
      <c r="F14" s="159" t="s">
        <v>70</v>
      </c>
      <c r="G14" s="81"/>
      <c r="H14" s="199" t="s">
        <v>70</v>
      </c>
      <c r="I14" s="159" t="s">
        <v>70</v>
      </c>
    </row>
    <row r="15" spans="1:9" ht="16.5" thickBot="1">
      <c r="A15" s="64" t="s">
        <v>13</v>
      </c>
      <c r="B15" s="73"/>
      <c r="C15" s="184" t="s">
        <v>14</v>
      </c>
      <c r="D15" s="35"/>
      <c r="E15" s="35"/>
      <c r="F15" s="163"/>
      <c r="G15" s="81"/>
      <c r="H15" s="164"/>
      <c r="I15" s="133"/>
    </row>
    <row r="16" spans="1:9" ht="16.5" thickBot="1">
      <c r="A16" s="158"/>
      <c r="B16" s="73"/>
      <c r="C16" s="11" t="s">
        <v>94</v>
      </c>
      <c r="D16" s="36">
        <v>1</v>
      </c>
      <c r="E16" s="36">
        <v>1</v>
      </c>
      <c r="F16" s="136">
        <v>1</v>
      </c>
      <c r="G16" s="81"/>
      <c r="H16" s="168">
        <v>1</v>
      </c>
      <c r="I16" s="167">
        <v>1</v>
      </c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36">
        <v>221</v>
      </c>
      <c r="E22" s="24">
        <v>191</v>
      </c>
      <c r="F22" s="77">
        <v>193</v>
      </c>
      <c r="G22" s="81"/>
      <c r="H22" s="135">
        <v>188</v>
      </c>
      <c r="I22" s="136">
        <v>172</v>
      </c>
    </row>
    <row r="23" spans="1:9" ht="16.5" thickBot="1">
      <c r="A23" s="1"/>
      <c r="B23" s="71"/>
      <c r="C23" s="279" t="s">
        <v>22</v>
      </c>
      <c r="D23" s="272"/>
      <c r="E23" s="272"/>
      <c r="F23" s="280"/>
      <c r="G23" s="84"/>
      <c r="H23" s="109"/>
      <c r="I23" s="280"/>
    </row>
    <row r="24" spans="1:9" ht="16.5" hidden="1" thickBot="1">
      <c r="A24" s="6"/>
      <c r="B24" s="71"/>
      <c r="C24" s="7"/>
      <c r="D24" s="48" t="s">
        <v>43</v>
      </c>
      <c r="E24" s="48" t="s">
        <v>44</v>
      </c>
      <c r="F24" s="48" t="s">
        <v>45</v>
      </c>
      <c r="G24" s="79"/>
      <c r="H24" s="48" t="s">
        <v>46</v>
      </c>
      <c r="I24" s="87"/>
    </row>
    <row r="25" spans="1:9" ht="16.5" thickBot="1">
      <c r="A25" s="6"/>
      <c r="B25" s="71"/>
      <c r="C25" s="7"/>
      <c r="D25" s="48"/>
      <c r="E25" s="48"/>
      <c r="F25" s="48"/>
      <c r="G25" s="79"/>
      <c r="H25" s="48"/>
      <c r="I25" s="87"/>
    </row>
    <row r="26" spans="1:9" ht="16.5" thickBot="1">
      <c r="A26" s="19" t="s">
        <v>2</v>
      </c>
      <c r="B26" s="72"/>
      <c r="C26" s="22" t="s">
        <v>23</v>
      </c>
      <c r="D26" s="8"/>
      <c r="E26" s="8"/>
      <c r="F26" s="8"/>
      <c r="G26" s="80"/>
      <c r="H26" s="14"/>
      <c r="I26" s="97"/>
    </row>
    <row r="27" spans="1:9" ht="15.75">
      <c r="A27" s="65" t="s">
        <v>4</v>
      </c>
      <c r="B27" s="71"/>
      <c r="C27" s="15" t="s">
        <v>5</v>
      </c>
      <c r="D27" s="23">
        <v>2</v>
      </c>
      <c r="E27" s="43">
        <v>0</v>
      </c>
      <c r="F27" s="23">
        <v>2</v>
      </c>
      <c r="G27" s="81"/>
      <c r="H27" s="27">
        <v>0</v>
      </c>
      <c r="I27" s="98">
        <v>1</v>
      </c>
    </row>
    <row r="28" spans="1:9" ht="16.5" thickBot="1">
      <c r="A28" s="66" t="s">
        <v>6</v>
      </c>
      <c r="B28" s="71"/>
      <c r="C28" s="16" t="s">
        <v>24</v>
      </c>
      <c r="D28" s="24">
        <v>4</v>
      </c>
      <c r="E28" s="36">
        <v>0</v>
      </c>
      <c r="F28" s="24">
        <v>3</v>
      </c>
      <c r="G28" s="81"/>
      <c r="H28" s="29">
        <v>0</v>
      </c>
      <c r="I28" s="90">
        <v>1</v>
      </c>
    </row>
    <row r="29" spans="1:9" ht="16.5" thickBot="1">
      <c r="A29" s="1"/>
      <c r="B29" s="71"/>
      <c r="C29" s="274" t="s">
        <v>127</v>
      </c>
      <c r="D29" s="275"/>
      <c r="E29" s="275"/>
      <c r="F29" s="276"/>
      <c r="G29" s="82"/>
      <c r="H29" s="277"/>
      <c r="I29" s="276"/>
    </row>
    <row r="30" spans="1:9" ht="16.5" hidden="1" thickBot="1">
      <c r="A30" s="6"/>
      <c r="B30" s="71"/>
      <c r="C30" s="7"/>
      <c r="D30" s="48" t="s">
        <v>42</v>
      </c>
      <c r="E30" s="48" t="s">
        <v>43</v>
      </c>
      <c r="F30" s="48" t="s">
        <v>44</v>
      </c>
      <c r="G30" s="79"/>
      <c r="H30" s="48">
        <v>2416</v>
      </c>
      <c r="I30" s="87" t="s">
        <v>46</v>
      </c>
    </row>
    <row r="31" spans="1:9" ht="16.5" thickBot="1">
      <c r="A31" s="6"/>
      <c r="B31" s="71"/>
      <c r="C31" s="7"/>
      <c r="D31" s="48"/>
      <c r="E31" s="48"/>
      <c r="F31" s="48"/>
      <c r="G31" s="79"/>
      <c r="H31" s="48"/>
      <c r="I31" s="87"/>
    </row>
    <row r="32" spans="1:9" ht="16.5" thickBot="1">
      <c r="A32" s="19" t="s">
        <v>2</v>
      </c>
      <c r="B32" s="72"/>
      <c r="C32" s="157" t="s">
        <v>54</v>
      </c>
      <c r="D32" s="144">
        <v>10.1</v>
      </c>
      <c r="E32" s="145">
        <v>22.07</v>
      </c>
      <c r="F32" s="146">
        <v>71</v>
      </c>
      <c r="G32" s="80"/>
      <c r="H32" s="147">
        <v>66.29</v>
      </c>
      <c r="I32" s="271" t="s">
        <v>49</v>
      </c>
    </row>
    <row r="33" spans="1:9" ht="16.5" thickBot="1">
      <c r="A33" s="17"/>
      <c r="B33" s="71"/>
      <c r="C33" s="18"/>
      <c r="D33" s="149"/>
      <c r="E33" s="149"/>
      <c r="F33" s="149"/>
      <c r="G33" s="80"/>
      <c r="H33" s="150"/>
      <c r="I33" s="151"/>
    </row>
    <row r="34" spans="1:9" ht="16.5" thickBot="1">
      <c r="A34" s="19" t="s">
        <v>8</v>
      </c>
      <c r="B34" s="72"/>
      <c r="C34" s="157" t="s">
        <v>55</v>
      </c>
      <c r="D34" s="152">
        <v>11.18</v>
      </c>
      <c r="E34" s="153">
        <v>17.52</v>
      </c>
      <c r="F34" s="146">
        <v>31.01</v>
      </c>
      <c r="G34" s="80"/>
      <c r="H34" s="154">
        <v>71.52</v>
      </c>
      <c r="I34" s="271" t="s">
        <v>49</v>
      </c>
    </row>
    <row r="35" spans="1:9" ht="16.5" hidden="1" thickBot="1">
      <c r="A35" s="17"/>
      <c r="B35" s="71"/>
      <c r="C35" s="18"/>
      <c r="G35" s="80"/>
      <c r="H35" s="11"/>
      <c r="I35" s="281"/>
    </row>
    <row r="36" spans="1:9" ht="16.5" hidden="1" thickBot="1">
      <c r="A36" s="19" t="s">
        <v>16</v>
      </c>
      <c r="B36" s="72"/>
      <c r="C36" s="22" t="s">
        <v>26</v>
      </c>
      <c r="D36" s="40"/>
      <c r="E36" s="21"/>
      <c r="F36" s="34"/>
      <c r="G36" s="80"/>
      <c r="H36" s="24"/>
      <c r="I36" s="282"/>
    </row>
    <row r="37" spans="1:9" ht="16.5" thickBot="1">
      <c r="A37" s="288"/>
      <c r="B37" s="72"/>
      <c r="G37" s="80"/>
      <c r="I37" s="248"/>
    </row>
    <row r="38" spans="1:9" ht="16.5" thickBot="1">
      <c r="A38" s="17"/>
      <c r="B38" s="71"/>
      <c r="C38" s="279" t="s">
        <v>27</v>
      </c>
      <c r="D38" s="272"/>
      <c r="E38" s="272"/>
      <c r="F38" s="280"/>
      <c r="G38" s="83"/>
      <c r="H38" s="196"/>
      <c r="I38" s="197"/>
    </row>
    <row r="39" spans="1:9" ht="16.5" hidden="1" thickBot="1">
      <c r="A39" s="6"/>
      <c r="B39" s="71"/>
      <c r="C39" s="7"/>
      <c r="D39" s="48" t="s">
        <v>43</v>
      </c>
      <c r="E39" s="48" t="s">
        <v>44</v>
      </c>
      <c r="F39" s="48" t="s">
        <v>45</v>
      </c>
      <c r="G39" s="79"/>
      <c r="H39" s="48" t="s">
        <v>46</v>
      </c>
      <c r="I39" s="87"/>
    </row>
    <row r="40" spans="1:9" ht="16.5" hidden="1" thickBot="1">
      <c r="A40" s="19" t="s">
        <v>2</v>
      </c>
      <c r="B40" s="72"/>
      <c r="C40" s="22" t="s">
        <v>28</v>
      </c>
      <c r="D40" s="22"/>
      <c r="E40" s="22"/>
      <c r="F40" s="22"/>
      <c r="G40" s="80"/>
      <c r="H40" s="30"/>
      <c r="I40" s="101"/>
    </row>
    <row r="41" spans="1:9" ht="16.5" hidden="1" thickBot="1">
      <c r="A41" s="65" t="s">
        <v>4</v>
      </c>
      <c r="B41" s="71"/>
      <c r="C41" s="12" t="s">
        <v>29</v>
      </c>
      <c r="D41" s="32"/>
      <c r="E41" s="32"/>
      <c r="F41" s="27"/>
      <c r="G41" s="83"/>
      <c r="H41" s="45"/>
      <c r="I41" s="102"/>
    </row>
    <row r="42" spans="1:9" ht="16.5" hidden="1" thickBot="1">
      <c r="A42" s="56" t="s">
        <v>11</v>
      </c>
      <c r="B42" s="73"/>
      <c r="C42" s="9" t="s">
        <v>30</v>
      </c>
      <c r="D42" s="35"/>
      <c r="E42" s="35"/>
      <c r="F42" s="23"/>
      <c r="G42" s="81"/>
      <c r="H42" s="39"/>
      <c r="I42" s="102"/>
    </row>
    <row r="43" spans="1:9" ht="16.5" hidden="1" thickBot="1">
      <c r="A43" s="64" t="s">
        <v>13</v>
      </c>
      <c r="B43" s="73"/>
      <c r="C43" s="11" t="s">
        <v>31</v>
      </c>
      <c r="D43" s="36"/>
      <c r="E43" s="36"/>
      <c r="F43" s="24"/>
      <c r="G43" s="81"/>
      <c r="H43" s="38"/>
      <c r="I43" s="95"/>
    </row>
    <row r="44" spans="1:9" ht="16.5" hidden="1" thickBot="1">
      <c r="A44" s="19" t="s">
        <v>8</v>
      </c>
      <c r="B44" s="72"/>
      <c r="C44" s="22" t="s">
        <v>32</v>
      </c>
      <c r="D44" s="22"/>
      <c r="E44" s="22"/>
      <c r="F44" s="22"/>
      <c r="G44" s="80"/>
      <c r="H44" s="30"/>
      <c r="I44" s="88"/>
    </row>
    <row r="45" spans="1:9" ht="16.5" thickBot="1">
      <c r="A45" s="241"/>
      <c r="B45" s="72"/>
      <c r="G45" s="80"/>
      <c r="I45" s="116"/>
    </row>
    <row r="46" spans="1:9" ht="30.75" thickBot="1">
      <c r="A46" s="65" t="s">
        <v>4</v>
      </c>
      <c r="B46" s="71"/>
      <c r="C46" s="278" t="s">
        <v>128</v>
      </c>
      <c r="D46" s="125" t="s">
        <v>49</v>
      </c>
      <c r="E46" s="125" t="s">
        <v>49</v>
      </c>
      <c r="F46" s="269" t="s">
        <v>49</v>
      </c>
      <c r="G46" s="81"/>
      <c r="H46" s="271" t="s">
        <v>49</v>
      </c>
      <c r="I46" s="195" t="s">
        <v>49</v>
      </c>
    </row>
    <row r="47" spans="1:9" ht="15.75" hidden="1">
      <c r="A47" s="6" t="s">
        <v>6</v>
      </c>
      <c r="B47" s="71"/>
      <c r="C47" s="9" t="s">
        <v>34</v>
      </c>
      <c r="D47" s="35"/>
      <c r="E47" s="35"/>
      <c r="F47" s="23"/>
      <c r="G47" s="81"/>
      <c r="H47" s="39"/>
      <c r="I47" s="94"/>
    </row>
    <row r="48" spans="1:9" ht="16.5" hidden="1" thickBot="1">
      <c r="A48" s="66" t="s">
        <v>35</v>
      </c>
      <c r="B48" s="71"/>
      <c r="C48" s="11" t="s">
        <v>36</v>
      </c>
      <c r="D48" s="36"/>
      <c r="E48" s="36"/>
      <c r="F48" s="24"/>
      <c r="G48" s="81"/>
      <c r="H48" s="38"/>
      <c r="I48" s="103"/>
    </row>
    <row r="49" spans="1:9" ht="16.5" thickBot="1">
      <c r="A49" s="1"/>
      <c r="B49" s="71"/>
      <c r="C49" s="9"/>
      <c r="D49" s="9"/>
      <c r="E49" s="9"/>
      <c r="F49" s="9"/>
      <c r="G49" s="81"/>
      <c r="H49" s="256"/>
      <c r="I49" s="257"/>
    </row>
    <row r="50" spans="1:9" ht="16.5" hidden="1" thickBot="1">
      <c r="A50" s="19" t="s">
        <v>16</v>
      </c>
      <c r="B50" s="72"/>
      <c r="C50" s="105" t="s">
        <v>37</v>
      </c>
      <c r="D50" s="105"/>
      <c r="E50" s="105"/>
      <c r="F50" s="105"/>
      <c r="G50" s="80"/>
      <c r="H50" s="254"/>
      <c r="I50" s="255"/>
    </row>
    <row r="51" spans="1:9" ht="30.75" thickBot="1">
      <c r="A51" s="65" t="s">
        <v>4</v>
      </c>
      <c r="B51" s="71"/>
      <c r="C51" s="236" t="s">
        <v>129</v>
      </c>
      <c r="D51" s="126">
        <v>12824590</v>
      </c>
      <c r="E51" s="107">
        <v>11901320</v>
      </c>
      <c r="F51" s="108">
        <v>13897380</v>
      </c>
      <c r="G51" s="81"/>
      <c r="H51" s="223">
        <v>14563490</v>
      </c>
      <c r="I51" s="163">
        <v>14469900</v>
      </c>
    </row>
    <row r="52" spans="1:9" ht="16.5" hidden="1" thickBot="1">
      <c r="A52" s="6" t="s">
        <v>6</v>
      </c>
      <c r="B52" s="71"/>
      <c r="C52" s="9" t="s">
        <v>39</v>
      </c>
      <c r="D52" s="35"/>
      <c r="E52" s="35"/>
      <c r="F52" s="23"/>
      <c r="G52" s="81"/>
      <c r="H52" s="39"/>
      <c r="I52" s="94"/>
    </row>
    <row r="53" spans="1:9" ht="16.5" hidden="1" thickBot="1">
      <c r="A53" s="66" t="s">
        <v>35</v>
      </c>
      <c r="B53" s="71"/>
      <c r="C53" s="9" t="s">
        <v>40</v>
      </c>
      <c r="D53" s="35"/>
      <c r="E53" s="35"/>
      <c r="F53" s="23"/>
      <c r="G53" s="81"/>
      <c r="H53" s="39"/>
      <c r="I53" s="94"/>
    </row>
    <row r="54" spans="1:9" ht="16.5" thickBot="1">
      <c r="A54" s="1"/>
      <c r="B54" s="71"/>
      <c r="C54" s="383" t="s">
        <v>163</v>
      </c>
      <c r="D54" s="261"/>
      <c r="E54" s="261"/>
      <c r="F54" s="261"/>
      <c r="G54" s="83"/>
      <c r="H54" s="407" t="s">
        <v>163</v>
      </c>
      <c r="I54" s="264"/>
    </row>
    <row r="55" spans="1:9" ht="16.5" customHeight="1" hidden="1" thickBot="1">
      <c r="A55" s="5"/>
      <c r="B55" s="7"/>
      <c r="C55" s="131" t="s">
        <v>47</v>
      </c>
      <c r="D55" s="132"/>
      <c r="E55" s="132"/>
      <c r="F55" s="232"/>
      <c r="G55" s="44"/>
      <c r="H55" s="421"/>
      <c r="I55" s="422"/>
    </row>
    <row r="56" spans="1:9" ht="15.75" hidden="1">
      <c r="A56" s="6"/>
      <c r="B56" s="17"/>
      <c r="C56" s="7"/>
      <c r="D56" s="48" t="s">
        <v>42</v>
      </c>
      <c r="E56" s="48" t="s">
        <v>43</v>
      </c>
      <c r="F56" s="49" t="s">
        <v>44</v>
      </c>
      <c r="G56" s="48"/>
      <c r="H56" s="50" t="s">
        <v>45</v>
      </c>
      <c r="I56" s="49" t="s">
        <v>46</v>
      </c>
    </row>
    <row r="57" spans="1:9" ht="30.75" hidden="1" thickBot="1">
      <c r="A57" s="19" t="s">
        <v>2</v>
      </c>
      <c r="B57" s="55"/>
      <c r="C57" s="46" t="s">
        <v>41</v>
      </c>
      <c r="D57" s="34"/>
      <c r="E57" s="34"/>
      <c r="F57" s="34"/>
      <c r="G57" s="41"/>
      <c r="H57" s="47"/>
      <c r="I57" s="47"/>
    </row>
  </sheetData>
  <sheetProtection/>
  <mergeCells count="2">
    <mergeCell ref="D2:E2"/>
    <mergeCell ref="H55:I55"/>
  </mergeCells>
  <printOptions/>
  <pageMargins left="0.7" right="0.7" top="0.75" bottom="0.75" header="0.3" footer="0.3"/>
  <pageSetup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E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728</v>
      </c>
      <c r="E6" s="33">
        <v>728</v>
      </c>
      <c r="F6" s="27">
        <v>802</v>
      </c>
      <c r="G6" s="81"/>
      <c r="H6" s="27">
        <v>713</v>
      </c>
      <c r="I6" s="134">
        <v>713</v>
      </c>
    </row>
    <row r="7" spans="1:9" ht="16.5" thickBot="1">
      <c r="A7" s="6" t="s">
        <v>6</v>
      </c>
      <c r="B7" s="71"/>
      <c r="C7" s="11" t="s">
        <v>7</v>
      </c>
      <c r="D7" s="36">
        <v>176.6</v>
      </c>
      <c r="E7" s="36">
        <v>176.6</v>
      </c>
      <c r="F7" s="24">
        <v>129</v>
      </c>
      <c r="G7" s="81"/>
      <c r="H7" s="26">
        <v>184.3</v>
      </c>
      <c r="I7" s="90">
        <v>184.3</v>
      </c>
    </row>
    <row r="8" spans="1:9" ht="16.5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101</v>
      </c>
      <c r="D14" s="60" t="s">
        <v>102</v>
      </c>
      <c r="E14" s="60" t="s">
        <v>102</v>
      </c>
      <c r="F14" s="297" t="s">
        <v>102</v>
      </c>
      <c r="G14" s="378"/>
      <c r="H14" s="59" t="s">
        <v>49</v>
      </c>
      <c r="I14" s="59" t="s">
        <v>49</v>
      </c>
    </row>
    <row r="15" spans="1:9" ht="15.75">
      <c r="A15" s="56"/>
      <c r="B15" s="73"/>
      <c r="C15" s="58" t="s">
        <v>103</v>
      </c>
      <c r="D15" s="60" t="s">
        <v>102</v>
      </c>
      <c r="E15" s="60" t="s">
        <v>102</v>
      </c>
      <c r="F15" s="297" t="s">
        <v>102</v>
      </c>
      <c r="G15" s="378"/>
      <c r="H15" s="203" t="s">
        <v>49</v>
      </c>
      <c r="I15" s="59" t="s">
        <v>49</v>
      </c>
    </row>
    <row r="16" spans="1:9" ht="16.5" thickBot="1">
      <c r="A16" s="64" t="s">
        <v>13</v>
      </c>
      <c r="B16" s="73"/>
      <c r="C16" s="11" t="s">
        <v>14</v>
      </c>
      <c r="D16" s="36"/>
      <c r="E16" s="36"/>
      <c r="F16" s="24"/>
      <c r="G16" s="81"/>
      <c r="H16" s="26"/>
      <c r="I16" s="90"/>
    </row>
    <row r="17" spans="1:9" ht="16.5" thickBot="1">
      <c r="A17" s="17"/>
      <c r="B17" s="71"/>
      <c r="C17" s="10"/>
      <c r="D17" s="10"/>
      <c r="E17" s="10"/>
      <c r="F17" s="10"/>
      <c r="G17" s="82"/>
      <c r="H17" s="10"/>
      <c r="I17" s="91"/>
    </row>
    <row r="18" spans="1:9" ht="16.5" thickBot="1">
      <c r="A18" s="57" t="s">
        <v>16</v>
      </c>
      <c r="B18" s="72"/>
      <c r="C18" s="22" t="s">
        <v>17</v>
      </c>
      <c r="D18" s="22"/>
      <c r="E18" s="22"/>
      <c r="F18" s="22"/>
      <c r="G18" s="80"/>
      <c r="H18" s="31"/>
      <c r="I18" s="88"/>
    </row>
    <row r="19" spans="1:9" ht="15.75" hidden="1">
      <c r="A19" s="6" t="s">
        <v>4</v>
      </c>
      <c r="B19" s="71"/>
      <c r="C19" s="67" t="s">
        <v>18</v>
      </c>
      <c r="D19" s="32"/>
      <c r="E19" s="27"/>
      <c r="F19" s="42"/>
      <c r="G19" s="83"/>
      <c r="H19" s="37"/>
      <c r="I19" s="93"/>
    </row>
    <row r="20" spans="1:9" ht="15.75" hidden="1">
      <c r="A20" s="6" t="s">
        <v>6</v>
      </c>
      <c r="B20" s="71"/>
      <c r="C20" s="68" t="s">
        <v>19</v>
      </c>
      <c r="D20" s="33"/>
      <c r="E20" s="27"/>
      <c r="F20" s="42"/>
      <c r="G20" s="83"/>
      <c r="H20" s="37"/>
      <c r="I20" s="94"/>
    </row>
    <row r="21" spans="1:9" ht="15.75" hidden="1">
      <c r="A21" s="56" t="s">
        <v>11</v>
      </c>
      <c r="B21" s="73"/>
      <c r="C21" s="20" t="s">
        <v>20</v>
      </c>
      <c r="D21" s="35"/>
      <c r="E21" s="23"/>
      <c r="F21" s="76"/>
      <c r="G21" s="81"/>
      <c r="H21" s="37"/>
      <c r="I21" s="94"/>
    </row>
    <row r="22" spans="1:9" ht="16.5" thickBot="1">
      <c r="A22" s="64" t="s">
        <v>13</v>
      </c>
      <c r="B22" s="73"/>
      <c r="C22" s="16" t="s">
        <v>21</v>
      </c>
      <c r="D22" s="125" t="s">
        <v>49</v>
      </c>
      <c r="E22" s="125" t="s">
        <v>49</v>
      </c>
      <c r="F22" s="125" t="s">
        <v>49</v>
      </c>
      <c r="G22" s="81"/>
      <c r="H22" s="125" t="s">
        <v>49</v>
      </c>
      <c r="I22" s="125" t="s">
        <v>49</v>
      </c>
    </row>
    <row r="23" spans="1:9" ht="16.5" thickBot="1">
      <c r="A23" s="158"/>
      <c r="B23" s="73"/>
      <c r="C23" s="9"/>
      <c r="G23" s="81"/>
      <c r="I23" s="249"/>
    </row>
    <row r="24" spans="1:9" ht="16.5" thickBot="1">
      <c r="A24" s="1"/>
      <c r="B24" s="71"/>
      <c r="C24" s="293" t="s">
        <v>22</v>
      </c>
      <c r="D24" s="294"/>
      <c r="E24" s="294"/>
      <c r="F24" s="295"/>
      <c r="G24" s="84"/>
      <c r="H24" s="296"/>
      <c r="I24" s="295"/>
    </row>
    <row r="25" spans="1:9" ht="16.5" hidden="1" thickBot="1">
      <c r="A25" s="6"/>
      <c r="B25" s="71"/>
      <c r="C25" s="7"/>
      <c r="D25" s="48" t="s">
        <v>42</v>
      </c>
      <c r="E25" s="48" t="s">
        <v>43</v>
      </c>
      <c r="F25" s="48" t="s">
        <v>44</v>
      </c>
      <c r="G25" s="79"/>
      <c r="H25" s="48" t="s">
        <v>45</v>
      </c>
      <c r="I25" s="87" t="s">
        <v>46</v>
      </c>
    </row>
    <row r="26" spans="1:9" ht="16.5" thickBot="1">
      <c r="A26" s="6"/>
      <c r="B26" s="71"/>
      <c r="C26" s="7"/>
      <c r="D26" s="48"/>
      <c r="E26" s="48"/>
      <c r="F26" s="48"/>
      <c r="G26" s="79"/>
      <c r="H26" s="48"/>
      <c r="I26" s="87"/>
    </row>
    <row r="27" spans="1:9" ht="16.5" thickBot="1">
      <c r="A27" s="19" t="s">
        <v>2</v>
      </c>
      <c r="B27" s="72"/>
      <c r="C27" s="22" t="s">
        <v>23</v>
      </c>
      <c r="D27" s="8"/>
      <c r="E27" s="8"/>
      <c r="F27" s="8"/>
      <c r="G27" s="80"/>
      <c r="H27" s="14"/>
      <c r="I27" s="97"/>
    </row>
    <row r="28" spans="1:9" ht="15.75">
      <c r="A28" s="65" t="s">
        <v>4</v>
      </c>
      <c r="B28" s="71"/>
      <c r="C28" s="15" t="s">
        <v>5</v>
      </c>
      <c r="D28" s="23">
        <v>34</v>
      </c>
      <c r="E28" s="43">
        <v>37</v>
      </c>
      <c r="F28" s="23">
        <v>15</v>
      </c>
      <c r="G28" s="81"/>
      <c r="H28" s="23">
        <v>26</v>
      </c>
      <c r="I28" s="98">
        <v>17</v>
      </c>
    </row>
    <row r="29" spans="1:9" ht="16.5" thickBot="1">
      <c r="A29" s="66" t="s">
        <v>6</v>
      </c>
      <c r="B29" s="71"/>
      <c r="C29" s="16" t="s">
        <v>24</v>
      </c>
      <c r="D29" s="24">
        <v>25</v>
      </c>
      <c r="E29" s="36">
        <v>38</v>
      </c>
      <c r="F29" s="24">
        <v>17</v>
      </c>
      <c r="G29" s="81"/>
      <c r="H29" s="24">
        <v>31</v>
      </c>
      <c r="I29" s="90">
        <v>19</v>
      </c>
    </row>
    <row r="30" spans="1:9" ht="16.5" thickBot="1">
      <c r="A30" s="1"/>
      <c r="B30" s="71"/>
      <c r="C30" s="291" t="s">
        <v>127</v>
      </c>
      <c r="D30" s="292"/>
      <c r="E30" s="292"/>
      <c r="F30" s="110"/>
      <c r="G30" s="82"/>
      <c r="H30" s="109"/>
      <c r="I30" s="110"/>
    </row>
    <row r="31" spans="1:9" ht="16.5" hidden="1" thickBot="1">
      <c r="A31" s="6"/>
      <c r="B31" s="71"/>
      <c r="C31" s="7"/>
      <c r="D31" s="48" t="s">
        <v>43</v>
      </c>
      <c r="E31" s="48" t="s">
        <v>44</v>
      </c>
      <c r="F31" s="48">
        <v>2416</v>
      </c>
      <c r="G31" s="79"/>
      <c r="H31" s="48" t="s">
        <v>46</v>
      </c>
      <c r="I31" s="87"/>
    </row>
    <row r="32" spans="1:9" ht="16.5" thickBot="1">
      <c r="A32" s="6"/>
      <c r="B32" s="71"/>
      <c r="C32" s="7"/>
      <c r="D32" s="48"/>
      <c r="E32" s="48"/>
      <c r="F32" s="48"/>
      <c r="G32" s="79"/>
      <c r="H32" s="48"/>
      <c r="I32" s="87"/>
    </row>
    <row r="33" spans="1:9" ht="16.5" thickBot="1">
      <c r="A33" s="19" t="s">
        <v>2</v>
      </c>
      <c r="B33" s="72"/>
      <c r="C33" s="157" t="s">
        <v>54</v>
      </c>
      <c r="D33" s="144">
        <v>89.49</v>
      </c>
      <c r="E33" s="145">
        <v>140.87</v>
      </c>
      <c r="F33" s="146">
        <v>115</v>
      </c>
      <c r="G33" s="81"/>
      <c r="H33" s="147">
        <v>45.66</v>
      </c>
      <c r="I33" s="125" t="s">
        <v>49</v>
      </c>
    </row>
    <row r="34" spans="1:9" ht="16.5" thickBot="1">
      <c r="A34" s="17"/>
      <c r="B34" s="71"/>
      <c r="C34" s="18"/>
      <c r="D34" s="149"/>
      <c r="E34" s="149"/>
      <c r="F34" s="149"/>
      <c r="G34" s="81"/>
      <c r="H34" s="150"/>
      <c r="I34" s="151"/>
    </row>
    <row r="35" spans="1:9" ht="16.5" thickBot="1">
      <c r="A35" s="19" t="s">
        <v>8</v>
      </c>
      <c r="B35" s="72"/>
      <c r="C35" s="157" t="s">
        <v>55</v>
      </c>
      <c r="D35" s="152">
        <v>38.25</v>
      </c>
      <c r="E35" s="153">
        <v>58.07</v>
      </c>
      <c r="F35" s="146">
        <v>62.64</v>
      </c>
      <c r="G35" s="81"/>
      <c r="H35" s="154">
        <v>52.7</v>
      </c>
      <c r="I35" s="125" t="s">
        <v>49</v>
      </c>
    </row>
    <row r="36" spans="1:9" ht="16.5" hidden="1" thickBot="1">
      <c r="A36" s="17"/>
      <c r="B36" s="71"/>
      <c r="C36" s="18"/>
      <c r="G36" s="80"/>
      <c r="H36" s="115"/>
      <c r="I36" s="116"/>
    </row>
    <row r="37" spans="1:9" ht="16.5" hidden="1" thickBot="1">
      <c r="A37" s="19" t="s">
        <v>16</v>
      </c>
      <c r="B37" s="72"/>
      <c r="C37" s="22" t="s">
        <v>26</v>
      </c>
      <c r="D37" s="40"/>
      <c r="E37" s="21"/>
      <c r="F37" s="34"/>
      <c r="G37" s="80"/>
      <c r="H37" s="29"/>
      <c r="I37" s="90"/>
    </row>
    <row r="38" spans="1:9" ht="16.5" thickBot="1">
      <c r="A38" s="288"/>
      <c r="B38" s="72"/>
      <c r="G38" s="80"/>
      <c r="I38" s="100"/>
    </row>
    <row r="39" spans="1:9" ht="16.5" thickBot="1">
      <c r="A39" s="17"/>
      <c r="B39" s="71"/>
      <c r="C39" s="291" t="s">
        <v>27</v>
      </c>
      <c r="D39" s="272"/>
      <c r="E39" s="272"/>
      <c r="F39" s="280"/>
      <c r="G39" s="83"/>
      <c r="H39" s="109"/>
      <c r="I39" s="110"/>
    </row>
    <row r="40" spans="1:9" ht="16.5" hidden="1" thickBot="1">
      <c r="A40" s="6"/>
      <c r="B40" s="71"/>
      <c r="C40" s="7"/>
      <c r="D40" s="48" t="s">
        <v>43</v>
      </c>
      <c r="E40" s="48" t="s">
        <v>44</v>
      </c>
      <c r="F40" s="48" t="s">
        <v>45</v>
      </c>
      <c r="G40" s="79"/>
      <c r="H40" s="48" t="s">
        <v>46</v>
      </c>
      <c r="I40" s="87"/>
    </row>
    <row r="41" spans="1:9" ht="16.5" hidden="1" thickBot="1">
      <c r="A41" s="19" t="s">
        <v>2</v>
      </c>
      <c r="B41" s="72"/>
      <c r="C41" s="22" t="s">
        <v>28</v>
      </c>
      <c r="D41" s="22"/>
      <c r="E41" s="22"/>
      <c r="F41" s="22"/>
      <c r="G41" s="80"/>
      <c r="H41" s="30"/>
      <c r="I41" s="101"/>
    </row>
    <row r="42" spans="1:9" ht="16.5" hidden="1" thickBot="1">
      <c r="A42" s="65" t="s">
        <v>4</v>
      </c>
      <c r="B42" s="71"/>
      <c r="C42" s="12" t="s">
        <v>29</v>
      </c>
      <c r="D42" s="32"/>
      <c r="E42" s="32"/>
      <c r="F42" s="27"/>
      <c r="G42" s="83"/>
      <c r="H42" s="45"/>
      <c r="I42" s="102"/>
    </row>
    <row r="43" spans="1:9" ht="16.5" hidden="1" thickBot="1">
      <c r="A43" s="56" t="s">
        <v>11</v>
      </c>
      <c r="B43" s="73"/>
      <c r="C43" s="9" t="s">
        <v>30</v>
      </c>
      <c r="D43" s="35"/>
      <c r="E43" s="35"/>
      <c r="F43" s="23"/>
      <c r="G43" s="81"/>
      <c r="H43" s="39"/>
      <c r="I43" s="102"/>
    </row>
    <row r="44" spans="1:9" ht="16.5" hidden="1" thickBot="1">
      <c r="A44" s="64" t="s">
        <v>13</v>
      </c>
      <c r="B44" s="73"/>
      <c r="C44" s="11" t="s">
        <v>31</v>
      </c>
      <c r="D44" s="36"/>
      <c r="E44" s="36"/>
      <c r="F44" s="24"/>
      <c r="G44" s="81"/>
      <c r="H44" s="38"/>
      <c r="I44" s="95"/>
    </row>
    <row r="45" spans="1:9" ht="16.5" thickBot="1">
      <c r="A45" s="64"/>
      <c r="B45" s="73"/>
      <c r="C45" s="11"/>
      <c r="G45" s="81"/>
      <c r="I45" s="100"/>
    </row>
    <row r="46" spans="1:9" ht="16.5" thickBot="1">
      <c r="A46" s="19" t="s">
        <v>8</v>
      </c>
      <c r="B46" s="72"/>
      <c r="C46" s="22" t="s">
        <v>32</v>
      </c>
      <c r="D46" s="22"/>
      <c r="E46" s="22"/>
      <c r="F46" s="22"/>
      <c r="G46" s="80"/>
      <c r="H46" s="30"/>
      <c r="I46" s="88"/>
    </row>
    <row r="47" spans="1:9" ht="16.5" thickBot="1">
      <c r="A47" s="65" t="s">
        <v>4</v>
      </c>
      <c r="B47" s="71"/>
      <c r="C47" s="121" t="s">
        <v>33</v>
      </c>
      <c r="D47" s="125" t="s">
        <v>49</v>
      </c>
      <c r="E47" s="125" t="s">
        <v>49</v>
      </c>
      <c r="F47" s="125" t="s">
        <v>49</v>
      </c>
      <c r="G47" s="81"/>
      <c r="H47" s="125" t="s">
        <v>49</v>
      </c>
      <c r="I47" s="125" t="s">
        <v>49</v>
      </c>
    </row>
    <row r="48" spans="1:9" ht="15.75" hidden="1">
      <c r="A48" s="6" t="s">
        <v>6</v>
      </c>
      <c r="B48" s="71"/>
      <c r="C48" s="9" t="s">
        <v>34</v>
      </c>
      <c r="D48" s="35"/>
      <c r="E48" s="35"/>
      <c r="F48" s="23"/>
      <c r="G48" s="81"/>
      <c r="H48" s="166"/>
      <c r="I48" s="163"/>
    </row>
    <row r="49" spans="1:9" ht="16.5" hidden="1" thickBot="1">
      <c r="A49" s="66" t="s">
        <v>35</v>
      </c>
      <c r="B49" s="71"/>
      <c r="C49" s="11" t="s">
        <v>36</v>
      </c>
      <c r="D49" s="36"/>
      <c r="E49" s="36"/>
      <c r="F49" s="24"/>
      <c r="G49" s="81"/>
      <c r="H49" s="135"/>
      <c r="I49" s="136"/>
    </row>
    <row r="50" spans="1:9" ht="16.5" thickBot="1">
      <c r="A50" s="1"/>
      <c r="B50" s="71"/>
      <c r="C50" s="9"/>
      <c r="D50" s="9"/>
      <c r="E50" s="9"/>
      <c r="F50" s="9"/>
      <c r="G50" s="81"/>
      <c r="H50" s="9"/>
      <c r="I50" s="290"/>
    </row>
    <row r="51" spans="1:9" ht="16.5" thickBot="1">
      <c r="A51" s="19" t="s">
        <v>16</v>
      </c>
      <c r="B51" s="72"/>
      <c r="C51" s="105" t="s">
        <v>37</v>
      </c>
      <c r="D51" s="105"/>
      <c r="E51" s="105"/>
      <c r="F51" s="105"/>
      <c r="G51" s="80"/>
      <c r="H51" s="196"/>
      <c r="I51" s="197"/>
    </row>
    <row r="52" spans="1:9" ht="16.5" thickBot="1">
      <c r="A52" s="65" t="s">
        <v>4</v>
      </c>
      <c r="B52" s="71"/>
      <c r="C52" s="106" t="s">
        <v>38</v>
      </c>
      <c r="D52" s="125" t="s">
        <v>49</v>
      </c>
      <c r="E52" s="125" t="s">
        <v>49</v>
      </c>
      <c r="F52" s="125" t="s">
        <v>49</v>
      </c>
      <c r="G52" s="81"/>
      <c r="H52" s="125" t="s">
        <v>49</v>
      </c>
      <c r="I52" s="125" t="s">
        <v>49</v>
      </c>
    </row>
    <row r="53" spans="1:9" ht="16.5" hidden="1" thickBot="1">
      <c r="A53" s="6" t="s">
        <v>6</v>
      </c>
      <c r="B53" s="71"/>
      <c r="C53" s="9" t="s">
        <v>39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9" t="s">
        <v>40</v>
      </c>
      <c r="D54" s="35"/>
      <c r="E54" s="35"/>
      <c r="F54" s="23"/>
      <c r="G54" s="81"/>
      <c r="H54" s="39"/>
      <c r="I54" s="94"/>
    </row>
    <row r="55" spans="1:9" ht="16.5" thickBot="1">
      <c r="A55" s="1"/>
      <c r="B55" s="71"/>
      <c r="C55" s="412" t="s">
        <v>165</v>
      </c>
      <c r="D55" s="261"/>
      <c r="E55" s="261"/>
      <c r="F55" s="261"/>
      <c r="G55" s="83"/>
      <c r="H55" s="412" t="s">
        <v>165</v>
      </c>
      <c r="I55" s="264"/>
    </row>
    <row r="56" spans="1:9" ht="16.5" customHeight="1" hidden="1" thickBot="1">
      <c r="A56" s="5"/>
      <c r="B56" s="7"/>
      <c r="C56" s="131" t="s">
        <v>47</v>
      </c>
      <c r="D56" s="132"/>
      <c r="E56" s="132"/>
      <c r="F56" s="232"/>
      <c r="G56" s="44"/>
      <c r="H56" s="421"/>
      <c r="I56" s="422"/>
    </row>
    <row r="57" spans="1:9" ht="15.75" hidden="1">
      <c r="A57" s="6"/>
      <c r="B57" s="17"/>
      <c r="C57" s="7"/>
      <c r="D57" s="48" t="s">
        <v>42</v>
      </c>
      <c r="E57" s="48" t="s">
        <v>43</v>
      </c>
      <c r="F57" s="49" t="s">
        <v>44</v>
      </c>
      <c r="G57" s="48"/>
      <c r="H57" s="50" t="s">
        <v>45</v>
      </c>
      <c r="I57" s="49" t="s">
        <v>46</v>
      </c>
    </row>
    <row r="58" spans="1:9" ht="30.75" hidden="1" thickBot="1">
      <c r="A58" s="19" t="s">
        <v>2</v>
      </c>
      <c r="B58" s="55"/>
      <c r="C58" s="46" t="s">
        <v>41</v>
      </c>
      <c r="D58" s="34"/>
      <c r="E58" s="34"/>
      <c r="F58" s="34"/>
      <c r="G58" s="41"/>
      <c r="H58" s="47"/>
      <c r="I58" s="47"/>
    </row>
  </sheetData>
  <sheetProtection/>
  <mergeCells count="2">
    <mergeCell ref="D2:E2"/>
    <mergeCell ref="H56:I56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PageLayoutView="0" workbookViewId="0" topLeftCell="B1">
      <selection activeCell="G1" sqref="G1:P47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 hidden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 hidden="1">
      <c r="A3" s="51"/>
      <c r="B3" s="69"/>
      <c r="C3" s="7"/>
      <c r="D3" s="187" t="s">
        <v>42</v>
      </c>
      <c r="E3" s="48" t="s">
        <v>43</v>
      </c>
      <c r="F3" s="188" t="s">
        <v>44</v>
      </c>
      <c r="G3" s="69"/>
      <c r="H3" s="189" t="s">
        <v>45</v>
      </c>
      <c r="I3" s="87" t="s">
        <v>46</v>
      </c>
    </row>
    <row r="4" spans="1:9" ht="16.5" customHeight="1" hidden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hidden="1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193"/>
    </row>
    <row r="6" spans="1:9" ht="15.75" hidden="1">
      <c r="A6" s="6" t="s">
        <v>4</v>
      </c>
      <c r="B6" s="71"/>
      <c r="C6" s="9" t="s">
        <v>5</v>
      </c>
      <c r="D6" s="59" t="s">
        <v>48</v>
      </c>
      <c r="E6" s="35" t="s">
        <v>48</v>
      </c>
      <c r="F6" s="23"/>
      <c r="G6" s="81"/>
      <c r="H6" s="25"/>
      <c r="I6" s="89"/>
    </row>
    <row r="7" spans="1:9" ht="16.5" hidden="1" thickBot="1">
      <c r="A7" s="6" t="s">
        <v>6</v>
      </c>
      <c r="B7" s="71"/>
      <c r="C7" s="11" t="s">
        <v>7</v>
      </c>
      <c r="D7" s="36"/>
      <c r="E7" s="36"/>
      <c r="F7" s="24"/>
      <c r="G7" s="81"/>
      <c r="H7" s="26"/>
      <c r="I7" s="90"/>
    </row>
    <row r="8" spans="1:9" ht="16.5" hidden="1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hidden="1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15.75" hidden="1">
      <c r="A13" s="6" t="s">
        <v>6</v>
      </c>
      <c r="B13" s="71"/>
      <c r="C13" s="12" t="s">
        <v>15</v>
      </c>
      <c r="D13" s="33"/>
      <c r="E13" s="33"/>
      <c r="F13" s="27"/>
      <c r="G13" s="83"/>
      <c r="H13" s="25"/>
      <c r="I13" s="89"/>
    </row>
    <row r="14" spans="1:9" ht="30" hidden="1">
      <c r="A14" s="56" t="s">
        <v>11</v>
      </c>
      <c r="B14" s="73"/>
      <c r="C14" s="58" t="s">
        <v>12</v>
      </c>
      <c r="D14" s="60"/>
      <c r="E14" s="35"/>
      <c r="F14" s="23"/>
      <c r="G14" s="81"/>
      <c r="H14" s="25"/>
      <c r="I14" s="89"/>
    </row>
    <row r="15" spans="1:9" ht="16.5" hidden="1" thickBot="1">
      <c r="A15" s="64" t="s">
        <v>13</v>
      </c>
      <c r="B15" s="73"/>
      <c r="C15" s="11" t="s">
        <v>14</v>
      </c>
      <c r="D15" s="36"/>
      <c r="E15" s="36"/>
      <c r="F15" s="24"/>
      <c r="G15" s="81"/>
      <c r="H15" s="26"/>
      <c r="I15" s="90"/>
    </row>
    <row r="16" spans="1:9" ht="16.5" hidden="1" thickBot="1">
      <c r="A16" s="17"/>
      <c r="B16" s="71"/>
      <c r="C16" s="10"/>
      <c r="D16" s="10"/>
      <c r="E16" s="10"/>
      <c r="F16" s="10"/>
      <c r="G16" s="82"/>
      <c r="H16" s="10"/>
      <c r="I16" s="91"/>
    </row>
    <row r="17" spans="1:9" ht="16.5" hidden="1" thickBot="1">
      <c r="A17" s="57" t="s">
        <v>16</v>
      </c>
      <c r="B17" s="72"/>
      <c r="C17" s="22" t="s">
        <v>17</v>
      </c>
      <c r="D17" s="22"/>
      <c r="E17" s="22"/>
      <c r="F17" s="22"/>
      <c r="G17" s="80"/>
      <c r="H17" s="31"/>
      <c r="I17" s="88"/>
    </row>
    <row r="18" spans="1:9" ht="15.75" hidden="1">
      <c r="A18" s="6" t="s">
        <v>4</v>
      </c>
      <c r="B18" s="71"/>
      <c r="C18" s="67" t="s">
        <v>18</v>
      </c>
      <c r="D18" s="32"/>
      <c r="E18" s="27"/>
      <c r="F18" s="42"/>
      <c r="G18" s="83"/>
      <c r="H18" s="37"/>
      <c r="I18" s="93"/>
    </row>
    <row r="19" spans="1:9" ht="15.75" hidden="1">
      <c r="A19" s="6" t="s">
        <v>6</v>
      </c>
      <c r="B19" s="71"/>
      <c r="C19" s="68" t="s">
        <v>19</v>
      </c>
      <c r="D19" s="33"/>
      <c r="E19" s="27"/>
      <c r="F19" s="42"/>
      <c r="G19" s="83"/>
      <c r="H19" s="37"/>
      <c r="I19" s="94"/>
    </row>
    <row r="20" spans="1:9" ht="15.75" hidden="1">
      <c r="A20" s="56" t="s">
        <v>11</v>
      </c>
      <c r="B20" s="73"/>
      <c r="C20" s="20" t="s">
        <v>20</v>
      </c>
      <c r="D20" s="35"/>
      <c r="E20" s="23"/>
      <c r="F20" s="76"/>
      <c r="G20" s="81"/>
      <c r="H20" s="37"/>
      <c r="I20" s="94"/>
    </row>
    <row r="21" spans="1:9" ht="16.5" hidden="1" thickBot="1">
      <c r="A21" s="64" t="s">
        <v>13</v>
      </c>
      <c r="B21" s="73"/>
      <c r="C21" s="20" t="s">
        <v>21</v>
      </c>
      <c r="D21" s="35"/>
      <c r="E21" s="23"/>
      <c r="F21" s="76"/>
      <c r="G21" s="81"/>
      <c r="H21" s="39"/>
      <c r="I21" s="102"/>
    </row>
    <row r="22" spans="1:9" ht="16.5" hidden="1" thickBot="1">
      <c r="A22" s="1"/>
      <c r="B22" s="71"/>
      <c r="C22" s="355"/>
      <c r="D22" s="356"/>
      <c r="E22" s="356"/>
      <c r="F22" s="357"/>
      <c r="G22" s="84"/>
      <c r="H22" s="342"/>
      <c r="I22" s="356"/>
    </row>
    <row r="23" spans="1:9" ht="16.5" customHeight="1" thickBot="1">
      <c r="A23" s="5"/>
      <c r="B23" s="70"/>
      <c r="C23" s="346" t="s">
        <v>22</v>
      </c>
      <c r="D23" s="347"/>
      <c r="E23" s="347"/>
      <c r="F23" s="348"/>
      <c r="G23" s="70"/>
      <c r="H23" s="354"/>
      <c r="I23" s="348"/>
    </row>
    <row r="24" spans="1:9" ht="16.5" customHeight="1" thickBot="1" thickTop="1">
      <c r="A24" s="240"/>
      <c r="B24" s="70"/>
      <c r="C24" s="7"/>
      <c r="D24" s="187" t="s">
        <v>43</v>
      </c>
      <c r="E24" s="48" t="s">
        <v>44</v>
      </c>
      <c r="F24" s="188" t="s">
        <v>45</v>
      </c>
      <c r="G24" s="205"/>
      <c r="H24" s="48" t="s">
        <v>46</v>
      </c>
      <c r="I24" s="188" t="s">
        <v>143</v>
      </c>
    </row>
    <row r="25" spans="1:9" ht="16.5" thickBot="1">
      <c r="A25" s="19" t="s">
        <v>2</v>
      </c>
      <c r="B25" s="72"/>
      <c r="C25" s="22" t="s">
        <v>23</v>
      </c>
      <c r="D25" s="8"/>
      <c r="E25" s="8"/>
      <c r="F25" s="8"/>
      <c r="G25" s="80"/>
      <c r="H25" s="351"/>
      <c r="I25" s="352"/>
    </row>
    <row r="26" spans="1:9" ht="15.75">
      <c r="A26" s="65" t="s">
        <v>4</v>
      </c>
      <c r="B26" s="71"/>
      <c r="C26" s="15" t="s">
        <v>5</v>
      </c>
      <c r="D26" s="27">
        <v>3</v>
      </c>
      <c r="E26" s="32">
        <v>0</v>
      </c>
      <c r="F26" s="27">
        <v>1</v>
      </c>
      <c r="G26" s="81"/>
      <c r="H26" s="353">
        <v>4</v>
      </c>
      <c r="I26" s="402">
        <v>0</v>
      </c>
    </row>
    <row r="27" spans="1:9" ht="16.5" thickBot="1">
      <c r="A27" s="66" t="s">
        <v>6</v>
      </c>
      <c r="B27" s="71"/>
      <c r="C27" s="349" t="s">
        <v>24</v>
      </c>
      <c r="D27" s="350">
        <v>3</v>
      </c>
      <c r="E27" s="339">
        <v>0</v>
      </c>
      <c r="F27" s="162">
        <v>1</v>
      </c>
      <c r="G27" s="81"/>
      <c r="H27" s="400">
        <v>4</v>
      </c>
      <c r="I27" s="340">
        <v>0</v>
      </c>
    </row>
    <row r="28" spans="1:9" ht="15.75">
      <c r="A28" s="1"/>
      <c r="B28" s="71"/>
      <c r="C28" s="2"/>
      <c r="D28" s="2"/>
      <c r="E28" s="2"/>
      <c r="F28" s="2"/>
      <c r="G28" s="82"/>
      <c r="H28" s="12"/>
      <c r="I28" s="91"/>
    </row>
    <row r="29" spans="1:9" ht="16.5" customHeight="1" thickBot="1">
      <c r="A29" s="5"/>
      <c r="B29" s="70"/>
      <c r="C29" s="54"/>
      <c r="D29" s="52"/>
      <c r="E29" s="52"/>
      <c r="F29" s="52"/>
      <c r="G29" s="70"/>
      <c r="H29" s="52"/>
      <c r="I29" s="86"/>
    </row>
    <row r="30" spans="1:9" ht="17.25" thickBot="1" thickTop="1">
      <c r="A30" s="19" t="s">
        <v>2</v>
      </c>
      <c r="B30" s="72"/>
      <c r="C30" s="157" t="s">
        <v>54</v>
      </c>
      <c r="D30" s="40"/>
      <c r="E30" s="21"/>
      <c r="F30" s="34"/>
      <c r="G30" s="80"/>
      <c r="H30" s="45"/>
      <c r="I30" s="99"/>
    </row>
    <row r="31" spans="1:9" ht="16.5" thickBot="1">
      <c r="A31" s="17"/>
      <c r="B31" s="71"/>
      <c r="C31" s="18"/>
      <c r="G31" s="80"/>
      <c r="H31" s="62"/>
      <c r="I31" s="100"/>
    </row>
    <row r="32" spans="1:9" ht="16.5" thickBot="1">
      <c r="A32" s="19" t="s">
        <v>8</v>
      </c>
      <c r="B32" s="72"/>
      <c r="C32" s="157" t="s">
        <v>55</v>
      </c>
      <c r="D32" s="63"/>
      <c r="E32" s="61"/>
      <c r="F32" s="34"/>
      <c r="G32" s="80"/>
      <c r="H32" s="117"/>
      <c r="I32" s="118"/>
    </row>
    <row r="33" spans="1:9" ht="16.5" hidden="1" thickBot="1">
      <c r="A33" s="17"/>
      <c r="B33" s="71"/>
      <c r="C33" s="18"/>
      <c r="G33" s="80"/>
      <c r="H33" s="115"/>
      <c r="I33" s="116"/>
    </row>
    <row r="34" spans="1:9" ht="16.5" hidden="1" thickBot="1">
      <c r="A34" s="19" t="s">
        <v>16</v>
      </c>
      <c r="B34" s="72"/>
      <c r="C34" s="22" t="s">
        <v>26</v>
      </c>
      <c r="D34" s="40"/>
      <c r="E34" s="21"/>
      <c r="F34" s="34"/>
      <c r="G34" s="80"/>
      <c r="H34" s="29"/>
      <c r="I34" s="90"/>
    </row>
    <row r="35" spans="1:9" ht="15.75">
      <c r="A35" s="17"/>
      <c r="B35" s="71"/>
      <c r="C35" s="12"/>
      <c r="D35" s="12"/>
      <c r="E35" s="12"/>
      <c r="F35" s="12"/>
      <c r="G35" s="83"/>
      <c r="H35" s="12"/>
      <c r="I35" s="91"/>
    </row>
    <row r="36" spans="1:9" ht="16.5" customHeight="1" thickBot="1">
      <c r="A36" s="5"/>
      <c r="B36" s="70"/>
      <c r="C36" s="54" t="s">
        <v>27</v>
      </c>
      <c r="D36" s="52"/>
      <c r="E36" s="52"/>
      <c r="F36" s="52"/>
      <c r="G36" s="70"/>
      <c r="H36" s="52"/>
      <c r="I36" s="86"/>
    </row>
    <row r="37" spans="1:9" ht="16.5" hidden="1" thickBot="1">
      <c r="A37" s="19" t="s">
        <v>2</v>
      </c>
      <c r="B37" s="72"/>
      <c r="C37" s="22" t="s">
        <v>28</v>
      </c>
      <c r="D37" s="22"/>
      <c r="E37" s="22"/>
      <c r="F37" s="22"/>
      <c r="G37" s="80"/>
      <c r="H37" s="30"/>
      <c r="I37" s="101"/>
    </row>
    <row r="38" spans="1:9" ht="16.5" hidden="1" thickBot="1">
      <c r="A38" s="65" t="s">
        <v>4</v>
      </c>
      <c r="B38" s="71"/>
      <c r="C38" s="12" t="s">
        <v>29</v>
      </c>
      <c r="D38" s="32"/>
      <c r="E38" s="32"/>
      <c r="F38" s="27"/>
      <c r="G38" s="83"/>
      <c r="H38" s="45"/>
      <c r="I38" s="102"/>
    </row>
    <row r="39" spans="1:9" ht="16.5" hidden="1" thickBot="1">
      <c r="A39" s="56" t="s">
        <v>11</v>
      </c>
      <c r="B39" s="73"/>
      <c r="C39" s="9" t="s">
        <v>30</v>
      </c>
      <c r="D39" s="35"/>
      <c r="E39" s="35"/>
      <c r="F39" s="23"/>
      <c r="G39" s="81"/>
      <c r="H39" s="39"/>
      <c r="I39" s="102"/>
    </row>
    <row r="40" spans="1:9" ht="16.5" hidden="1" thickBot="1">
      <c r="A40" s="64" t="s">
        <v>13</v>
      </c>
      <c r="B40" s="73"/>
      <c r="C40" s="11" t="s">
        <v>31</v>
      </c>
      <c r="D40" s="36"/>
      <c r="E40" s="36"/>
      <c r="F40" s="24"/>
      <c r="G40" s="81"/>
      <c r="H40" s="38"/>
      <c r="I40" s="95"/>
    </row>
    <row r="41" spans="1:9" ht="17.25" thickBot="1" thickTop="1">
      <c r="A41" s="19" t="s">
        <v>8</v>
      </c>
      <c r="B41" s="72"/>
      <c r="C41" s="22" t="s">
        <v>32</v>
      </c>
      <c r="D41" s="22"/>
      <c r="E41" s="22"/>
      <c r="F41" s="22"/>
      <c r="G41" s="80"/>
      <c r="H41" s="30"/>
      <c r="I41" s="88"/>
    </row>
    <row r="42" spans="1:9" ht="16.5" thickBot="1">
      <c r="A42" s="65" t="s">
        <v>4</v>
      </c>
      <c r="B42" s="71"/>
      <c r="C42" s="121" t="s">
        <v>33</v>
      </c>
      <c r="D42" s="125"/>
      <c r="E42" s="122"/>
      <c r="F42" s="123"/>
      <c r="G42" s="81"/>
      <c r="H42" s="119"/>
      <c r="I42" s="120"/>
    </row>
    <row r="43" spans="1:9" ht="15.75" hidden="1">
      <c r="A43" s="6" t="s">
        <v>6</v>
      </c>
      <c r="B43" s="71"/>
      <c r="C43" s="9" t="s">
        <v>34</v>
      </c>
      <c r="D43" s="35"/>
      <c r="E43" s="35"/>
      <c r="F43" s="23"/>
      <c r="G43" s="81"/>
      <c r="H43" s="39"/>
      <c r="I43" s="94"/>
    </row>
    <row r="44" spans="1:9" ht="16.5" hidden="1" thickBot="1">
      <c r="A44" s="66" t="s">
        <v>35</v>
      </c>
      <c r="B44" s="71"/>
      <c r="C44" s="11" t="s">
        <v>36</v>
      </c>
      <c r="D44" s="36"/>
      <c r="E44" s="36"/>
      <c r="F44" s="24"/>
      <c r="G44" s="81"/>
      <c r="H44" s="38"/>
      <c r="I44" s="103"/>
    </row>
    <row r="45" spans="1:9" ht="16.5" thickBot="1">
      <c r="A45" s="1"/>
      <c r="B45" s="71"/>
      <c r="C45" s="9"/>
      <c r="D45" s="9"/>
      <c r="E45" s="9"/>
      <c r="F45" s="9"/>
      <c r="G45" s="81"/>
      <c r="H45" s="12"/>
      <c r="I45" s="91"/>
    </row>
    <row r="46" spans="1:9" ht="16.5" thickBot="1">
      <c r="A46" s="19" t="s">
        <v>16</v>
      </c>
      <c r="B46" s="72"/>
      <c r="C46" s="105" t="s">
        <v>37</v>
      </c>
      <c r="D46" s="105"/>
      <c r="E46" s="105"/>
      <c r="F46" s="105"/>
      <c r="G46" s="80"/>
      <c r="H46" s="109"/>
      <c r="I46" s="110"/>
    </row>
    <row r="47" spans="1:9" ht="16.5" thickBot="1">
      <c r="A47" s="65" t="s">
        <v>4</v>
      </c>
      <c r="B47" s="71"/>
      <c r="C47" s="106" t="s">
        <v>38</v>
      </c>
      <c r="D47" s="126"/>
      <c r="E47" s="107"/>
      <c r="F47" s="108"/>
      <c r="G47" s="81"/>
      <c r="H47" s="104"/>
      <c r="I47" s="94"/>
    </row>
    <row r="48" spans="1:9" ht="16.5" hidden="1" thickBot="1">
      <c r="A48" s="6" t="s">
        <v>6</v>
      </c>
      <c r="B48" s="71"/>
      <c r="C48" s="9" t="s">
        <v>39</v>
      </c>
      <c r="D48" s="35"/>
      <c r="E48" s="35"/>
      <c r="F48" s="23"/>
      <c r="G48" s="81"/>
      <c r="H48" s="39"/>
      <c r="I48" s="94"/>
    </row>
    <row r="49" spans="1:9" ht="16.5" hidden="1" thickBot="1">
      <c r="A49" s="66" t="s">
        <v>35</v>
      </c>
      <c r="B49" s="71"/>
      <c r="C49" s="9" t="s">
        <v>40</v>
      </c>
      <c r="D49" s="35"/>
      <c r="E49" s="35"/>
      <c r="F49" s="23"/>
      <c r="G49" s="81"/>
      <c r="H49" s="39"/>
      <c r="I49" s="94"/>
    </row>
    <row r="50" spans="1:9" ht="15.75">
      <c r="A50" s="1"/>
      <c r="B50" s="111"/>
      <c r="C50" s="114"/>
      <c r="D50" s="114"/>
      <c r="E50" s="114"/>
      <c r="F50" s="114"/>
      <c r="G50" s="12"/>
      <c r="H50" s="112"/>
      <c r="I50" s="113"/>
    </row>
    <row r="51" spans="1:9" ht="16.5" customHeight="1" hidden="1" thickBot="1">
      <c r="A51" s="5"/>
      <c r="B51" s="7"/>
      <c r="C51" s="54" t="s">
        <v>47</v>
      </c>
      <c r="D51" s="52"/>
      <c r="E51" s="52"/>
      <c r="F51" s="53"/>
      <c r="G51" s="44"/>
      <c r="H51" s="421"/>
      <c r="I51" s="422"/>
    </row>
    <row r="52" spans="1:9" ht="15.75" hidden="1">
      <c r="A52" s="6"/>
      <c r="B52" s="17"/>
      <c r="C52" s="7"/>
      <c r="D52" s="48" t="s">
        <v>42</v>
      </c>
      <c r="E52" s="48" t="s">
        <v>43</v>
      </c>
      <c r="F52" s="49" t="s">
        <v>44</v>
      </c>
      <c r="G52" s="48"/>
      <c r="H52" s="50" t="s">
        <v>45</v>
      </c>
      <c r="I52" s="49" t="s">
        <v>46</v>
      </c>
    </row>
    <row r="53" spans="1:9" ht="30.75" hidden="1" thickBot="1">
      <c r="A53" s="19" t="s">
        <v>2</v>
      </c>
      <c r="B53" s="55"/>
      <c r="C53" s="46" t="s">
        <v>41</v>
      </c>
      <c r="D53" s="34"/>
      <c r="E53" s="34"/>
      <c r="F53" s="34"/>
      <c r="G53" s="41"/>
      <c r="H53" s="47"/>
      <c r="I53" s="47"/>
    </row>
  </sheetData>
  <sheetProtection/>
  <mergeCells count="2">
    <mergeCell ref="D2:E2"/>
    <mergeCell ref="H51:I5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showGridLines="0" zoomScalePageLayoutView="0" workbookViewId="0" topLeftCell="B1">
      <selection activeCell="I6" sqref="I6"/>
    </sheetView>
  </sheetViews>
  <sheetFormatPr defaultColWidth="9.140625" defaultRowHeight="15"/>
  <cols>
    <col min="1" max="1" width="7.8515625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  <col min="16" max="16" width="7.140625" style="0" customWidth="1"/>
  </cols>
  <sheetData>
    <row r="1" spans="1:9" ht="45.75" customHeight="1" thickBot="1">
      <c r="A1" s="3"/>
      <c r="B1" s="182"/>
      <c r="C1" s="182"/>
      <c r="D1" s="182"/>
      <c r="E1" s="182"/>
      <c r="F1" s="182"/>
      <c r="G1" s="182"/>
      <c r="H1" s="182"/>
      <c r="I1" s="182"/>
    </row>
    <row r="2" spans="1:9" ht="21" customHeight="1">
      <c r="A2" s="51"/>
      <c r="B2" s="69"/>
      <c r="C2" s="74"/>
      <c r="D2" s="420" t="s">
        <v>0</v>
      </c>
      <c r="E2" s="420"/>
      <c r="F2" s="75"/>
      <c r="G2" s="69"/>
      <c r="H2" s="75"/>
      <c r="I2" s="85"/>
    </row>
    <row r="3" spans="1:9" ht="16.5" customHeight="1">
      <c r="A3" s="51"/>
      <c r="B3" s="69"/>
      <c r="C3" s="7"/>
      <c r="D3" s="187" t="s">
        <v>43</v>
      </c>
      <c r="E3" s="48" t="s">
        <v>44</v>
      </c>
      <c r="F3" s="188" t="s">
        <v>45</v>
      </c>
      <c r="G3" s="69"/>
      <c r="H3" s="189" t="s">
        <v>46</v>
      </c>
      <c r="I3" s="87" t="s">
        <v>143</v>
      </c>
    </row>
    <row r="4" spans="1:9" ht="16.5" customHeight="1" thickBot="1">
      <c r="A4" s="5"/>
      <c r="B4" s="70"/>
      <c r="C4" s="54" t="s">
        <v>1</v>
      </c>
      <c r="D4" s="52"/>
      <c r="E4" s="52"/>
      <c r="F4" s="52"/>
      <c r="G4" s="70"/>
      <c r="H4" s="52"/>
      <c r="I4" s="86"/>
    </row>
    <row r="5" spans="1:9" ht="17.25" thickBot="1" thickTop="1">
      <c r="A5" s="57" t="s">
        <v>2</v>
      </c>
      <c r="B5" s="72"/>
      <c r="C5" s="22" t="s">
        <v>3</v>
      </c>
      <c r="D5" s="190"/>
      <c r="E5" s="190"/>
      <c r="F5" s="191"/>
      <c r="G5" s="80"/>
      <c r="H5" s="192"/>
      <c r="I5" s="207"/>
    </row>
    <row r="6" spans="1:9" ht="15.75">
      <c r="A6" s="6" t="s">
        <v>4</v>
      </c>
      <c r="B6" s="71"/>
      <c r="C6" s="9" t="s">
        <v>5</v>
      </c>
      <c r="D6" s="33">
        <v>559</v>
      </c>
      <c r="E6" s="401">
        <v>559</v>
      </c>
      <c r="F6" s="27">
        <v>559</v>
      </c>
      <c r="G6" s="81"/>
      <c r="H6" s="27">
        <v>559</v>
      </c>
      <c r="I6" s="134">
        <v>735</v>
      </c>
    </row>
    <row r="7" spans="1:9" ht="16.5" thickBot="1">
      <c r="A7" s="6" t="s">
        <v>6</v>
      </c>
      <c r="B7" s="71"/>
      <c r="C7" s="11" t="s">
        <v>7</v>
      </c>
      <c r="D7" s="36">
        <v>293</v>
      </c>
      <c r="E7" s="124">
        <v>293</v>
      </c>
      <c r="F7" s="24">
        <v>293</v>
      </c>
      <c r="G7" s="81"/>
      <c r="H7" s="26">
        <v>293</v>
      </c>
      <c r="I7" s="90">
        <v>139</v>
      </c>
    </row>
    <row r="8" spans="1:9" ht="16.5" thickBot="1">
      <c r="A8" s="17"/>
      <c r="B8" s="71"/>
      <c r="C8" s="10"/>
      <c r="D8" s="10"/>
      <c r="E8" s="10"/>
      <c r="F8" s="10"/>
      <c r="G8" s="82"/>
      <c r="H8" s="10"/>
      <c r="I8" s="91"/>
    </row>
    <row r="9" spans="1:9" ht="16.5" thickBot="1">
      <c r="A9" s="57" t="s">
        <v>8</v>
      </c>
      <c r="B9" s="72"/>
      <c r="C9" s="22" t="s">
        <v>9</v>
      </c>
      <c r="D9" s="22"/>
      <c r="E9" s="22"/>
      <c r="F9" s="22"/>
      <c r="G9" s="80"/>
      <c r="H9" s="31"/>
      <c r="I9" s="88"/>
    </row>
    <row r="10" spans="1:9" ht="15.75" hidden="1">
      <c r="A10" s="6" t="s">
        <v>4</v>
      </c>
      <c r="B10" s="71"/>
      <c r="C10" s="12" t="s">
        <v>10</v>
      </c>
      <c r="D10" s="33"/>
      <c r="E10" s="33"/>
      <c r="F10" s="27"/>
      <c r="G10" s="83"/>
      <c r="H10" s="78"/>
      <c r="I10" s="92"/>
    </row>
    <row r="11" spans="1:9" ht="30" hidden="1">
      <c r="A11" s="56" t="s">
        <v>11</v>
      </c>
      <c r="B11" s="73"/>
      <c r="C11" s="58" t="s">
        <v>12</v>
      </c>
      <c r="D11" s="35"/>
      <c r="E11" s="35"/>
      <c r="F11" s="23"/>
      <c r="G11" s="81"/>
      <c r="H11" s="28"/>
      <c r="I11" s="92"/>
    </row>
    <row r="12" spans="1:9" ht="15.75" hidden="1">
      <c r="A12" s="56" t="s">
        <v>13</v>
      </c>
      <c r="B12" s="73"/>
      <c r="C12" s="9" t="s">
        <v>14</v>
      </c>
      <c r="D12" s="35"/>
      <c r="E12" s="35"/>
      <c r="F12" s="23"/>
      <c r="G12" s="81"/>
      <c r="H12" s="25"/>
      <c r="I12" s="89"/>
    </row>
    <row r="13" spans="1:9" ht="30">
      <c r="A13" s="56" t="s">
        <v>11</v>
      </c>
      <c r="B13" s="73"/>
      <c r="C13" s="58" t="s">
        <v>12</v>
      </c>
      <c r="D13" s="60"/>
      <c r="E13" s="35"/>
      <c r="F13" s="23"/>
      <c r="G13" s="81"/>
      <c r="H13" s="25"/>
      <c r="I13" s="89"/>
    </row>
    <row r="14" spans="1:9" ht="15.75">
      <c r="A14" s="56"/>
      <c r="B14" s="73"/>
      <c r="C14" s="58" t="s">
        <v>82</v>
      </c>
      <c r="D14" s="159" t="s">
        <v>81</v>
      </c>
      <c r="E14" s="159" t="s">
        <v>81</v>
      </c>
      <c r="F14" s="203" t="s">
        <v>81</v>
      </c>
      <c r="G14" s="81"/>
      <c r="H14" s="199" t="s">
        <v>81</v>
      </c>
      <c r="I14" s="159" t="s">
        <v>156</v>
      </c>
    </row>
    <row r="15" spans="1:9" ht="15.75">
      <c r="A15" s="56"/>
      <c r="B15" s="73"/>
      <c r="C15" s="58" t="s">
        <v>157</v>
      </c>
      <c r="D15" s="159"/>
      <c r="E15" s="159"/>
      <c r="F15" s="203"/>
      <c r="G15" s="81"/>
      <c r="H15" s="262"/>
      <c r="I15" s="159" t="s">
        <v>156</v>
      </c>
    </row>
    <row r="16" spans="1:9" ht="15.75">
      <c r="A16" s="56"/>
      <c r="B16" s="73"/>
      <c r="C16" s="58" t="s">
        <v>83</v>
      </c>
      <c r="D16" s="159" t="s">
        <v>81</v>
      </c>
      <c r="E16" s="159" t="s">
        <v>81</v>
      </c>
      <c r="F16" s="203" t="s">
        <v>81</v>
      </c>
      <c r="G16" s="81"/>
      <c r="H16" s="199" t="s">
        <v>81</v>
      </c>
      <c r="I16" s="159"/>
    </row>
    <row r="17" spans="1:9" ht="15.75">
      <c r="A17" s="56"/>
      <c r="B17" s="73"/>
      <c r="C17" s="58" t="s">
        <v>84</v>
      </c>
      <c r="D17" s="159" t="s">
        <v>81</v>
      </c>
      <c r="E17" s="159" t="s">
        <v>81</v>
      </c>
      <c r="F17" s="203" t="s">
        <v>81</v>
      </c>
      <c r="G17" s="81"/>
      <c r="H17" s="199" t="s">
        <v>81</v>
      </c>
      <c r="I17" s="159"/>
    </row>
    <row r="18" spans="1:9" ht="15.75">
      <c r="A18" s="56"/>
      <c r="B18" s="73"/>
      <c r="C18" s="58" t="s">
        <v>85</v>
      </c>
      <c r="D18" s="159" t="s">
        <v>81</v>
      </c>
      <c r="E18" s="159" t="s">
        <v>81</v>
      </c>
      <c r="F18" s="203" t="s">
        <v>81</v>
      </c>
      <c r="G18" s="81"/>
      <c r="H18" s="199" t="s">
        <v>81</v>
      </c>
      <c r="I18" s="159"/>
    </row>
    <row r="19" spans="1:9" ht="16.5" thickBot="1">
      <c r="A19" s="64" t="s">
        <v>13</v>
      </c>
      <c r="B19" s="73"/>
      <c r="C19" s="160" t="s">
        <v>86</v>
      </c>
      <c r="D19" s="159" t="s">
        <v>81</v>
      </c>
      <c r="E19" s="159" t="s">
        <v>81</v>
      </c>
      <c r="F19" s="203" t="s">
        <v>81</v>
      </c>
      <c r="G19" s="81"/>
      <c r="H19" s="199" t="s">
        <v>81</v>
      </c>
      <c r="I19" s="159"/>
    </row>
    <row r="20" spans="1:9" ht="15.75">
      <c r="A20" s="158"/>
      <c r="B20" s="73"/>
      <c r="C20" s="9" t="s">
        <v>87</v>
      </c>
      <c r="D20" s="159" t="s">
        <v>81</v>
      </c>
      <c r="E20" s="159" t="s">
        <v>81</v>
      </c>
      <c r="F20" s="203" t="s">
        <v>81</v>
      </c>
      <c r="G20" s="81"/>
      <c r="H20" s="199" t="s">
        <v>81</v>
      </c>
      <c r="I20" s="159"/>
    </row>
    <row r="21" spans="1:9" ht="15.75">
      <c r="A21" s="158"/>
      <c r="B21" s="73"/>
      <c r="C21" s="9" t="s">
        <v>88</v>
      </c>
      <c r="D21" s="159" t="s">
        <v>81</v>
      </c>
      <c r="E21" s="159" t="s">
        <v>81</v>
      </c>
      <c r="F21" s="203" t="s">
        <v>81</v>
      </c>
      <c r="G21" s="81"/>
      <c r="H21" s="199" t="s">
        <v>81</v>
      </c>
      <c r="I21" s="159"/>
    </row>
    <row r="22" spans="1:9" ht="15.75">
      <c r="A22" s="158"/>
      <c r="B22" s="73"/>
      <c r="C22" s="378" t="s">
        <v>89</v>
      </c>
      <c r="D22" s="159" t="s">
        <v>81</v>
      </c>
      <c r="E22" s="159" t="s">
        <v>81</v>
      </c>
      <c r="F22" s="203" t="s">
        <v>81</v>
      </c>
      <c r="G22" s="81"/>
      <c r="H22" s="199" t="s">
        <v>81</v>
      </c>
      <c r="I22" s="159"/>
    </row>
    <row r="23" spans="1:9" ht="16.5" hidden="1" thickBot="1">
      <c r="A23" s="17"/>
      <c r="B23" s="71"/>
      <c r="C23" s="10"/>
      <c r="D23" s="10"/>
      <c r="E23" s="10"/>
      <c r="F23" s="10"/>
      <c r="G23" s="82"/>
      <c r="H23" s="10"/>
      <c r="I23" s="91"/>
    </row>
    <row r="24" spans="1:9" ht="16.5" hidden="1" thickBot="1">
      <c r="A24" s="57" t="s">
        <v>16</v>
      </c>
      <c r="B24" s="72"/>
      <c r="C24" s="22" t="s">
        <v>17</v>
      </c>
      <c r="D24" s="22"/>
      <c r="E24" s="22"/>
      <c r="F24" s="22"/>
      <c r="G24" s="80"/>
      <c r="H24" s="31"/>
      <c r="I24" s="88"/>
    </row>
    <row r="25" spans="1:9" ht="15.75" hidden="1">
      <c r="A25" s="6" t="s">
        <v>6</v>
      </c>
      <c r="B25" s="71"/>
      <c r="C25" s="68" t="s">
        <v>19</v>
      </c>
      <c r="D25" s="33"/>
      <c r="E25" s="27"/>
      <c r="F25" s="42"/>
      <c r="G25" s="83"/>
      <c r="H25" s="37"/>
      <c r="I25" s="94"/>
    </row>
    <row r="26" spans="1:9" ht="15.75" hidden="1">
      <c r="A26" s="56" t="s">
        <v>11</v>
      </c>
      <c r="B26" s="73"/>
      <c r="C26" s="20" t="s">
        <v>20</v>
      </c>
      <c r="D26" s="35"/>
      <c r="E26" s="23"/>
      <c r="F26" s="76"/>
      <c r="G26" s="81"/>
      <c r="H26" s="37"/>
      <c r="I26" s="94"/>
    </row>
    <row r="27" spans="1:9" ht="16.5" hidden="1" thickBot="1">
      <c r="A27" s="64" t="s">
        <v>13</v>
      </c>
      <c r="B27" s="73"/>
      <c r="C27" s="16" t="s">
        <v>21</v>
      </c>
      <c r="D27" s="36"/>
      <c r="E27" s="24"/>
      <c r="F27" s="77"/>
      <c r="G27" s="81"/>
      <c r="H27" s="38"/>
      <c r="I27" s="95"/>
    </row>
    <row r="28" spans="1:9" ht="15.75" hidden="1">
      <c r="A28" s="1"/>
      <c r="B28" s="71"/>
      <c r="C28" s="13"/>
      <c r="D28" s="13"/>
      <c r="E28" s="13"/>
      <c r="F28" s="13"/>
      <c r="G28" s="84"/>
      <c r="H28" s="13"/>
      <c r="I28" s="96"/>
    </row>
    <row r="29" spans="1:9" ht="15.75">
      <c r="A29" s="1"/>
      <c r="B29" s="71"/>
      <c r="C29" s="377" t="s">
        <v>158</v>
      </c>
      <c r="D29" s="33"/>
      <c r="E29" s="33"/>
      <c r="F29" s="42"/>
      <c r="G29" s="84"/>
      <c r="H29" s="39"/>
      <c r="I29" s="134"/>
    </row>
    <row r="30" spans="1:9" ht="15.75">
      <c r="A30" s="1"/>
      <c r="B30" s="71"/>
      <c r="C30" s="377" t="s">
        <v>82</v>
      </c>
      <c r="D30" s="33"/>
      <c r="E30" s="33"/>
      <c r="F30" s="42"/>
      <c r="G30" s="84"/>
      <c r="H30" s="39"/>
      <c r="I30" s="170">
        <v>1</v>
      </c>
    </row>
    <row r="31" spans="1:9" ht="16.5" thickBot="1">
      <c r="A31" s="1"/>
      <c r="B31" s="71"/>
      <c r="C31" s="397" t="s">
        <v>157</v>
      </c>
      <c r="D31" s="398"/>
      <c r="E31" s="398"/>
      <c r="F31" s="399"/>
      <c r="G31" s="84"/>
      <c r="H31" s="38"/>
      <c r="I31" s="282">
        <v>1</v>
      </c>
    </row>
    <row r="32" spans="1:9" ht="15.75">
      <c r="A32" s="1"/>
      <c r="B32" s="71"/>
      <c r="C32" s="13"/>
      <c r="D32" s="13"/>
      <c r="E32" s="376"/>
      <c r="F32" s="375"/>
      <c r="G32" s="96"/>
      <c r="H32" s="13"/>
      <c r="I32" s="96"/>
    </row>
    <row r="33" spans="1:9" ht="16.5" customHeight="1" thickBot="1">
      <c r="A33" s="5"/>
      <c r="B33" s="70"/>
      <c r="C33" s="54" t="s">
        <v>22</v>
      </c>
      <c r="D33" s="52"/>
      <c r="E33" s="52"/>
      <c r="F33" s="52"/>
      <c r="G33" s="70"/>
      <c r="H33" s="52"/>
      <c r="I33" s="86"/>
    </row>
    <row r="34" spans="1:9" ht="17.25" thickBot="1" thickTop="1">
      <c r="A34" s="19" t="s">
        <v>2</v>
      </c>
      <c r="B34" s="72"/>
      <c r="C34" s="22" t="s">
        <v>23</v>
      </c>
      <c r="D34" s="8"/>
      <c r="E34" s="8"/>
      <c r="F34" s="8"/>
      <c r="G34" s="80"/>
      <c r="H34" s="14"/>
      <c r="I34" s="97"/>
    </row>
    <row r="35" spans="1:9" ht="15.75">
      <c r="A35" s="65" t="s">
        <v>4</v>
      </c>
      <c r="B35" s="71"/>
      <c r="C35" s="15" t="s">
        <v>5</v>
      </c>
      <c r="D35" s="23">
        <v>0</v>
      </c>
      <c r="E35" s="43">
        <v>0</v>
      </c>
      <c r="F35" s="23">
        <v>14</v>
      </c>
      <c r="G35" s="81"/>
      <c r="H35" s="23">
        <v>8</v>
      </c>
      <c r="I35" s="98">
        <v>4</v>
      </c>
    </row>
    <row r="36" spans="1:9" ht="16.5" thickBot="1">
      <c r="A36" s="66" t="s">
        <v>6</v>
      </c>
      <c r="B36" s="71"/>
      <c r="C36" s="16" t="s">
        <v>24</v>
      </c>
      <c r="D36" s="24">
        <v>0</v>
      </c>
      <c r="E36" s="36">
        <v>0</v>
      </c>
      <c r="F36" s="24">
        <v>16</v>
      </c>
      <c r="G36" s="81"/>
      <c r="H36" s="24">
        <v>8</v>
      </c>
      <c r="I36" s="90">
        <v>8</v>
      </c>
    </row>
    <row r="37" spans="1:9" ht="16.5" thickBot="1">
      <c r="A37" s="1"/>
      <c r="B37" s="71"/>
      <c r="C37" s="362"/>
      <c r="D37" s="363"/>
      <c r="E37" s="363"/>
      <c r="F37" s="364"/>
      <c r="G37" s="82"/>
      <c r="H37" s="365"/>
      <c r="I37" s="364"/>
    </row>
    <row r="38" spans="1:9" ht="16.5" customHeight="1" thickBot="1">
      <c r="A38" s="5"/>
      <c r="B38" s="70"/>
      <c r="C38" s="131" t="s">
        <v>25</v>
      </c>
      <c r="D38" s="132"/>
      <c r="E38" s="132"/>
      <c r="F38" s="132"/>
      <c r="G38" s="70"/>
      <c r="H38" s="132"/>
      <c r="I38" s="233"/>
    </row>
    <row r="39" spans="1:9" ht="17.25" thickBot="1" thickTop="1">
      <c r="A39" s="6"/>
      <c r="B39" s="71"/>
      <c r="C39" s="7"/>
      <c r="D39" s="48" t="s">
        <v>43</v>
      </c>
      <c r="E39" s="48" t="s">
        <v>44</v>
      </c>
      <c r="F39" s="48" t="s">
        <v>45</v>
      </c>
      <c r="G39" s="79"/>
      <c r="H39" s="48" t="s">
        <v>46</v>
      </c>
      <c r="I39" s="87" t="s">
        <v>143</v>
      </c>
    </row>
    <row r="40" spans="1:9" ht="16.5" thickBot="1">
      <c r="A40" s="19" t="s">
        <v>2</v>
      </c>
      <c r="B40" s="72"/>
      <c r="C40" s="157" t="s">
        <v>54</v>
      </c>
      <c r="D40" s="40"/>
      <c r="E40" s="21"/>
      <c r="F40" s="34"/>
      <c r="G40" s="80"/>
      <c r="H40" s="45"/>
      <c r="I40" s="99"/>
    </row>
    <row r="41" spans="1:9" ht="16.5" thickBot="1">
      <c r="A41" s="19" t="s">
        <v>8</v>
      </c>
      <c r="B41" s="72"/>
      <c r="C41" s="157" t="s">
        <v>55</v>
      </c>
      <c r="D41" s="63"/>
      <c r="E41" s="61"/>
      <c r="F41" s="34"/>
      <c r="G41" s="80"/>
      <c r="H41" s="117"/>
      <c r="I41" s="118"/>
    </row>
    <row r="42" spans="1:9" ht="16.5" hidden="1" thickBot="1">
      <c r="A42" s="17"/>
      <c r="B42" s="71"/>
      <c r="C42" s="18"/>
      <c r="G42" s="80"/>
      <c r="H42" s="115"/>
      <c r="I42" s="116"/>
    </row>
    <row r="43" spans="1:9" ht="16.5" hidden="1" thickBot="1">
      <c r="A43" s="19" t="s">
        <v>16</v>
      </c>
      <c r="B43" s="72"/>
      <c r="C43" s="22" t="s">
        <v>26</v>
      </c>
      <c r="D43" s="40"/>
      <c r="E43" s="21"/>
      <c r="F43" s="34"/>
      <c r="G43" s="80"/>
      <c r="H43" s="29"/>
      <c r="I43" s="90"/>
    </row>
    <row r="44" spans="1:9" ht="15.75">
      <c r="A44" s="17"/>
      <c r="B44" s="71"/>
      <c r="C44" s="12"/>
      <c r="D44" s="12"/>
      <c r="E44" s="12"/>
      <c r="F44" s="12"/>
      <c r="G44" s="83"/>
      <c r="H44" s="12"/>
      <c r="I44" s="91"/>
    </row>
    <row r="45" spans="1:9" ht="16.5" customHeight="1" thickBot="1">
      <c r="A45" s="5"/>
      <c r="B45" s="70"/>
      <c r="C45" s="54" t="s">
        <v>27</v>
      </c>
      <c r="D45" s="52"/>
      <c r="E45" s="52"/>
      <c r="F45" s="52"/>
      <c r="G45" s="70"/>
      <c r="H45" s="52"/>
      <c r="I45" s="86"/>
    </row>
    <row r="46" spans="1:9" ht="17.25" thickBot="1" thickTop="1">
      <c r="A46" s="6"/>
      <c r="B46" s="71"/>
      <c r="C46" s="7"/>
      <c r="D46" s="48" t="s">
        <v>43</v>
      </c>
      <c r="E46" s="48" t="s">
        <v>44</v>
      </c>
      <c r="F46" s="48" t="s">
        <v>45</v>
      </c>
      <c r="G46" s="79"/>
      <c r="H46" s="48" t="s">
        <v>46</v>
      </c>
      <c r="I46" s="87" t="s">
        <v>143</v>
      </c>
    </row>
    <row r="47" spans="1:9" ht="16.5" hidden="1" thickBot="1">
      <c r="A47" s="19" t="s">
        <v>2</v>
      </c>
      <c r="B47" s="72"/>
      <c r="C47" s="22" t="s">
        <v>28</v>
      </c>
      <c r="D47" s="22"/>
      <c r="E47" s="22"/>
      <c r="F47" s="22"/>
      <c r="G47" s="80"/>
      <c r="H47" s="30"/>
      <c r="I47" s="101"/>
    </row>
    <row r="48" spans="1:9" ht="16.5" hidden="1" thickBot="1">
      <c r="A48" s="65" t="s">
        <v>4</v>
      </c>
      <c r="B48" s="71"/>
      <c r="C48" s="12" t="s">
        <v>29</v>
      </c>
      <c r="D48" s="32"/>
      <c r="E48" s="32"/>
      <c r="F48" s="27"/>
      <c r="G48" s="83"/>
      <c r="H48" s="45"/>
      <c r="I48" s="102"/>
    </row>
    <row r="49" spans="1:9" ht="16.5" hidden="1" thickBot="1">
      <c r="A49" s="56" t="s">
        <v>11</v>
      </c>
      <c r="B49" s="73"/>
      <c r="C49" s="9" t="s">
        <v>30</v>
      </c>
      <c r="D49" s="35"/>
      <c r="E49" s="35"/>
      <c r="F49" s="23"/>
      <c r="G49" s="81"/>
      <c r="H49" s="39"/>
      <c r="I49" s="102"/>
    </row>
    <row r="50" spans="1:9" ht="16.5" hidden="1" thickBot="1">
      <c r="A50" s="64" t="s">
        <v>13</v>
      </c>
      <c r="B50" s="73"/>
      <c r="C50" s="11" t="s">
        <v>31</v>
      </c>
      <c r="D50" s="36"/>
      <c r="E50" s="36"/>
      <c r="F50" s="24"/>
      <c r="G50" s="81"/>
      <c r="H50" s="38"/>
      <c r="I50" s="95"/>
    </row>
    <row r="51" spans="1:9" ht="16.5" thickBot="1">
      <c r="A51" s="19" t="s">
        <v>8</v>
      </c>
      <c r="B51" s="72"/>
      <c r="C51" s="22" t="s">
        <v>32</v>
      </c>
      <c r="D51" s="22"/>
      <c r="E51" s="22"/>
      <c r="F51" s="22"/>
      <c r="G51" s="80"/>
      <c r="H51" s="30"/>
      <c r="I51" s="88"/>
    </row>
    <row r="52" spans="1:9" ht="16.5" thickBot="1">
      <c r="A52" s="65" t="s">
        <v>4</v>
      </c>
      <c r="B52" s="71"/>
      <c r="C52" s="121" t="s">
        <v>33</v>
      </c>
      <c r="D52" s="125" t="s">
        <v>49</v>
      </c>
      <c r="E52" s="125" t="s">
        <v>49</v>
      </c>
      <c r="F52" s="125" t="s">
        <v>49</v>
      </c>
      <c r="G52" s="81"/>
      <c r="H52" s="125" t="s">
        <v>49</v>
      </c>
      <c r="I52" s="125" t="s">
        <v>49</v>
      </c>
    </row>
    <row r="53" spans="1:9" ht="15.75" hidden="1">
      <c r="A53" s="6" t="s">
        <v>6</v>
      </c>
      <c r="B53" s="71"/>
      <c r="C53" s="9" t="s">
        <v>34</v>
      </c>
      <c r="D53" s="35"/>
      <c r="E53" s="35"/>
      <c r="F53" s="23"/>
      <c r="G53" s="81"/>
      <c r="H53" s="39"/>
      <c r="I53" s="94"/>
    </row>
    <row r="54" spans="1:9" ht="16.5" hidden="1" thickBot="1">
      <c r="A54" s="66" t="s">
        <v>35</v>
      </c>
      <c r="B54" s="71"/>
      <c r="C54" s="11" t="s">
        <v>36</v>
      </c>
      <c r="D54" s="36"/>
      <c r="E54" s="36"/>
      <c r="F54" s="24"/>
      <c r="G54" s="81"/>
      <c r="H54" s="38"/>
      <c r="I54" s="103"/>
    </row>
    <row r="55" spans="1:9" ht="16.5" thickBot="1">
      <c r="A55" s="1"/>
      <c r="B55" s="71"/>
      <c r="C55" s="9"/>
      <c r="D55" s="9"/>
      <c r="E55" s="9"/>
      <c r="F55" s="9"/>
      <c r="G55" s="81"/>
      <c r="H55" s="12"/>
      <c r="I55" s="91"/>
    </row>
    <row r="56" spans="1:9" ht="16.5" thickBot="1">
      <c r="A56" s="19" t="s">
        <v>16</v>
      </c>
      <c r="B56" s="72"/>
      <c r="C56" s="105" t="s">
        <v>37</v>
      </c>
      <c r="D56" s="105"/>
      <c r="E56" s="105"/>
      <c r="F56" s="105"/>
      <c r="G56" s="80"/>
      <c r="H56" s="109"/>
      <c r="I56" s="110"/>
    </row>
    <row r="57" spans="1:9" ht="16.5" thickBot="1">
      <c r="A57" s="65" t="s">
        <v>4</v>
      </c>
      <c r="B57" s="71"/>
      <c r="C57" s="106" t="s">
        <v>38</v>
      </c>
      <c r="D57" s="125" t="s">
        <v>49</v>
      </c>
      <c r="E57" s="125" t="s">
        <v>49</v>
      </c>
      <c r="F57" s="125" t="s">
        <v>49</v>
      </c>
      <c r="G57" s="81"/>
      <c r="H57" s="125" t="s">
        <v>49</v>
      </c>
      <c r="I57" s="125" t="s">
        <v>49</v>
      </c>
    </row>
    <row r="58" spans="1:9" ht="16.5" hidden="1" thickBot="1">
      <c r="A58" s="6" t="s">
        <v>6</v>
      </c>
      <c r="B58" s="71"/>
      <c r="C58" s="9" t="s">
        <v>39</v>
      </c>
      <c r="D58" s="35"/>
      <c r="E58" s="35"/>
      <c r="F58" s="23"/>
      <c r="G58" s="81"/>
      <c r="H58" s="39"/>
      <c r="I58" s="94"/>
    </row>
    <row r="59" spans="1:9" ht="16.5" hidden="1" thickBot="1">
      <c r="A59" s="66" t="s">
        <v>35</v>
      </c>
      <c r="B59" s="71"/>
      <c r="C59" s="9" t="s">
        <v>40</v>
      </c>
      <c r="D59" s="35"/>
      <c r="E59" s="35"/>
      <c r="F59" s="23"/>
      <c r="G59" s="81"/>
      <c r="H59" s="39"/>
      <c r="I59" s="94"/>
    </row>
    <row r="60" spans="1:9" ht="15.75">
      <c r="A60" s="1"/>
      <c r="B60" s="111"/>
      <c r="C60" s="114" t="s">
        <v>52</v>
      </c>
      <c r="D60" s="114"/>
      <c r="E60" s="114"/>
      <c r="F60" s="114"/>
      <c r="G60" s="12"/>
      <c r="H60" s="112"/>
      <c r="I60" s="113"/>
    </row>
    <row r="61" spans="1:9" ht="16.5" customHeight="1" hidden="1" thickBot="1">
      <c r="A61" s="5"/>
      <c r="B61" s="7"/>
      <c r="C61" s="54" t="s">
        <v>47</v>
      </c>
      <c r="D61" s="52"/>
      <c r="E61" s="52"/>
      <c r="F61" s="53"/>
      <c r="G61" s="44"/>
      <c r="H61" s="421"/>
      <c r="I61" s="422"/>
    </row>
    <row r="62" spans="1:9" ht="15.75" hidden="1">
      <c r="A62" s="6"/>
      <c r="B62" s="17"/>
      <c r="C62" s="7"/>
      <c r="D62" s="48" t="s">
        <v>42</v>
      </c>
      <c r="E62" s="48" t="s">
        <v>43</v>
      </c>
      <c r="F62" s="49" t="s">
        <v>44</v>
      </c>
      <c r="G62" s="48"/>
      <c r="H62" s="50" t="s">
        <v>45</v>
      </c>
      <c r="I62" s="49" t="s">
        <v>46</v>
      </c>
    </row>
    <row r="63" spans="1:9" ht="30.75" hidden="1" thickBot="1">
      <c r="A63" s="19" t="s">
        <v>2</v>
      </c>
      <c r="B63" s="55"/>
      <c r="C63" s="46" t="s">
        <v>41</v>
      </c>
      <c r="D63" s="34"/>
      <c r="E63" s="34"/>
      <c r="F63" s="34"/>
      <c r="G63" s="41"/>
      <c r="H63" s="47"/>
      <c r="I63" s="47"/>
    </row>
  </sheetData>
  <sheetProtection/>
  <mergeCells count="2">
    <mergeCell ref="D2:E2"/>
    <mergeCell ref="H61:I61"/>
  </mergeCells>
  <printOptions/>
  <pageMargins left="0.7" right="0.7" top="0.7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WebUnitOmkar</cp:lastModifiedBy>
  <cp:lastPrinted>2013-02-15T08:12:12Z</cp:lastPrinted>
  <dcterms:created xsi:type="dcterms:W3CDTF">2013-01-10T06:10:48Z</dcterms:created>
  <dcterms:modified xsi:type="dcterms:W3CDTF">2014-09-12T08:37:42Z</dcterms:modified>
  <cp:category/>
  <cp:version/>
  <cp:contentType/>
  <cp:contentStatus/>
</cp:coreProperties>
</file>