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6"/>
  <workbookPr defaultThemeVersion="124226"/>
  <mc:AlternateContent xmlns:mc="http://schemas.openxmlformats.org/markup-compatibility/2006">
    <mc:Choice Requires="x15">
      <x15ac:absPath xmlns:x15ac="http://schemas.microsoft.com/office/spreadsheetml/2010/11/ac" url="E:\EnviStats India-Final _31032023\"/>
    </mc:Choice>
  </mc:AlternateContent>
  <xr:revisionPtr revIDLastSave="0" documentId="13_ncr:1_{84C9C81D-C3F0-41E6-A829-80B36632E48A}" xr6:coauthVersionLast="36" xr6:coauthVersionMax="47" xr10:uidLastSave="{00000000-0000-0000-0000-000000000000}"/>
  <bookViews>
    <workbookView xWindow="0" yWindow="0" windowWidth="24000" windowHeight="10380" tabRatio="885" activeTab="7" xr2:uid="{00000000-000D-0000-FFFF-FFFF00000000}"/>
  </bookViews>
  <sheets>
    <sheet name="6.01_2 " sheetId="27" r:id="rId1"/>
    <sheet name="6.03" sheetId="37" r:id="rId2"/>
    <sheet name="6.04 " sheetId="23" r:id="rId3"/>
    <sheet name=" 6.05 " sheetId="38" r:id="rId4"/>
    <sheet name="6.06" sheetId="5" r:id="rId5"/>
    <sheet name="6.07" sheetId="9" r:id="rId6"/>
    <sheet name="6.08" sheetId="29" r:id="rId7"/>
    <sheet name="6.09" sheetId="30" r:id="rId8"/>
    <sheet name="6.10" sheetId="36" r:id="rId9"/>
    <sheet name="6.11" sheetId="18" r:id="rId10"/>
    <sheet name="6.12" sheetId="32" r:id="rId11"/>
    <sheet name="6.13" sheetId="33" r:id="rId12"/>
    <sheet name="6.14" sheetId="34" r:id="rId13"/>
  </sheets>
  <definedNames>
    <definedName name="_GoBack" localSheetId="5">'6.07'!$B$4</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 localSheetId="3">#REF!</definedName>
    <definedName name="College" localSheetId="0">#REF!</definedName>
    <definedName name="College" localSheetId="6">#REF!</definedName>
    <definedName name="College" localSheetId="7">#REF!</definedName>
    <definedName name="College" localSheetId="8">#REF!</definedName>
    <definedName name="College" localSheetId="10">#REF!</definedName>
    <definedName name="College" localSheetId="11">#REF!</definedName>
    <definedName name="College" localSheetId="12">#REF!</definedName>
    <definedName name="College">#REF!</definedName>
    <definedName name="d" localSheetId="3">#REF!</definedName>
    <definedName name="d" localSheetId="0">#REF!</definedName>
    <definedName name="d" localSheetId="6">#REF!</definedName>
    <definedName name="d" localSheetId="7">#REF!</definedName>
    <definedName name="d" localSheetId="8">#REF!</definedName>
    <definedName name="d" localSheetId="10">#REF!</definedName>
    <definedName name="d" localSheetId="11">#REF!</definedName>
    <definedName name="d" localSheetId="12">#REF!</definedName>
    <definedName name="d">#REF!</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 localSheetId="3">#REF!</definedName>
    <definedName name="ggg">#REF!</definedName>
    <definedName name="JR_PAGE_ANCHOR_0_1" localSheetId="3">#REF!</definedName>
    <definedName name="JR_PAGE_ANCHOR_0_1" localSheetId="0">#REF!</definedName>
    <definedName name="JR_PAGE_ANCHOR_0_1" localSheetId="6">#REF!</definedName>
    <definedName name="JR_PAGE_ANCHOR_0_1" localSheetId="7">#REF!</definedName>
    <definedName name="JR_PAGE_ANCHOR_0_1" localSheetId="8">#REF!</definedName>
    <definedName name="JR_PAGE_ANCHOR_0_1" localSheetId="10">#REF!</definedName>
    <definedName name="JR_PAGE_ANCHOR_0_1" localSheetId="11">#REF!</definedName>
    <definedName name="JR_PAGE_ANCHOR_0_1" localSheetId="12">#REF!</definedName>
    <definedName name="JR_PAGE_ANCHOR_0_1">#REF!</definedName>
    <definedName name="n" localSheetId="3" hidden="1">{#N/A,#N/A,FALSE,"Explanatory notes";#N/A,#N/A,FALSE,"Table 1A 1999";#N/A,#N/A,FALSE,"Table 2A 1999";#N/A,#N/A,FALSE,"Table 3A 1999";#N/A,#N/A,FALSE,"Table 4A 1999";#N/A,#N/A,FALSE,"Table 5A 1999";#N/A,#N/A,FALSE,"Table 6A 1999";#N/A,#N/A,FALSE,"Table 7A 1999";#N/A,#N/A,FALSE,"Table 8A 1999";#N/A,#N/A,FALSE,"Remarks"}</definedName>
    <definedName name="n" localSheetId="8"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_xlnm.Print_Area" localSheetId="3">' 6.05 '!$A$1:$AF$21</definedName>
    <definedName name="_xlnm.Print_Area" localSheetId="0">'6.01_2 '!$A$1:$M$57</definedName>
    <definedName name="_xlnm.Print_Area" localSheetId="2">'6.04 '!$A$1:$M$46</definedName>
    <definedName name="_xlnm.Print_Area" localSheetId="4">'6.06'!$A$1:$E$38</definedName>
    <definedName name="_xlnm.Print_Area" localSheetId="5">'6.07'!$A$1:$L$65</definedName>
    <definedName name="_xlnm.Print_Area" localSheetId="6">'6.08'!$A$1:$D$62</definedName>
    <definedName name="_xlnm.Print_Area" localSheetId="7">'6.09'!$A$1:$E$44</definedName>
    <definedName name="_xlnm.Print_Area" localSheetId="8">'6.10'!$A$1:$G$30</definedName>
    <definedName name="_xlnm.Print_Area" localSheetId="9">'6.11'!$A$1:$R$19</definedName>
    <definedName name="_xlnm.Print_Area" localSheetId="10">'6.12'!$A$1:$AK$26</definedName>
    <definedName name="_xlnm.Print_Area" localSheetId="11">'6.13'!$A$1:$AT$14</definedName>
    <definedName name="_xlnm.Print_Area" localSheetId="12">'6.14'!$A$1:$M$38</definedName>
    <definedName name="_xlnm.Print_Titles" localSheetId="2">'6.04 '!$1:$3</definedName>
    <definedName name="_xlnm.Print_Titles" localSheetId="5">'6.07'!$1:$5</definedName>
    <definedName name="_xlnm.Print_Titles" localSheetId="6">'6.08'!$1:$4</definedName>
    <definedName name="_xlnm.Print_Titles" localSheetId="8">'6.10'!$1:$4</definedName>
    <definedName name="_xlnm.Print_Titles" localSheetId="10">'6.12'!$A:$A</definedName>
    <definedName name="rtrtt"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workbook>
</file>

<file path=xl/calcChain.xml><?xml version="1.0" encoding="utf-8"?>
<calcChain xmlns="http://schemas.openxmlformats.org/spreadsheetml/2006/main">
  <c r="C29" i="34" l="1"/>
  <c r="D29" i="34"/>
  <c r="E29" i="34"/>
  <c r="F29" i="34"/>
  <c r="G29" i="34"/>
  <c r="H29" i="34"/>
  <c r="I29" i="34"/>
  <c r="J29" i="34"/>
  <c r="K29" i="34"/>
  <c r="L29" i="34"/>
  <c r="B29" i="34"/>
  <c r="B25" i="34"/>
  <c r="C25" i="34"/>
  <c r="D25" i="34"/>
  <c r="E25" i="34"/>
  <c r="F25" i="34"/>
  <c r="G25" i="34"/>
  <c r="H25" i="34"/>
  <c r="I25" i="34"/>
  <c r="J25" i="34"/>
  <c r="K25" i="34"/>
  <c r="L25" i="34"/>
  <c r="B13" i="34"/>
  <c r="C13" i="34"/>
  <c r="D13" i="34"/>
  <c r="E13" i="34"/>
  <c r="F13" i="34"/>
  <c r="G13" i="34"/>
  <c r="H13" i="34"/>
  <c r="I13" i="34"/>
  <c r="J13" i="34"/>
  <c r="K13" i="34"/>
  <c r="L13" i="34"/>
  <c r="AS12" i="33" l="1"/>
  <c r="AR12" i="33"/>
  <c r="AQ12" i="33"/>
  <c r="AP12" i="33"/>
  <c r="R17" i="18"/>
  <c r="M17" i="18"/>
  <c r="H17" i="18"/>
  <c r="L26" i="27" l="1"/>
  <c r="K26" i="27"/>
  <c r="J26" i="27"/>
  <c r="I26" i="27"/>
  <c r="I6" i="9" l="1"/>
  <c r="L6" i="9"/>
  <c r="K6" i="9"/>
  <c r="J6" i="9"/>
  <c r="J11" i="9" l="1"/>
  <c r="K11" i="9"/>
  <c r="L11" i="9"/>
  <c r="J8" i="9"/>
  <c r="K8" i="9"/>
  <c r="L8" i="9"/>
  <c r="J32" i="9"/>
  <c r="K32" i="9"/>
  <c r="L32" i="9"/>
  <c r="J14" i="9"/>
  <c r="K14" i="9"/>
  <c r="L14" i="9"/>
  <c r="K63" i="9" l="1"/>
  <c r="J63" i="9"/>
  <c r="L63" i="9"/>
  <c r="AA19" i="38"/>
  <c r="Z19" i="38"/>
  <c r="W19" i="38"/>
  <c r="V19" i="38"/>
  <c r="S19" i="38"/>
  <c r="R19" i="38"/>
  <c r="O19" i="38"/>
  <c r="N19" i="38"/>
  <c r="AD18" i="38"/>
  <c r="F17" i="38"/>
  <c r="E17" i="38"/>
  <c r="D17" i="38"/>
  <c r="C17" i="38"/>
  <c r="AD16" i="38"/>
  <c r="G16" i="38"/>
  <c r="AD15" i="38"/>
  <c r="G15" i="38"/>
  <c r="AD14" i="38"/>
  <c r="G14" i="38"/>
  <c r="AD13" i="38"/>
  <c r="G13" i="38"/>
  <c r="AD12" i="38"/>
  <c r="G12" i="38"/>
  <c r="AD11" i="38"/>
  <c r="G11" i="38"/>
  <c r="AD10" i="38"/>
  <c r="G10" i="38"/>
  <c r="G9" i="38"/>
  <c r="AD8" i="38"/>
  <c r="G8" i="38"/>
  <c r="AD7" i="38"/>
  <c r="G7" i="38"/>
  <c r="AD6" i="38"/>
  <c r="G6" i="38"/>
  <c r="G17" i="38" l="1"/>
  <c r="I11" i="37"/>
  <c r="B21" i="32"/>
  <c r="F28" i="36" l="1"/>
  <c r="E28" i="36"/>
  <c r="D28" i="36"/>
  <c r="B12" i="33" l="1"/>
  <c r="C12" i="33"/>
  <c r="D12" i="33"/>
  <c r="E12" i="33"/>
  <c r="F12" i="33"/>
  <c r="G12" i="33"/>
  <c r="H12" i="33"/>
  <c r="I12" i="33"/>
  <c r="J12" i="33"/>
  <c r="K12" i="33"/>
  <c r="L12" i="33"/>
  <c r="M12" i="33"/>
  <c r="N12" i="33"/>
  <c r="O12" i="33"/>
  <c r="P12" i="33"/>
  <c r="Q12" i="33"/>
  <c r="R12" i="33"/>
  <c r="S12" i="33"/>
  <c r="T12" i="33"/>
  <c r="U12" i="33"/>
  <c r="V12" i="33"/>
  <c r="W12" i="33"/>
  <c r="X12" i="33"/>
  <c r="Y12" i="33"/>
  <c r="Z12" i="33"/>
  <c r="AA12" i="33"/>
  <c r="AB12" i="33"/>
  <c r="AC12" i="33"/>
  <c r="AD12" i="33"/>
  <c r="AE12" i="33"/>
  <c r="AF12" i="33"/>
  <c r="AH12" i="33"/>
  <c r="AI12" i="33"/>
  <c r="AJ12" i="33"/>
  <c r="AK12" i="33"/>
  <c r="AL12" i="33"/>
  <c r="AM12" i="33"/>
  <c r="AN12" i="33"/>
  <c r="AO12" i="33"/>
  <c r="C21" i="32"/>
  <c r="D21" i="32"/>
  <c r="E21" i="32"/>
  <c r="F21" i="32"/>
  <c r="K21" i="32"/>
  <c r="L21" i="32"/>
  <c r="M21" i="32"/>
  <c r="N21" i="32"/>
  <c r="T21" i="32"/>
  <c r="U21" i="32"/>
  <c r="V21" i="32"/>
  <c r="W21" i="32"/>
  <c r="X21" i="32"/>
  <c r="AC21" i="32"/>
  <c r="AD21" i="32"/>
  <c r="AE21" i="32"/>
  <c r="AF21" i="32"/>
  <c r="AG21" i="32"/>
  <c r="C41" i="30" l="1"/>
  <c r="I32" i="9" l="1"/>
  <c r="H32" i="9"/>
  <c r="I14" i="9"/>
  <c r="H14" i="9"/>
  <c r="I11" i="9"/>
  <c r="I8" i="9"/>
  <c r="I63" i="9" l="1"/>
  <c r="K41" i="23"/>
  <c r="J41" i="23"/>
  <c r="I41" i="23"/>
  <c r="Q17" i="18" l="1"/>
  <c r="L17" i="18"/>
  <c r="G17" i="18"/>
  <c r="F11" i="9"/>
  <c r="F8" i="9"/>
  <c r="H11" i="9"/>
  <c r="H8" i="9"/>
  <c r="G11" i="9"/>
  <c r="G8" i="9"/>
  <c r="P17" i="18"/>
  <c r="O17" i="18"/>
  <c r="N17" i="18"/>
  <c r="K17" i="18"/>
  <c r="J17" i="18"/>
  <c r="I17" i="18"/>
  <c r="F17" i="18"/>
  <c r="E17" i="18"/>
  <c r="D17" i="18"/>
  <c r="E63" i="9"/>
  <c r="E18" i="5"/>
  <c r="E19" i="5" s="1"/>
  <c r="E20" i="5" s="1"/>
  <c r="E21" i="5" s="1"/>
  <c r="E22" i="5" s="1"/>
  <c r="E23" i="5" s="1"/>
  <c r="E24" i="5" s="1"/>
  <c r="E25" i="5" s="1"/>
  <c r="E26" i="5" s="1"/>
  <c r="E27" i="5" s="1"/>
  <c r="E28" i="5" s="1"/>
  <c r="E29" i="5" s="1"/>
  <c r="E30" i="5" s="1"/>
  <c r="E6" i="5"/>
  <c r="E7" i="5" s="1"/>
  <c r="E8" i="5" s="1"/>
  <c r="E9" i="5" s="1"/>
  <c r="E10" i="5" s="1"/>
  <c r="E11" i="5" s="1"/>
  <c r="E12" i="5" s="1"/>
  <c r="E13" i="5" s="1"/>
  <c r="E14" i="5" s="1"/>
  <c r="E15" i="5" s="1"/>
  <c r="E16" i="5" s="1"/>
  <c r="C6" i="5"/>
  <c r="C7" i="5" s="1"/>
  <c r="C8" i="5" s="1"/>
  <c r="C9" i="5" s="1"/>
  <c r="C10" i="5" s="1"/>
  <c r="C11" i="5" s="1"/>
  <c r="C12" i="5" s="1"/>
  <c r="C13" i="5" s="1"/>
  <c r="C14" i="5" s="1"/>
  <c r="C15" i="5" s="1"/>
  <c r="C16" i="5" s="1"/>
  <c r="C17" i="5" s="1"/>
  <c r="C18" i="5" s="1"/>
  <c r="C19" i="5" s="1"/>
  <c r="C20" i="5" s="1"/>
  <c r="C21" i="5" s="1"/>
  <c r="C22" i="5" s="1"/>
  <c r="C23" i="5" s="1"/>
  <c r="C24" i="5" s="1"/>
  <c r="C25" i="5" s="1"/>
  <c r="C26" i="5" s="1"/>
  <c r="C27" i="5" s="1"/>
  <c r="G14" i="9" l="1"/>
  <c r="G63" i="9" s="1"/>
  <c r="F14" i="9"/>
  <c r="F63" i="9" s="1"/>
</calcChain>
</file>

<file path=xl/sharedStrings.xml><?xml version="1.0" encoding="utf-8"?>
<sst xmlns="http://schemas.openxmlformats.org/spreadsheetml/2006/main" count="1242" uniqueCount="729">
  <si>
    <t>Sl.No</t>
  </si>
  <si>
    <t>Scheme</t>
  </si>
  <si>
    <t>2010-11</t>
  </si>
  <si>
    <t>2011-12</t>
  </si>
  <si>
    <t>2012-13</t>
  </si>
  <si>
    <t>2013-14</t>
  </si>
  <si>
    <t>2015-16</t>
  </si>
  <si>
    <t>Conservation &amp; Management  of Mangroves &amp; Coral Reefs</t>
  </si>
  <si>
    <t>Conservation and Management of Wetlands</t>
  </si>
  <si>
    <t>Biosphere Reserve Scheme</t>
  </si>
  <si>
    <t>Biodiversirty Conservation and Rural Livelihood Improvement</t>
  </si>
  <si>
    <t>National Lake Conservation Plan (NLCP)</t>
  </si>
  <si>
    <t>National River Conservation Plan (NRCP)</t>
  </si>
  <si>
    <t>National Ganga River Basin Authority</t>
  </si>
  <si>
    <t xml:space="preserve">National Afforestation Programme </t>
  </si>
  <si>
    <t>Green India Mission</t>
  </si>
  <si>
    <t>Integrated Development of Wildlife Habitats</t>
  </si>
  <si>
    <t xml:space="preserve">Project Elephant </t>
  </si>
  <si>
    <t xml:space="preserve">Project Tiger </t>
  </si>
  <si>
    <t>Intensification of Forest Management Scheme</t>
  </si>
  <si>
    <t xml:space="preserve">National Green Corps Programme </t>
  </si>
  <si>
    <t>National Environment Awareness Campaign</t>
  </si>
  <si>
    <t>Source : Lok Sabha Unstared Question No 29, dt.05/08/2013. MOEF&amp;CC, Aug.2013</t>
  </si>
  <si>
    <t xml:space="preserve">Scheme </t>
  </si>
  <si>
    <t xml:space="preserve">2016-17 </t>
  </si>
  <si>
    <t xml:space="preserve">   2019-20    </t>
  </si>
  <si>
    <t>योजना</t>
  </si>
  <si>
    <t>National Mission for a Green India</t>
  </si>
  <si>
    <t>145..65</t>
  </si>
  <si>
    <t>Conservation of Natural Resources and Ecosystems</t>
  </si>
  <si>
    <t>प्राकृतिक संसाधनों एवं पारिस्थितिकी तंत्रों का संरक्षण</t>
  </si>
  <si>
    <t>National River Conservation Programme</t>
  </si>
  <si>
    <t>-</t>
  </si>
  <si>
    <t>Source: Expenditure Profile, Union Budget, M/o Finance</t>
  </si>
  <si>
    <t>स्रोत : व्‍यय प्रोफाइल, संघ बजट, वित्‍त मंत्रालय</t>
  </si>
  <si>
    <t>RE: Revised Estimate</t>
  </si>
  <si>
    <t>BE :Budget Estimate</t>
  </si>
  <si>
    <t>Scheme
योजना</t>
  </si>
  <si>
    <t>Components</t>
  </si>
  <si>
    <t>घटक</t>
  </si>
  <si>
    <t xml:space="preserve">Green India Mission-National Afforestation Programme </t>
  </si>
  <si>
    <t xml:space="preserve">  हरित भारत मिशन-राष्‍ट्रीय वनरोपण कार्यक्रम </t>
  </si>
  <si>
    <t>Forest Fire Prevention and Management</t>
  </si>
  <si>
    <t xml:space="preserve">  वनाग्नि निवारण और प्रबंधन</t>
  </si>
  <si>
    <t xml:space="preserve">  परियोजना चीता </t>
  </si>
  <si>
    <t xml:space="preserve">  परियोजना हाथी </t>
  </si>
  <si>
    <t>https://www.indiabudget.gov.in/expenditure_profile.php</t>
  </si>
  <si>
    <t>Development of Wildlife Habitats</t>
  </si>
  <si>
    <t xml:space="preserve">  वन्‍य जीव अधिवास विकास</t>
  </si>
  <si>
    <t xml:space="preserve">Conservation of Corals and Mangroves </t>
  </si>
  <si>
    <t xml:space="preserve">  प्रवाल एवं मैनग्रोव का संरक्षण </t>
  </si>
  <si>
    <t>Conservation of Aquatic Ecosystems</t>
  </si>
  <si>
    <t xml:space="preserve">  जलीय पारिस्थितिकी तंत्रों का संरक्षण</t>
  </si>
  <si>
    <t>Biodiversity Conservation</t>
  </si>
  <si>
    <t xml:space="preserve">  जैव विविधता का संरक्षण</t>
  </si>
  <si>
    <t xml:space="preserve">Note: </t>
  </si>
  <si>
    <t>2014-15</t>
  </si>
  <si>
    <t>2016-17</t>
  </si>
  <si>
    <t>2017-18</t>
  </si>
  <si>
    <t>2018-19</t>
  </si>
  <si>
    <t>2019-20</t>
  </si>
  <si>
    <t>Note:  Expenditure excludes expenditure of local bodies and CFC.</t>
  </si>
  <si>
    <t>Note:</t>
  </si>
  <si>
    <t>States</t>
  </si>
  <si>
    <t>Agro Forestry Sector
कृषि वानिकी क्षेत्र</t>
  </si>
  <si>
    <t>राज्‍य</t>
  </si>
  <si>
    <t>Total</t>
  </si>
  <si>
    <t>Andhra Pradesh</t>
  </si>
  <si>
    <t>आंध्र प्रदेश</t>
  </si>
  <si>
    <t>Arunachal Pradesh</t>
  </si>
  <si>
    <t>अरुणाचल प्रदेश</t>
  </si>
  <si>
    <t>Assam</t>
  </si>
  <si>
    <t>असम</t>
  </si>
  <si>
    <t>Bihar</t>
  </si>
  <si>
    <t>बिहार</t>
  </si>
  <si>
    <t>Chandigarh</t>
  </si>
  <si>
    <t>चंडीगढ़</t>
  </si>
  <si>
    <t>Chhattisgarh</t>
  </si>
  <si>
    <t>छत्तीसगढ़</t>
  </si>
  <si>
    <t>Dadra And Nagar Haveli</t>
  </si>
  <si>
    <t>दादरा एवं नगर हवेली</t>
  </si>
  <si>
    <t>Daman And Diu</t>
  </si>
  <si>
    <t>दमन और दीव</t>
  </si>
  <si>
    <t>Delhi</t>
  </si>
  <si>
    <t>दिल्ली</t>
  </si>
  <si>
    <t>Goa</t>
  </si>
  <si>
    <t>गोवा</t>
  </si>
  <si>
    <t>Gujarat</t>
  </si>
  <si>
    <t>गुजरात</t>
  </si>
  <si>
    <t>Haryana</t>
  </si>
  <si>
    <t>हरियाणा</t>
  </si>
  <si>
    <t>Himachal Pradesh</t>
  </si>
  <si>
    <t>हिमाचल प्रदेश</t>
  </si>
  <si>
    <t>Jammu And Kashmir^</t>
  </si>
  <si>
    <t>जम्‍मू एवं कश्‍मीर$</t>
  </si>
  <si>
    <t>Jharkhand</t>
  </si>
  <si>
    <t>झारखंड</t>
  </si>
  <si>
    <t>Karnataka</t>
  </si>
  <si>
    <t>कर्नाटक</t>
  </si>
  <si>
    <t>Kerala</t>
  </si>
  <si>
    <t>केरल</t>
  </si>
  <si>
    <t>Lakshadweep</t>
  </si>
  <si>
    <t>लक्षद्वीप</t>
  </si>
  <si>
    <t>Madhya Pradesh</t>
  </si>
  <si>
    <t>मध्य प्रदेश</t>
  </si>
  <si>
    <t>Maharashtra</t>
  </si>
  <si>
    <t>महाराष्ट्र</t>
  </si>
  <si>
    <t>Manipur</t>
  </si>
  <si>
    <t>मणिपुर</t>
  </si>
  <si>
    <t>Meghalaya</t>
  </si>
  <si>
    <t>मेघालय</t>
  </si>
  <si>
    <t>Nagaland</t>
  </si>
  <si>
    <t>नागालैंड</t>
  </si>
  <si>
    <t>NEC/ Not mentioned</t>
  </si>
  <si>
    <t>Odisha</t>
  </si>
  <si>
    <t>ओडिशा</t>
  </si>
  <si>
    <t>PAN India</t>
  </si>
  <si>
    <t>Puducherry</t>
  </si>
  <si>
    <t>पुद्दुचेरी</t>
  </si>
  <si>
    <t>Punjab</t>
  </si>
  <si>
    <t>पंजाब</t>
  </si>
  <si>
    <t>Rajasthan</t>
  </si>
  <si>
    <t>राजस्थान</t>
  </si>
  <si>
    <t>Sikkim</t>
  </si>
  <si>
    <t>सिक्किम</t>
  </si>
  <si>
    <t>Tamil Nadu</t>
  </si>
  <si>
    <t>तमिलनाडु</t>
  </si>
  <si>
    <t>Telangana</t>
  </si>
  <si>
    <t>तेलंगाना</t>
  </si>
  <si>
    <t>Tripura</t>
  </si>
  <si>
    <t>त्रिपुरा</t>
  </si>
  <si>
    <t>Uttar Pradesh</t>
  </si>
  <si>
    <t>उत्तर प्रदेश</t>
  </si>
  <si>
    <t>Uttarakhand</t>
  </si>
  <si>
    <t>उत्तराखंड</t>
  </si>
  <si>
    <t>West Bengal</t>
  </si>
  <si>
    <t>पश्चिम बंगाल</t>
  </si>
  <si>
    <t>Andaman And Nicobar Islands</t>
  </si>
  <si>
    <t>अंडमान एवं निकोबार दीप समूह</t>
  </si>
  <si>
    <t>Grand Total</t>
  </si>
  <si>
    <t>कुल योग</t>
  </si>
  <si>
    <t>^ :This is the unified data for UT of Jammu and Kashmir &amp; UT of Ladakh</t>
  </si>
  <si>
    <t>State/UT
Name</t>
  </si>
  <si>
    <t>राज्‍य/संघ राज्‍य क्षेत्र का नाम</t>
  </si>
  <si>
    <t xml:space="preserve"> आंध्र प्रदेश</t>
  </si>
  <si>
    <t>213 #</t>
  </si>
  <si>
    <t>42 #</t>
  </si>
  <si>
    <t>NR</t>
  </si>
  <si>
    <t xml:space="preserve"> अरुणाचल प्रदेश</t>
  </si>
  <si>
    <t xml:space="preserve"> असम</t>
  </si>
  <si>
    <t xml:space="preserve"> बिहार</t>
  </si>
  <si>
    <t>60581 #</t>
  </si>
  <si>
    <t xml:space="preserve"> छत्तीसगढ़</t>
  </si>
  <si>
    <t xml:space="preserve"> दिल्ली</t>
  </si>
  <si>
    <t xml:space="preserve"> गोवा</t>
  </si>
  <si>
    <t xml:space="preserve"> गुजरात</t>
  </si>
  <si>
    <t xml:space="preserve"> हरियाणा</t>
  </si>
  <si>
    <t xml:space="preserve"> हिमाचल प्रदेश</t>
  </si>
  <si>
    <t>Jammu &amp; Kashmir*</t>
  </si>
  <si>
    <t xml:space="preserve"> जम्‍मू एवं कश्‍मीर^</t>
  </si>
  <si>
    <t>3450 #</t>
  </si>
  <si>
    <t xml:space="preserve"> झारखंड</t>
  </si>
  <si>
    <t xml:space="preserve"> कर्नाटक</t>
  </si>
  <si>
    <t xml:space="preserve"> केरल</t>
  </si>
  <si>
    <t>135199 #</t>
  </si>
  <si>
    <t>7994 #</t>
  </si>
  <si>
    <t xml:space="preserve"> मध्य प्रदेश</t>
  </si>
  <si>
    <t xml:space="preserve"> महाराष्ट्र</t>
  </si>
  <si>
    <t>11547 #</t>
  </si>
  <si>
    <t>2855 #</t>
  </si>
  <si>
    <t xml:space="preserve"> मणिपुर</t>
  </si>
  <si>
    <t xml:space="preserve"> मेघालय</t>
  </si>
  <si>
    <t>Mizoram</t>
  </si>
  <si>
    <t>5253 #</t>
  </si>
  <si>
    <t xml:space="preserve"> मिजोरम</t>
  </si>
  <si>
    <t>10140 #</t>
  </si>
  <si>
    <t>0 #</t>
  </si>
  <si>
    <t xml:space="preserve"> नागालैंड</t>
  </si>
  <si>
    <t>170808 #</t>
  </si>
  <si>
    <t xml:space="preserve"> ओडिशा</t>
  </si>
  <si>
    <t>2769 $</t>
  </si>
  <si>
    <t xml:space="preserve"> पंजाब</t>
  </si>
  <si>
    <t xml:space="preserve"> राजस्थान</t>
  </si>
  <si>
    <t xml:space="preserve"> सिक्किम</t>
  </si>
  <si>
    <t xml:space="preserve"> तमिलनाडु</t>
  </si>
  <si>
    <t xml:space="preserve"> तेलंगाना</t>
  </si>
  <si>
    <t>2339 #</t>
  </si>
  <si>
    <t xml:space="preserve"> त्रिपुरा</t>
  </si>
  <si>
    <t>1,65,867</t>
  </si>
  <si>
    <t xml:space="preserve"> उत्तर प्रदेश</t>
  </si>
  <si>
    <t xml:space="preserve"> उत्तराखंड</t>
  </si>
  <si>
    <t>2722 ^</t>
  </si>
  <si>
    <t xml:space="preserve"> पश्चिम बंगाल</t>
  </si>
  <si>
    <t>Andaman  And Nicobar Islands</t>
  </si>
  <si>
    <t xml:space="preserve"> अंडमान एवं निकोबार द्वीपसमूह</t>
  </si>
  <si>
    <t>126 $</t>
  </si>
  <si>
    <t xml:space="preserve"> चंडीगढ़</t>
  </si>
  <si>
    <t>Dadra &amp; Nagar Haveli</t>
  </si>
  <si>
    <t xml:space="preserve"> दादरा एवं नगर हवेली</t>
  </si>
  <si>
    <t>Daman &amp; Diu</t>
  </si>
  <si>
    <t>0 $</t>
  </si>
  <si>
    <t xml:space="preserve"> दमन एवं दीव</t>
  </si>
  <si>
    <t xml:space="preserve"> लक्षद्वीप</t>
  </si>
  <si>
    <t xml:space="preserve"> पुद्दुचेरी</t>
  </si>
  <si>
    <t>16,29,066</t>
  </si>
  <si>
    <t>16,19,071</t>
  </si>
  <si>
    <t>13,48,412</t>
  </si>
  <si>
    <t>19,90,409</t>
  </si>
  <si>
    <t xml:space="preserve"> कुल योग</t>
  </si>
  <si>
    <t>Area Covered under Plantation ( Public and Forest Lands) as reported under Twenty Point Programme</t>
  </si>
  <si>
    <t xml:space="preserve"> NR: Not reported</t>
  </si>
  <si>
    <t>* :This is the unified data for UT of Jammu and Kashmir &amp; UT of Ladakh</t>
  </si>
  <si>
    <t xml:space="preserve"> Statement 6.03: Afforestation in Metalliferous Mines (By Principal Minerals)</t>
  </si>
  <si>
    <t>Statement 6.05: Afforestation in Metalliferous Mines (By Principal Minerals)</t>
  </si>
  <si>
    <t>विवरण 6.03 : धातुमय खदानों में वनरोपण (प्रधान खनिजों के अनुसार )</t>
  </si>
  <si>
    <t>विवरण 6.05 : धातुमय खदानों में वनरोपण (प्रधान खनिजों के अनुसार )</t>
  </si>
  <si>
    <r>
      <t xml:space="preserve"> during 2014-15</t>
    </r>
    <r>
      <rPr>
        <b/>
        <vertAlign val="superscript"/>
        <sz val="10"/>
        <rFont val="Calibri"/>
        <family val="2"/>
        <scheme val="minor"/>
      </rPr>
      <t xml:space="preserve">$   </t>
    </r>
    <r>
      <rPr>
        <b/>
        <sz val="10"/>
        <rFont val="Calibri"/>
        <family val="2"/>
        <scheme val="minor"/>
      </rPr>
      <t xml:space="preserve"> के दौरान    </t>
    </r>
  </si>
  <si>
    <t xml:space="preserve">Sl. N.   क्र. सं.   
</t>
  </si>
  <si>
    <t xml:space="preserve">              Minerals          </t>
  </si>
  <si>
    <t>Mines 
Covered  शामिल की गई खदानें</t>
  </si>
  <si>
    <t>Area
Covered शामिल किया गया क्षेत्रफल (in Hects./हेक्टेयर में)</t>
  </si>
  <si>
    <t>Trees
Planted    लगाए गए वृक्ष (Nos. /संख्‍या)</t>
  </si>
  <si>
    <t>Trees
Survived     वृक्ष जो जिंदा हैं   ( Nos./संख्‍या)</t>
  </si>
  <si>
    <t xml:space="preserve">           Survival              उत्‍तरजीविता</t>
  </si>
  <si>
    <t xml:space="preserve">  खनिज</t>
  </si>
  <si>
    <t xml:space="preserve">      (%)        (प्रतिशत)</t>
  </si>
  <si>
    <t>('000 trees per hectare/ प्रति हेक्टेयर वृक्ष)</t>
  </si>
  <si>
    <t>Bauxite</t>
  </si>
  <si>
    <t xml:space="preserve"> बॉक्साइट</t>
  </si>
  <si>
    <t>Chromite</t>
  </si>
  <si>
    <t xml:space="preserve"> क्रोमाइट</t>
  </si>
  <si>
    <t xml:space="preserve">Copper </t>
  </si>
  <si>
    <t xml:space="preserve"> तांबा </t>
  </si>
  <si>
    <t>Dolomite</t>
  </si>
  <si>
    <t xml:space="preserve"> डोलोमाइट</t>
  </si>
  <si>
    <t>Iron Ore</t>
  </si>
  <si>
    <t xml:space="preserve"> लौह अयस्क</t>
  </si>
  <si>
    <t>Gold</t>
  </si>
  <si>
    <t xml:space="preserve"> सोना</t>
  </si>
  <si>
    <t>Iron &amp; Manganese</t>
  </si>
  <si>
    <t xml:space="preserve"> लोहा एवं मैंगनीज</t>
  </si>
  <si>
    <t xml:space="preserve">Lead &amp; Zinc </t>
  </si>
  <si>
    <t xml:space="preserve"> सीसा एवं ज़स्ता </t>
  </si>
  <si>
    <t>Limestone</t>
  </si>
  <si>
    <t xml:space="preserve"> चूना पत्थर</t>
  </si>
  <si>
    <t>Manganese Ore</t>
  </si>
  <si>
    <t xml:space="preserve"> मैंगनीज अयस्क</t>
  </si>
  <si>
    <t>Magnesite</t>
  </si>
  <si>
    <t xml:space="preserve"> मैग्नेसाइट</t>
  </si>
  <si>
    <t xml:space="preserve">Others </t>
  </si>
  <si>
    <t xml:space="preserve"> अन्‍य </t>
  </si>
  <si>
    <t xml:space="preserve"> कुल</t>
  </si>
  <si>
    <t>Pyrite</t>
  </si>
  <si>
    <t xml:space="preserve"> पाइराइट</t>
  </si>
  <si>
    <t>Source: Indian Minerals Industry at a Glance 2015-16, Indian Bureau of Mines</t>
  </si>
  <si>
    <t>स्रोत : एक नजर में भारतीय खनिज उद्योग 2015-16, भारतीय खान ब्यूरो</t>
  </si>
  <si>
    <t>1951-56</t>
  </si>
  <si>
    <t>1956-61</t>
  </si>
  <si>
    <t>1961-66</t>
  </si>
  <si>
    <t>1966-69</t>
  </si>
  <si>
    <t>1969-74</t>
  </si>
  <si>
    <t xml:space="preserve"> 1974-79</t>
  </si>
  <si>
    <t>1979-80</t>
  </si>
  <si>
    <t>1980-85</t>
  </si>
  <si>
    <t>1985-90</t>
  </si>
  <si>
    <t>1990-91</t>
  </si>
  <si>
    <t>1991-92</t>
  </si>
  <si>
    <t xml:space="preserve"> 1992-97</t>
  </si>
  <si>
    <t>1997-02</t>
  </si>
  <si>
    <t>7350.5*</t>
  </si>
  <si>
    <t>2002-03</t>
  </si>
  <si>
    <t>2003-04</t>
  </si>
  <si>
    <t>2004-05</t>
  </si>
  <si>
    <t>2005-06</t>
  </si>
  <si>
    <t>2006-07</t>
  </si>
  <si>
    <t>2007-08</t>
  </si>
  <si>
    <t>2008-09</t>
  </si>
  <si>
    <t>2009-10</t>
  </si>
  <si>
    <t xml:space="preserve"> *  Figures of Allocation. </t>
  </si>
  <si>
    <t>कुल</t>
  </si>
  <si>
    <t>Actuals
वास्तविक</t>
  </si>
  <si>
    <t>...</t>
  </si>
  <si>
    <t>Interest Subsisdy on National Electricity Fund
राष्ट्रीय बिजली कोष पर ब्याज सब्सिडी</t>
  </si>
  <si>
    <t>Interest Subsidies to Other Village Industries
अन्य ग्राम उद्योगों के लिए ब्याज सब्सिडी</t>
  </si>
  <si>
    <t xml:space="preserve">  कुल</t>
  </si>
  <si>
    <t>Jammu &amp; Kashmir^</t>
  </si>
  <si>
    <t>राज्य/संघ राज्य क्षेत्र</t>
  </si>
  <si>
    <t>Capacity (MW)</t>
  </si>
  <si>
    <t>State/UT</t>
  </si>
  <si>
    <t>राज्‍य/संघ राज्‍य क्षेत्र</t>
  </si>
  <si>
    <t xml:space="preserve">Gujarat </t>
  </si>
  <si>
    <t xml:space="preserve"> गुजरात </t>
  </si>
  <si>
    <t>संघ राज्‍य क्षेत्र</t>
  </si>
  <si>
    <t>Andaman and Nicobar Islands</t>
  </si>
  <si>
    <t>Dadra and Nagar Haveli</t>
  </si>
  <si>
    <t>State/UT(s)</t>
  </si>
  <si>
    <t>Chattisgarh</t>
  </si>
  <si>
    <t>Jammu &amp; Kashmir</t>
  </si>
  <si>
    <t>जम्मू और कश्मीर</t>
  </si>
  <si>
    <t>मिजोरम</t>
  </si>
  <si>
    <t>नगालैंड</t>
  </si>
  <si>
    <t xml:space="preserve">राजस्थान </t>
  </si>
  <si>
    <t>http://aishe.gov.in/aishe/home</t>
  </si>
  <si>
    <t>Cereals</t>
  </si>
  <si>
    <t>Pseudocereals</t>
  </si>
  <si>
    <t>Oilseeds</t>
  </si>
  <si>
    <t>Fruits &amp; Nuts</t>
  </si>
  <si>
    <t>4764*</t>
  </si>
  <si>
    <t>Crop group</t>
  </si>
  <si>
    <t xml:space="preserve"> Genera सामान्य  </t>
  </si>
  <si>
    <t xml:space="preserve">     Species   प्रजातियां</t>
  </si>
  <si>
    <t>Cultures संवर्धन</t>
  </si>
  <si>
    <t xml:space="preserve">Accessions   परिग्रहण  </t>
  </si>
  <si>
    <t xml:space="preserve"> Genera 
सामान्य  </t>
  </si>
  <si>
    <t>Cultures 
संवर्धन</t>
  </si>
  <si>
    <t>फसल समूह</t>
  </si>
  <si>
    <t>Tropical Fruits (banana, grape)</t>
  </si>
  <si>
    <t>Temperate and Minor Fruits (mulberry, strawberry, apple,pear,blackberry)</t>
  </si>
  <si>
    <t>शीतोष्ण एवं गौण फल (शहतूत, स्ट्राबेरी, सेब, नाशपाती, ब्‍लैकबेरी)</t>
  </si>
  <si>
    <t>Tuber crops (sweet potato, yam, taro)</t>
  </si>
  <si>
    <t>कंद फसलें (शकरकंदी, जिमीकंद, अरुई)</t>
  </si>
  <si>
    <t>Bulbous and other crops (garlic, gladiolus)</t>
  </si>
  <si>
    <t>कंदीय एवं अन्‍य फसलें (लहसुन, ग्लैडीओलस)</t>
  </si>
  <si>
    <t>Medicinal and Aromatic Plants (species of bacopa, mentha, rauvolfia, tylophora)</t>
  </si>
  <si>
    <t>औषधीय एवं सगंध पादप (बकोपा, मेंथा, रौवोल्फिया, टाइलोफोरा)</t>
  </si>
  <si>
    <t>Spices and Industrial crops (ginger, turmeric, pepper, cardamom, hops, jojoba)</t>
  </si>
  <si>
    <t>मसाले और औद्योगिक फसलें (अदरक, हल्‍दी, काली मिर्च, इलायची, चिबिड्डी, जोजोबा)</t>
  </si>
  <si>
    <r>
      <t>Note: Accessions conserved under room conditions (25 ± 2</t>
    </r>
    <r>
      <rPr>
        <vertAlign val="superscript"/>
        <sz val="11"/>
        <rFont val="Calibri"/>
        <family val="2"/>
        <scheme val="minor"/>
      </rPr>
      <t>o</t>
    </r>
    <r>
      <rPr>
        <sz val="11"/>
        <rFont val="Calibri"/>
        <family val="2"/>
        <scheme val="minor"/>
      </rPr>
      <t xml:space="preserve"> C; 16/8h) and/or at low temprature (4</t>
    </r>
    <r>
      <rPr>
        <vertAlign val="superscript"/>
        <sz val="11"/>
        <rFont val="Calibri"/>
        <family val="2"/>
        <scheme val="minor"/>
      </rPr>
      <t>o</t>
    </r>
    <r>
      <rPr>
        <sz val="11"/>
        <rFont val="Calibri"/>
        <family val="2"/>
        <scheme val="minor"/>
      </rPr>
      <t xml:space="preserve"> c) for  -24 months.</t>
    </r>
  </si>
  <si>
    <t>Category</t>
  </si>
  <si>
    <t>श्रेणी</t>
  </si>
  <si>
    <t>Recalcitrant &amp; Intermediate</t>
  </si>
  <si>
    <t>रिकेल्सिट्रन्ट और इंटरमीडिएट</t>
  </si>
  <si>
    <t xml:space="preserve">  फल एवं नट</t>
  </si>
  <si>
    <t>Spices &amp; Condiments</t>
  </si>
  <si>
    <t xml:space="preserve">  मसाले एवं बघार</t>
  </si>
  <si>
    <t>Plantation Crops</t>
  </si>
  <si>
    <t xml:space="preserve">  बागान फसलें</t>
  </si>
  <si>
    <t>Agroforestry &amp; Forestry species</t>
  </si>
  <si>
    <t xml:space="preserve">  कृषि वानिकी एवं वानिकी 
  की प्रजातियां</t>
  </si>
  <si>
    <t>Industrial crops</t>
  </si>
  <si>
    <t xml:space="preserve">  औद्योगिक फसलें</t>
  </si>
  <si>
    <t>Medicinal &amp; Aromatic Plants</t>
  </si>
  <si>
    <t xml:space="preserve">  औषधीय एवं सुगंधित पादप</t>
  </si>
  <si>
    <t>Orthodox</t>
  </si>
  <si>
    <t>आर्थोडॉक्स</t>
  </si>
  <si>
    <t xml:space="preserve">  अनाज</t>
  </si>
  <si>
    <t>Millets and Forages</t>
  </si>
  <si>
    <t xml:space="preserve">  मिलेट एवं चारा</t>
  </si>
  <si>
    <t xml:space="preserve">  छद्म अनाज</t>
  </si>
  <si>
    <t>Grain Legumes</t>
  </si>
  <si>
    <t xml:space="preserve">  धान्‍य छीमी</t>
  </si>
  <si>
    <t xml:space="preserve">  तिलहन</t>
  </si>
  <si>
    <t xml:space="preserve">Fibres </t>
  </si>
  <si>
    <t xml:space="preserve">  फाइबर </t>
  </si>
  <si>
    <t>Vegetables</t>
  </si>
  <si>
    <t xml:space="preserve">  सब्जियां</t>
  </si>
  <si>
    <t>Narcotics &amp; dyes</t>
  </si>
  <si>
    <t xml:space="preserve">  स्‍वापक एवं रंजक</t>
  </si>
  <si>
    <t>Miscellaneous</t>
  </si>
  <si>
    <t xml:space="preserve">  विविध</t>
  </si>
  <si>
    <t>Dormant Buds</t>
  </si>
  <si>
    <t>प्रसुप्‍त कलियां</t>
  </si>
  <si>
    <t>Pollen grains</t>
  </si>
  <si>
    <t>परागकण</t>
  </si>
  <si>
    <t>Genomic resources</t>
  </si>
  <si>
    <t>जीनोमिक संसाधन</t>
  </si>
  <si>
    <t>Wild Relatives*</t>
  </si>
  <si>
    <t xml:space="preserve">  वन्‍य कुटुम्बी*</t>
  </si>
  <si>
    <t>Rare &amp; Endangered plants</t>
  </si>
  <si>
    <t xml:space="preserve">  दुर्लभ एवं संकटग्रस्‍त पौधे</t>
  </si>
  <si>
    <t>Varieties*</t>
  </si>
  <si>
    <t xml:space="preserve">  किस्‍में*</t>
  </si>
  <si>
    <t>Elite*</t>
  </si>
  <si>
    <t xml:space="preserve">  श्रेष्‍ठ*</t>
  </si>
  <si>
    <t>Registered germplasm*</t>
  </si>
  <si>
    <t>Number of Species</t>
  </si>
  <si>
    <t xml:space="preserve">  प्रजातियों की संख्‍या</t>
  </si>
  <si>
    <t>*included in respective Categories stored as orthodox seeds</t>
  </si>
  <si>
    <t>Note : - Accessions cryostored as seed, embryonic axes, pallen and genomic resources for 4 - 27 years for retention of original viabilities.</t>
  </si>
  <si>
    <t>5. Other Subsidies  अन्य सब्सिडी</t>
  </si>
  <si>
    <t>2020-21</t>
  </si>
  <si>
    <r>
      <rPr>
        <sz val="7.5"/>
        <rFont val="Arial MT"/>
        <family val="2"/>
      </rPr>
      <t>...</t>
    </r>
  </si>
  <si>
    <r>
      <rPr>
        <sz val="10"/>
        <rFont val="Arial MT"/>
        <family val="2"/>
      </rPr>
      <t>...</t>
    </r>
  </si>
  <si>
    <t>2020-2021</t>
  </si>
  <si>
    <t>2021-2022</t>
  </si>
  <si>
    <t>..</t>
  </si>
  <si>
    <t>.</t>
  </si>
  <si>
    <t>Agriculture Infrastructure Fund
कृषि अवसंरचना कोष</t>
  </si>
  <si>
    <t>Ladakh</t>
  </si>
  <si>
    <t>`</t>
  </si>
  <si>
    <t>2022-23</t>
  </si>
  <si>
    <t>लद्दाख</t>
  </si>
  <si>
    <t>2022-2023
(BE)</t>
  </si>
  <si>
    <t>राष्‍ट्रीय हरित भारत मिशन</t>
  </si>
  <si>
    <t>समेकित वन्‍य जीव अधिवास विकास</t>
  </si>
  <si>
    <t>राष्‍ट्रीय नदी संरक्षण कार्यक्रम</t>
  </si>
  <si>
    <t xml:space="preserve"> 2017-18   </t>
  </si>
  <si>
    <t xml:space="preserve"> 2018-19   </t>
  </si>
  <si>
    <t xml:space="preserve"> </t>
  </si>
  <si>
    <t>उष्णकटिबन्धीय फल (केला, गार्सीना)</t>
  </si>
  <si>
    <t xml:space="preserve">  Minerals          </t>
  </si>
  <si>
    <t>(data is based on the grant-in-aid sanctioned/released during the last three years 2019-20, 2020-21 and 2021-22)</t>
  </si>
  <si>
    <t>पुडुचेरी</t>
  </si>
  <si>
    <t>पैन इंडिया</t>
  </si>
  <si>
    <t xml:space="preserve">5681# </t>
  </si>
  <si>
    <t xml:space="preserve"> जम्‍मू एवं कश्‍मीर*</t>
  </si>
  <si>
    <t>NEC/ Not mentioned: Not Mentioned Elsewhere</t>
  </si>
  <si>
    <t xml:space="preserve">  पंजीकृत जर्मप्‍लाज्‍म*</t>
  </si>
  <si>
    <t>CSR:</t>
  </si>
  <si>
    <t>Corporate Social Responsibility</t>
  </si>
  <si>
    <t xml:space="preserve">  ^ Figures reported upto December 2016</t>
  </si>
  <si>
    <t xml:space="preserve"> $ Figure revised by the State </t>
  </si>
  <si>
    <t>विवरण 6.01 : पर्यावरण संरक्षण के लिए केंद्रीय प्रायोजित योजनाएं
Statement 6.01 : Centrally  Sponsored Schemes for Protection of Environment</t>
  </si>
  <si>
    <t xml:space="preserve">                       (करोड़ रुपए में/Rs. In crore )</t>
  </si>
  <si>
    <t>क्र. सं.
S. No.</t>
  </si>
  <si>
    <t>स्रोत : व्‍यय प्रोफाइल, संघ बजट, वित्‍त मंत्रालय /Source: Expenditure Profile, Union Budget, M/o Finance</t>
  </si>
  <si>
    <t xml:space="preserve">योजनाओं का विवरण
Details of the schemes
</t>
  </si>
  <si>
    <t>क्र. सं.
S. No.
क्र. सं.</t>
  </si>
  <si>
    <t xml:space="preserve"> विवरण:   6.02: वार्षिक सरकारी पर्यावरण संरक्षण व्यय (वर्तमान कीमतों पर)
Statement 6.02 : Annual  Government Expenditure on   Environmental Protection   (at current prices)</t>
  </si>
  <si>
    <t xml:space="preserve">राष्‍ट्रीय हरित भारत मिशन
National Mission for a Green India
</t>
  </si>
  <si>
    <t xml:space="preserve">समेकित वन्‍य जीव अधिवास विकास
Integrated Development of Wildlife Habitats
</t>
  </si>
  <si>
    <t xml:space="preserve">प्राकृतिक संसाधनों एवं पारिस्थितिकी तंत्रों का संरक्षण
Conservation of Natural Resources and Ecosystems
</t>
  </si>
  <si>
    <t xml:space="preserve">साल
Year
</t>
  </si>
  <si>
    <t xml:space="preserve">रकम
Amount
</t>
  </si>
  <si>
    <t>(  रुपये करोड़ /Rs. Crore)</t>
  </si>
  <si>
    <t>विवरण 6.03 : पर्यावरण संरक्षण पर वार्षिक कॉर्पोरेट व्यय
Statement 6.03 :  Annual Corporate Expenditure on environment protection</t>
  </si>
  <si>
    <t xml:space="preserve"> ( CSR  खर्च-  करोड़ रुपये में/CSR Spent - In INR Cr.)</t>
  </si>
  <si>
    <t xml:space="preserve">प्राकृतिक संसाधन क्षेत्र का संरक्षण
Conservation of Natural Resources Sector
</t>
  </si>
  <si>
    <t xml:space="preserve">पर्यावरणीय स्थिरता क्षेत्र
Environmental Sustainability Sector
</t>
  </si>
  <si>
    <t>वि. व./FY
 2014-15</t>
  </si>
  <si>
    <t>वि. व./FY
2015-16</t>
  </si>
  <si>
    <t>वि. व./FY
2016-17</t>
  </si>
  <si>
    <t>वि. व./FY
2017-18</t>
  </si>
  <si>
    <t>वि. व./FY
2018-19</t>
  </si>
  <si>
    <t>वि. व./FY
2019-20</t>
  </si>
  <si>
    <t>वि. व./FY
2020-21</t>
  </si>
  <si>
    <t>कुल
Total</t>
  </si>
  <si>
    <t xml:space="preserve">स्रोत: कॉर्पोरेट कार्य मंत्रालय /Source :  Ministry of Corporate Affairs  </t>
  </si>
  <si>
    <t xml:space="preserve"> स्रोत: कॉर्पोरेट कार्य मंत्रालय/Source :  Ministry of Corporate Affairs </t>
  </si>
  <si>
    <t>स्रोत : सांख्यिकी एवं कार्यक्रम कार्यान्‍वयन मंत्रालय /Source: Ministry of Statistics &amp; Programme Implementation</t>
  </si>
  <si>
    <t>अप्रैल 2012 से मार्च 2013
April,2012-
March,2013</t>
  </si>
  <si>
    <t>अप्रैल 2013 से मार्च 2014
April 2013-
March 2014</t>
  </si>
  <si>
    <t>अप्रैल 2014 से मार्च 2015
April 2014-
March 2015</t>
  </si>
  <si>
    <t>अप्रैल 2015 से मार्च 2016
April 2015-
March 2016</t>
  </si>
  <si>
    <t>अप्रैल 2016 से मार्च 2017
April 2016-
March 2017</t>
  </si>
  <si>
    <t>अप्रैल 2017 से मार्च 2018
April 2017-
March 2018</t>
  </si>
  <si>
    <t>अप्रैल 2018 से मार्च 2019
April 2018-
March 2019</t>
  </si>
  <si>
    <t>अप्रैल 2019 से मार्च 2020
April 2019-
March 2020</t>
  </si>
  <si>
    <t>अप्रैल 2020 से मार्च 2021
April 2020-
March 2021</t>
  </si>
  <si>
    <t>(इकाई : हेक्‍टेयर/Unit: Hectares)</t>
  </si>
  <si>
    <t>विवरण 6.04 : विभिन्‍न योजनाओं के तहत वनरोपण
Statement 6.04: Afforestation under different Schemes</t>
  </si>
  <si>
    <t>क्र.सं.
S.No.</t>
  </si>
  <si>
    <t>स्रोत : भारतीय खान ब्यूरो, खान मंत्रालय/Source: Indian Bureau of Mines, Ministry of Mines</t>
  </si>
  <si>
    <t>योजना अवधि 
Plan Period</t>
  </si>
  <si>
    <t xml:space="preserve">संचयी व्यय 
(करोड़ रुपए में)
 Cumulative Expenditure(Rs Crores) </t>
  </si>
  <si>
    <t xml:space="preserve">संचयी क्षेत्रफल
('000 हेक्टेयर)
Cumulative Area('000 hectares.)    </t>
  </si>
  <si>
    <t>विवरण 6.06 : उत्‍तरोत्‍तर योजनाओं के माध्‍यम से वनरोपण की प्रगति
Statement 6.06: Progress of afforestation through successive plans</t>
  </si>
  <si>
    <t xml:space="preserve">  (एक वर्गकिलोमीटर =  100 हेक्टेयर /1 sq. km =  100 hectares  )</t>
  </si>
  <si>
    <r>
      <t xml:space="preserve">स्रोत :   पर्यावरण, वन एवं जलवायु परिवर्तन मंत्रालय/ </t>
    </r>
    <r>
      <rPr>
        <i/>
        <sz val="11"/>
        <rFont val="Calibri"/>
        <family val="2"/>
        <scheme val="minor"/>
      </rPr>
      <t>Source :  Ministry of Environment, Forest and Climate Change</t>
    </r>
  </si>
  <si>
    <r>
      <t>1923</t>
    </r>
    <r>
      <rPr>
        <b/>
        <sz val="11"/>
        <rFont val="Calibri"/>
        <family val="2"/>
        <scheme val="minor"/>
      </rPr>
      <t>$</t>
    </r>
  </si>
  <si>
    <t xml:space="preserve">1. खाद्य Food </t>
  </si>
  <si>
    <t xml:space="preserve">सब्सिडी योजना का नाम
Subsidy Scheme Name
</t>
  </si>
  <si>
    <t>( करोड़ रुपये में/In Rupees crores )</t>
  </si>
  <si>
    <t xml:space="preserve">वास्तविक
Actuals
</t>
  </si>
  <si>
    <t xml:space="preserve">संशोधित अनुमान
Revised Estimates
</t>
  </si>
  <si>
    <t xml:space="preserve">बजट का अनुमान 
Budget Estimates
</t>
  </si>
  <si>
    <t xml:space="preserve">खाद्य सब्सिडी
Food Subsidy
</t>
  </si>
  <si>
    <t xml:space="preserve">2. उर्वरक Fertiliser </t>
  </si>
  <si>
    <t xml:space="preserve">यूरिया सब्सिडी
Urea Subsidy
</t>
  </si>
  <si>
    <t xml:space="preserve">पोषक तत्व आधारित सब्सिडी
Nutrient based Subsidy
</t>
  </si>
  <si>
    <t xml:space="preserve">3. पेट्रोलियम Petroleum </t>
  </si>
  <si>
    <t xml:space="preserve">एलपीजी सब्सिडी
LPG Subsidy
</t>
  </si>
  <si>
    <t xml:space="preserve">किरोसीन की सब्सिडी
Kerosene Subsidy
</t>
  </si>
  <si>
    <t xml:space="preserve">4. ब्याज सब्सिडी Interest Subsidies  </t>
  </si>
  <si>
    <t xml:space="preserve">कृषकों को लघु अवधि ऋण प्रदान करने के लिए ब्याज उपबंध
Interest Subvention for providing Short Term Credit to Farmers
</t>
  </si>
  <si>
    <t xml:space="preserve">हाउसिंग लोन पर इंटरेस्ट सबवेंशन के लिए नेशनल हाउसिंग बैंक की सब्सिडी
Subsidy to National Housing Bank for Interest Subvention on Housing Loans
</t>
  </si>
  <si>
    <t xml:space="preserve">वरिष्ठ नागरिकों के लिए पेंशन योजना के लिए एलआईसी को ब्याज सब्सिडी 
Interest Subsidy to LIC for Pension Plan for Senior Citizens
</t>
  </si>
  <si>
    <t xml:space="preserve">ब्याज योजना समकरण
Interest Equalisation Scheme
</t>
  </si>
  <si>
    <t xml:space="preserve">पीएमएवाई-रूरल के तहत ब्याज सब्सिडी
Interest Subsidy under PMAY-Rural
</t>
  </si>
  <si>
    <t xml:space="preserve">उच्च शिक्षा विभाग में गारंटी फंड के लिए ब्याज सब्सिडी और योगदान
Interest Subsidy and contribution for Guarantee Funds in Department of Higher Education
</t>
  </si>
  <si>
    <t xml:space="preserve">क्रेडिट सपोर्ट प्रोग्राम
Credit Support Programme
</t>
  </si>
  <si>
    <t xml:space="preserve">अल्पसंख्यक मामलों के तहत विदेशी अध्ययन के लिए शैक्षिक ऋण पर ब्याज सब्सिडी
Interest Subsidy on Educational loans for Overseas Studies under Minority Affairs
</t>
  </si>
  <si>
    <t xml:space="preserve">मिडिल इनकम ग्रुप (MIG) के लिए क्रेडिट लिंक्ड सब्सिडी स्कीम (CLSS) -II
Credit Linked Subsidy Scheme(CLSS)-II for Middle Income Group(MIG)
</t>
  </si>
  <si>
    <t xml:space="preserve">एमएसएमई के लिए वृद्धिशील ऋण के लिए ब्याज सबवेंशन योजना
Interest Subvention Scheme for incremental credit to MSMEs  
</t>
  </si>
  <si>
    <t xml:space="preserve">आर्थिक रूप से कमजोर वर्ग (EWS) /लोअर इनकम ग्रुप (LIG) के लिए क्रेडिट लिंक्ड सब्सिडी स्कीम (CLSS) -I
Credit Linked Subsidy Scheme(CLSS)-I for Economically Weaker Section (EWS) / Lower Income Group(LIG)
</t>
  </si>
  <si>
    <t>भारतीय लघु उद्योग विकास बैंक (सिडबी)  के शीघ्र पुनर्भुगतान के लिए 2 प्रतिशत के ब्याज शिशु ऋण (सब्सिडी) सबवेंशन पर को सब्सिडी
Subsidy to small Industries Development Bank of India (SIDBI) on Interest Subvention of 2 percent for prompt repayment of Shishu Loans (subsidies)</t>
  </si>
  <si>
    <t xml:space="preserve">कैपिटल सब्सिडी और प्रौद्योगिकी क्रेडिट लिंक्ड उन्नयन योजना
Crdedit Linked Capital Subsidy and technology upgradation scheme
</t>
  </si>
  <si>
    <t>सबनेबशन संशोधित ब्याज योजना Modifiee interest Subnebtion Scheme</t>
  </si>
  <si>
    <t>जहाज  अनुसंधान निर्माण और विकास में सहायता
Assistance to Ship building Research and Development</t>
  </si>
  <si>
    <t>चीनी के बफर स्टॉक के निर्माण और रखरखाव की योजना
Scheme for  Creation and Manitenance of Buffer stock of Sugar</t>
  </si>
  <si>
    <t>40 लाख मीट्रिक टन चीनी के बफर स्टॉक के निर्माण और रखरखाव की योजना Scheme for  Creation and Manitenance of Buffer stock of 40 LMT of Sugar</t>
  </si>
  <si>
    <t xml:space="preserve">चीनी के निर्यात पोत के आंतरिक परिवहन और माल ढुलाई की प्रतिपूर्ति चीनी कारखानों को प्रभार
Reimbursement of Internal Transport and Freight Charges  to Sugar Factories of Export Shipmet of Sugar  
</t>
  </si>
  <si>
    <t xml:space="preserve">परिवहन / माल सब्सिडी योजना (DIPP)
Transport/freight subsidy scheme (DIPP)
</t>
  </si>
  <si>
    <t>2019-20 सीजन के लिए चीनी मिलों की सहायता के लिए योजना
Scheme for  Assistance of Sugar Mills for 2019-20 Seasons</t>
  </si>
  <si>
    <t xml:space="preserve">कृषि मंत्रालय की  बाजार हस्तक्षेप योजना और मूल्य समर्थन योजना (MIS-PSS)
Market Intervention Scheme and Price Support Scheme (MIS-PSS) in Ministry of Agriculture
</t>
  </si>
  <si>
    <t xml:space="preserve">बाजार संचालन के लिए जूट कॉरपोरेशन ऑफ इंडिया को सब्सिडी
Subsidy to Jute Corporation of India towards market operation
</t>
  </si>
  <si>
    <t xml:space="preserve">मूल्य समर्थन योजना के तहत कपास निगम द्वारा कपास की खरीद
Procurement of Cotton by Cotton corporation under Price Support Scheme
</t>
  </si>
  <si>
    <t xml:space="preserve">जम्मू और कश्मीर, हिमाचल प्रदेश और उत्तराखंड के लिए विशेष श्रेणी राज्य पैकेज
Package for special category states for J and K, Himachal Pradesh and Uttarakhand
</t>
  </si>
  <si>
    <t xml:space="preserve">उत्तर पूर्वी औद्योगिक और निवेश प्रोत्साहन नीति
North Eastern Industrial and Investment Promotion Policy
</t>
  </si>
  <si>
    <t xml:space="preserve">मूल्य स्थिरीकरण कोष
Price Stabilisation Fund
</t>
  </si>
  <si>
    <t xml:space="preserve">चीनी मिलों को सहायता के लिए योजना सत्र 2017-18  
Scheme for assistance to Sugar Mills for 2017-18 season </t>
  </si>
  <si>
    <t xml:space="preserve">चीनी मिलों को सहायता के लिए योजना सत्र 2018-19
Scheme for Assistance to Sugar Mills for 2018-19 season
</t>
  </si>
  <si>
    <t xml:space="preserve">चीनी को बढ़ाने और इथेनॉल उत्पादन बढ़ाने के लिए वित्तीय सहायता योजना
Scheme for Extending Financial Assistance to Sugar for Enhancement and augmentation of   Ethanol Production 
</t>
  </si>
  <si>
    <t>चीनी मिलों को सॉफ्ट लोन देने की योजना
Scheme of  extending  soft loans to Sugar Mills</t>
  </si>
  <si>
    <t xml:space="preserve">आंतरिक व्यय और अन्य शुल्क ,निर्यात पर परिवहन, माल ढुलाई, हैंडलिंग को चुकाने की योजना
Scheme for  defraying expenditure towards internal transport,  freight, handling and other charges on Export 
</t>
  </si>
  <si>
    <t xml:space="preserve">गैर-केंद्रीय पीएसयू शिपयार्ड और निजी क्षेत्र के शिपयार्ड के लिए अन्य सब्सिडी
Other Subsidies to Non-Central PSU Shipyards and Private Sector Shipyards
</t>
  </si>
  <si>
    <t xml:space="preserve">Scheme for Creation and Manitenance of Buffer Stock of Sugar  
चीनी का स्टॉक  बफर के निर्माण और रखरखाव के लिए योजना
</t>
  </si>
  <si>
    <t xml:space="preserve">ब्याज सब्सिडी पात्रता प्रमाणपत्र  Interest Subsidy Eligibility Certificate 
</t>
  </si>
  <si>
    <t xml:space="preserve">ब्याज सब्सिडी पात्रता प्रमाण पत्र Interest Subsidy Eligibility Certificate
</t>
  </si>
  <si>
    <t xml:space="preserve">हिंदुस्तान शिपयार्ड लिमिटेड के लिए ब्याज सब्सिडी 
Interest Subsidy to Hindustan Shipyard Limited
</t>
  </si>
  <si>
    <t xml:space="preserve">चीनी उपक्रमों को वित्तीय सहायता देने की योजना, 2014
Scheme for Extending Financial Assistance to Sugar Undertakings, 2014
</t>
  </si>
  <si>
    <t xml:space="preserve">आंध्र प्रदेश और तेलंगाना में औद्योगिक इकाई के लिए ब्याज सब्सिडी (DIPP)
Interest Subsidy to Industrial Unit in Andhra Pradesh and Telengana (DIPP)
</t>
  </si>
  <si>
    <t xml:space="preserve">कृषि मंत्रालय में सूखे और कम वर्षा से प्रभावित क्षेत्रों में डीजल सब्सिडी
Diesel Subsidy in Drought and Deficit Rainfall Affected Areas in Ministry of Agriculture
</t>
  </si>
  <si>
    <t xml:space="preserve">एनएफएसए के तहत खाद्यानों की अंतर्राज्यीय आवाजाही और एफपीएस डीलरों के अर्जित हेतु राज्य की एजेंसियों को सहायता
Assistance to State Agencies for intra-state movement of food grains and FPS dealers margin under NFSA
</t>
  </si>
  <si>
    <t xml:space="preserve">गन्ने की लागत की भरपाई के लिए चीनी मिलों को उत्पादन सब्सिडी और किसानों के गन्ना मूल्य बकाया का समय पर भुगतान करने की सुविधा
Production Subsidy to Sugar Mills to offset cost of Cane and facilitate timely payment of Cane price dues of Farmers
</t>
  </si>
  <si>
    <t xml:space="preserve">दलहन के आयात पर सब्सिडी
Subsidy on Import of Pulses
</t>
  </si>
  <si>
    <t xml:space="preserve">हज चार्टर्स के संचालन के लिए सब्सिडी
Subsidy for operations of Haj Charters
</t>
  </si>
  <si>
    <t xml:space="preserve">कुल योग/Grand Total
</t>
  </si>
  <si>
    <r>
      <rPr>
        <b/>
        <sz val="11"/>
        <color theme="1"/>
        <rFont val="Calibri"/>
        <family val="2"/>
        <scheme val="minor"/>
      </rPr>
      <t xml:space="preserve"> स्रोत : व्यय प्रोफ़ाइल, वित्त मत्रांलय/Source :</t>
    </r>
    <r>
      <rPr>
        <sz val="11"/>
        <color theme="1"/>
        <rFont val="Calibri"/>
        <family val="2"/>
        <scheme val="minor"/>
      </rPr>
      <t xml:space="preserve"> Expenditure Profile, Ministry of Finance
</t>
    </r>
  </si>
  <si>
    <t>चीनी मिलों के लिए सुलभ ऋण पर ब्याज सबवेन्शन का विस्तार करने के लिए योजना 2015
Interest Subvention on Scheme for Extending Soft Loan to Sugar Mills 2015</t>
  </si>
  <si>
    <t xml:space="preserve">क्र. सं.   
S. N.   
</t>
  </si>
  <si>
    <t xml:space="preserve"> सम्मिलित खानों की संख्या
Number of Mines Covered
</t>
  </si>
  <si>
    <t xml:space="preserve"> शामिल किया गया क्षेत्रफल
 Area Covered 
 (हेक्टेयर में/in Hects. )</t>
  </si>
  <si>
    <t xml:space="preserve"> लगाए गए वृक्ष
  Trees  Planted
 (संख्‍या/Nos. )</t>
  </si>
  <si>
    <t>वृक्ष जो जिंदा हैं
Trees Survived
 (संख्‍या/Nos. )</t>
  </si>
  <si>
    <t>उत्‍तरजीविता 
Survival
   (प्रतिशत/%)</t>
  </si>
  <si>
    <t xml:space="preserve">सौर पार्क 
Solar Park
</t>
  </si>
  <si>
    <t xml:space="preserve">क्र. सं.
S.No. </t>
  </si>
  <si>
    <t xml:space="preserve">राज्य
State
</t>
  </si>
  <si>
    <t xml:space="preserve">आंध्र प्रदेश
Andhra Pradesh 
</t>
  </si>
  <si>
    <t xml:space="preserve">गुजरात
Gujarat 
</t>
  </si>
  <si>
    <t xml:space="preserve">हिमाचल प्रदेश
Himachal Pradesh
</t>
  </si>
  <si>
    <t xml:space="preserve">झारखंड
Jharkhand  
</t>
  </si>
  <si>
    <t xml:space="preserve">कर्नाटक
Karnataka  
</t>
  </si>
  <si>
    <t xml:space="preserve">केरल
Kerala 
</t>
  </si>
  <si>
    <t xml:space="preserve">मध्य प्रदेश
Madhya Pradesh 
</t>
  </si>
  <si>
    <t xml:space="preserve">महाराष्ट्र
Maharashtra
</t>
  </si>
  <si>
    <t xml:space="preserve">मिजोरम
Mizoram 
</t>
  </si>
  <si>
    <t xml:space="preserve">ओडिशा
Odisha
</t>
  </si>
  <si>
    <t xml:space="preserve">राजस्थान
Rajasthan  
</t>
  </si>
  <si>
    <t xml:space="preserve">उत्तर प्रदेश
Uttar Pradesh 
</t>
  </si>
  <si>
    <t>स्रोत : नवीन एवं नवीकरणीय ऊर्जा मंत्रालय /Source : Ministry of New and Renewable Energy</t>
  </si>
  <si>
    <t>अनंतपुरमु-I सोलर पार्क
Ananthapuramu-I Solar Park</t>
  </si>
  <si>
    <t>कुरनूल सोलर पार्क
Kurnool Solar Park</t>
  </si>
  <si>
    <t>कडप्पा सोलर पार्क
Kadapa Solar Park</t>
  </si>
  <si>
    <t>अनंतपुरमु-द्वितीय सौर पार्क
Ananthapuramu-II Solar Park</t>
  </si>
  <si>
    <t>हाइब्रिड सोलर विंड पार्क
Hybrid Solar Wind Park</t>
  </si>
  <si>
    <t>राधेनेसाडा सोलर पार्क
Radhnesada Solar Park</t>
  </si>
  <si>
    <t>धोलेरा सोलर पार्क Ph-I
Dholera Solar Park Ph-I</t>
  </si>
  <si>
    <t>एनटीपीसी आरई पार्क
NTPC RE Park</t>
  </si>
  <si>
    <t>जीएसईसीएल आरई पार्क
GSECL RE Park</t>
  </si>
  <si>
    <t>जीआईपीसीएल आरई पार्क
GIPCL RE Park</t>
  </si>
  <si>
    <t>काज़ा सोलर पार्क
Kaza Solar Park</t>
  </si>
  <si>
    <t>फ्लोटिंग सोलर पार्क
Floating Solar Park</t>
  </si>
  <si>
    <t>देवगढ़ सोलर पार्क
Deogarh Solar Park</t>
  </si>
  <si>
    <t>पलामू सोलर पार्क
Palamu Solar Park</t>
  </si>
  <si>
    <t>गढ़वा सोलर पार्क
Garwha Solar Park</t>
  </si>
  <si>
    <t>सिमडेगा सोलर पार्क
Simdega Solar Park</t>
  </si>
  <si>
    <t>पावागड़ा सोलर पार्क
Pavagada Solar Park</t>
  </si>
  <si>
    <t>कलबुर्गी सोलर पार्क
Kalaburgi Solar Park</t>
  </si>
  <si>
    <t>कासरगोड सोलर पार्क
Kasargod Solar Park</t>
  </si>
  <si>
    <t>रीवा सोलर पार्क
Rewa Solar Park</t>
  </si>
  <si>
    <t>मंदसौर सोलर पार्क
Mandsaur Solar Park</t>
  </si>
  <si>
    <t>नीमच सोलर पार्क
Neemuch Solar Park</t>
  </si>
  <si>
    <t>आगर सोलर पार्क
Agar Solar Park</t>
  </si>
  <si>
    <t>शाजापुर सोलर पार्क
Shajapur Solar Park</t>
  </si>
  <si>
    <t>ओंकारेश्वर फ्लोटिंग सोलर पार्क
Omkareswar Floating Solar Park</t>
  </si>
  <si>
    <t>छतरपुर सोलर पार्क
Chhattarpur Solar Park</t>
  </si>
  <si>
    <t>मुरैना सोलर पार्क
Morena Solar Park</t>
  </si>
  <si>
    <t>बरेठी सोलर पार्क
Barethi Solar Park</t>
  </si>
  <si>
    <t>साई गुरु सोलर पार्क (प्रगत)
Sai Guru Solar Park (Pragat)</t>
  </si>
  <si>
    <t>दोंदैचा सोलर पार्क
Dondaicha Solar Park</t>
  </si>
  <si>
    <t>वंकल सोलर पार्क
Vankal Solar Park</t>
  </si>
  <si>
    <t>एनएचपीसी द्वारा सोलर पार्क
Solar Park by NHPC</t>
  </si>
  <si>
    <t>भादला-द्वितीय सौर पार्क
Bhadla-II Solar Park</t>
  </si>
  <si>
    <t>भादला-III सोलर पार्क
Bhadla-III Solar Park</t>
  </si>
  <si>
    <t>भादला-IV सोलर पार्क
Bhadla-IV Solar Park</t>
  </si>
  <si>
    <t>फलोदी-पोकरण सोलर पार्क
Phalodi-Pokaran Solar Park</t>
  </si>
  <si>
    <t>फतेहगढ़ फेज-1बी सोलर पार्क
Fatehgarh Phase-1B Solar Park</t>
  </si>
  <si>
    <t>नोख सोलर पार्क
Nokh Solar Park</t>
  </si>
  <si>
    <t>यूपी में सोलर पार्क
Solar Park in UP</t>
  </si>
  <si>
    <t>जालौन सोलर पार्क
Jalaun Solar Park</t>
  </si>
  <si>
    <t>मिर्जापुर सोलर पार्क
Mirzapur Solar Park</t>
  </si>
  <si>
    <t>परसन कालपी सोलर पार्क
Parasan Kalpi Solar Park</t>
  </si>
  <si>
    <t>ललितपुर सोलर पार्क
Lalitpur Solar Park</t>
  </si>
  <si>
    <t>झांसी सोलर पार्क
Jhansi Solar Park</t>
  </si>
  <si>
    <t>चित्रकूट सोलर पार्क
Chitrakoot Solar Park</t>
  </si>
  <si>
    <t xml:space="preserve">क्र. सं.
S. No.  </t>
  </si>
  <si>
    <t xml:space="preserve">अनुमानित विभव
Estimated potential   </t>
  </si>
  <si>
    <t>Union Territory</t>
  </si>
  <si>
    <t>स्रोत :  नवीन एवं नवीकरणीय ऊर्जा मंत्रालय/ Source : Ministry of New and Renewable Energy</t>
  </si>
  <si>
    <t xml:space="preserve"> संचयी भौतिक उपलब्धि 
(31-03-2021  तक की स्थिति के अनुसार)
Cumulative  physical achievement  as on  (31-03-2021) </t>
  </si>
  <si>
    <t xml:space="preserve">छात्रों की संख्या (लाख में) [@ ४० छात्र लगभग। एक इको क्लब में]
Number of Students(in lakh) [@40 students approx. in a Ecoclub] 
 </t>
  </si>
  <si>
    <t xml:space="preserve">कॉलेजों में इको क्लब की संख्या
No. of Ecoclubs in colleges
</t>
  </si>
  <si>
    <t xml:space="preserve">नोडल एजेंसी का नाम
Name of the nodal agency
</t>
  </si>
  <si>
    <t xml:space="preserve">क्र. सं
S. No.
</t>
  </si>
  <si>
    <t xml:space="preserve">ए। पी नेशनल ग्रीन कॉर्प्स पर्यावरण, वन विज्ञान और प्रौद्योगिकी विभाग
A. P National Green Corps Environment, Forest Science and Technology Department 
</t>
  </si>
  <si>
    <t xml:space="preserve">असम विज्ञान, प्रौद्योगिकी और पर्यावरण परिषद 
Assam Science, Technology and Environment Council (ASTEC) </t>
  </si>
  <si>
    <t xml:space="preserve">छत्तीसगढ़ पर्यावरण संरक्षण मंडल
Chhattisgarh Environment Conservation Board 
</t>
  </si>
  <si>
    <t xml:space="preserve">गोवा राज्य विज्ञान और प्रौद्योगिकी परिषद
विज्ञान, प्रौद्योगिकी और पर्यावरण विभाग 
Goa State Council of Science &amp; technology 
Department of Science, Technology &amp; Environment 
</t>
  </si>
  <si>
    <t xml:space="preserve">गुजरात पारिस्थितिक शिक्षा और अनुसंधान फाउंडेशन (GEER),
Gujarat Ecological Education and Research  Foundation (GEER), 
</t>
  </si>
  <si>
    <t xml:space="preserve">पर्यावरण और जलवायु परिवर्तन विभाग, हरियाणा
Environment &amp; Climate Change Department, Haryana  
</t>
  </si>
  <si>
    <t xml:space="preserve">हिमाचल प्रदेश विज्ञान, प्रौद्योगिकी और पर्यावरण परिषद
Himachal Pradesh Council for Science, Technology And Environment 
</t>
  </si>
  <si>
    <t xml:space="preserve">राज्य प्रदूषण नियंत्रण बोर्ड
State Pollution Control Board
</t>
  </si>
  <si>
    <t xml:space="preserve">पर्यावरण प्रबंधन और नीति अनुसंधान संस्थान
Environmental Management &amp; Policy Research Institute 
</t>
  </si>
  <si>
    <t xml:space="preserve">केरल स्टेट काउंसिल फॉर साइंस टेक्नोलॉजी एंड एनवायरनमेंट (KSCSTE)
Kerala State Council For Science Technology &amp; Environment (KSCSTE)
</t>
  </si>
  <si>
    <t xml:space="preserve">पर्यावरण नियोजन और समन्वय संगठन -EPCO
Environmental Planning and Coordination Organization -EPCO
</t>
  </si>
  <si>
    <t xml:space="preserve">सामाजिक वानिकी निदेशालय महाराष्ट्र राज्य
Directorate of social forestry Maharashtra state
 </t>
  </si>
  <si>
    <t xml:space="preserve">मिजोरम प्रदूषण नियंत्रण बोर्ड,
Mizoram Pollution Control Board,
</t>
  </si>
  <si>
    <t xml:space="preserve">नागालैंड प्रदूषण नियंत्रण बोर्ड,
Nagaland Pollution Control Board, 
</t>
  </si>
  <si>
    <t xml:space="preserve">पर्यावरण अध्ययन वन और पर्यावरण विभाग का केंद्र
Centre for Environmental Studies Forests &amp; Environmental Department 
</t>
  </si>
  <si>
    <t xml:space="preserve">विज्ञान और प्रौद्योगिकी के लिए पुडुचेरी परिषद
Puducherry council for science &amp; technology 
</t>
  </si>
  <si>
    <t xml:space="preserve">पंजाब स्टेट काउंसिल फॉर साइंस एंड टेक्नोलॉजी
Punjab State Council for Science and Technology 
</t>
  </si>
  <si>
    <t xml:space="preserve">राजस्थान राज्य भारत स्काउट एंड गाइड, राज्य मुख्यालय
Rajasthan State Bharat Scout &amp; Guide,State Headquarters 
</t>
  </si>
  <si>
    <t xml:space="preserve">वन, पर्यावरण और वन्यजीव प्रबंधन विभाग
Forest, Environment &amp; Wildlife Management Department 
</t>
  </si>
  <si>
    <t xml:space="preserve">तमिलनाडु की पर्यावरण प्रबंधन एजेंसी, पर्यावरण विभाग
Environment Management Agency of Tamil Nadu, Department of Environment
</t>
  </si>
  <si>
    <t>तेलंगाना राज्य प्रदूषण नियंत्रण बोर्ड
Telangana State Pollution Control Board</t>
  </si>
  <si>
    <t>त्रिपुरा राज्य प्रदूषण नियंत्रण बोर्ड,
Tripura State Pollution Control Board,</t>
  </si>
  <si>
    <t xml:space="preserve">उत्तराखंड सब कुछ शिक्षा परिषद परियोजना कार्यालय
Uttarakhand Sabhi ke liye Shiksha ParishadState Project Office </t>
  </si>
  <si>
    <t xml:space="preserve">कृषि
Agriculture
</t>
  </si>
  <si>
    <t>स्रोत :   पर्यावरण, वन एवं जलवायु परिवर्तन मंत्रालय/ Source: Ministry of Environment, Forest and Climate Change</t>
  </si>
  <si>
    <t xml:space="preserve">अभियांत्रिकी &amp; प्रौद्योगिकी
Engineering &amp; Technology
</t>
  </si>
  <si>
    <t xml:space="preserve">विज्ञान
Science
</t>
  </si>
  <si>
    <t xml:space="preserve">बागवानी
Horticulture
</t>
  </si>
  <si>
    <t xml:space="preserve">वानिकी
Forestry
</t>
  </si>
  <si>
    <t xml:space="preserve">रेशम के कीड़ों का पालन
Sericulture
</t>
  </si>
  <si>
    <t xml:space="preserve">मरीन इंजीनियरिंग
Marine Engineering
</t>
  </si>
  <si>
    <t xml:space="preserve">खनन अभियांत्रिकी
Mining Engineering
</t>
  </si>
  <si>
    <t xml:space="preserve">शहरी नियोजन
Urban Planning
</t>
  </si>
  <si>
    <t xml:space="preserve">कृषि अभियांत्रिकी
Agriculture Engineering
</t>
  </si>
  <si>
    <t xml:space="preserve">प्राणि विज्ञान
Zoology
</t>
  </si>
  <si>
    <t xml:space="preserve">वनस्पति विज्ञान
Botany
</t>
  </si>
  <si>
    <t xml:space="preserve">पर्यावरण विज्ञान
Environmental Science
</t>
  </si>
  <si>
    <t xml:space="preserve">समस्त पर्यावरण संबंधी विषय
All Environment Related Discipline
</t>
  </si>
  <si>
    <r>
      <rPr>
        <b/>
        <i/>
        <sz val="11"/>
        <color theme="1"/>
        <rFont val="Cambria"/>
        <family val="1"/>
        <scheme val="major"/>
      </rPr>
      <t>स्रोत: उच्च शिक्षा पर अखिल भारतीय सर्वेक्षण (AISHE), उच्च शिक्षा विभाग, मानव संसाधन विकास मंत्रालय, नई दिल्ली/Source:</t>
    </r>
    <r>
      <rPr>
        <i/>
        <sz val="11"/>
        <color theme="1"/>
        <rFont val="Cambria"/>
        <family val="1"/>
        <scheme val="major"/>
      </rPr>
      <t xml:space="preserve">  All India Survey on Higher Education (AISHE), D/o Higher Education, MHRD, New Delhi</t>
    </r>
  </si>
  <si>
    <t xml:space="preserve">व्यापक विषय
Broad Discipline
</t>
  </si>
  <si>
    <t xml:space="preserve">प्रमुख विषय
Major Discipline
</t>
  </si>
  <si>
    <t xml:space="preserve">पीएच.डी.
Ph.D.
</t>
  </si>
  <si>
    <t xml:space="preserve">एम.फिल 
M.Phil.
</t>
  </si>
  <si>
    <t xml:space="preserve">स्नातकोत्तर
Post Graduate
</t>
  </si>
  <si>
    <t xml:space="preserve">वर्ष के दौरान संरक्षित परिग्रहण की संख्या
No. of accessions conserved during the year
</t>
  </si>
  <si>
    <t xml:space="preserve">पुनर्जनित
              Regenerated             
</t>
  </si>
  <si>
    <t xml:space="preserve"> नया परिग्रहण
           New accession       
  </t>
  </si>
  <si>
    <t xml:space="preserve">फसल/फसल समूह
Crop/Crop group </t>
  </si>
  <si>
    <t>अनाज
Cereals</t>
  </si>
  <si>
    <t>बाजरा
Millets</t>
  </si>
  <si>
    <t>चारा
Forages</t>
  </si>
  <si>
    <t>छद्म अनाज
Pseudocereals</t>
  </si>
  <si>
    <t>फलियां
Legumes</t>
  </si>
  <si>
    <t>तिलहन
Oilseeds</t>
  </si>
  <si>
    <t>फाइबर कोर
Fibre corps</t>
  </si>
  <si>
    <t>वेज स्टेटमेंट्स
VegeStatements</t>
  </si>
  <si>
    <t>फल एवं नट
Fruits &amp; Nuts</t>
  </si>
  <si>
    <t>औषधीय, सगंध पादप एवं स्वापक
Medicinal, Aromatic plants &amp; Narcotics</t>
  </si>
  <si>
    <t>सजावटी
Ornamentals</t>
  </si>
  <si>
    <t>मसाले एवं बघार
Spices and Condiments</t>
  </si>
  <si>
    <t>कृषि वानिकी
Agro-forestry</t>
  </si>
  <si>
    <t>प्रतिलिपि सुरक्षा प्रतिदर्श (मसूर, तूअर)
Duplicate safety samples (Lentil, Pigeonpea)</t>
  </si>
  <si>
    <t>परीक्षण सामग्री (गेहूँ, जौ)
Trial Material (Wheat, Barley)</t>
  </si>
  <si>
    <t xml:space="preserve">   प्रजातियों की संख्या
No. of Species                                                </t>
  </si>
  <si>
    <t xml:space="preserve">कुल संरक्षित परिग्रहण की वर्तमान स्थिति
         Present status of total accessions conserved         
</t>
  </si>
  <si>
    <t>स्रोत : राष्ट्रीय पादप आनुवंशिक संसाधन ब्यूरो/ Source : National Bureau of Plant Genetic Resources</t>
  </si>
  <si>
    <t>स्रोत : राष्ट्रीय पादप आनुवंशिक संसाधन ब्यूरो /Source : National Bureau of Plant Genetic Resources</t>
  </si>
  <si>
    <t xml:space="preserve"> परिग्रहण की संख्‍या
No. of Accessions</t>
  </si>
  <si>
    <t>Jammu And Kashmir</t>
  </si>
  <si>
    <r>
      <rPr>
        <b/>
        <sz val="11"/>
        <rFont val="Calibri"/>
        <family val="2"/>
      </rPr>
      <t xml:space="preserve"> वि. व. - वित्तीय वर्ष/FY-</t>
    </r>
    <r>
      <rPr>
        <sz val="11"/>
        <rFont val="Calibri"/>
        <family val="2"/>
      </rPr>
      <t xml:space="preserve"> Financial Year  </t>
    </r>
  </si>
  <si>
    <r>
      <rPr>
        <b/>
        <sz val="11"/>
        <rFont val="Calibri"/>
        <family val="2"/>
      </rPr>
      <t xml:space="preserve"> वि. व. - वित्तीय वर्ष/FY-</t>
    </r>
    <r>
      <rPr>
        <sz val="11"/>
        <rFont val="Calibri"/>
        <family val="2"/>
      </rPr>
      <t xml:space="preserve"> Financial Year</t>
    </r>
  </si>
  <si>
    <t>2021-22</t>
  </si>
  <si>
    <t>2023-24</t>
  </si>
  <si>
    <t>2022-2023</t>
  </si>
  <si>
    <t xml:space="preserve">2020-21
</t>
  </si>
  <si>
    <t>2022-23 (RE)</t>
  </si>
  <si>
    <t>2023-24 (BE)</t>
  </si>
  <si>
    <t>अप्रैल 2021 से मार्च 2022
April 2021
March 2022</t>
  </si>
  <si>
    <t>**आँकड़ो मे 5,034 रिलीज्ड किस्में तथा 4,316 जैनेटिक स्टोक्स सम्मिलित हैं; पुर्नजनित संग्रह सम्मिलित नहीं है सग्रहित फसल किस्मों की संख्या : 1,762</t>
  </si>
  <si>
    <t>**The figure includes 5,034 Released Varieties and 4,316 Genetic Stocks; regenerated accession not included.  No. of Crop Species conserved : 1,762</t>
  </si>
  <si>
    <t xml:space="preserve">        ###    figures upto quarter 3,</t>
  </si>
  <si>
    <t xml:space="preserve"> (31 दिसंबर 2022 की स्थिति/As on 31st December 2022)</t>
  </si>
  <si>
    <r>
      <t xml:space="preserve">  </t>
    </r>
    <r>
      <rPr>
        <b/>
        <sz val="11"/>
        <rFont val="Calibri"/>
        <family val="2"/>
        <scheme val="minor"/>
      </rPr>
      <t xml:space="preserve">  (31 दिसंबर 2022 की स्थिति/As on 31st December 2022)</t>
    </r>
  </si>
  <si>
    <t>Kinnaur Solar Park</t>
  </si>
  <si>
    <t>फ्लोटिंग सोलर पार्क
SECI Floating Solar Park</t>
  </si>
  <si>
    <t>जीआईपीसीएल आरई पार्क फ़ैज़-II
GIPCL RE Park Ph-II</t>
  </si>
  <si>
    <t>जीआईपीसीएल आरई पार्क फ़ैज़-III
GIPCL RE Park Ph-III</t>
  </si>
  <si>
    <t>राजनांदगांव सोलर पार्क
Rajnandgaon Solar Park</t>
  </si>
  <si>
    <t>डीवीसी फ्लोटिंग सोलर पार्क फ़ैज़ II
DVC Floating Solar Park Ph-II</t>
  </si>
  <si>
    <t>डीवीसी फ्लोटिंग सोलर पार्क फ़ैज़-I
DVC Floating Solar Park Ph-I</t>
  </si>
  <si>
    <t>पुगल सोलर पार्क फ़ैज़ -I 
Pugal Solar Park Ph-I</t>
  </si>
  <si>
    <t>पुगल सोलर पार्क फ़ैज़ -II
Pugal Solar Park Ph-II</t>
  </si>
  <si>
    <t>आरवीयूएन सोलर पार्क
RVUN Solar Park</t>
  </si>
  <si>
    <t xml:space="preserve">फ्लोटिंग सोलर पार्क फ़ैज़-II
Floating Solar Park Ph-II  </t>
  </si>
  <si>
    <t>छत्तीसगढ
Chhattishgarh</t>
  </si>
  <si>
    <t xml:space="preserve">झारखंड
Jharkhand </t>
  </si>
  <si>
    <t xml:space="preserve"> स्कूलों में इको क्लब की संख्या
No. of Ecoclubs in schools
 </t>
  </si>
  <si>
    <r>
      <t xml:space="preserve"> Note: Accessions of various horticultural crops received for long term conservation at -18 ± 2</t>
    </r>
    <r>
      <rPr>
        <vertAlign val="superscript"/>
        <sz val="10"/>
        <rFont val="Calibri"/>
        <family val="2"/>
        <scheme val="minor"/>
      </rPr>
      <t>o</t>
    </r>
    <r>
      <rPr>
        <sz val="10"/>
        <rFont val="Calibri"/>
        <family val="2"/>
        <scheme val="minor"/>
      </rPr>
      <t xml:space="preserve"> C as base collections.</t>
    </r>
  </si>
  <si>
    <t xml:space="preserve">स्रोत : राष्ट्रीय पादप आनुवंशिक संसाधन ब्यूरो/Source : National Bureau of Plant Genetic Resources                   </t>
  </si>
  <si>
    <t xml:space="preserve"> * The figure includes of varieties proposed to be released/notified and genetic stocks. </t>
  </si>
  <si>
    <t xml:space="preserve">स्रोत : राष्ट्रीय पादप आनुवंशिक संसाधन ब्यूरो /Source : National Bureau of Plant Genetic Resources                                           </t>
  </si>
  <si>
    <t xml:space="preserve"> * The figure includes of varieties proposed to be released/notified and genetic stocks.</t>
  </si>
  <si>
    <t xml:space="preserve"> Note: Accessions of various horticultural crops received for long term conservation at -18 ± 2o C as base collections.</t>
  </si>
  <si>
    <t xml:space="preserve">कुल 3 सेक्टर 
Across 3 Sectors
</t>
  </si>
  <si>
    <t xml:space="preserve"> 39,348 ###</t>
  </si>
  <si>
    <t xml:space="preserve"> 81,351 ###</t>
  </si>
  <si>
    <t xml:space="preserve"> 76 $</t>
  </si>
  <si>
    <t>Note : Data 2019-20  is not collected  due to Covid 19 pandemic.</t>
  </si>
  <si>
    <t xml:space="preserve"> वनरोपित क्षेत्रफल ('000 हेक्टेयर)
Area Afforested ('000 hectares.)    </t>
  </si>
  <si>
    <t xml:space="preserve">वनरोपण पर व्यय (करोड़ रुपए में)
Afforestation Expenditure  (Rs Crores) </t>
  </si>
  <si>
    <t xml:space="preserve"> # The data reported during the period,which may or maynot covered the entire year.</t>
  </si>
  <si>
    <t xml:space="preserve">                                     विवरण 6.07:भारतीय बजट की पर्यावरण संबंधी सब्सिडी</t>
  </si>
  <si>
    <t xml:space="preserve">                                              Statement 6.07 : Subsidies (including Environment-related Subsidies) under Indian Budget
</t>
  </si>
  <si>
    <t>विवरण 6.08 :  स्वीकृत सौर पार्कों की सूची</t>
  </si>
  <si>
    <t>Statement 6.08: List of  sanctioned Solar Parks</t>
  </si>
  <si>
    <t>विवरण 6.09 : पारिवारिक किस्म के स्थापित किए गए राज्यवार बायोगैस संयंत्र</t>
  </si>
  <si>
    <t>Statement 6.09: State-wise  Family- Type biogas plants  installed</t>
  </si>
  <si>
    <t xml:space="preserve">विवरण 6.10 : स्कूलों में इको क्लब की संख्या </t>
  </si>
  <si>
    <t>Statement 6.10 : Number of Ecoclubs in Schools</t>
  </si>
  <si>
    <t xml:space="preserve"> विवरण 6.11 : पर्यावरण संबंधित उच्च शिक्षा में पीएचडी, एम.फिल और स्नातकोत्तर स्तर पर नामांकित छात्रों की संख्या  </t>
  </si>
  <si>
    <t xml:space="preserve">Statement 6.11:  Number of Students pursuing environment-relate higher education at  Ph.D.,M.Phil. &amp; Post Graduate Level </t>
  </si>
  <si>
    <t xml:space="preserve">  विवरण 6.12 : राष्ट्रीय जीन बैंक में आधार संग्रह में धारित जर्मप्लाज्म की स्थिति</t>
  </si>
  <si>
    <t>Statement 6.12: Status of germplasm holding in the base collection at National Genebank</t>
  </si>
  <si>
    <t xml:space="preserve">विवरण 6.13: इनविट्रो संरक्षित जर्मप्लाज्म की स्थिति
</t>
  </si>
  <si>
    <t>Statement 6.13: Status of in-vitro conserved germplasm</t>
  </si>
  <si>
    <t xml:space="preserve">विवरण 6.14 :  राष्‍ट्रीय क्रायो बैंक में क्रायो संरक्षित जर्मप्‍लाज्‍म की स्थिति                                               </t>
  </si>
  <si>
    <t xml:space="preserve">Statement 6.14:  Status of cryopreserved germplasm at national cryobank                                         </t>
  </si>
  <si>
    <t>Figure for the year 2020-21 is from BE 2020-21 of both central and state governments;if for  the year 2019-20 is from RE 2019-20 of both central and state governments and for the years prior to 2019-20  is  the actual expenditure of both central and state governments</t>
  </si>
  <si>
    <r>
      <rPr>
        <b/>
        <i/>
        <sz val="11"/>
        <color theme="1"/>
        <rFont val="Calibri"/>
        <family val="2"/>
        <scheme val="minor"/>
      </rPr>
      <t xml:space="preserve">                           स्रोत : राष्ट्रीय लेखा सांख्यिकी-2022, एनएसओ, सांख्यिकी एवं कार्यक्रम कार्यान्‍वयन मंत्रालय                                                                         
                                                              Source :</t>
    </r>
    <r>
      <rPr>
        <i/>
        <sz val="11"/>
        <color theme="1"/>
        <rFont val="Calibri"/>
        <family val="2"/>
        <scheme val="minor"/>
      </rPr>
      <t xml:space="preserve"> National Accounts Statistics-2022, NSO, Ministry of  Statistics &amp; Programme Implementation</t>
    </r>
  </si>
  <si>
    <t>BE:Budget Estimates</t>
  </si>
  <si>
    <t xml:space="preserve">2021-2022
</t>
  </si>
  <si>
    <t>( As on 31-01-2023)</t>
  </si>
  <si>
    <t>(In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</si>
</sst>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_(* \(#,##0.00\);_(* &quot;-&quot;??_);_(@_)"/>
    <numFmt numFmtId="165" formatCode="0.00;[Red]0.00"/>
    <numFmt numFmtId="166" formatCode="0;\-0;;@"/>
  </numFmts>
  <fonts count="58">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i/>
      <sz val="11"/>
      <color theme="1"/>
      <name val="Calibri"/>
      <family val="2"/>
      <scheme val="minor"/>
    </font>
    <font>
      <b/>
      <sz val="11"/>
      <color theme="1"/>
      <name val="Cambria"/>
      <family val="1"/>
      <scheme val="major"/>
    </font>
    <font>
      <sz val="11"/>
      <color theme="1"/>
      <name val="Cambria"/>
      <family val="1"/>
      <scheme val="major"/>
    </font>
    <font>
      <i/>
      <sz val="11"/>
      <color theme="1"/>
      <name val="Cambria"/>
      <family val="1"/>
      <scheme val="major"/>
    </font>
    <font>
      <b/>
      <i/>
      <sz val="11"/>
      <color theme="1"/>
      <name val="Cambria"/>
      <family val="1"/>
      <scheme val="major"/>
    </font>
    <font>
      <sz val="11"/>
      <color theme="1"/>
      <name val="Times New Roman"/>
      <family val="1"/>
    </font>
    <font>
      <b/>
      <i/>
      <sz val="11"/>
      <color theme="1"/>
      <name val="Times New Roman"/>
      <family val="1"/>
    </font>
    <font>
      <b/>
      <sz val="12"/>
      <color theme="1"/>
      <name val="Times New Roman"/>
      <family val="1"/>
    </font>
    <font>
      <b/>
      <i/>
      <u/>
      <sz val="11"/>
      <color theme="1"/>
      <name val="Times New Roman"/>
      <family val="1"/>
    </font>
    <font>
      <b/>
      <sz val="11"/>
      <name val="Calibri"/>
      <family val="2"/>
      <scheme val="minor"/>
    </font>
    <font>
      <sz val="11"/>
      <name val="Calibri"/>
      <family val="2"/>
      <scheme val="minor"/>
    </font>
    <font>
      <i/>
      <sz val="11"/>
      <name val="Calibri"/>
      <family val="2"/>
      <scheme val="minor"/>
    </font>
    <font>
      <sz val="12"/>
      <color theme="1"/>
      <name val="Cambria"/>
      <family val="2"/>
    </font>
    <font>
      <b/>
      <sz val="12"/>
      <name val="Calibri"/>
      <family val="2"/>
      <scheme val="minor"/>
    </font>
    <font>
      <b/>
      <sz val="10"/>
      <name val="Calibri"/>
      <family val="2"/>
      <scheme val="minor"/>
    </font>
    <font>
      <b/>
      <sz val="10"/>
      <color theme="1"/>
      <name val="Times New Roman"/>
      <family val="1"/>
    </font>
    <font>
      <sz val="10"/>
      <name val="Arial"/>
      <family val="2"/>
    </font>
    <font>
      <sz val="10"/>
      <name val="Calibri"/>
      <family val="2"/>
      <scheme val="minor"/>
    </font>
    <font>
      <b/>
      <vertAlign val="superscript"/>
      <sz val="10"/>
      <name val="Calibri"/>
      <family val="2"/>
      <scheme val="minor"/>
    </font>
    <font>
      <sz val="11"/>
      <color rgb="FF000000"/>
      <name val="Calibri"/>
      <family val="2"/>
      <scheme val="minor"/>
    </font>
    <font>
      <b/>
      <sz val="11"/>
      <name val="Calibri"/>
      <family val="2"/>
    </font>
    <font>
      <b/>
      <sz val="11"/>
      <color rgb="FF000000"/>
      <name val="Calibri"/>
      <family val="2"/>
      <scheme val="minor"/>
    </font>
    <font>
      <i/>
      <sz val="10"/>
      <name val="Calibri"/>
      <family val="2"/>
      <scheme val="minor"/>
    </font>
    <font>
      <i/>
      <sz val="11"/>
      <name val="Calibri"/>
      <family val="2"/>
    </font>
    <font>
      <b/>
      <i/>
      <sz val="11"/>
      <name val="Calibri"/>
      <family val="2"/>
      <scheme val="minor"/>
    </font>
    <font>
      <sz val="12"/>
      <name val="Calibri"/>
      <family val="2"/>
      <scheme val="minor"/>
    </font>
    <font>
      <sz val="11"/>
      <color theme="1"/>
      <name val="Calibri"/>
      <family val="2"/>
    </font>
    <font>
      <u/>
      <sz val="11"/>
      <color theme="10"/>
      <name val="Calibri"/>
      <family val="2"/>
    </font>
    <font>
      <u/>
      <sz val="11"/>
      <color theme="10"/>
      <name val="Calibri"/>
      <family val="2"/>
      <scheme val="minor"/>
    </font>
    <font>
      <sz val="12"/>
      <color theme="1"/>
      <name val="Cambria"/>
      <family val="1"/>
      <scheme val="major"/>
    </font>
    <font>
      <sz val="11"/>
      <name val="Cambria"/>
      <family val="1"/>
      <scheme val="major"/>
    </font>
    <font>
      <vertAlign val="superscript"/>
      <sz val="10"/>
      <name val="Calibri"/>
      <family val="2"/>
      <scheme val="minor"/>
    </font>
    <font>
      <vertAlign val="superscript"/>
      <sz val="11"/>
      <name val="Calibri"/>
      <family val="2"/>
      <scheme val="minor"/>
    </font>
    <font>
      <u/>
      <sz val="10"/>
      <color theme="10"/>
      <name val="Arial"/>
      <family val="2"/>
    </font>
    <font>
      <sz val="10"/>
      <color rgb="FF000000"/>
      <name val="Arial"/>
      <family val="2"/>
    </font>
    <font>
      <sz val="10"/>
      <name val="MS Sans Serif"/>
      <family val="2"/>
    </font>
    <font>
      <b/>
      <sz val="12"/>
      <color rgb="FF000000"/>
      <name val="Calibri"/>
      <family val="2"/>
      <scheme val="minor"/>
    </font>
    <font>
      <b/>
      <i/>
      <sz val="11"/>
      <color theme="1"/>
      <name val="Calibri"/>
      <family val="2"/>
      <scheme val="minor"/>
    </font>
    <font>
      <sz val="11"/>
      <color theme="10"/>
      <name val="Calibri"/>
      <family val="2"/>
      <scheme val="minor"/>
    </font>
    <font>
      <sz val="7.5"/>
      <name val="Arial MT"/>
      <family val="2"/>
    </font>
    <font>
      <b/>
      <sz val="10"/>
      <color rgb="FF000000"/>
      <name val="Arial"/>
      <family val="2"/>
    </font>
    <font>
      <sz val="10"/>
      <color rgb="FF000000"/>
      <name val="Arial MT"/>
      <family val="2"/>
    </font>
    <font>
      <sz val="10"/>
      <name val="Arial MT"/>
    </font>
    <font>
      <sz val="10"/>
      <name val="Arial MT"/>
      <family val="2"/>
    </font>
    <font>
      <sz val="10"/>
      <color theme="1"/>
      <name val="Cambria"/>
      <family val="1"/>
      <scheme val="major"/>
    </font>
    <font>
      <sz val="10"/>
      <color rgb="FF000000"/>
      <name val="Times New Roman"/>
      <family val="1"/>
    </font>
    <font>
      <sz val="11"/>
      <color theme="1"/>
      <name val="Calibri"/>
      <family val="2"/>
      <scheme val="minor"/>
    </font>
    <font>
      <i/>
      <sz val="12"/>
      <color theme="1"/>
      <name val="Calibri"/>
      <family val="2"/>
      <scheme val="minor"/>
    </font>
    <font>
      <i/>
      <sz val="12"/>
      <color theme="1"/>
      <name val="Calibri"/>
      <family val="2"/>
    </font>
    <font>
      <sz val="11"/>
      <name val="Calibri"/>
      <family val="2"/>
    </font>
    <font>
      <b/>
      <sz val="11"/>
      <color rgb="FF000000"/>
      <name val="Calibri"/>
      <family val="2"/>
    </font>
    <font>
      <sz val="10"/>
      <color rgb="FF161815"/>
      <name val="Arial"/>
      <family val="2"/>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79998168889431442"/>
        <bgColor indexed="65"/>
      </patternFill>
    </fill>
    <fill>
      <patternFill patternType="solid">
        <fgColor theme="6" tint="0.39997558519241921"/>
        <bgColor indexed="64"/>
      </patternFill>
    </fill>
    <fill>
      <patternFill patternType="solid">
        <fgColor rgb="FFC4D79B"/>
        <bgColor rgb="FF000000"/>
      </patternFill>
    </fill>
  </fills>
  <borders count="7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double">
        <color rgb="FF09BFFF"/>
      </left>
      <right/>
      <top style="double">
        <color rgb="FF09BFFF"/>
      </top>
      <bottom/>
      <diagonal/>
    </border>
    <border>
      <left/>
      <right/>
      <top style="double">
        <color rgb="FF09BFFF"/>
      </top>
      <bottom/>
      <diagonal/>
    </border>
    <border>
      <left/>
      <right style="double">
        <color rgb="FF09BFFF"/>
      </right>
      <top style="double">
        <color rgb="FF09BFFF"/>
      </top>
      <bottom/>
      <diagonal/>
    </border>
    <border>
      <left style="double">
        <color rgb="FF09BFFF"/>
      </left>
      <right/>
      <top/>
      <bottom/>
      <diagonal/>
    </border>
    <border>
      <left/>
      <right style="double">
        <color rgb="FF09BFFF"/>
      </right>
      <top/>
      <bottom/>
      <diagonal/>
    </border>
    <border>
      <left style="double">
        <color rgb="FF09BFFF"/>
      </left>
      <right/>
      <top/>
      <bottom style="thin">
        <color indexed="64"/>
      </bottom>
      <diagonal/>
    </border>
    <border>
      <left style="double">
        <color rgb="FF09BFFF"/>
      </left>
      <right style="thin">
        <color indexed="64"/>
      </right>
      <top style="thin">
        <color indexed="64"/>
      </top>
      <bottom style="thin">
        <color indexed="64"/>
      </bottom>
      <diagonal/>
    </border>
    <border>
      <left style="thin">
        <color indexed="64"/>
      </left>
      <right style="double">
        <color rgb="FF09BFFF"/>
      </right>
      <top style="thin">
        <color indexed="64"/>
      </top>
      <bottom style="thin">
        <color indexed="64"/>
      </bottom>
      <diagonal/>
    </border>
    <border>
      <left style="double">
        <color rgb="FF09BFFF"/>
      </left>
      <right/>
      <top/>
      <bottom style="double">
        <color rgb="FF09BFFF"/>
      </bottom>
      <diagonal/>
    </border>
    <border>
      <left/>
      <right/>
      <top/>
      <bottom style="double">
        <color rgb="FF09BFFF"/>
      </bottom>
      <diagonal/>
    </border>
    <border>
      <left/>
      <right style="double">
        <color rgb="FF09BFFF"/>
      </right>
      <top/>
      <bottom style="double">
        <color rgb="FF09BFFF"/>
      </bottom>
      <diagonal/>
    </border>
    <border>
      <left style="double">
        <color rgb="FF00B0F0"/>
      </left>
      <right/>
      <top style="double">
        <color rgb="FF00B0F0"/>
      </top>
      <bottom/>
      <diagonal/>
    </border>
    <border>
      <left/>
      <right/>
      <top style="double">
        <color rgb="FF00B0F0"/>
      </top>
      <bottom/>
      <diagonal/>
    </border>
    <border>
      <left/>
      <right style="thin">
        <color indexed="64"/>
      </right>
      <top style="double">
        <color rgb="FF00B0F0"/>
      </top>
      <bottom/>
      <diagonal/>
    </border>
    <border>
      <left/>
      <right style="double">
        <color rgb="FF00B0F0"/>
      </right>
      <top style="double">
        <color rgb="FF00B0F0"/>
      </top>
      <bottom/>
      <diagonal/>
    </border>
    <border>
      <left style="double">
        <color rgb="FF00B0F0"/>
      </left>
      <right/>
      <top/>
      <bottom/>
      <diagonal/>
    </border>
    <border>
      <left/>
      <right style="double">
        <color rgb="FF00B0F0"/>
      </right>
      <top/>
      <bottom/>
      <diagonal/>
    </border>
    <border>
      <left/>
      <right style="double">
        <color rgb="FF00B0F0"/>
      </right>
      <top/>
      <bottom style="thin">
        <color indexed="64"/>
      </bottom>
      <diagonal/>
    </border>
    <border>
      <left style="double">
        <color rgb="FF00B0F0"/>
      </left>
      <right style="thin">
        <color indexed="64"/>
      </right>
      <top style="thin">
        <color indexed="64"/>
      </top>
      <bottom style="thin">
        <color indexed="64"/>
      </bottom>
      <diagonal/>
    </border>
    <border>
      <left style="thin">
        <color indexed="64"/>
      </left>
      <right style="double">
        <color rgb="FF00B0F0"/>
      </right>
      <top style="thin">
        <color indexed="64"/>
      </top>
      <bottom/>
      <diagonal/>
    </border>
    <border>
      <left style="thin">
        <color indexed="64"/>
      </left>
      <right style="double">
        <color rgb="FF00B0F0"/>
      </right>
      <top/>
      <bottom style="thin">
        <color indexed="64"/>
      </bottom>
      <diagonal/>
    </border>
    <border>
      <left style="thin">
        <color indexed="64"/>
      </left>
      <right style="double">
        <color rgb="FF00B0F0"/>
      </right>
      <top style="thin">
        <color indexed="64"/>
      </top>
      <bottom style="thin">
        <color indexed="64"/>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style="double">
        <color rgb="FF00B0F0"/>
      </left>
      <right style="thin">
        <color indexed="64"/>
      </right>
      <top style="thin">
        <color indexed="64"/>
      </top>
      <bottom/>
      <diagonal/>
    </border>
    <border>
      <left style="double">
        <color rgb="FF00B0F0"/>
      </left>
      <right style="thin">
        <color indexed="64"/>
      </right>
      <top/>
      <bottom style="thin">
        <color indexed="64"/>
      </bottom>
      <diagonal/>
    </border>
    <border>
      <left style="double">
        <color rgb="FF00B0F0"/>
      </left>
      <right/>
      <top style="thin">
        <color indexed="64"/>
      </top>
      <bottom/>
      <diagonal/>
    </border>
    <border>
      <left style="double">
        <color rgb="FF00B0F0"/>
      </left>
      <right/>
      <top/>
      <bottom style="thin">
        <color indexed="64"/>
      </bottom>
      <diagonal/>
    </border>
    <border>
      <left style="thin">
        <color indexed="64"/>
      </left>
      <right style="thin">
        <color indexed="64"/>
      </right>
      <top style="thin">
        <color indexed="64"/>
      </top>
      <bottom style="double">
        <color rgb="FF00B0F0"/>
      </bottom>
      <diagonal/>
    </border>
    <border>
      <left/>
      <right style="thin">
        <color indexed="64"/>
      </right>
      <top style="thin">
        <color indexed="64"/>
      </top>
      <bottom style="double">
        <color rgb="FF00B0F0"/>
      </bottom>
      <diagonal/>
    </border>
    <border>
      <left style="double">
        <color rgb="FF00B0F0"/>
      </left>
      <right/>
      <top style="thin">
        <color indexed="64"/>
      </top>
      <bottom style="thin">
        <color indexed="64"/>
      </bottom>
      <diagonal/>
    </border>
    <border>
      <left style="double">
        <color rgb="FF00B0F0"/>
      </left>
      <right style="thin">
        <color indexed="64"/>
      </right>
      <top/>
      <bottom/>
      <diagonal/>
    </border>
    <border>
      <left/>
      <right style="thin">
        <color indexed="64"/>
      </right>
      <top style="double">
        <color rgb="FF09BFFF"/>
      </top>
      <bottom/>
      <diagonal/>
    </border>
    <border>
      <left style="double">
        <color rgb="FF09BFFF"/>
      </left>
      <right/>
      <top style="thin">
        <color indexed="64"/>
      </top>
      <bottom style="thin">
        <color indexed="64"/>
      </bottom>
      <diagonal/>
    </border>
    <border>
      <left style="double">
        <color rgb="FF09BFFF"/>
      </left>
      <right/>
      <top style="thin">
        <color indexed="64"/>
      </top>
      <bottom/>
      <diagonal/>
    </border>
    <border>
      <left/>
      <right style="double">
        <color rgb="FF09BFFF"/>
      </right>
      <top style="thin">
        <color indexed="64"/>
      </top>
      <bottom/>
      <diagonal/>
    </border>
    <border>
      <left/>
      <right style="thin">
        <color indexed="64"/>
      </right>
      <top/>
      <bottom style="double">
        <color rgb="FF09BFFF"/>
      </bottom>
      <diagonal/>
    </border>
    <border>
      <left style="thin">
        <color indexed="64"/>
      </left>
      <right style="thin">
        <color indexed="64"/>
      </right>
      <top style="thin">
        <color indexed="64"/>
      </top>
      <bottom style="double">
        <color rgb="FF09BFFF"/>
      </bottom>
      <diagonal/>
    </border>
    <border>
      <left style="double">
        <color rgb="FF00B0F0"/>
      </left>
      <right/>
      <top style="thin">
        <color indexed="64"/>
      </top>
      <bottom style="double">
        <color rgb="FF00B0F0"/>
      </bottom>
      <diagonal/>
    </border>
    <border>
      <left style="double">
        <color rgb="FF09BFFF"/>
      </left>
      <right/>
      <top style="thin">
        <color indexed="64"/>
      </top>
      <bottom style="double">
        <color rgb="FF09BFFF"/>
      </bottom>
      <diagonal/>
    </border>
    <border>
      <left/>
      <right style="thin">
        <color indexed="64"/>
      </right>
      <top style="thin">
        <color indexed="64"/>
      </top>
      <bottom style="double">
        <color rgb="FF09BFFF"/>
      </bottom>
      <diagonal/>
    </border>
    <border>
      <left style="medium">
        <color indexed="64"/>
      </left>
      <right style="medium">
        <color indexed="64"/>
      </right>
      <top/>
      <bottom style="medium">
        <color indexed="64"/>
      </bottom>
      <diagonal/>
    </border>
    <border>
      <left style="thin">
        <color indexed="64"/>
      </left>
      <right style="double">
        <color rgb="FF00B0F0"/>
      </right>
      <top style="thin">
        <color indexed="64"/>
      </top>
      <bottom style="double">
        <color rgb="FF00B0F0"/>
      </bottom>
      <diagonal/>
    </border>
    <border>
      <left/>
      <right style="double">
        <color rgb="FF00B0F0"/>
      </right>
      <top style="thin">
        <color indexed="64"/>
      </top>
      <bottom style="thin">
        <color indexed="64"/>
      </bottom>
      <diagonal/>
    </border>
    <border>
      <left style="double">
        <color rgb="FF00B0F0"/>
      </left>
      <right style="thin">
        <color indexed="64"/>
      </right>
      <top style="thin">
        <color indexed="64"/>
      </top>
      <bottom style="double">
        <color rgb="FF00B0F0"/>
      </bottom>
      <diagonal/>
    </border>
    <border>
      <left/>
      <right style="double">
        <color rgb="FF00B0F0"/>
      </right>
      <top style="thin">
        <color indexed="64"/>
      </top>
      <bottom/>
      <diagonal/>
    </border>
    <border>
      <left style="thin">
        <color indexed="64"/>
      </left>
      <right style="double">
        <color rgb="FF09BFFF"/>
      </right>
      <top style="thin">
        <color indexed="64"/>
      </top>
      <bottom/>
      <diagonal/>
    </border>
    <border>
      <left style="thin">
        <color indexed="64"/>
      </left>
      <right style="double">
        <color rgb="FF09BFFF"/>
      </right>
      <top/>
      <bottom style="thin">
        <color indexed="64"/>
      </bottom>
      <diagonal/>
    </border>
    <border>
      <left style="thin">
        <color indexed="64"/>
      </left>
      <right style="double">
        <color rgb="FF09BFFF"/>
      </right>
      <top style="thin">
        <color indexed="64"/>
      </top>
      <bottom style="double">
        <color rgb="FF09BFFF"/>
      </bottom>
      <diagonal/>
    </border>
    <border>
      <left style="thin">
        <color indexed="64"/>
      </left>
      <right/>
      <top style="thin">
        <color indexed="64"/>
      </top>
      <bottom style="double">
        <color rgb="FF00B0F0"/>
      </bottom>
      <diagonal/>
    </border>
    <border>
      <left/>
      <right/>
      <top style="thin">
        <color indexed="64"/>
      </top>
      <bottom style="double">
        <color rgb="FF00B0F0"/>
      </bottom>
      <diagonal/>
    </border>
    <border>
      <left/>
      <right/>
      <top/>
      <bottom style="medium">
        <color indexed="64"/>
      </bottom>
      <diagonal/>
    </border>
    <border>
      <left style="double">
        <color rgb="FF09BFFF"/>
      </left>
      <right style="thin">
        <color indexed="64"/>
      </right>
      <top style="thin">
        <color indexed="64"/>
      </top>
      <bottom/>
      <diagonal/>
    </border>
    <border>
      <left style="double">
        <color rgb="FF09BFFF"/>
      </left>
      <right style="thin">
        <color indexed="64"/>
      </right>
      <top/>
      <bottom style="thin">
        <color indexed="64"/>
      </bottom>
      <diagonal/>
    </border>
    <border>
      <left/>
      <right style="double">
        <color rgb="FF09BFFF"/>
      </right>
      <top/>
      <bottom style="thin">
        <color indexed="64"/>
      </bottom>
      <diagonal/>
    </border>
  </borders>
  <cellStyleXfs count="84">
    <xf numFmtId="0" fontId="0" fillId="0" borderId="0"/>
    <xf numFmtId="43" fontId="1" fillId="0" borderId="0" applyFont="0" applyFill="0" applyBorder="0" applyAlignment="0" applyProtection="0"/>
    <xf numFmtId="0" fontId="17" fillId="0" borderId="0"/>
    <xf numFmtId="0" fontId="21" fillId="0" borderId="0"/>
    <xf numFmtId="0" fontId="32" fillId="0" borderId="0" applyNumberFormat="0" applyFill="0" applyBorder="0" applyAlignment="0" applyProtection="0">
      <alignment vertical="top"/>
      <protection locked="0"/>
    </xf>
    <xf numFmtId="0" fontId="21" fillId="0" borderId="0"/>
    <xf numFmtId="0" fontId="33" fillId="0" borderId="0" applyNumberFormat="0" applyFill="0" applyBorder="0" applyAlignment="0" applyProtection="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21" fillId="0" borderId="0"/>
    <xf numFmtId="164" fontId="21" fillId="0" borderId="0" applyFont="0" applyFill="0" applyBorder="0" applyAlignment="0" applyProtection="0"/>
    <xf numFmtId="164" fontId="1" fillId="0" borderId="0" applyFont="0" applyFill="0" applyBorder="0" applyAlignment="0" applyProtection="0"/>
    <xf numFmtId="0" fontId="3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1" fillId="0" borderId="0"/>
    <xf numFmtId="0" fontId="21" fillId="0" borderId="0"/>
    <xf numFmtId="0" fontId="40" fillId="0" borderId="0"/>
    <xf numFmtId="0" fontId="40" fillId="0" borderId="0"/>
    <xf numFmtId="0" fontId="1" fillId="0" borderId="0"/>
    <xf numFmtId="0" fontId="1" fillId="0" borderId="0"/>
    <xf numFmtId="0" fontId="40" fillId="0" borderId="0"/>
    <xf numFmtId="0" fontId="2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0" fontId="50" fillId="0" borderId="0"/>
    <xf numFmtId="0" fontId="1" fillId="4" borderId="0" applyNumberFormat="0" applyBorder="0" applyAlignment="0" applyProtection="0"/>
    <xf numFmtId="0" fontId="21" fillId="0" borderId="0"/>
    <xf numFmtId="0" fontId="50" fillId="0" borderId="0"/>
    <xf numFmtId="0" fontId="1" fillId="0" borderId="0"/>
    <xf numFmtId="0" fontId="1" fillId="0" borderId="0"/>
    <xf numFmtId="0" fontId="51" fillId="0" borderId="0"/>
    <xf numFmtId="43" fontId="1" fillId="0" borderId="0" applyFont="0" applyFill="0" applyBorder="0" applyAlignment="0" applyProtection="0"/>
    <xf numFmtId="0" fontId="57" fillId="0" borderId="0"/>
  </cellStyleXfs>
  <cellXfs count="801">
    <xf numFmtId="0" fontId="0" fillId="0" borderId="0" xfId="0"/>
    <xf numFmtId="0" fontId="2" fillId="0" borderId="0" xfId="0" applyFont="1"/>
    <xf numFmtId="0" fontId="4" fillId="0" borderId="0" xfId="0" applyFont="1"/>
    <xf numFmtId="0" fontId="2" fillId="0" borderId="1" xfId="0" applyFont="1" applyBorder="1" applyAlignment="1">
      <alignment horizontal="center"/>
    </xf>
    <xf numFmtId="0" fontId="0" fillId="0" borderId="2" xfId="0" applyBorder="1" applyAlignment="1">
      <alignment vertical="center"/>
    </xf>
    <xf numFmtId="2" fontId="0" fillId="0" borderId="2" xfId="0" applyNumberFormat="1" applyBorder="1" applyAlignment="1">
      <alignment horizontal="right" vertical="center"/>
    </xf>
    <xf numFmtId="0" fontId="5" fillId="0" borderId="0" xfId="0" applyFont="1"/>
    <xf numFmtId="0" fontId="3" fillId="0" borderId="0" xfId="0" applyFont="1"/>
    <xf numFmtId="0" fontId="0" fillId="0" borderId="0" xfId="0" applyAlignment="1">
      <alignment vertical="center"/>
    </xf>
    <xf numFmtId="0" fontId="8" fillId="0" borderId="0" xfId="0" applyFont="1" applyAlignment="1">
      <alignment vertical="top"/>
    </xf>
    <xf numFmtId="0" fontId="15" fillId="0" borderId="0" xfId="0" applyFont="1"/>
    <xf numFmtId="0" fontId="15" fillId="0" borderId="0" xfId="0" applyFont="1" applyAlignment="1">
      <alignment horizontal="center"/>
    </xf>
    <xf numFmtId="0" fontId="15" fillId="0" borderId="11" xfId="0" applyFont="1" applyBorder="1" applyAlignment="1">
      <alignment horizontal="right" vertical="center"/>
    </xf>
    <xf numFmtId="0" fontId="15" fillId="0" borderId="9" xfId="0" applyFont="1" applyBorder="1" applyAlignment="1">
      <alignment horizontal="right" vertical="center"/>
    </xf>
    <xf numFmtId="0" fontId="15" fillId="0" borderId="0" xfId="0" applyFont="1" applyAlignment="1">
      <alignment vertical="center"/>
    </xf>
    <xf numFmtId="0" fontId="20" fillId="0" borderId="0" xfId="0" applyFont="1" applyAlignment="1">
      <alignment horizontal="right" wrapText="1"/>
    </xf>
    <xf numFmtId="0" fontId="15" fillId="0" borderId="2" xfId="0" applyFont="1" applyBorder="1" applyAlignment="1">
      <alignment horizontal="left" vertical="center"/>
    </xf>
    <xf numFmtId="0" fontId="15" fillId="0" borderId="2" xfId="0" applyFont="1" applyBorder="1" applyAlignment="1">
      <alignment horizontal="right" vertical="center"/>
    </xf>
    <xf numFmtId="0" fontId="15" fillId="0" borderId="5" xfId="0" applyFont="1" applyBorder="1" applyAlignment="1">
      <alignment horizontal="right" vertical="center"/>
    </xf>
    <xf numFmtId="0" fontId="15" fillId="0" borderId="2" xfId="0" applyFont="1" applyBorder="1" applyAlignment="1">
      <alignment horizontal="left" vertical="center" wrapText="1"/>
    </xf>
    <xf numFmtId="0" fontId="16" fillId="0" borderId="0" xfId="0" applyFont="1"/>
    <xf numFmtId="0" fontId="34" fillId="0" borderId="0" xfId="0" applyFont="1"/>
    <xf numFmtId="0" fontId="34" fillId="0" borderId="0" xfId="0" applyFont="1" applyAlignment="1">
      <alignment horizontal="center"/>
    </xf>
    <xf numFmtId="0" fontId="7" fillId="0" borderId="2" xfId="11" applyFont="1" applyBorder="1" applyAlignment="1">
      <alignment vertical="center" wrapText="1"/>
    </xf>
    <xf numFmtId="0" fontId="35" fillId="0" borderId="2" xfId="11" applyFont="1" applyBorder="1" applyAlignment="1">
      <alignment horizontal="left" vertical="center" wrapText="1"/>
    </xf>
    <xf numFmtId="0" fontId="1" fillId="0" borderId="2" xfId="11" applyFont="1" applyBorder="1" applyAlignment="1">
      <alignment vertical="center" wrapText="1"/>
    </xf>
    <xf numFmtId="0" fontId="10" fillId="0" borderId="0" xfId="0" applyFont="1"/>
    <xf numFmtId="0" fontId="11" fillId="0" borderId="0" xfId="0" applyFont="1" applyAlignment="1">
      <alignment horizontal="right"/>
    </xf>
    <xf numFmtId="0" fontId="12" fillId="0" borderId="0" xfId="0" applyFont="1" applyAlignment="1">
      <alignment horizontal="center" vertical="center"/>
    </xf>
    <xf numFmtId="1" fontId="10" fillId="0" borderId="0" xfId="0" applyNumberFormat="1" applyFont="1" applyAlignment="1">
      <alignment horizontal="center"/>
    </xf>
    <xf numFmtId="0" fontId="13" fillId="0" borderId="0" xfId="0" applyFont="1" applyAlignment="1">
      <alignment vertical="center"/>
    </xf>
    <xf numFmtId="0" fontId="10" fillId="0" borderId="0" xfId="0" applyFont="1" applyAlignment="1">
      <alignment vertical="center"/>
    </xf>
    <xf numFmtId="0" fontId="30" fillId="0" borderId="0" xfId="0" applyFont="1" applyAlignment="1">
      <alignment vertical="top"/>
    </xf>
    <xf numFmtId="0" fontId="2" fillId="0" borderId="2" xfId="0" applyFont="1" applyBorder="1" applyAlignment="1">
      <alignment horizontal="right" vertical="top"/>
    </xf>
    <xf numFmtId="0" fontId="0" fillId="0" borderId="2" xfId="0" applyBorder="1" applyAlignment="1">
      <alignment horizontal="left" vertical="top" wrapText="1"/>
    </xf>
    <xf numFmtId="0" fontId="0" fillId="0" borderId="2" xfId="0" applyBorder="1" applyAlignment="1">
      <alignment horizontal="right" vertical="top"/>
    </xf>
    <xf numFmtId="0" fontId="14" fillId="0" borderId="2" xfId="0" applyFont="1" applyBorder="1" applyAlignment="1">
      <alignment horizontal="right" vertical="center"/>
    </xf>
    <xf numFmtId="0" fontId="0" fillId="0" borderId="2" xfId="0" applyBorder="1" applyAlignment="1">
      <alignment horizontal="center" vertical="top" wrapText="1"/>
    </xf>
    <xf numFmtId="2" fontId="45" fillId="0" borderId="2" xfId="0" applyNumberFormat="1" applyFont="1" applyBorder="1" applyAlignment="1">
      <alignment horizontal="center" vertical="top" shrinkToFit="1"/>
    </xf>
    <xf numFmtId="2" fontId="46" fillId="0" borderId="2" xfId="0" applyNumberFormat="1" applyFont="1" applyBorder="1" applyAlignment="1">
      <alignment horizontal="center" vertical="top" shrinkToFit="1"/>
    </xf>
    <xf numFmtId="0" fontId="47" fillId="0" borderId="2" xfId="0" applyFont="1" applyBorder="1" applyAlignment="1">
      <alignment horizontal="center" vertical="top" wrapText="1"/>
    </xf>
    <xf numFmtId="2" fontId="47" fillId="0" borderId="2" xfId="0" applyNumberFormat="1" applyFont="1" applyBorder="1" applyAlignment="1">
      <alignment horizontal="center" vertical="top" wrapText="1"/>
    </xf>
    <xf numFmtId="2" fontId="0" fillId="3" borderId="2" xfId="0" applyNumberFormat="1" applyFill="1" applyBorder="1" applyAlignment="1">
      <alignment horizontal="right" vertical="top"/>
    </xf>
    <xf numFmtId="0" fontId="49" fillId="0" borderId="0" xfId="0" applyFont="1" applyAlignment="1">
      <alignment vertical="top"/>
    </xf>
    <xf numFmtId="0" fontId="1" fillId="0" borderId="0" xfId="79"/>
    <xf numFmtId="0" fontId="15" fillId="2" borderId="2" xfId="79" applyFont="1" applyFill="1" applyBorder="1" applyAlignment="1">
      <alignment horizontal="left" vertical="center" wrapText="1"/>
    </xf>
    <xf numFmtId="0" fontId="15" fillId="0" borderId="1" xfId="0" applyFont="1" applyBorder="1"/>
    <xf numFmtId="0" fontId="15" fillId="0" borderId="2" xfId="79" applyFont="1" applyBorder="1" applyAlignment="1">
      <alignment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2" xfId="0" applyFont="1" applyFill="1" applyBorder="1" applyAlignment="1">
      <alignment horizontal="center" wrapText="1"/>
    </xf>
    <xf numFmtId="0" fontId="15" fillId="2" borderId="2" xfId="3" applyFont="1" applyFill="1" applyBorder="1" applyAlignment="1">
      <alignment wrapText="1"/>
    </xf>
    <xf numFmtId="1" fontId="15" fillId="2" borderId="2" xfId="3" applyNumberFormat="1" applyFont="1" applyFill="1" applyBorder="1" applyAlignment="1">
      <alignment wrapText="1"/>
    </xf>
    <xf numFmtId="2" fontId="15" fillId="2" borderId="2" xfId="3" applyNumberFormat="1" applyFont="1" applyFill="1" applyBorder="1" applyAlignment="1">
      <alignment wrapText="1"/>
    </xf>
    <xf numFmtId="1" fontId="15" fillId="2" borderId="10" xfId="3" applyNumberFormat="1" applyFont="1" applyFill="1" applyBorder="1" applyAlignment="1">
      <alignment wrapText="1"/>
    </xf>
    <xf numFmtId="2" fontId="15" fillId="2" borderId="10" xfId="3" applyNumberFormat="1" applyFont="1" applyFill="1" applyBorder="1" applyAlignment="1">
      <alignment wrapText="1"/>
    </xf>
    <xf numFmtId="0" fontId="14" fillId="2" borderId="2" xfId="3" applyFont="1" applyFill="1" applyBorder="1" applyAlignment="1">
      <alignment wrapText="1"/>
    </xf>
    <xf numFmtId="2" fontId="14" fillId="2" borderId="2" xfId="3" applyNumberFormat="1" applyFont="1" applyFill="1" applyBorder="1" applyAlignment="1">
      <alignment wrapText="1"/>
    </xf>
    <xf numFmtId="1" fontId="14" fillId="2" borderId="2" xfId="3" applyNumberFormat="1" applyFont="1" applyFill="1" applyBorder="1" applyAlignment="1">
      <alignment wrapText="1"/>
    </xf>
    <xf numFmtId="0" fontId="18" fillId="5" borderId="2" xfId="3" applyFont="1" applyFill="1" applyBorder="1" applyAlignment="1">
      <alignment horizontal="center" vertical="center" textRotation="90"/>
    </xf>
    <xf numFmtId="0" fontId="2" fillId="5" borderId="2" xfId="0" applyFont="1" applyFill="1" applyBorder="1" applyAlignment="1">
      <alignment vertical="top" wrapText="1"/>
    </xf>
    <xf numFmtId="0" fontId="14" fillId="2" borderId="2" xfId="79" applyFont="1" applyFill="1" applyBorder="1" applyAlignment="1">
      <alignment horizontal="center" vertical="top" wrapText="1"/>
    </xf>
    <xf numFmtId="0" fontId="2" fillId="2" borderId="2" xfId="0" applyFont="1" applyFill="1" applyBorder="1" applyAlignment="1">
      <alignment horizontal="left" vertical="top" wrapText="1"/>
    </xf>
    <xf numFmtId="2" fontId="0" fillId="2" borderId="2" xfId="0" applyNumberFormat="1" applyFill="1" applyBorder="1" applyAlignment="1">
      <alignment horizontal="right" vertical="top" wrapText="1"/>
    </xf>
    <xf numFmtId="0" fontId="0" fillId="2" borderId="2" xfId="0" applyFill="1" applyBorder="1" applyAlignment="1">
      <alignment horizontal="right" vertical="top" wrapText="1"/>
    </xf>
    <xf numFmtId="0" fontId="24" fillId="2" borderId="2" xfId="0" applyFont="1" applyFill="1" applyBorder="1" applyAlignment="1">
      <alignment horizontal="right" vertical="top" wrapText="1"/>
    </xf>
    <xf numFmtId="4" fontId="26" fillId="2" borderId="2" xfId="0" applyNumberFormat="1" applyFont="1" applyFill="1" applyBorder="1" applyAlignment="1">
      <alignment horizontal="right" vertical="top" wrapText="1"/>
    </xf>
    <xf numFmtId="3" fontId="26" fillId="2" borderId="2" xfId="0" applyNumberFormat="1" applyFont="1" applyFill="1" applyBorder="1" applyAlignment="1">
      <alignment horizontal="right" vertical="top" wrapText="1"/>
    </xf>
    <xf numFmtId="0" fontId="6" fillId="5" borderId="2" xfId="0" applyFont="1" applyFill="1" applyBorder="1" applyAlignment="1">
      <alignment vertical="center"/>
    </xf>
    <xf numFmtId="0" fontId="15" fillId="2" borderId="2" xfId="14" applyFont="1" applyFill="1" applyBorder="1"/>
    <xf numFmtId="0" fontId="15" fillId="2" borderId="2" xfId="14" applyFont="1" applyFill="1" applyBorder="1" applyAlignment="1">
      <alignment horizontal="right"/>
    </xf>
    <xf numFmtId="0" fontId="15" fillId="2" borderId="2" xfId="0" applyFont="1" applyFill="1" applyBorder="1"/>
    <xf numFmtId="0" fontId="14" fillId="5" borderId="5" xfId="14" applyFont="1" applyFill="1" applyBorder="1" applyAlignment="1">
      <alignment horizontal="center" vertical="center" wrapText="1"/>
    </xf>
    <xf numFmtId="0" fontId="14" fillId="5" borderId="2" xfId="14" applyFont="1" applyFill="1" applyBorder="1" applyAlignment="1">
      <alignment horizontal="center" vertical="center"/>
    </xf>
    <xf numFmtId="0" fontId="14" fillId="2" borderId="2" xfId="14" applyFont="1" applyFill="1" applyBorder="1"/>
    <xf numFmtId="0" fontId="14" fillId="2" borderId="2" xfId="14" applyFont="1" applyFill="1" applyBorder="1" applyAlignment="1">
      <alignment horizontal="right"/>
    </xf>
    <xf numFmtId="0" fontId="30" fillId="2" borderId="2" xfId="15" applyFont="1" applyFill="1" applyBorder="1" applyAlignment="1">
      <alignment horizontal="right" vertical="center"/>
    </xf>
    <xf numFmtId="3" fontId="30" fillId="2" borderId="2" xfId="15" applyNumberFormat="1" applyFont="1" applyFill="1" applyBorder="1" applyAlignment="1">
      <alignment horizontal="right" vertical="center"/>
    </xf>
    <xf numFmtId="16" fontId="30" fillId="2" borderId="2" xfId="15" applyNumberFormat="1" applyFont="1" applyFill="1" applyBorder="1" applyAlignment="1">
      <alignment horizontal="right" vertical="center"/>
    </xf>
    <xf numFmtId="0" fontId="18" fillId="2" borderId="2" xfId="15" applyFont="1" applyFill="1" applyBorder="1" applyAlignment="1">
      <alignment horizontal="right" vertical="center"/>
    </xf>
    <xf numFmtId="0" fontId="14" fillId="2" borderId="2" xfId="0" applyFont="1" applyFill="1" applyBorder="1" applyAlignment="1">
      <alignment horizontal="right" vertical="center"/>
    </xf>
    <xf numFmtId="0" fontId="15" fillId="2" borderId="2" xfId="0" applyFont="1" applyFill="1" applyBorder="1" applyAlignment="1">
      <alignment horizontal="right" vertical="center"/>
    </xf>
    <xf numFmtId="0" fontId="15" fillId="2" borderId="2" xfId="16" applyFont="1" applyFill="1" applyBorder="1" applyAlignment="1">
      <alignment horizontal="right" vertical="center" wrapText="1"/>
    </xf>
    <xf numFmtId="0" fontId="15" fillId="2" borderId="2" xfId="0" applyFont="1" applyFill="1" applyBorder="1" applyAlignment="1">
      <alignment horizontal="right" vertical="center" wrapText="1"/>
    </xf>
    <xf numFmtId="0" fontId="14" fillId="2" borderId="2" xfId="0" applyFont="1" applyFill="1" applyBorder="1" applyAlignment="1">
      <alignment horizontal="right" vertical="center" wrapText="1"/>
    </xf>
    <xf numFmtId="0" fontId="14" fillId="5" borderId="2" xfId="16" applyFont="1" applyFill="1" applyBorder="1" applyAlignment="1">
      <alignment horizontal="center" vertical="center"/>
    </xf>
    <xf numFmtId="0" fontId="14" fillId="5" borderId="2" xfId="0" applyFont="1" applyFill="1" applyBorder="1" applyAlignment="1">
      <alignment horizontal="center" vertical="center"/>
    </xf>
    <xf numFmtId="0" fontId="0" fillId="0" borderId="6" xfId="0" applyBorder="1"/>
    <xf numFmtId="0" fontId="15" fillId="0" borderId="6" xfId="0" applyFont="1" applyBorder="1"/>
    <xf numFmtId="0" fontId="15" fillId="0" borderId="7" xfId="0" applyFont="1" applyBorder="1"/>
    <xf numFmtId="0" fontId="15" fillId="0" borderId="8" xfId="0" applyFont="1" applyBorder="1"/>
    <xf numFmtId="0" fontId="15" fillId="0" borderId="9" xfId="0" applyFont="1" applyBorder="1"/>
    <xf numFmtId="0" fontId="14" fillId="0" borderId="7" xfId="15" applyFont="1" applyBorder="1" applyAlignment="1">
      <alignment horizontal="center" vertical="center"/>
    </xf>
    <xf numFmtId="0" fontId="6" fillId="0" borderId="7" xfId="0" applyFont="1" applyBorder="1" applyAlignment="1">
      <alignment horizontal="center" vertical="center" wrapText="1"/>
    </xf>
    <xf numFmtId="0" fontId="34" fillId="0" borderId="6" xfId="0" applyFont="1" applyBorder="1" applyAlignment="1">
      <alignment horizontal="center"/>
    </xf>
    <xf numFmtId="0" fontId="15" fillId="0" borderId="13" xfId="0" applyFont="1" applyBorder="1"/>
    <xf numFmtId="0" fontId="3" fillId="0" borderId="19" xfId="0" applyFont="1" applyBorder="1" applyAlignment="1">
      <alignment horizontal="center" vertical="center"/>
    </xf>
    <xf numFmtId="0" fontId="3" fillId="0" borderId="20" xfId="0" applyFont="1" applyBorder="1" applyAlignment="1">
      <alignment vertical="center"/>
    </xf>
    <xf numFmtId="0" fontId="4" fillId="0" borderId="19" xfId="0" applyFont="1" applyBorder="1" applyAlignment="1">
      <alignment horizontal="center"/>
    </xf>
    <xf numFmtId="0" fontId="4" fillId="0" borderId="20" xfId="0" applyFont="1" applyBorder="1"/>
    <xf numFmtId="0" fontId="4" fillId="0" borderId="20" xfId="0" applyFont="1" applyBorder="1" applyAlignment="1">
      <alignment horizontal="right"/>
    </xf>
    <xf numFmtId="0" fontId="0" fillId="0" borderId="21" xfId="0" applyBorder="1" applyAlignment="1">
      <alignment horizontal="left"/>
    </xf>
    <xf numFmtId="0" fontId="2" fillId="0" borderId="20" xfId="0" applyFont="1" applyBorder="1"/>
    <xf numFmtId="0" fontId="2" fillId="2" borderId="22" xfId="0" applyFont="1" applyFill="1" applyBorder="1" applyAlignment="1">
      <alignment horizontal="center" vertical="center" wrapText="1"/>
    </xf>
    <xf numFmtId="0" fontId="5" fillId="0" borderId="20" xfId="0" applyFont="1" applyBorder="1"/>
    <xf numFmtId="0" fontId="0" fillId="0" borderId="19" xfId="0" applyBorder="1"/>
    <xf numFmtId="0" fontId="0" fillId="0" borderId="20" xfId="0" applyBorder="1"/>
    <xf numFmtId="0" fontId="0" fillId="0" borderId="24" xfId="0" applyBorder="1"/>
    <xf numFmtId="0" fontId="15" fillId="0" borderId="31" xfId="0" applyFont="1" applyBorder="1"/>
    <xf numFmtId="0" fontId="15" fillId="0" borderId="42" xfId="0" applyFont="1" applyBorder="1" applyAlignment="1">
      <alignment horizontal="center" vertical="center"/>
    </xf>
    <xf numFmtId="0" fontId="15" fillId="0" borderId="34" xfId="0" applyFont="1" applyBorder="1" applyAlignment="1">
      <alignment horizontal="center" vertical="center"/>
    </xf>
    <xf numFmtId="0" fontId="15" fillId="0" borderId="45" xfId="0" applyFont="1" applyBorder="1" applyAlignment="1">
      <alignment horizontal="right" vertical="center"/>
    </xf>
    <xf numFmtId="0" fontId="15" fillId="0" borderId="41" xfId="0" applyFont="1" applyBorder="1" applyAlignment="1">
      <alignment horizontal="center" vertical="center"/>
    </xf>
    <xf numFmtId="0" fontId="15" fillId="0" borderId="46" xfId="0" applyFont="1" applyBorder="1" applyAlignment="1">
      <alignment horizontal="right" vertical="center"/>
    </xf>
    <xf numFmtId="0" fontId="15" fillId="2" borderId="34" xfId="3" applyFont="1" applyFill="1" applyBorder="1" applyAlignment="1">
      <alignment horizontal="center" vertical="center" wrapText="1"/>
    </xf>
    <xf numFmtId="0" fontId="15" fillId="2" borderId="41" xfId="3" applyFont="1" applyFill="1" applyBorder="1" applyAlignment="1">
      <alignment horizontal="center" vertical="center" wrapText="1"/>
    </xf>
    <xf numFmtId="0" fontId="14" fillId="0" borderId="31" xfId="0" applyFont="1" applyBorder="1" applyAlignment="1">
      <alignment horizontal="right"/>
    </xf>
    <xf numFmtId="2" fontId="0" fillId="2" borderId="11" xfId="0" applyNumberFormat="1" applyFill="1" applyBorder="1" applyAlignment="1">
      <alignment horizontal="right" vertical="top" wrapText="1"/>
    </xf>
    <xf numFmtId="0" fontId="0" fillId="2" borderId="11" xfId="0" applyFill="1" applyBorder="1" applyAlignment="1">
      <alignment horizontal="right" vertical="top" wrapText="1"/>
    </xf>
    <xf numFmtId="2" fontId="0" fillId="2" borderId="54" xfId="0" applyNumberFormat="1" applyFill="1" applyBorder="1" applyAlignment="1">
      <alignment horizontal="right" vertical="top" wrapText="1"/>
    </xf>
    <xf numFmtId="0" fontId="0" fillId="2" borderId="54" xfId="0" applyFill="1" applyBorder="1" applyAlignment="1">
      <alignment horizontal="right" vertical="top" wrapText="1"/>
    </xf>
    <xf numFmtId="0" fontId="0" fillId="0" borderId="20" xfId="0" applyBorder="1" applyAlignment="1">
      <alignment vertical="center"/>
    </xf>
    <xf numFmtId="0" fontId="15" fillId="2" borderId="5" xfId="14" applyFont="1" applyFill="1" applyBorder="1"/>
    <xf numFmtId="0" fontId="14" fillId="2" borderId="5" xfId="14" applyFont="1" applyFill="1" applyBorder="1"/>
    <xf numFmtId="0" fontId="14" fillId="0" borderId="19" xfId="15" applyFont="1" applyBorder="1" applyAlignment="1">
      <alignment horizontal="center" vertical="center"/>
    </xf>
    <xf numFmtId="0" fontId="15" fillId="0" borderId="24" xfId="0" applyFont="1" applyBorder="1" applyAlignment="1">
      <alignment vertical="center"/>
    </xf>
    <xf numFmtId="0" fontId="15" fillId="0" borderId="25" xfId="0" applyFont="1" applyBorder="1" applyAlignment="1">
      <alignment vertical="center"/>
    </xf>
    <xf numFmtId="0" fontId="15" fillId="0" borderId="53" xfId="0" applyFont="1" applyBorder="1" applyAlignment="1">
      <alignment vertical="center"/>
    </xf>
    <xf numFmtId="0" fontId="15" fillId="0" borderId="26" xfId="0" applyFont="1" applyBorder="1" applyAlignment="1">
      <alignment vertical="center"/>
    </xf>
    <xf numFmtId="0" fontId="14" fillId="0" borderId="19" xfId="16" applyFont="1" applyBorder="1" applyAlignment="1">
      <alignment horizontal="center" vertical="top" wrapText="1"/>
    </xf>
    <xf numFmtId="0" fontId="15" fillId="5" borderId="2" xfId="79" applyFont="1" applyFill="1" applyBorder="1" applyAlignment="1">
      <alignment vertical="center" wrapText="1"/>
    </xf>
    <xf numFmtId="0" fontId="15" fillId="5" borderId="2" xfId="81" applyFont="1" applyFill="1" applyBorder="1" applyAlignment="1">
      <alignment horizontal="left" vertical="center" wrapText="1"/>
    </xf>
    <xf numFmtId="0" fontId="30" fillId="5" borderId="2" xfId="81" applyFont="1" applyFill="1" applyBorder="1" applyAlignment="1">
      <alignment horizontal="left" vertical="center" wrapText="1"/>
    </xf>
    <xf numFmtId="0" fontId="15" fillId="5" borderId="11" xfId="79" applyFont="1" applyFill="1" applyBorder="1" applyAlignment="1">
      <alignment vertical="center" wrapText="1"/>
    </xf>
    <xf numFmtId="0" fontId="0" fillId="0" borderId="39" xfId="0" applyBorder="1"/>
    <xf numFmtId="0" fontId="16" fillId="0" borderId="38" xfId="79" applyFont="1" applyBorder="1"/>
    <xf numFmtId="0" fontId="16" fillId="0" borderId="39" xfId="79" applyFont="1" applyBorder="1"/>
    <xf numFmtId="0" fontId="0" fillId="0" borderId="2" xfId="0" applyBorder="1" applyAlignment="1">
      <alignment horizontal="left" vertical="center" wrapText="1"/>
    </xf>
    <xf numFmtId="2" fontId="0" fillId="0" borderId="5" xfId="0" applyNumberFormat="1" applyBorder="1" applyAlignment="1">
      <alignment horizontal="right" vertical="center"/>
    </xf>
    <xf numFmtId="0" fontId="0" fillId="2" borderId="2" xfId="0" applyFill="1" applyBorder="1" applyAlignment="1">
      <alignment vertical="center"/>
    </xf>
    <xf numFmtId="0" fontId="14" fillId="2" borderId="12" xfId="0" applyFont="1" applyFill="1" applyBorder="1" applyAlignment="1">
      <alignment horizontal="right" vertical="top" wrapText="1"/>
    </xf>
    <xf numFmtId="0" fontId="14" fillId="2" borderId="10" xfId="0" applyFont="1" applyFill="1" applyBorder="1" applyAlignment="1">
      <alignment horizontal="right" vertical="top" wrapText="1"/>
    </xf>
    <xf numFmtId="0" fontId="14" fillId="2" borderId="13" xfId="0" applyFont="1" applyFill="1" applyBorder="1" applyAlignment="1">
      <alignment horizontal="right" vertical="top" wrapText="1"/>
    </xf>
    <xf numFmtId="0" fontId="15" fillId="0" borderId="47" xfId="0" applyFont="1" applyBorder="1" applyAlignment="1">
      <alignment horizontal="center" vertical="center"/>
    </xf>
    <xf numFmtId="0" fontId="15" fillId="0" borderId="55" xfId="0" applyFont="1" applyBorder="1" applyAlignment="1">
      <alignment horizontal="center" vertical="center"/>
    </xf>
    <xf numFmtId="0" fontId="15" fillId="0" borderId="44" xfId="0" applyFont="1" applyBorder="1" applyAlignment="1">
      <alignment horizontal="center" vertical="center"/>
    </xf>
    <xf numFmtId="1" fontId="15" fillId="0" borderId="5" xfId="0" applyNumberFormat="1" applyFont="1" applyBorder="1" applyAlignment="1">
      <alignment horizontal="right" vertical="center"/>
    </xf>
    <xf numFmtId="0" fontId="14" fillId="2" borderId="43" xfId="0" applyFont="1" applyFill="1" applyBorder="1" applyAlignment="1">
      <alignment horizontal="left" vertical="top" wrapText="1"/>
    </xf>
    <xf numFmtId="0" fontId="14" fillId="2" borderId="2" xfId="0" applyFont="1" applyFill="1" applyBorder="1" applyAlignment="1">
      <alignment horizontal="left" vertical="top" wrapText="1"/>
    </xf>
    <xf numFmtId="0" fontId="14" fillId="5" borderId="2" xfId="0" applyFont="1" applyFill="1" applyBorder="1" applyAlignment="1">
      <alignment horizontal="center" vertical="top" wrapText="1"/>
    </xf>
    <xf numFmtId="0" fontId="4" fillId="0" borderId="0" xfId="79" applyFont="1"/>
    <xf numFmtId="0" fontId="4" fillId="0" borderId="50" xfId="79" applyFont="1" applyBorder="1" applyAlignment="1">
      <alignment horizontal="center" vertical="center"/>
    </xf>
    <xf numFmtId="0" fontId="4" fillId="0" borderId="2" xfId="79" applyFont="1" applyBorder="1" applyAlignment="1">
      <alignment vertical="center"/>
    </xf>
    <xf numFmtId="0" fontId="4" fillId="0" borderId="5" xfId="79" applyFont="1" applyBorder="1" applyAlignment="1">
      <alignment vertical="center"/>
    </xf>
    <xf numFmtId="0" fontId="18" fillId="0" borderId="50" xfId="79" applyFont="1" applyBorder="1" applyAlignment="1">
      <alignment vertical="center"/>
    </xf>
    <xf numFmtId="0" fontId="18" fillId="0" borderId="2" xfId="79" applyFont="1" applyBorder="1" applyAlignment="1">
      <alignment vertical="center"/>
    </xf>
    <xf numFmtId="0" fontId="4" fillId="0" borderId="4" xfId="79" applyFont="1" applyBorder="1" applyAlignment="1">
      <alignment vertical="center"/>
    </xf>
    <xf numFmtId="0" fontId="4" fillId="0" borderId="2" xfId="79" applyFont="1" applyBorder="1" applyAlignment="1">
      <alignment vertical="center" wrapText="1"/>
    </xf>
    <xf numFmtId="0" fontId="4" fillId="0" borderId="21" xfId="79" applyFont="1" applyBorder="1" applyAlignment="1">
      <alignment vertical="center"/>
    </xf>
    <xf numFmtId="0" fontId="3" fillId="0" borderId="5" xfId="79" applyFont="1" applyBorder="1" applyAlignment="1">
      <alignment vertical="center"/>
    </xf>
    <xf numFmtId="0" fontId="3" fillId="0" borderId="2" xfId="79" applyFont="1" applyBorder="1" applyAlignment="1">
      <alignment vertical="center"/>
    </xf>
    <xf numFmtId="0" fontId="52" fillId="0" borderId="19" xfId="79" applyFont="1" applyBorder="1" applyAlignment="1">
      <alignment vertical="center"/>
    </xf>
    <xf numFmtId="0" fontId="4" fillId="0" borderId="20" xfId="79" applyFont="1" applyBorder="1" applyAlignment="1">
      <alignment vertical="center"/>
    </xf>
    <xf numFmtId="0" fontId="53" fillId="0" borderId="19" xfId="79" applyFont="1" applyBorder="1" applyAlignment="1">
      <alignment vertical="center"/>
    </xf>
    <xf numFmtId="0" fontId="4" fillId="0" borderId="20" xfId="79" applyFont="1" applyBorder="1" applyAlignment="1">
      <alignment horizontal="right" vertical="center"/>
    </xf>
    <xf numFmtId="165" fontId="4" fillId="0" borderId="24" xfId="2" applyNumberFormat="1" applyFont="1" applyBorder="1" applyAlignment="1">
      <alignment vertical="center"/>
    </xf>
    <xf numFmtId="165" fontId="4" fillId="0" borderId="25" xfId="2" applyNumberFormat="1" applyFont="1" applyBorder="1" applyAlignment="1">
      <alignment vertical="center"/>
    </xf>
    <xf numFmtId="0" fontId="4" fillId="0" borderId="25" xfId="79" applyFont="1" applyBorder="1"/>
    <xf numFmtId="0" fontId="4" fillId="0" borderId="26" xfId="79" applyFont="1" applyBorder="1"/>
    <xf numFmtId="0" fontId="4" fillId="0" borderId="6" xfId="79" applyFont="1" applyBorder="1"/>
    <xf numFmtId="0" fontId="2" fillId="2" borderId="50" xfId="0" applyFont="1" applyFill="1" applyBorder="1" applyAlignment="1">
      <alignment horizontal="left" vertical="top" wrapText="1"/>
    </xf>
    <xf numFmtId="0" fontId="0" fillId="2" borderId="50" xfId="0" applyFill="1" applyBorder="1" applyAlignment="1">
      <alignment horizontal="left" vertical="top" wrapText="1"/>
    </xf>
    <xf numFmtId="0" fontId="2" fillId="2" borderId="5" xfId="0" applyFont="1" applyFill="1" applyBorder="1" applyAlignment="1">
      <alignment horizontal="left" vertical="top" wrapText="1"/>
    </xf>
    <xf numFmtId="0" fontId="24" fillId="2" borderId="5" xfId="0" applyFont="1" applyFill="1" applyBorder="1" applyAlignment="1">
      <alignment horizontal="left" vertical="top" wrapText="1"/>
    </xf>
    <xf numFmtId="0" fontId="24" fillId="2" borderId="57" xfId="0" applyFont="1" applyFill="1" applyBorder="1" applyAlignment="1">
      <alignment horizontal="left" vertical="top" wrapText="1"/>
    </xf>
    <xf numFmtId="0" fontId="24" fillId="2" borderId="9" xfId="0" applyFont="1" applyFill="1" applyBorder="1" applyAlignment="1">
      <alignment horizontal="left" vertical="top" wrapText="1"/>
    </xf>
    <xf numFmtId="0" fontId="26" fillId="2" borderId="5" xfId="0" applyFont="1" applyFill="1" applyBorder="1" applyAlignment="1">
      <alignment horizontal="left" vertical="top" wrapText="1"/>
    </xf>
    <xf numFmtId="0" fontId="0" fillId="2" borderId="2" xfId="0" applyFill="1" applyBorder="1" applyAlignment="1">
      <alignment horizontal="left" vertical="top"/>
    </xf>
    <xf numFmtId="0" fontId="0" fillId="0" borderId="0" xfId="0" applyAlignment="1">
      <alignment vertical="top"/>
    </xf>
    <xf numFmtId="0" fontId="14" fillId="5" borderId="2" xfId="15" applyFont="1" applyFill="1" applyBorder="1" applyAlignment="1">
      <alignment horizontal="center" vertical="center" textRotation="90" wrapText="1"/>
    </xf>
    <xf numFmtId="0" fontId="54" fillId="0" borderId="0" xfId="0" applyFont="1" applyAlignment="1">
      <alignment horizontal="center" vertical="center"/>
    </xf>
    <xf numFmtId="0" fontId="25" fillId="0" borderId="0" xfId="0" applyFont="1" applyAlignment="1">
      <alignment horizontal="center" vertical="center"/>
    </xf>
    <xf numFmtId="0" fontId="54" fillId="0" borderId="0" xfId="0" applyFont="1"/>
    <xf numFmtId="0" fontId="25" fillId="0" borderId="0" xfId="0" applyFont="1"/>
    <xf numFmtId="0" fontId="25" fillId="0" borderId="1" xfId="0" applyFont="1" applyBorder="1"/>
    <xf numFmtId="0" fontId="54" fillId="0" borderId="0" xfId="0" applyFont="1" applyAlignment="1">
      <alignment horizontal="center" vertical="center" wrapText="1"/>
    </xf>
    <xf numFmtId="43" fontId="31" fillId="0" borderId="2" xfId="0" applyNumberFormat="1" applyFont="1" applyBorder="1"/>
    <xf numFmtId="0" fontId="28" fillId="0" borderId="31" xfId="0" applyFont="1" applyBorder="1" applyAlignment="1">
      <alignment horizontal="left"/>
    </xf>
    <xf numFmtId="0" fontId="54" fillId="0" borderId="13" xfId="0" applyFont="1" applyBorder="1"/>
    <xf numFmtId="0" fontId="54" fillId="0" borderId="32" xfId="0" applyFont="1" applyBorder="1"/>
    <xf numFmtId="165" fontId="31" fillId="0" borderId="31" xfId="2" applyNumberFormat="1" applyFont="1" applyBorder="1" applyAlignment="1">
      <alignment vertical="center"/>
    </xf>
    <xf numFmtId="0" fontId="54" fillId="0" borderId="31" xfId="0" applyFont="1" applyBorder="1"/>
    <xf numFmtId="0" fontId="54" fillId="0" borderId="39" xfId="0" applyFont="1" applyBorder="1"/>
    <xf numFmtId="0" fontId="54" fillId="0" borderId="40" xfId="0" applyFont="1" applyBorder="1"/>
    <xf numFmtId="0" fontId="54" fillId="0" borderId="38" xfId="0" applyFont="1" applyBorder="1"/>
    <xf numFmtId="0" fontId="22" fillId="0" borderId="0" xfId="3" applyFont="1" applyAlignment="1">
      <alignment horizontal="center" vertical="center"/>
    </xf>
    <xf numFmtId="0" fontId="22" fillId="0" borderId="6" xfId="3" applyFont="1" applyBorder="1"/>
    <xf numFmtId="0" fontId="19" fillId="0" borderId="0" xfId="3" applyFont="1"/>
    <xf numFmtId="0" fontId="22" fillId="0" borderId="0" xfId="3" applyFont="1"/>
    <xf numFmtId="1" fontId="22" fillId="0" borderId="0" xfId="3" applyNumberFormat="1" applyFont="1"/>
    <xf numFmtId="0" fontId="22" fillId="0" borderId="31" xfId="3" applyFont="1" applyBorder="1"/>
    <xf numFmtId="0" fontId="15" fillId="0" borderId="0" xfId="3" applyFont="1" applyAlignment="1">
      <alignment vertical="top"/>
    </xf>
    <xf numFmtId="0" fontId="18" fillId="0" borderId="10" xfId="3" applyFont="1" applyBorder="1" applyAlignment="1">
      <alignment horizontal="center" vertical="center" wrapText="1"/>
    </xf>
    <xf numFmtId="0" fontId="18" fillId="0" borderId="7" xfId="3" applyFont="1" applyBorder="1" applyAlignment="1">
      <alignment horizontal="center" vertical="center" wrapText="1"/>
    </xf>
    <xf numFmtId="0" fontId="30" fillId="0" borderId="0" xfId="3" applyFont="1" applyAlignment="1">
      <alignment vertical="center"/>
    </xf>
    <xf numFmtId="0" fontId="15" fillId="0" borderId="2" xfId="3" applyFont="1" applyBorder="1" applyAlignment="1">
      <alignment horizontal="center" vertical="center" wrapText="1"/>
    </xf>
    <xf numFmtId="0" fontId="15" fillId="0" borderId="2" xfId="3" applyFont="1" applyBorder="1" applyAlignment="1">
      <alignment vertical="center" wrapText="1"/>
    </xf>
    <xf numFmtId="1" fontId="15" fillId="0" borderId="2" xfId="3" applyNumberFormat="1" applyFont="1" applyBorder="1" applyAlignment="1">
      <alignment vertical="center" wrapText="1"/>
    </xf>
    <xf numFmtId="2" fontId="15" fillId="0" borderId="2" xfId="3" applyNumberFormat="1" applyFont="1" applyBorder="1" applyAlignment="1">
      <alignment vertical="center" wrapText="1"/>
    </xf>
    <xf numFmtId="0" fontId="15" fillId="0" borderId="3" xfId="3" applyFont="1" applyBorder="1" applyAlignment="1">
      <alignment vertical="center" wrapText="1"/>
    </xf>
    <xf numFmtId="0" fontId="24" fillId="2" borderId="2" xfId="0" applyFont="1" applyFill="1" applyBorder="1"/>
    <xf numFmtId="2" fontId="24" fillId="2" borderId="2" xfId="0" applyNumberFormat="1" applyFont="1" applyFill="1" applyBorder="1"/>
    <xf numFmtId="0" fontId="15" fillId="0" borderId="0" xfId="3" applyFont="1" applyAlignment="1">
      <alignment vertical="center"/>
    </xf>
    <xf numFmtId="0" fontId="15" fillId="0" borderId="2" xfId="3" applyFont="1" applyBorder="1" applyAlignment="1">
      <alignment vertical="center"/>
    </xf>
    <xf numFmtId="2" fontId="15" fillId="2" borderId="2" xfId="3" applyNumberFormat="1" applyFont="1" applyFill="1" applyBorder="1"/>
    <xf numFmtId="0" fontId="15" fillId="2" borderId="10" xfId="3" applyFont="1" applyFill="1" applyBorder="1" applyAlignment="1">
      <alignment wrapText="1"/>
    </xf>
    <xf numFmtId="0" fontId="24" fillId="2" borderId="10" xfId="0" applyFont="1" applyFill="1" applyBorder="1"/>
    <xf numFmtId="2" fontId="24" fillId="2" borderId="10" xfId="0" applyNumberFormat="1" applyFont="1" applyFill="1" applyBorder="1"/>
    <xf numFmtId="0" fontId="14" fillId="0" borderId="2" xfId="3" applyFont="1" applyBorder="1" applyAlignment="1">
      <alignment vertical="center" wrapText="1"/>
    </xf>
    <xf numFmtId="0" fontId="14" fillId="0" borderId="5" xfId="3" applyFont="1" applyBorder="1" applyAlignment="1">
      <alignment vertical="center" wrapText="1"/>
    </xf>
    <xf numFmtId="2" fontId="14" fillId="0" borderId="5" xfId="3" applyNumberFormat="1" applyFont="1" applyBorder="1" applyAlignment="1">
      <alignment vertical="center" wrapText="1"/>
    </xf>
    <xf numFmtId="2" fontId="14" fillId="0" borderId="3" xfId="3" applyNumberFormat="1" applyFont="1" applyBorder="1" applyAlignment="1">
      <alignment vertical="center" wrapText="1"/>
    </xf>
    <xf numFmtId="0" fontId="15" fillId="0" borderId="6" xfId="3" applyFont="1" applyBorder="1" applyAlignment="1">
      <alignment vertical="center"/>
    </xf>
    <xf numFmtId="0" fontId="14" fillId="0" borderId="0" xfId="3" applyFont="1" applyAlignment="1">
      <alignment horizontal="center" vertical="center" wrapText="1"/>
    </xf>
    <xf numFmtId="0" fontId="14" fillId="0" borderId="0" xfId="3" applyFont="1" applyAlignment="1">
      <alignment vertical="center" wrapText="1"/>
    </xf>
    <xf numFmtId="2" fontId="14" fillId="0" borderId="0" xfId="3" applyNumberFormat="1" applyFont="1" applyAlignment="1">
      <alignment vertical="center" wrapText="1"/>
    </xf>
    <xf numFmtId="0" fontId="25" fillId="0" borderId="6" xfId="3" applyFont="1" applyBorder="1" applyAlignment="1">
      <alignment vertical="center"/>
    </xf>
    <xf numFmtId="0" fontId="26" fillId="2" borderId="2" xfId="0" applyFont="1" applyFill="1" applyBorder="1"/>
    <xf numFmtId="2" fontId="26" fillId="2" borderId="2" xfId="0" applyNumberFormat="1" applyFont="1" applyFill="1" applyBorder="1"/>
    <xf numFmtId="0" fontId="14" fillId="0" borderId="0" xfId="3" applyFont="1" applyAlignment="1">
      <alignment vertical="center"/>
    </xf>
    <xf numFmtId="0" fontId="27" fillId="0" borderId="6" xfId="3" applyFont="1" applyBorder="1" applyAlignment="1">
      <alignment vertical="center"/>
    </xf>
    <xf numFmtId="0" fontId="27" fillId="0" borderId="0" xfId="3" applyFont="1" applyAlignment="1">
      <alignment vertical="center"/>
    </xf>
    <xf numFmtId="0" fontId="22" fillId="0" borderId="6" xfId="3" applyFont="1" applyBorder="1" applyAlignment="1">
      <alignment vertical="center"/>
    </xf>
    <xf numFmtId="0" fontId="22" fillId="0" borderId="0" xfId="3" applyFont="1" applyAlignment="1">
      <alignment vertical="center"/>
    </xf>
    <xf numFmtId="0" fontId="22" fillId="0" borderId="8" xfId="3" applyFont="1" applyBorder="1"/>
    <xf numFmtId="0" fontId="22" fillId="0" borderId="1" xfId="3" applyFont="1" applyBorder="1"/>
    <xf numFmtId="0" fontId="7" fillId="0" borderId="0" xfId="0" applyFont="1" applyAlignment="1">
      <alignment vertical="top"/>
    </xf>
    <xf numFmtId="0" fontId="7" fillId="0" borderId="0" xfId="0" applyFont="1" applyAlignment="1">
      <alignment horizontal="center" vertical="top"/>
    </xf>
    <xf numFmtId="0" fontId="6" fillId="0" borderId="0" xfId="0" applyFont="1" applyAlignment="1">
      <alignment vertical="top"/>
    </xf>
    <xf numFmtId="2" fontId="7" fillId="0" borderId="0" xfId="0" applyNumberFormat="1" applyFont="1" applyAlignment="1">
      <alignment vertical="top"/>
    </xf>
    <xf numFmtId="2" fontId="0" fillId="0" borderId="15" xfId="0" applyNumberFormat="1" applyBorder="1" applyAlignment="1">
      <alignment horizontal="right" vertical="center"/>
    </xf>
    <xf numFmtId="0" fontId="6" fillId="5" borderId="3" xfId="0" applyFont="1" applyFill="1" applyBorder="1" applyAlignment="1">
      <alignment vertical="center"/>
    </xf>
    <xf numFmtId="0" fontId="14" fillId="5" borderId="11" xfId="14" applyFont="1" applyFill="1" applyBorder="1" applyAlignment="1">
      <alignment horizontal="center" vertical="center" wrapText="1"/>
    </xf>
    <xf numFmtId="0" fontId="14" fillId="5" borderId="11" xfId="14" applyFont="1" applyFill="1" applyBorder="1" applyAlignment="1">
      <alignment horizontal="center" vertical="center"/>
    </xf>
    <xf numFmtId="0" fontId="14" fillId="5" borderId="11" xfId="0" applyFont="1" applyFill="1" applyBorder="1" applyAlignment="1">
      <alignment vertical="center"/>
    </xf>
    <xf numFmtId="0" fontId="30" fillId="5" borderId="2" xfId="15" applyFont="1" applyFill="1" applyBorder="1" applyAlignment="1">
      <alignment horizontal="right" vertical="center"/>
    </xf>
    <xf numFmtId="0" fontId="18" fillId="5" borderId="2" xfId="15" applyFont="1" applyFill="1" applyBorder="1" applyAlignment="1">
      <alignment horizontal="right" vertical="center"/>
    </xf>
    <xf numFmtId="0" fontId="15" fillId="2" borderId="11" xfId="14" applyFont="1" applyFill="1" applyBorder="1"/>
    <xf numFmtId="0" fontId="15" fillId="5" borderId="2" xfId="79" applyFont="1" applyFill="1" applyBorder="1" applyAlignment="1">
      <alignment horizontal="left" vertical="center" wrapText="1"/>
    </xf>
    <xf numFmtId="0" fontId="1" fillId="0" borderId="58" xfId="83" applyFont="1" applyBorder="1" applyAlignment="1">
      <alignment vertical="center" wrapText="1"/>
    </xf>
    <xf numFmtId="0" fontId="1" fillId="0" borderId="0" xfId="79" applyAlignment="1">
      <alignment horizontal="center"/>
    </xf>
    <xf numFmtId="0" fontId="15" fillId="2" borderId="2" xfId="81" applyFont="1" applyFill="1" applyBorder="1" applyAlignment="1">
      <alignment horizontal="left" vertical="center" wrapText="1"/>
    </xf>
    <xf numFmtId="0" fontId="7" fillId="0" borderId="6" xfId="0" applyFont="1" applyBorder="1" applyAlignment="1">
      <alignment horizontal="center" vertical="top"/>
    </xf>
    <xf numFmtId="0" fontId="6" fillId="0" borderId="6" xfId="0" applyFont="1" applyBorder="1" applyAlignment="1">
      <alignment vertical="top"/>
    </xf>
    <xf numFmtId="0" fontId="7" fillId="0" borderId="6" xfId="0" applyFont="1" applyBorder="1" applyAlignment="1">
      <alignment vertical="top"/>
    </xf>
    <xf numFmtId="0" fontId="2" fillId="0" borderId="2" xfId="0" applyFont="1" applyBorder="1" applyAlignment="1">
      <alignment vertical="top"/>
    </xf>
    <xf numFmtId="2" fontId="2" fillId="0" borderId="2" xfId="0" applyNumberFormat="1" applyFont="1" applyBorder="1" applyAlignment="1">
      <alignment vertical="top"/>
    </xf>
    <xf numFmtId="2" fontId="2" fillId="0" borderId="2" xfId="0" applyNumberFormat="1" applyFont="1" applyBorder="1" applyAlignment="1">
      <alignment horizontal="right" vertical="top"/>
    </xf>
    <xf numFmtId="0" fontId="0" fillId="0" borderId="2" xfId="0" applyBorder="1" applyAlignment="1">
      <alignment vertical="top"/>
    </xf>
    <xf numFmtId="2" fontId="0" fillId="0" borderId="2" xfId="0" applyNumberFormat="1" applyBorder="1" applyAlignment="1">
      <alignment vertical="top"/>
    </xf>
    <xf numFmtId="2" fontId="0" fillId="0" borderId="2" xfId="0" applyNumberFormat="1" applyBorder="1" applyAlignment="1">
      <alignment horizontal="right" vertical="top"/>
    </xf>
    <xf numFmtId="2" fontId="7" fillId="0" borderId="2" xfId="0" applyNumberFormat="1" applyFont="1" applyBorder="1" applyAlignment="1">
      <alignment horizontal="right" vertical="top"/>
    </xf>
    <xf numFmtId="2" fontId="46" fillId="0" borderId="2" xfId="0" applyNumberFormat="1" applyFont="1" applyBorder="1" applyAlignment="1">
      <alignment horizontal="right" vertical="top" shrinkToFit="1"/>
    </xf>
    <xf numFmtId="0" fontId="15" fillId="0" borderId="2" xfId="0" applyFont="1" applyBorder="1" applyAlignment="1">
      <alignment horizontal="left" vertical="top" wrapText="1"/>
    </xf>
    <xf numFmtId="0" fontId="0" fillId="0" borderId="2" xfId="0" applyBorder="1" applyAlignment="1">
      <alignment horizontal="right" vertical="top" wrapText="1"/>
    </xf>
    <xf numFmtId="0" fontId="0" fillId="0" borderId="2" xfId="0" applyBorder="1" applyAlignment="1">
      <alignment vertical="top" wrapText="1"/>
    </xf>
    <xf numFmtId="2" fontId="0" fillId="0" borderId="2" xfId="0" applyNumberFormat="1" applyBorder="1" applyAlignment="1">
      <alignment vertical="top" wrapText="1"/>
    </xf>
    <xf numFmtId="2" fontId="0" fillId="0" borderId="2" xfId="0" applyNumberFormat="1" applyBorder="1" applyAlignment="1">
      <alignment horizontal="right" vertical="top" wrapText="1"/>
    </xf>
    <xf numFmtId="0" fontId="7" fillId="0" borderId="2" xfId="0" applyFont="1" applyBorder="1" applyAlignment="1">
      <alignment vertical="top"/>
    </xf>
    <xf numFmtId="0" fontId="7" fillId="0" borderId="2" xfId="0" applyFont="1" applyBorder="1" applyAlignment="1">
      <alignment horizontal="right" vertical="top"/>
    </xf>
    <xf numFmtId="0" fontId="14" fillId="0" borderId="2" xfId="0" applyFont="1" applyBorder="1" applyAlignment="1">
      <alignment horizontal="left" vertical="top" wrapText="1"/>
    </xf>
    <xf numFmtId="0" fontId="47" fillId="0" borderId="2" xfId="0" applyFont="1" applyBorder="1" applyAlignment="1">
      <alignment horizontal="right" vertical="top" wrapText="1"/>
    </xf>
    <xf numFmtId="2" fontId="47" fillId="0" borderId="2" xfId="0" applyNumberFormat="1" applyFont="1" applyBorder="1" applyAlignment="1">
      <alignment horizontal="right" vertical="top" wrapText="1"/>
    </xf>
    <xf numFmtId="0" fontId="7" fillId="0" borderId="8" xfId="0" applyFont="1" applyBorder="1" applyAlignment="1">
      <alignment vertical="top"/>
    </xf>
    <xf numFmtId="0" fontId="7" fillId="0" borderId="0" xfId="0" applyFont="1" applyAlignment="1">
      <alignment horizontal="left" vertical="top" wrapText="1"/>
    </xf>
    <xf numFmtId="0" fontId="25" fillId="6" borderId="2" xfId="0" applyFont="1" applyFill="1" applyBorder="1" applyAlignment="1">
      <alignment horizontal="center" vertical="center" wrapText="1"/>
    </xf>
    <xf numFmtId="0" fontId="15" fillId="0" borderId="32" xfId="0" applyFont="1" applyBorder="1" applyAlignment="1">
      <alignment horizontal="right"/>
    </xf>
    <xf numFmtId="0" fontId="14" fillId="2" borderId="2" xfId="16" applyFont="1" applyFill="1" applyBorder="1" applyAlignment="1">
      <alignment horizontal="center" vertical="center" wrapText="1"/>
    </xf>
    <xf numFmtId="43" fontId="31" fillId="0" borderId="2" xfId="1" applyNumberFormat="1" applyFont="1" applyFill="1" applyBorder="1" applyAlignment="1">
      <alignment horizontal="center"/>
    </xf>
    <xf numFmtId="43" fontId="54" fillId="0" borderId="2" xfId="0" applyNumberFormat="1" applyFont="1" applyBorder="1"/>
    <xf numFmtId="43" fontId="31" fillId="0" borderId="0" xfId="1" applyNumberFormat="1" applyFont="1" applyFill="1" applyBorder="1" applyAlignment="1">
      <alignment horizontal="center"/>
    </xf>
    <xf numFmtId="43" fontId="31" fillId="0" borderId="2" xfId="82" applyNumberFormat="1" applyFont="1" applyFill="1" applyBorder="1"/>
    <xf numFmtId="43" fontId="55" fillId="0" borderId="2" xfId="1" applyNumberFormat="1" applyFont="1" applyFill="1" applyBorder="1" applyAlignment="1">
      <alignment horizontal="center"/>
    </xf>
    <xf numFmtId="2" fontId="0" fillId="0" borderId="2" xfId="0" applyNumberFormat="1" applyBorder="1" applyAlignment="1">
      <alignment horizontal="left" vertical="top" wrapText="1"/>
    </xf>
    <xf numFmtId="0" fontId="15" fillId="2" borderId="2" xfId="79" applyFont="1" applyFill="1" applyBorder="1" applyAlignment="1">
      <alignment vertical="center" wrapText="1"/>
    </xf>
    <xf numFmtId="0" fontId="30" fillId="2" borderId="2" xfId="81" applyFont="1" applyFill="1" applyBorder="1" applyAlignment="1">
      <alignment horizontal="left" vertical="center" wrapText="1"/>
    </xf>
    <xf numFmtId="0" fontId="3"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right"/>
    </xf>
    <xf numFmtId="0" fontId="2" fillId="0" borderId="0" xfId="0" applyFont="1" applyBorder="1"/>
    <xf numFmtId="0" fontId="2" fillId="2" borderId="23" xfId="0" applyFont="1" applyFill="1" applyBorder="1" applyAlignment="1">
      <alignment horizontal="center" vertical="center"/>
    </xf>
    <xf numFmtId="0" fontId="0" fillId="0" borderId="23" xfId="0" applyBorder="1" applyAlignment="1">
      <alignment vertical="center"/>
    </xf>
    <xf numFmtId="0" fontId="5" fillId="0" borderId="0" xfId="0" applyFont="1" applyBorder="1"/>
    <xf numFmtId="0" fontId="0" fillId="0" borderId="0" xfId="0" applyBorder="1"/>
    <xf numFmtId="0" fontId="2" fillId="2" borderId="23" xfId="0" applyFont="1" applyFill="1" applyBorder="1" applyAlignment="1">
      <alignment horizontal="center" vertical="center" wrapText="1"/>
    </xf>
    <xf numFmtId="0" fontId="7" fillId="0" borderId="0" xfId="0" applyFont="1" applyBorder="1"/>
    <xf numFmtId="0" fontId="7" fillId="0" borderId="0" xfId="0" applyFont="1" applyBorder="1" applyAlignment="1">
      <alignment horizontal="right"/>
    </xf>
    <xf numFmtId="0" fontId="6" fillId="0" borderId="0" xfId="0" applyFont="1" applyBorder="1" applyAlignment="1">
      <alignment horizontal="center" wrapText="1"/>
    </xf>
    <xf numFmtId="0" fontId="7" fillId="0" borderId="0" xfId="0" applyFont="1" applyBorder="1" applyAlignment="1">
      <alignment horizontal="center"/>
    </xf>
    <xf numFmtId="0" fontId="54" fillId="0" borderId="0" xfId="0" applyFont="1" applyBorder="1"/>
    <xf numFmtId="0" fontId="25" fillId="0" borderId="0" xfId="0" applyFont="1" applyBorder="1"/>
    <xf numFmtId="0" fontId="54" fillId="0" borderId="34" xfId="0" applyFont="1" applyBorder="1"/>
    <xf numFmtId="0" fontId="54" fillId="0" borderId="37" xfId="0" applyFont="1" applyBorder="1" applyAlignment="1">
      <alignment horizontal="left"/>
    </xf>
    <xf numFmtId="43" fontId="31" fillId="0" borderId="37" xfId="82" applyFont="1" applyFill="1" applyBorder="1" applyAlignment="1">
      <alignment horizontal="left"/>
    </xf>
    <xf numFmtId="0" fontId="54" fillId="0" borderId="37" xfId="0" applyFont="1" applyBorder="1"/>
    <xf numFmtId="0" fontId="54" fillId="0" borderId="34" xfId="0" applyFont="1" applyBorder="1" applyAlignment="1">
      <alignment horizontal="left" wrapText="1"/>
    </xf>
    <xf numFmtId="0" fontId="54" fillId="0" borderId="37" xfId="0" applyFont="1" applyBorder="1" applyAlignment="1">
      <alignment horizontal="left" wrapText="1"/>
    </xf>
    <xf numFmtId="0" fontId="25" fillId="0" borderId="34" xfId="0" applyFont="1" applyBorder="1"/>
    <xf numFmtId="0" fontId="25" fillId="0" borderId="37" xfId="0" applyFont="1" applyBorder="1" applyAlignment="1">
      <alignment horizontal="left"/>
    </xf>
    <xf numFmtId="0" fontId="54" fillId="0" borderId="39" xfId="0" applyFont="1" applyBorder="1" applyAlignment="1">
      <alignment horizontal="left"/>
    </xf>
    <xf numFmtId="0" fontId="14" fillId="0" borderId="0" xfId="0" applyFont="1" applyBorder="1" applyAlignment="1">
      <alignment vertical="top"/>
    </xf>
    <xf numFmtId="0" fontId="14" fillId="2" borderId="35" xfId="0" applyFont="1" applyFill="1" applyBorder="1" applyAlignment="1">
      <alignment horizontal="left" vertical="top" wrapText="1"/>
    </xf>
    <xf numFmtId="0" fontId="15" fillId="0" borderId="37" xfId="0" applyFont="1" applyBorder="1" applyAlignment="1">
      <alignment horizontal="left" vertical="center"/>
    </xf>
    <xf numFmtId="0" fontId="15" fillId="0" borderId="59" xfId="0" applyFont="1" applyBorder="1" applyAlignment="1">
      <alignment horizontal="left" vertical="center"/>
    </xf>
    <xf numFmtId="0" fontId="15" fillId="0" borderId="36" xfId="0" applyFont="1" applyBorder="1" applyAlignment="1">
      <alignment horizontal="left" vertical="center"/>
    </xf>
    <xf numFmtId="0" fontId="15" fillId="0" borderId="32" xfId="0" applyFont="1" applyBorder="1" applyAlignment="1">
      <alignment horizontal="left" vertical="center"/>
    </xf>
    <xf numFmtId="0" fontId="15" fillId="0" borderId="37" xfId="0" applyFont="1" applyBorder="1" applyAlignment="1">
      <alignment horizontal="left" vertical="center" wrapText="1"/>
    </xf>
    <xf numFmtId="0" fontId="14" fillId="0" borderId="37" xfId="0" applyFont="1" applyBorder="1" applyAlignment="1">
      <alignment vertical="center"/>
    </xf>
    <xf numFmtId="0" fontId="16" fillId="0" borderId="31" xfId="0" applyFont="1" applyBorder="1"/>
    <xf numFmtId="0" fontId="16" fillId="0" borderId="0" xfId="0" applyFont="1" applyBorder="1"/>
    <xf numFmtId="0" fontId="16" fillId="0" borderId="32" xfId="0" applyFont="1" applyBorder="1"/>
    <xf numFmtId="0" fontId="15" fillId="0" borderId="0" xfId="0" applyFont="1" applyBorder="1"/>
    <xf numFmtId="0" fontId="15" fillId="0" borderId="32" xfId="0" applyFont="1" applyBorder="1"/>
    <xf numFmtId="0" fontId="15" fillId="0" borderId="32" xfId="0" applyFont="1" applyBorder="1" applyAlignment="1">
      <alignment vertical="center"/>
    </xf>
    <xf numFmtId="165" fontId="0" fillId="0" borderId="38" xfId="2" applyNumberFormat="1" applyFont="1" applyBorder="1" applyAlignment="1">
      <alignment vertical="center"/>
    </xf>
    <xf numFmtId="0" fontId="15" fillId="0" borderId="39" xfId="0" applyFont="1" applyBorder="1"/>
    <xf numFmtId="0" fontId="15" fillId="0" borderId="40" xfId="0" applyFont="1" applyBorder="1"/>
    <xf numFmtId="1" fontId="22" fillId="0" borderId="0" xfId="3" applyNumberFormat="1" applyFont="1" applyBorder="1"/>
    <xf numFmtId="0" fontId="22" fillId="0" borderId="0" xfId="3" applyFont="1" applyBorder="1"/>
    <xf numFmtId="0" fontId="15" fillId="2" borderId="37" xfId="3" applyFont="1" applyFill="1" applyBorder="1" applyAlignment="1">
      <alignment vertical="center" wrapText="1"/>
    </xf>
    <xf numFmtId="0" fontId="15" fillId="2" borderId="35" xfId="3" applyFont="1" applyFill="1" applyBorder="1" applyAlignment="1">
      <alignment vertical="center" wrapText="1"/>
    </xf>
    <xf numFmtId="2" fontId="14" fillId="2" borderId="37" xfId="3" applyNumberFormat="1" applyFont="1" applyFill="1" applyBorder="1" applyAlignment="1">
      <alignment wrapText="1"/>
    </xf>
    <xf numFmtId="0" fontId="28" fillId="0" borderId="38" xfId="3" applyFont="1" applyBorder="1" applyAlignment="1">
      <alignment vertical="center"/>
    </xf>
    <xf numFmtId="0" fontId="29" fillId="0" borderId="39" xfId="3" applyFont="1" applyBorder="1" applyAlignment="1">
      <alignment horizontal="center" vertical="center" wrapText="1"/>
    </xf>
    <xf numFmtId="0" fontId="29" fillId="0" borderId="39" xfId="3" applyFont="1" applyBorder="1" applyAlignment="1">
      <alignment vertical="center" wrapText="1"/>
    </xf>
    <xf numFmtId="2" fontId="29" fillId="0" borderId="39" xfId="3" applyNumberFormat="1" applyFont="1" applyBorder="1" applyAlignment="1">
      <alignment vertical="center" wrapText="1"/>
    </xf>
    <xf numFmtId="2" fontId="29" fillId="0" borderId="40" xfId="3" applyNumberFormat="1" applyFont="1" applyBorder="1" applyAlignment="1">
      <alignment vertical="center" wrapText="1"/>
    </xf>
    <xf numFmtId="0" fontId="14" fillId="0" borderId="0" xfId="0" applyFont="1" applyBorder="1" applyAlignment="1">
      <alignment horizontal="right"/>
    </xf>
    <xf numFmtId="0" fontId="15" fillId="0" borderId="0" xfId="0" applyFont="1" applyBorder="1" applyAlignment="1">
      <alignment horizontal="right"/>
    </xf>
    <xf numFmtId="0" fontId="14" fillId="5" borderId="34" xfId="0" applyFont="1" applyFill="1" applyBorder="1" applyAlignment="1">
      <alignment horizontal="center" vertical="top" wrapText="1"/>
    </xf>
    <xf numFmtId="0" fontId="14" fillId="5" borderId="37" xfId="0" applyFont="1" applyFill="1" applyBorder="1" applyAlignment="1">
      <alignment horizontal="center" vertical="top" wrapText="1"/>
    </xf>
    <xf numFmtId="0" fontId="15" fillId="0" borderId="38" xfId="0" applyFont="1" applyBorder="1"/>
    <xf numFmtId="0" fontId="0" fillId="0" borderId="40" xfId="0" applyBorder="1"/>
    <xf numFmtId="0" fontId="0" fillId="0" borderId="31" xfId="0" applyBorder="1"/>
    <xf numFmtId="0" fontId="0" fillId="0" borderId="32" xfId="0" applyBorder="1"/>
    <xf numFmtId="0" fontId="7" fillId="0" borderId="32" xfId="0" applyFont="1" applyBorder="1" applyAlignment="1">
      <alignment horizontal="center" vertical="top"/>
    </xf>
    <xf numFmtId="0" fontId="7" fillId="0" borderId="0" xfId="0" applyFont="1" applyBorder="1" applyAlignment="1">
      <alignment horizontal="center" vertical="top"/>
    </xf>
    <xf numFmtId="0" fontId="2" fillId="5" borderId="37" xfId="0" applyFont="1" applyFill="1" applyBorder="1" applyAlignment="1">
      <alignment vertical="top" wrapText="1"/>
    </xf>
    <xf numFmtId="0" fontId="0" fillId="0" borderId="34" xfId="0" applyBorder="1" applyAlignment="1">
      <alignment horizontal="left" vertical="top" wrapText="1"/>
    </xf>
    <xf numFmtId="2" fontId="0" fillId="0" borderId="37" xfId="0" applyNumberFormat="1" applyBorder="1" applyAlignment="1">
      <alignment horizontal="left" vertical="top" wrapText="1"/>
    </xf>
    <xf numFmtId="2" fontId="2" fillId="0" borderId="37" xfId="0" applyNumberFormat="1" applyFont="1" applyBorder="1" applyAlignment="1">
      <alignment horizontal="right" vertical="top"/>
    </xf>
    <xf numFmtId="2" fontId="7" fillId="0" borderId="37" xfId="0" applyNumberFormat="1" applyFont="1" applyBorder="1" applyAlignment="1">
      <alignment horizontal="right" vertical="top"/>
    </xf>
    <xf numFmtId="2" fontId="0" fillId="0" borderId="37" xfId="0" applyNumberFormat="1" applyBorder="1" applyAlignment="1">
      <alignment horizontal="right" vertical="top"/>
    </xf>
    <xf numFmtId="0" fontId="7" fillId="0" borderId="34" xfId="0" applyFont="1" applyBorder="1" applyAlignment="1">
      <alignment horizontal="left" vertical="top"/>
    </xf>
    <xf numFmtId="0" fontId="8" fillId="0" borderId="0" xfId="0" applyFont="1" applyBorder="1" applyAlignment="1">
      <alignment vertical="top"/>
    </xf>
    <xf numFmtId="0" fontId="47" fillId="0" borderId="0" xfId="0" applyFont="1" applyBorder="1" applyAlignment="1">
      <alignment horizontal="right" vertical="top" wrapText="1"/>
    </xf>
    <xf numFmtId="0" fontId="8" fillId="0" borderId="32" xfId="0" applyFont="1" applyBorder="1" applyAlignment="1">
      <alignment vertical="top"/>
    </xf>
    <xf numFmtId="0" fontId="7" fillId="0" borderId="39" xfId="0" applyFont="1" applyBorder="1" applyAlignment="1">
      <alignment vertical="top"/>
    </xf>
    <xf numFmtId="0" fontId="47" fillId="0" borderId="39" xfId="0" applyFont="1" applyBorder="1" applyAlignment="1">
      <alignment horizontal="right" vertical="top" wrapText="1"/>
    </xf>
    <xf numFmtId="2" fontId="7" fillId="0" borderId="39" xfId="0" applyNumberFormat="1" applyFont="1" applyBorder="1" applyAlignment="1">
      <alignment vertical="top"/>
    </xf>
    <xf numFmtId="0" fontId="7" fillId="0" borderId="40" xfId="0" applyFont="1" applyBorder="1" applyAlignment="1">
      <alignment vertical="top"/>
    </xf>
    <xf numFmtId="0" fontId="0" fillId="0" borderId="61" xfId="0" applyBorder="1" applyAlignment="1">
      <alignment horizontal="left" vertical="top" wrapText="1"/>
    </xf>
    <xf numFmtId="0" fontId="0" fillId="0" borderId="45" xfId="0" applyBorder="1" applyAlignment="1">
      <alignment horizontal="left" vertical="top" wrapText="1"/>
    </xf>
    <xf numFmtId="0" fontId="0" fillId="0" borderId="45" xfId="0" applyBorder="1" applyAlignment="1">
      <alignment horizontal="right" vertical="top"/>
    </xf>
    <xf numFmtId="2" fontId="46" fillId="0" borderId="45" xfId="0" applyNumberFormat="1" applyFont="1" applyBorder="1" applyAlignment="1">
      <alignment horizontal="center" vertical="top" shrinkToFit="1"/>
    </xf>
    <xf numFmtId="0" fontId="0" fillId="0" borderId="45" xfId="0" applyBorder="1" applyAlignment="1">
      <alignment vertical="top"/>
    </xf>
    <xf numFmtId="2" fontId="0" fillId="0" borderId="45" xfId="0" applyNumberFormat="1" applyBorder="1" applyAlignment="1">
      <alignment vertical="top"/>
    </xf>
    <xf numFmtId="2" fontId="0" fillId="0" borderId="45" xfId="0" applyNumberFormat="1" applyBorder="1" applyAlignment="1">
      <alignment horizontal="right" vertical="top"/>
    </xf>
    <xf numFmtId="0" fontId="7" fillId="0" borderId="61" xfId="0" applyFont="1" applyBorder="1" applyAlignment="1">
      <alignment horizontal="left" vertical="top"/>
    </xf>
    <xf numFmtId="0" fontId="0" fillId="0" borderId="45" xfId="0" applyBorder="1" applyAlignment="1">
      <alignment horizontal="right" vertical="top" wrapText="1"/>
    </xf>
    <xf numFmtId="0" fontId="0" fillId="0" borderId="45" xfId="0" applyBorder="1" applyAlignment="1">
      <alignment vertical="top" wrapText="1"/>
    </xf>
    <xf numFmtId="2" fontId="0" fillId="0" borderId="45" xfId="0" applyNumberFormat="1" applyBorder="1" applyAlignment="1">
      <alignment vertical="top" wrapText="1"/>
    </xf>
    <xf numFmtId="0" fontId="15" fillId="0" borderId="45" xfId="0" applyFont="1" applyBorder="1" applyAlignment="1">
      <alignment horizontal="left" vertical="top" wrapText="1"/>
    </xf>
    <xf numFmtId="0" fontId="15" fillId="0" borderId="31" xfId="79" applyFont="1" applyBorder="1" applyAlignment="1">
      <alignment vertical="center"/>
    </xf>
    <xf numFmtId="0" fontId="15" fillId="0" borderId="0" xfId="79" applyFont="1" applyBorder="1" applyAlignment="1">
      <alignment vertical="center"/>
    </xf>
    <xf numFmtId="0" fontId="14" fillId="2" borderId="34" xfId="79" applyFont="1" applyFill="1" applyBorder="1" applyAlignment="1">
      <alignment horizontal="left" vertical="top" wrapText="1"/>
    </xf>
    <xf numFmtId="0" fontId="14" fillId="2" borderId="37" xfId="79" applyFont="1" applyFill="1" applyBorder="1" applyAlignment="1">
      <alignment horizontal="center" vertical="top" wrapText="1"/>
    </xf>
    <xf numFmtId="0" fontId="15" fillId="0" borderId="34" xfId="79" applyFont="1" applyBorder="1" applyAlignment="1">
      <alignment horizontal="center" vertical="center" wrapText="1"/>
    </xf>
    <xf numFmtId="0" fontId="15" fillId="0" borderId="37" xfId="79" applyFont="1" applyBorder="1" applyAlignment="1">
      <alignment horizontal="center" vertical="top" wrapText="1"/>
    </xf>
    <xf numFmtId="0" fontId="16" fillId="0" borderId="40" xfId="79" applyFont="1" applyBorder="1" applyAlignment="1">
      <alignment horizontal="center"/>
    </xf>
    <xf numFmtId="0" fontId="15" fillId="2" borderId="34" xfId="79" applyFont="1" applyFill="1" applyBorder="1" applyAlignment="1">
      <alignment horizontal="center" vertical="top" wrapText="1"/>
    </xf>
    <xf numFmtId="0" fontId="15" fillId="2" borderId="2" xfId="79" applyFont="1" applyFill="1" applyBorder="1" applyAlignment="1">
      <alignment horizontal="left" vertical="top" wrapText="1"/>
    </xf>
    <xf numFmtId="0" fontId="15" fillId="0" borderId="42" xfId="79" applyFont="1" applyBorder="1" applyAlignment="1">
      <alignment horizontal="center" vertical="center" wrapText="1"/>
    </xf>
    <xf numFmtId="0" fontId="15" fillId="0" borderId="47" xfId="79" applyFont="1" applyBorder="1" applyAlignment="1">
      <alignment horizontal="center" vertical="center" wrapText="1"/>
    </xf>
    <xf numFmtId="0" fontId="15" fillId="0" borderId="55" xfId="79" applyFont="1" applyBorder="1" applyAlignment="1">
      <alignment horizontal="center" vertical="center" wrapText="1"/>
    </xf>
    <xf numFmtId="0" fontId="1" fillId="0" borderId="45" xfId="83" applyFont="1" applyBorder="1" applyAlignment="1">
      <alignment vertical="center" wrapText="1"/>
    </xf>
    <xf numFmtId="0" fontId="4" fillId="0" borderId="23" xfId="79" applyFont="1" applyBorder="1" applyAlignment="1">
      <alignment vertical="center"/>
    </xf>
    <xf numFmtId="0" fontId="18" fillId="0" borderId="23" xfId="79" applyFont="1" applyBorder="1" applyAlignment="1">
      <alignment vertical="center"/>
    </xf>
    <xf numFmtId="0" fontId="4" fillId="0" borderId="23" xfId="79" applyFont="1" applyBorder="1" applyAlignment="1">
      <alignment vertical="center" wrapText="1"/>
    </xf>
    <xf numFmtId="0" fontId="52" fillId="0" borderId="0" xfId="79" applyFont="1" applyBorder="1" applyAlignment="1">
      <alignment vertical="center"/>
    </xf>
    <xf numFmtId="0" fontId="4" fillId="0" borderId="0" xfId="79" applyFont="1" applyBorder="1" applyAlignment="1">
      <alignment vertical="center"/>
    </xf>
    <xf numFmtId="0" fontId="53" fillId="0" borderId="0" xfId="79" applyFont="1" applyBorder="1" applyAlignment="1">
      <alignment vertical="center"/>
    </xf>
    <xf numFmtId="0" fontId="2" fillId="2" borderId="23" xfId="0" applyFont="1" applyFill="1" applyBorder="1" applyAlignment="1">
      <alignment horizontal="left" vertical="top" wrapText="1"/>
    </xf>
    <xf numFmtId="0" fontId="0" fillId="2" borderId="23" xfId="0" applyFill="1" applyBorder="1" applyAlignment="1">
      <alignment horizontal="left" vertical="top" wrapText="1"/>
    </xf>
    <xf numFmtId="0" fontId="0" fillId="2" borderId="65" xfId="0" applyFill="1" applyBorder="1" applyAlignment="1">
      <alignment horizontal="left" vertical="top" wrapText="1"/>
    </xf>
    <xf numFmtId="0" fontId="0" fillId="2" borderId="64" xfId="0" applyFill="1" applyBorder="1" applyAlignment="1">
      <alignment horizontal="left" vertical="top" wrapText="1"/>
    </xf>
    <xf numFmtId="0" fontId="0" fillId="2" borderId="11" xfId="0" applyFill="1" applyBorder="1" applyAlignment="1">
      <alignment horizontal="left" vertical="top"/>
    </xf>
    <xf numFmtId="0" fontId="0" fillId="2" borderId="54" xfId="0" applyFill="1" applyBorder="1" applyAlignment="1">
      <alignment horizontal="left" vertical="top"/>
    </xf>
    <xf numFmtId="0" fontId="0" fillId="0" borderId="30" xfId="0" applyBorder="1" applyAlignment="1">
      <alignment vertical="center"/>
    </xf>
    <xf numFmtId="0" fontId="0" fillId="0" borderId="32" xfId="0" applyBorder="1" applyAlignment="1">
      <alignment vertical="center"/>
    </xf>
    <xf numFmtId="0" fontId="0" fillId="0" borderId="31" xfId="0" applyBorder="1" applyAlignment="1">
      <alignment vertical="center"/>
    </xf>
    <xf numFmtId="0" fontId="6" fillId="0" borderId="0" xfId="0" applyFont="1" applyBorder="1" applyAlignment="1">
      <alignment horizontal="center" vertical="center" wrapText="1"/>
    </xf>
    <xf numFmtId="0" fontId="6" fillId="5" borderId="37" xfId="0" applyFont="1" applyFill="1" applyBorder="1" applyAlignment="1">
      <alignment vertical="center"/>
    </xf>
    <xf numFmtId="0" fontId="0" fillId="0" borderId="0"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30" xfId="0" applyBorder="1"/>
    <xf numFmtId="0" fontId="14" fillId="5" borderId="36" xfId="0" applyFont="1" applyFill="1" applyBorder="1" applyAlignment="1">
      <alignment vertical="center"/>
    </xf>
    <xf numFmtId="0" fontId="15" fillId="2" borderId="42" xfId="14" applyFont="1" applyFill="1" applyBorder="1" applyAlignment="1">
      <alignment wrapText="1"/>
    </xf>
    <xf numFmtId="0" fontId="15" fillId="2" borderId="37" xfId="0" applyFont="1" applyFill="1" applyBorder="1"/>
    <xf numFmtId="0" fontId="15" fillId="2" borderId="34" xfId="14" applyFont="1" applyFill="1" applyBorder="1" applyAlignment="1">
      <alignment wrapText="1"/>
    </xf>
    <xf numFmtId="0" fontId="14" fillId="2" borderId="34" xfId="14" applyFont="1" applyFill="1" applyBorder="1" applyAlignment="1">
      <alignment wrapText="1"/>
    </xf>
    <xf numFmtId="0" fontId="14" fillId="2" borderId="37" xfId="0" applyFont="1" applyFill="1" applyBorder="1"/>
    <xf numFmtId="0" fontId="56" fillId="0" borderId="0" xfId="0" applyFont="1" applyBorder="1"/>
    <xf numFmtId="0" fontId="56" fillId="0" borderId="39" xfId="0" applyFont="1" applyBorder="1"/>
    <xf numFmtId="0" fontId="14" fillId="5" borderId="37" xfId="14" applyFont="1" applyFill="1" applyBorder="1" applyAlignment="1">
      <alignment horizontal="center" vertical="center"/>
    </xf>
    <xf numFmtId="0" fontId="15" fillId="2" borderId="33" xfId="14" applyFont="1" applyFill="1" applyBorder="1"/>
    <xf numFmtId="0" fontId="15" fillId="2" borderId="60" xfId="14" applyFont="1" applyFill="1" applyBorder="1"/>
    <xf numFmtId="0" fontId="14" fillId="2" borderId="60" xfId="14" applyFont="1" applyFill="1" applyBorder="1"/>
    <xf numFmtId="0" fontId="27" fillId="0" borderId="32" xfId="0" applyFont="1" applyBorder="1" applyAlignment="1">
      <alignment horizontal="left" vertical="center"/>
    </xf>
    <xf numFmtId="0" fontId="14" fillId="0" borderId="0" xfId="15" applyFont="1" applyBorder="1" applyAlignment="1">
      <alignment horizontal="center" vertical="center"/>
    </xf>
    <xf numFmtId="0" fontId="15" fillId="5" borderId="22" xfId="0" applyFont="1" applyFill="1" applyBorder="1"/>
    <xf numFmtId="0" fontId="14" fillId="5" borderId="22" xfId="0" applyFont="1" applyFill="1" applyBorder="1" applyAlignment="1">
      <alignment horizontal="center" vertical="center"/>
    </xf>
    <xf numFmtId="0" fontId="15" fillId="2" borderId="22" xfId="15" applyFont="1" applyFill="1" applyBorder="1" applyAlignment="1">
      <alignment vertical="center" wrapText="1"/>
    </xf>
    <xf numFmtId="0" fontId="15" fillId="2" borderId="23" xfId="15" applyFont="1" applyFill="1" applyBorder="1" applyAlignment="1">
      <alignment vertical="center" wrapText="1"/>
    </xf>
    <xf numFmtId="0" fontId="14" fillId="2" borderId="22" xfId="15" applyFont="1" applyFill="1" applyBorder="1" applyAlignment="1">
      <alignment vertical="center"/>
    </xf>
    <xf numFmtId="0" fontId="18" fillId="5" borderId="23" xfId="15" applyFont="1" applyFill="1" applyBorder="1" applyAlignment="1">
      <alignment horizontal="right" vertical="center"/>
    </xf>
    <xf numFmtId="0" fontId="14" fillId="0" borderId="0" xfId="16" applyFont="1" applyBorder="1" applyAlignment="1">
      <alignment horizontal="center" vertical="top" wrapText="1"/>
    </xf>
    <xf numFmtId="0" fontId="14" fillId="2" borderId="22" xfId="0" applyFont="1" applyFill="1" applyBorder="1" applyAlignment="1">
      <alignment vertical="center"/>
    </xf>
    <xf numFmtId="0" fontId="14" fillId="2" borderId="23" xfId="0" applyFont="1" applyFill="1" applyBorder="1" applyAlignment="1">
      <alignment vertical="center"/>
    </xf>
    <xf numFmtId="0" fontId="15" fillId="2" borderId="22" xfId="16" applyFont="1" applyFill="1" applyBorder="1" applyAlignment="1">
      <alignment vertical="center" wrapText="1"/>
    </xf>
    <xf numFmtId="0" fontId="15" fillId="2" borderId="23" xfId="16" applyFont="1" applyFill="1" applyBorder="1" applyAlignment="1">
      <alignment vertical="center" wrapText="1"/>
    </xf>
    <xf numFmtId="0" fontId="14" fillId="2" borderId="22" xfId="16" applyFont="1" applyFill="1" applyBorder="1" applyAlignment="1">
      <alignment vertical="center" wrapText="1"/>
    </xf>
    <xf numFmtId="0" fontId="14" fillId="2" borderId="23" xfId="16" applyFont="1" applyFill="1" applyBorder="1" applyAlignment="1">
      <alignment vertical="center" wrapText="1"/>
    </xf>
    <xf numFmtId="0" fontId="14" fillId="2" borderId="22" xfId="16" applyFont="1" applyFill="1" applyBorder="1" applyAlignment="1">
      <alignment horizontal="left" vertical="center" wrapText="1"/>
    </xf>
    <xf numFmtId="0" fontId="15" fillId="2" borderId="22" xfId="16" applyFont="1" applyFill="1" applyBorder="1" applyAlignment="1">
      <alignment horizontal="left" vertical="center" wrapText="1"/>
    </xf>
    <xf numFmtId="0" fontId="15" fillId="2" borderId="23" xfId="16" applyFont="1" applyFill="1" applyBorder="1" applyAlignment="1">
      <alignment horizontal="left" vertical="center" wrapText="1"/>
    </xf>
    <xf numFmtId="0" fontId="16" fillId="0" borderId="19" xfId="16" applyFont="1" applyBorder="1"/>
    <xf numFmtId="0" fontId="15" fillId="0" borderId="0" xfId="16" applyFont="1" applyBorder="1"/>
    <xf numFmtId="0" fontId="22" fillId="0" borderId="0" xfId="16" applyFont="1" applyBorder="1"/>
    <xf numFmtId="0" fontId="15" fillId="0" borderId="20" xfId="0" applyFont="1" applyBorder="1"/>
    <xf numFmtId="0" fontId="15" fillId="0" borderId="19" xfId="16" applyFont="1" applyBorder="1"/>
    <xf numFmtId="0" fontId="0" fillId="0" borderId="3" xfId="0" applyBorder="1" applyAlignment="1">
      <alignment horizontal="left" vertical="top" wrapText="1"/>
    </xf>
    <xf numFmtId="0" fontId="15" fillId="0" borderId="2" xfId="0" applyFont="1" applyBorder="1"/>
    <xf numFmtId="0" fontId="0" fillId="0" borderId="2" xfId="0" applyBorder="1"/>
    <xf numFmtId="0" fontId="22" fillId="0" borderId="2" xfId="3" applyFont="1" applyBorder="1"/>
    <xf numFmtId="0" fontId="25" fillId="6" borderId="2" xfId="0" applyFont="1" applyFill="1" applyBorder="1" applyAlignment="1">
      <alignment horizontal="center" vertical="center" wrapText="1"/>
    </xf>
    <xf numFmtId="0" fontId="54" fillId="0" borderId="0" xfId="0" applyFont="1" applyBorder="1" applyAlignment="1">
      <alignment horizontal="left"/>
    </xf>
    <xf numFmtId="0" fontId="54" fillId="0" borderId="39" xfId="0" applyFont="1" applyBorder="1" applyAlignment="1">
      <alignment horizontal="right"/>
    </xf>
    <xf numFmtId="0" fontId="4" fillId="0" borderId="0" xfId="79" applyFont="1" applyBorder="1"/>
    <xf numFmtId="0" fontId="16" fillId="0" borderId="0" xfId="0" applyFont="1" applyBorder="1" applyAlignment="1">
      <alignment vertical="center"/>
    </xf>
    <xf numFmtId="0" fontId="16" fillId="0" borderId="51" xfId="15" applyFont="1" applyBorder="1" applyAlignment="1">
      <alignment vertical="center"/>
    </xf>
    <xf numFmtId="0" fontId="16" fillId="0" borderId="13" xfId="15" applyFont="1" applyBorder="1" applyAlignment="1">
      <alignment vertical="center"/>
    </xf>
    <xf numFmtId="0" fontId="16" fillId="0" borderId="52" xfId="15" applyFont="1" applyBorder="1" applyAlignment="1">
      <alignment vertical="center"/>
    </xf>
    <xf numFmtId="0" fontId="0" fillId="0" borderId="22" xfId="0" applyBorder="1" applyAlignment="1">
      <alignment horizontal="center" vertical="center"/>
    </xf>
    <xf numFmtId="0" fontId="4" fillId="0" borderId="19" xfId="0" applyFont="1" applyBorder="1" applyAlignment="1">
      <alignment horizontal="left"/>
    </xf>
    <xf numFmtId="0" fontId="4" fillId="0" borderId="0" xfId="0" applyFont="1" applyBorder="1" applyAlignment="1">
      <alignment horizontal="left"/>
    </xf>
    <xf numFmtId="0" fontId="2" fillId="2" borderId="5" xfId="0" applyFont="1" applyFill="1" applyBorder="1" applyAlignment="1">
      <alignment horizontal="center" vertical="center"/>
    </xf>
    <xf numFmtId="0" fontId="2" fillId="0" borderId="34" xfId="0" applyFont="1" applyBorder="1" applyAlignment="1">
      <alignment horizontal="left" vertical="top" wrapText="1"/>
    </xf>
    <xf numFmtId="0" fontId="2" fillId="5" borderId="2" xfId="0" applyFont="1" applyFill="1" applyBorder="1" applyAlignment="1">
      <alignment horizontal="center" vertical="top" wrapText="1"/>
    </xf>
    <xf numFmtId="0" fontId="15" fillId="0" borderId="1" xfId="79" applyFont="1" applyBorder="1" applyAlignment="1">
      <alignment horizontal="center" vertical="center" wrapText="1"/>
    </xf>
    <xf numFmtId="0" fontId="15" fillId="5" borderId="3" xfId="79" applyFont="1" applyFill="1" applyBorder="1" applyAlignment="1">
      <alignment horizontal="center" vertical="center" wrapText="1"/>
    </xf>
    <xf numFmtId="0" fontId="15" fillId="5" borderId="37" xfId="79" applyFont="1" applyFill="1" applyBorder="1" applyAlignment="1">
      <alignment horizontal="center" vertical="center" wrapText="1"/>
    </xf>
    <xf numFmtId="0" fontId="14" fillId="0" borderId="32" xfId="79" applyFont="1" applyBorder="1" applyAlignment="1">
      <alignment horizontal="center" vertical="center"/>
    </xf>
    <xf numFmtId="0" fontId="15" fillId="2" borderId="36" xfId="79" applyFont="1" applyFill="1" applyBorder="1" applyAlignment="1">
      <alignment horizontal="center" vertical="center" wrapText="1"/>
    </xf>
    <xf numFmtId="0" fontId="15" fillId="0" borderId="0" xfId="0" applyFont="1" applyBorder="1" applyAlignment="1">
      <alignment vertical="center"/>
    </xf>
    <xf numFmtId="0" fontId="14" fillId="5" borderId="2" xfId="14" applyFont="1" applyFill="1" applyBorder="1" applyAlignment="1">
      <alignment horizontal="center" vertical="center" wrapText="1"/>
    </xf>
    <xf numFmtId="0" fontId="15" fillId="0" borderId="7" xfId="0" applyFont="1" applyBorder="1" applyAlignment="1">
      <alignment horizontal="right" vertical="center"/>
    </xf>
    <xf numFmtId="43" fontId="54" fillId="0" borderId="0" xfId="0" applyNumberFormat="1" applyFont="1" applyBorder="1"/>
    <xf numFmtId="0" fontId="2" fillId="0" borderId="11" xfId="0" applyFont="1" applyBorder="1" applyAlignment="1">
      <alignment horizontal="right" vertical="top"/>
    </xf>
    <xf numFmtId="2" fontId="45" fillId="0" borderId="11" xfId="0" applyNumberFormat="1" applyFont="1" applyBorder="1" applyAlignment="1">
      <alignment horizontal="center" vertical="top" shrinkToFit="1"/>
    </xf>
    <xf numFmtId="2" fontId="2" fillId="0" borderId="11" xfId="0" applyNumberFormat="1" applyFont="1" applyBorder="1" applyAlignment="1">
      <alignment vertical="top"/>
    </xf>
    <xf numFmtId="2" fontId="2" fillId="0" borderId="11" xfId="0" applyNumberFormat="1" applyFont="1" applyBorder="1" applyAlignment="1">
      <alignment horizontal="right" vertical="top"/>
    </xf>
    <xf numFmtId="2" fontId="2" fillId="0" borderId="36" xfId="0" applyNumberFormat="1" applyFont="1" applyBorder="1" applyAlignment="1">
      <alignment horizontal="right" vertical="top"/>
    </xf>
    <xf numFmtId="0" fontId="7" fillId="0" borderId="42" xfId="0" applyFont="1" applyBorder="1" applyAlignment="1">
      <alignment horizontal="left" vertical="top"/>
    </xf>
    <xf numFmtId="0" fontId="15" fillId="0" borderId="11" xfId="0" applyFont="1"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horizontal="right" vertical="top" wrapText="1"/>
    </xf>
    <xf numFmtId="0" fontId="0" fillId="0" borderId="11" xfId="0" applyBorder="1" applyAlignment="1">
      <alignment vertical="top" wrapText="1"/>
    </xf>
    <xf numFmtId="2" fontId="0" fillId="0" borderId="11" xfId="0" applyNumberFormat="1" applyBorder="1" applyAlignment="1">
      <alignment vertical="top"/>
    </xf>
    <xf numFmtId="2" fontId="0" fillId="0" borderId="11" xfId="0" applyNumberFormat="1" applyBorder="1" applyAlignment="1">
      <alignment horizontal="right" vertical="top"/>
    </xf>
    <xf numFmtId="0" fontId="0" fillId="0" borderId="48"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right" vertical="top"/>
    </xf>
    <xf numFmtId="2" fontId="46" fillId="0" borderId="15" xfId="0" applyNumberFormat="1" applyFont="1" applyBorder="1" applyAlignment="1">
      <alignment horizontal="center" vertical="top" shrinkToFit="1"/>
    </xf>
    <xf numFmtId="0" fontId="0" fillId="0" borderId="15" xfId="0" applyBorder="1" applyAlignment="1">
      <alignment vertical="top"/>
    </xf>
    <xf numFmtId="2" fontId="0" fillId="0" borderId="15" xfId="0" applyNumberFormat="1" applyBorder="1" applyAlignment="1">
      <alignment vertical="top"/>
    </xf>
    <xf numFmtId="0" fontId="2" fillId="0" borderId="11" xfId="0" applyFont="1" applyBorder="1" applyAlignment="1">
      <alignment vertical="top"/>
    </xf>
    <xf numFmtId="0" fontId="2" fillId="5" borderId="10" xfId="0" applyFont="1" applyFill="1" applyBorder="1" applyAlignment="1">
      <alignment horizontal="center" vertical="top" wrapText="1"/>
    </xf>
    <xf numFmtId="0" fontId="2" fillId="5" borderId="10" xfId="0" applyFont="1" applyFill="1" applyBorder="1" applyAlignment="1">
      <alignment vertical="top" wrapText="1"/>
    </xf>
    <xf numFmtId="0" fontId="2" fillId="5" borderId="35" xfId="0" applyFont="1" applyFill="1" applyBorder="1" applyAlignment="1">
      <alignment horizontal="center" vertical="top" wrapText="1"/>
    </xf>
    <xf numFmtId="0" fontId="15" fillId="0" borderId="44" xfId="79" applyFont="1" applyBorder="1" applyAlignment="1">
      <alignment horizontal="center" vertical="center" wrapText="1"/>
    </xf>
    <xf numFmtId="0" fontId="15" fillId="0" borderId="11" xfId="79" applyFont="1" applyBorder="1" applyAlignment="1">
      <alignment vertical="center" wrapText="1"/>
    </xf>
    <xf numFmtId="0" fontId="15" fillId="0" borderId="31" xfId="79" applyFont="1" applyBorder="1" applyAlignment="1">
      <alignment horizontal="center" vertical="center" wrapText="1"/>
    </xf>
    <xf numFmtId="0" fontId="30" fillId="2" borderId="15" xfId="81" applyFont="1" applyFill="1" applyBorder="1" applyAlignment="1">
      <alignment horizontal="left" vertical="center" wrapText="1"/>
    </xf>
    <xf numFmtId="0" fontId="15" fillId="0" borderId="61" xfId="79" applyFont="1" applyBorder="1" applyAlignment="1">
      <alignment horizontal="center" vertical="center" wrapText="1"/>
    </xf>
    <xf numFmtId="0" fontId="30" fillId="5" borderId="45" xfId="81" applyFont="1" applyFill="1" applyBorder="1" applyAlignment="1">
      <alignment horizontal="left" vertical="center" wrapText="1"/>
    </xf>
    <xf numFmtId="0" fontId="15" fillId="0" borderId="2" xfId="11" applyFont="1" applyBorder="1" applyAlignment="1">
      <alignment vertical="center" wrapText="1"/>
    </xf>
    <xf numFmtId="0" fontId="15" fillId="0" borderId="3" xfId="11" applyFont="1" applyBorder="1" applyAlignment="1">
      <alignment vertical="center" wrapText="1"/>
    </xf>
    <xf numFmtId="0" fontId="15" fillId="0" borderId="37" xfId="11" applyFont="1" applyBorder="1" applyAlignment="1">
      <alignment vertical="center" wrapText="1"/>
    </xf>
    <xf numFmtId="0" fontId="1" fillId="0" borderId="2" xfId="13" applyFont="1" applyBorder="1" applyAlignment="1">
      <alignment vertical="center"/>
    </xf>
    <xf numFmtId="0" fontId="1" fillId="0" borderId="2" xfId="13" applyFont="1" applyBorder="1" applyAlignment="1">
      <alignment vertical="center" wrapText="1"/>
    </xf>
    <xf numFmtId="166" fontId="15" fillId="0" borderId="2" xfId="11" applyNumberFormat="1" applyFont="1" applyBorder="1" applyAlignment="1">
      <alignment vertical="center" wrapText="1"/>
    </xf>
    <xf numFmtId="166" fontId="1" fillId="0" borderId="2" xfId="12" applyNumberFormat="1" applyFont="1" applyBorder="1" applyAlignment="1">
      <alignment vertical="center"/>
    </xf>
    <xf numFmtId="0" fontId="1" fillId="0" borderId="37" xfId="0" applyFont="1" applyBorder="1" applyAlignment="1">
      <alignment vertical="center"/>
    </xf>
    <xf numFmtId="0" fontId="1" fillId="5" borderId="37"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37" xfId="0" applyFont="1" applyBorder="1" applyAlignment="1">
      <alignment vertical="center"/>
    </xf>
    <xf numFmtId="0" fontId="15" fillId="0" borderId="11" xfId="0" applyFont="1" applyBorder="1" applyAlignment="1">
      <alignment horizontal="left" vertical="center"/>
    </xf>
    <xf numFmtId="0" fontId="15" fillId="0" borderId="45" xfId="0" applyFont="1" applyBorder="1" applyAlignment="1">
      <alignment horizontal="left" vertical="center"/>
    </xf>
    <xf numFmtId="2" fontId="0" fillId="0" borderId="59" xfId="0" applyNumberFormat="1" applyBorder="1" applyAlignment="1">
      <alignment horizontal="right" vertical="top"/>
    </xf>
    <xf numFmtId="2" fontId="0" fillId="0" borderId="36" xfId="0" applyNumberFormat="1" applyBorder="1" applyAlignment="1">
      <alignment horizontal="right" vertical="top"/>
    </xf>
    <xf numFmtId="2" fontId="0" fillId="0" borderId="11" xfId="0" applyNumberFormat="1" applyBorder="1" applyAlignment="1">
      <alignment vertical="top" wrapText="1"/>
    </xf>
    <xf numFmtId="0" fontId="0" fillId="0" borderId="42" xfId="0" applyBorder="1" applyAlignment="1">
      <alignment horizontal="left" vertical="top" wrapText="1"/>
    </xf>
    <xf numFmtId="0" fontId="0" fillId="0" borderId="11" xfId="0" applyBorder="1" applyAlignment="1">
      <alignment horizontal="right" vertical="top"/>
    </xf>
    <xf numFmtId="2" fontId="46" fillId="0" borderId="11" xfId="0" applyNumberFormat="1" applyFont="1" applyBorder="1" applyAlignment="1">
      <alignment horizontal="center" vertical="top" shrinkToFit="1"/>
    </xf>
    <xf numFmtId="0" fontId="0" fillId="0" borderId="11" xfId="0" applyBorder="1" applyAlignment="1">
      <alignment vertical="top"/>
    </xf>
    <xf numFmtId="0" fontId="14" fillId="2" borderId="3" xfId="79" applyFont="1" applyFill="1" applyBorder="1" applyAlignment="1">
      <alignment horizontal="center" vertical="top" wrapText="1"/>
    </xf>
    <xf numFmtId="0" fontId="15" fillId="0" borderId="3" xfId="79" applyFont="1" applyBorder="1" applyAlignment="1">
      <alignment horizontal="center" vertical="center" wrapText="1"/>
    </xf>
    <xf numFmtId="0" fontId="15" fillId="2" borderId="3" xfId="79" applyFont="1" applyFill="1" applyBorder="1" applyAlignment="1">
      <alignment horizontal="center" vertical="top" wrapText="1"/>
    </xf>
    <xf numFmtId="0" fontId="15" fillId="2" borderId="3" xfId="79" applyFont="1" applyFill="1" applyBorder="1" applyAlignment="1">
      <alignment horizontal="center" vertical="center" wrapText="1"/>
    </xf>
    <xf numFmtId="0" fontId="15" fillId="5" borderId="4" xfId="79" applyFont="1" applyFill="1" applyBorder="1" applyAlignment="1">
      <alignment horizontal="center" vertical="center" wrapText="1"/>
    </xf>
    <xf numFmtId="0" fontId="15" fillId="2" borderId="4" xfId="79" applyFont="1" applyFill="1" applyBorder="1" applyAlignment="1">
      <alignment horizontal="center" vertical="center" wrapText="1"/>
    </xf>
    <xf numFmtId="0" fontId="30" fillId="5" borderId="66" xfId="81" applyFont="1" applyFill="1" applyBorder="1" applyAlignment="1">
      <alignment horizontal="center" vertical="center" wrapText="1"/>
    </xf>
    <xf numFmtId="0" fontId="30" fillId="2" borderId="0" xfId="81" applyFont="1" applyFill="1" applyBorder="1" applyAlignment="1">
      <alignment horizontal="center" vertical="center" wrapText="1"/>
    </xf>
    <xf numFmtId="0" fontId="15" fillId="5" borderId="1" xfId="79" applyFont="1" applyFill="1" applyBorder="1" applyAlignment="1">
      <alignment horizontal="center" vertical="center" wrapText="1"/>
    </xf>
    <xf numFmtId="0" fontId="15" fillId="2" borderId="1" xfId="79" applyFont="1" applyFill="1" applyBorder="1" applyAlignment="1">
      <alignment horizontal="center" vertical="center" wrapText="1"/>
    </xf>
    <xf numFmtId="0" fontId="15" fillId="0" borderId="4" xfId="79" applyFont="1" applyBorder="1" applyAlignment="1">
      <alignment horizontal="center" vertical="center" wrapText="1"/>
    </xf>
    <xf numFmtId="0" fontId="15" fillId="0" borderId="4" xfId="79" applyFont="1" applyBorder="1" applyAlignment="1">
      <alignment horizontal="center" vertical="center"/>
    </xf>
    <xf numFmtId="0" fontId="15" fillId="5" borderId="4" xfId="79" applyFont="1" applyFill="1" applyBorder="1" applyAlignment="1">
      <alignment horizontal="center" vertical="center"/>
    </xf>
    <xf numFmtId="0" fontId="15" fillId="2" borderId="4" xfId="79" applyFont="1" applyFill="1" applyBorder="1" applyAlignment="1">
      <alignment horizontal="center" vertical="center"/>
    </xf>
    <xf numFmtId="0" fontId="4" fillId="0" borderId="67" xfId="83" applyFont="1" applyBorder="1" applyAlignment="1">
      <alignment horizontal="center" vertical="center"/>
    </xf>
    <xf numFmtId="0" fontId="15" fillId="5" borderId="8" xfId="79" applyFont="1" applyFill="1" applyBorder="1" applyAlignment="1">
      <alignment horizontal="center" vertical="center" wrapText="1"/>
    </xf>
    <xf numFmtId="0" fontId="15" fillId="0" borderId="3" xfId="79" applyFont="1" applyBorder="1" applyAlignment="1">
      <alignment horizontal="center" vertical="center"/>
    </xf>
    <xf numFmtId="0" fontId="4" fillId="0" borderId="68" xfId="83" applyFont="1" applyBorder="1" applyAlignment="1">
      <alignment horizontal="center" vertical="center" wrapText="1"/>
    </xf>
    <xf numFmtId="0" fontId="15" fillId="2" borderId="3" xfId="81" applyFont="1" applyFill="1" applyBorder="1" applyAlignment="1">
      <alignment horizontal="center" vertical="center" wrapText="1"/>
    </xf>
    <xf numFmtId="0" fontId="15" fillId="5" borderId="3" xfId="81" applyFont="1" applyFill="1" applyBorder="1" applyAlignment="1">
      <alignment horizontal="center" vertical="center" wrapText="1"/>
    </xf>
    <xf numFmtId="0" fontId="18" fillId="0" borderId="64" xfId="79" applyFont="1" applyBorder="1" applyAlignment="1">
      <alignment horizontal="left" vertical="center"/>
    </xf>
    <xf numFmtId="0" fontId="0" fillId="0" borderId="31" xfId="0" applyBorder="1" applyAlignment="1">
      <alignment horizontal="center" vertical="center"/>
    </xf>
    <xf numFmtId="0" fontId="0" fillId="2" borderId="50" xfId="0" applyFill="1" applyBorder="1" applyAlignment="1">
      <alignment horizontal="center" vertical="top" wrapText="1"/>
    </xf>
    <xf numFmtId="0" fontId="0" fillId="2" borderId="56" xfId="0" applyFill="1" applyBorder="1" applyAlignment="1">
      <alignment horizontal="center" vertical="top" wrapText="1"/>
    </xf>
    <xf numFmtId="0" fontId="0" fillId="2" borderId="21" xfId="0" applyFill="1" applyBorder="1" applyAlignment="1">
      <alignment horizontal="center" vertical="top" wrapText="1"/>
    </xf>
    <xf numFmtId="2" fontId="15" fillId="0" borderId="11" xfId="0" applyNumberFormat="1" applyFont="1" applyBorder="1" applyAlignment="1">
      <alignment horizontal="right" vertical="center"/>
    </xf>
    <xf numFmtId="2" fontId="15" fillId="0" borderId="36" xfId="0" applyNumberFormat="1" applyFont="1" applyBorder="1" applyAlignment="1">
      <alignment horizontal="right" vertical="center"/>
    </xf>
    <xf numFmtId="2" fontId="15" fillId="0" borderId="2" xfId="0" applyNumberFormat="1" applyFont="1" applyBorder="1" applyAlignment="1">
      <alignment horizontal="right" vertical="center"/>
    </xf>
    <xf numFmtId="2" fontId="15" fillId="0" borderId="37" xfId="0" applyNumberFormat="1" applyFont="1" applyBorder="1" applyAlignment="1">
      <alignment horizontal="right" vertical="center"/>
    </xf>
    <xf numFmtId="2" fontId="15" fillId="0" borderId="10" xfId="0" applyNumberFormat="1" applyFont="1" applyBorder="1" applyAlignment="1">
      <alignment horizontal="right" vertical="center"/>
    </xf>
    <xf numFmtId="2" fontId="15" fillId="0" borderId="35" xfId="0" applyNumberFormat="1" applyFont="1" applyBorder="1" applyAlignment="1">
      <alignment horizontal="right" vertical="center"/>
    </xf>
    <xf numFmtId="0" fontId="3" fillId="0" borderId="16" xfId="0" applyFont="1" applyBorder="1" applyAlignment="1">
      <alignment horizontal="center" wrapText="1"/>
    </xf>
    <xf numFmtId="0" fontId="3" fillId="0" borderId="17" xfId="0" applyFont="1" applyBorder="1" applyAlignment="1">
      <alignment horizontal="center" wrapText="1"/>
    </xf>
    <xf numFmtId="0" fontId="3" fillId="0" borderId="18" xfId="0" applyFont="1" applyBorder="1" applyAlignment="1">
      <alignment horizontal="center" wrapText="1"/>
    </xf>
    <xf numFmtId="0" fontId="4" fillId="0" borderId="19" xfId="0" applyFont="1" applyBorder="1" applyAlignment="1">
      <alignment horizontal="left"/>
    </xf>
    <xf numFmtId="0" fontId="4" fillId="0" borderId="0" xfId="0" applyFont="1" applyBorder="1" applyAlignment="1">
      <alignment horizontal="left"/>
    </xf>
    <xf numFmtId="0" fontId="3" fillId="0" borderId="19" xfId="0" applyFont="1" applyBorder="1" applyAlignment="1">
      <alignment horizontal="center"/>
    </xf>
    <xf numFmtId="0" fontId="3" fillId="0" borderId="0" xfId="0" applyFont="1" applyBorder="1" applyAlignment="1">
      <alignment horizontal="center"/>
    </xf>
    <xf numFmtId="0" fontId="3" fillId="0" borderId="20" xfId="0" applyFont="1" applyBorder="1" applyAlignment="1">
      <alignment horizontal="center"/>
    </xf>
    <xf numFmtId="0" fontId="3" fillId="0" borderId="19" xfId="0" applyFont="1" applyBorder="1" applyAlignment="1">
      <alignment horizontal="center" vertical="top" wrapText="1"/>
    </xf>
    <xf numFmtId="0" fontId="3" fillId="0" borderId="0" xfId="0" applyFont="1" applyBorder="1" applyAlignment="1">
      <alignment horizontal="center" vertical="top"/>
    </xf>
    <xf numFmtId="0" fontId="3" fillId="0" borderId="20" xfId="0" applyFont="1" applyBorder="1" applyAlignment="1">
      <alignment horizontal="center" vertical="top"/>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41" fillId="0" borderId="0" xfId="0" applyFont="1" applyBorder="1" applyAlignment="1">
      <alignment horizontal="center" wrapText="1"/>
    </xf>
    <xf numFmtId="0" fontId="41" fillId="0" borderId="0" xfId="0" applyFont="1" applyBorder="1" applyAlignment="1">
      <alignment horizontal="center"/>
    </xf>
    <xf numFmtId="0" fontId="41" fillId="0" borderId="20" xfId="0" applyFont="1" applyBorder="1" applyAlignment="1">
      <alignment horizontal="center"/>
    </xf>
    <xf numFmtId="0" fontId="2" fillId="5" borderId="3" xfId="0" applyFont="1" applyFill="1" applyBorder="1" applyAlignment="1">
      <alignment horizontal="center" wrapText="1"/>
    </xf>
    <xf numFmtId="0" fontId="2" fillId="5" borderId="4" xfId="0" applyFont="1" applyFill="1" applyBorder="1" applyAlignment="1">
      <alignment horizontal="center" wrapText="1"/>
    </xf>
    <xf numFmtId="0" fontId="0" fillId="0" borderId="2" xfId="0" applyBorder="1" applyAlignment="1">
      <alignment horizontal="center"/>
    </xf>
    <xf numFmtId="0" fontId="0" fillId="0" borderId="3" xfId="0" applyBorder="1" applyAlignment="1">
      <alignment horizontal="center"/>
    </xf>
    <xf numFmtId="0" fontId="2" fillId="5" borderId="2" xfId="0" applyFont="1" applyFill="1" applyBorder="1" applyAlignment="1">
      <alignment horizontal="center"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0" xfId="0" applyFont="1" applyBorder="1" applyAlignment="1">
      <alignment horizontal="center" vertical="top" wrapText="1"/>
    </xf>
    <xf numFmtId="0" fontId="0" fillId="0" borderId="12" xfId="0" applyBorder="1" applyAlignment="1">
      <alignment horizontal="center"/>
    </xf>
    <xf numFmtId="0" fontId="0" fillId="0" borderId="13" xfId="0" applyBorder="1" applyAlignment="1">
      <alignment horizontal="center"/>
    </xf>
    <xf numFmtId="0" fontId="25" fillId="6" borderId="2"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54" fillId="0" borderId="0" xfId="0" applyFont="1" applyBorder="1" applyAlignment="1">
      <alignment horizontal="left" wrapText="1"/>
    </xf>
    <xf numFmtId="0" fontId="54" fillId="0" borderId="0" xfId="0" applyFont="1" applyBorder="1" applyAlignment="1">
      <alignment horizontal="left"/>
    </xf>
    <xf numFmtId="0" fontId="54" fillId="0" borderId="7" xfId="0" applyFont="1" applyBorder="1" applyAlignment="1">
      <alignment horizontal="left"/>
    </xf>
    <xf numFmtId="0" fontId="25" fillId="0" borderId="27"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0" xfId="0" applyFont="1" applyBorder="1" applyAlignment="1">
      <alignment horizontal="right" wrapText="1"/>
    </xf>
    <xf numFmtId="0" fontId="25" fillId="0" borderId="0" xfId="0" applyFont="1" applyBorder="1" applyAlignment="1">
      <alignment horizontal="right"/>
    </xf>
    <xf numFmtId="0" fontId="25" fillId="0" borderId="32" xfId="0" applyFont="1" applyBorder="1" applyAlignment="1">
      <alignment horizontal="right"/>
    </xf>
    <xf numFmtId="0" fontId="25" fillId="0" borderId="1" xfId="0" applyFont="1" applyBorder="1" applyAlignment="1">
      <alignment horizontal="right" wrapText="1"/>
    </xf>
    <xf numFmtId="0" fontId="25" fillId="0" borderId="33" xfId="0" applyFont="1" applyBorder="1" applyAlignment="1">
      <alignment horizontal="right" wrapText="1"/>
    </xf>
    <xf numFmtId="0" fontId="25" fillId="6" borderId="34" xfId="0" applyFont="1" applyFill="1" applyBorder="1" applyAlignment="1">
      <alignment horizontal="center" vertical="center" wrapText="1"/>
    </xf>
    <xf numFmtId="0" fontId="18" fillId="0" borderId="27" xfId="0" applyFont="1" applyBorder="1" applyAlignment="1">
      <alignment horizontal="center" wrapText="1"/>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4" fillId="0" borderId="1" xfId="0" applyFont="1" applyBorder="1" applyAlignment="1">
      <alignment horizontal="right" vertical="top"/>
    </xf>
    <xf numFmtId="0" fontId="14" fillId="0" borderId="9" xfId="0" applyFont="1" applyBorder="1" applyAlignment="1">
      <alignment horizontal="right" vertical="top"/>
    </xf>
    <xf numFmtId="0" fontId="14" fillId="0" borderId="33" xfId="0" applyFont="1" applyBorder="1" applyAlignment="1">
      <alignment horizontal="right" vertical="top"/>
    </xf>
    <xf numFmtId="0" fontId="14" fillId="0" borderId="34" xfId="0" applyFont="1" applyBorder="1" applyAlignment="1">
      <alignment horizontal="center" vertical="center"/>
    </xf>
    <xf numFmtId="0" fontId="14" fillId="0" borderId="2" xfId="0" applyFont="1" applyBorder="1" applyAlignment="1">
      <alignment horizontal="center" vertical="center"/>
    </xf>
    <xf numFmtId="0" fontId="16" fillId="0" borderId="31" xfId="3" applyFont="1" applyBorder="1" applyAlignment="1">
      <alignment horizontal="left" vertical="top"/>
    </xf>
    <xf numFmtId="0" fontId="16" fillId="0" borderId="0" xfId="3" applyFont="1" applyBorder="1" applyAlignment="1">
      <alignment horizontal="left" vertical="top"/>
    </xf>
    <xf numFmtId="0" fontId="16" fillId="0" borderId="32" xfId="3" applyFont="1" applyBorder="1" applyAlignment="1">
      <alignment horizontal="left" vertical="top"/>
    </xf>
    <xf numFmtId="0" fontId="14" fillId="2" borderId="3" xfId="3" applyFont="1" applyFill="1" applyBorder="1" applyAlignment="1">
      <alignment horizontal="center" vertical="top" wrapText="1"/>
    </xf>
    <xf numFmtId="0" fontId="14" fillId="2" borderId="4" xfId="3" applyFont="1" applyFill="1" applyBorder="1" applyAlignment="1">
      <alignment horizontal="center" vertical="top" wrapText="1"/>
    </xf>
    <xf numFmtId="0" fontId="14" fillId="2" borderId="5" xfId="3" applyFont="1" applyFill="1" applyBorder="1" applyAlignment="1">
      <alignment horizontal="center" vertical="top" wrapText="1"/>
    </xf>
    <xf numFmtId="0" fontId="14" fillId="2" borderId="12" xfId="3" applyFont="1" applyFill="1" applyBorder="1" applyAlignment="1">
      <alignment horizontal="center" vertical="top" wrapText="1"/>
    </xf>
    <xf numFmtId="0" fontId="14" fillId="2" borderId="13" xfId="3" applyFont="1" applyFill="1" applyBorder="1" applyAlignment="1">
      <alignment horizontal="center" vertical="top" wrapText="1"/>
    </xf>
    <xf numFmtId="0" fontId="14" fillId="2" borderId="14" xfId="3" applyFont="1" applyFill="1" applyBorder="1" applyAlignment="1">
      <alignment horizontal="center" vertical="top" wrapText="1"/>
    </xf>
    <xf numFmtId="0" fontId="14" fillId="2" borderId="35" xfId="3" applyFont="1" applyFill="1" applyBorder="1" applyAlignment="1">
      <alignment horizontal="left" vertical="center" wrapText="1"/>
    </xf>
    <xf numFmtId="0" fontId="14" fillId="2" borderId="36" xfId="3" applyFont="1" applyFill="1" applyBorder="1" applyAlignment="1">
      <alignment horizontal="left" vertical="center" wrapText="1"/>
    </xf>
    <xf numFmtId="0" fontId="14" fillId="0" borderId="3" xfId="3" applyFont="1" applyBorder="1" applyAlignment="1">
      <alignment horizontal="center" vertical="center" wrapText="1"/>
    </xf>
    <xf numFmtId="0" fontId="14" fillId="0" borderId="5" xfId="3" applyFont="1" applyBorder="1" applyAlignment="1">
      <alignment horizontal="center" vertical="center" wrapText="1"/>
    </xf>
    <xf numFmtId="0" fontId="14" fillId="2" borderId="34" xfId="3" applyFont="1" applyFill="1" applyBorder="1" applyAlignment="1">
      <alignment horizontal="center" vertical="center" wrapText="1"/>
    </xf>
    <xf numFmtId="0" fontId="14" fillId="2" borderId="2" xfId="3" applyFont="1" applyFill="1" applyBorder="1" applyAlignment="1">
      <alignment horizontal="center" vertical="center" wrapText="1"/>
    </xf>
    <xf numFmtId="0" fontId="14" fillId="0" borderId="3" xfId="3" applyFont="1" applyBorder="1" applyAlignment="1">
      <alignment horizontal="center" vertical="top" wrapText="1"/>
    </xf>
    <xf numFmtId="0" fontId="14" fillId="0" borderId="5" xfId="3" applyFont="1" applyBorder="1" applyAlignment="1">
      <alignment horizontal="center" vertical="top" wrapText="1"/>
    </xf>
    <xf numFmtId="0" fontId="14" fillId="0" borderId="12" xfId="3" applyFont="1" applyBorder="1" applyAlignment="1">
      <alignment horizontal="center" vertical="top" wrapText="1"/>
    </xf>
    <xf numFmtId="0" fontId="14" fillId="0" borderId="6" xfId="3" applyFont="1" applyBorder="1" applyAlignment="1">
      <alignment horizontal="center" vertical="top" wrapText="1"/>
    </xf>
    <xf numFmtId="0" fontId="14" fillId="2" borderId="41" xfId="3" applyFont="1" applyFill="1" applyBorder="1" applyAlignment="1">
      <alignment horizontal="center" vertical="center" wrapText="1"/>
    </xf>
    <xf numFmtId="0" fontId="14" fillId="2" borderId="42" xfId="3" applyFont="1" applyFill="1" applyBorder="1" applyAlignment="1">
      <alignment horizontal="center" vertical="center" wrapText="1"/>
    </xf>
    <xf numFmtId="0" fontId="14" fillId="0" borderId="10" xfId="3" applyFont="1" applyBorder="1" applyAlignment="1">
      <alignment horizontal="center" vertical="top" wrapText="1"/>
    </xf>
    <xf numFmtId="0" fontId="14" fillId="0" borderId="11" xfId="3" applyFont="1" applyBorder="1" applyAlignment="1">
      <alignment horizontal="center" vertical="top" wrapText="1"/>
    </xf>
    <xf numFmtId="0" fontId="14" fillId="0" borderId="10" xfId="3" applyFont="1" applyBorder="1" applyAlignment="1">
      <alignment vertical="top" wrapText="1"/>
    </xf>
    <xf numFmtId="0" fontId="14" fillId="0" borderId="15" xfId="3" applyFont="1" applyBorder="1" applyAlignment="1">
      <alignment vertical="top" wrapText="1"/>
    </xf>
    <xf numFmtId="1" fontId="14" fillId="0" borderId="10" xfId="3" applyNumberFormat="1" applyFont="1" applyBorder="1" applyAlignment="1">
      <alignment horizontal="center" vertical="top" wrapText="1"/>
    </xf>
    <xf numFmtId="1" fontId="14" fillId="0" borderId="15" xfId="3" applyNumberFormat="1" applyFont="1" applyBorder="1" applyAlignment="1">
      <alignment horizontal="center" vertical="top" wrapText="1"/>
    </xf>
    <xf numFmtId="0" fontId="18" fillId="0" borderId="6" xfId="3" applyFont="1" applyBorder="1" applyAlignment="1">
      <alignment horizontal="center" vertical="center"/>
    </xf>
    <xf numFmtId="0" fontId="18" fillId="0" borderId="0" xfId="3" applyFont="1" applyAlignment="1">
      <alignment horizontal="center" vertical="center"/>
    </xf>
    <xf numFmtId="0" fontId="18" fillId="0" borderId="27" xfId="3" applyFont="1" applyBorder="1" applyAlignment="1">
      <alignment horizontal="center" vertical="center" wrapText="1"/>
    </xf>
    <xf numFmtId="0" fontId="18" fillId="0" borderId="28" xfId="3" applyFont="1" applyBorder="1" applyAlignment="1">
      <alignment horizontal="center" vertical="center" wrapText="1"/>
    </xf>
    <xf numFmtId="0" fontId="18" fillId="0" borderId="30" xfId="3" applyFont="1" applyBorder="1" applyAlignment="1">
      <alignment horizontal="center" vertical="center" wrapText="1"/>
    </xf>
    <xf numFmtId="0" fontId="18" fillId="0" borderId="12" xfId="3" applyFont="1" applyBorder="1" applyAlignment="1">
      <alignment horizontal="center" vertical="center" wrapText="1"/>
    </xf>
    <xf numFmtId="0" fontId="18" fillId="0" borderId="13" xfId="3" applyFont="1" applyBorder="1" applyAlignment="1">
      <alignment horizontal="center" vertical="center" wrapText="1"/>
    </xf>
    <xf numFmtId="0" fontId="18" fillId="0" borderId="31" xfId="3" applyFont="1" applyBorder="1" applyAlignment="1">
      <alignment horizontal="center" vertical="center" wrapText="1"/>
    </xf>
    <xf numFmtId="0" fontId="18" fillId="0" borderId="7"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32" xfId="3" applyFont="1" applyBorder="1" applyAlignment="1">
      <alignment horizontal="center" vertical="center" wrapText="1"/>
    </xf>
    <xf numFmtId="0" fontId="19" fillId="0" borderId="1" xfId="3" applyFont="1" applyBorder="1" applyAlignment="1">
      <alignment horizontal="right" vertical="top"/>
    </xf>
    <xf numFmtId="0" fontId="19" fillId="0" borderId="1" xfId="3" applyFont="1" applyBorder="1" applyAlignment="1">
      <alignment horizontal="center"/>
    </xf>
    <xf numFmtId="0" fontId="19" fillId="0" borderId="0" xfId="3" applyFont="1" applyBorder="1" applyAlignment="1">
      <alignment horizontal="right" vertical="top"/>
    </xf>
    <xf numFmtId="0" fontId="19" fillId="0" borderId="33" xfId="3" applyFont="1" applyBorder="1" applyAlignment="1">
      <alignment horizontal="right" vertical="top"/>
    </xf>
    <xf numFmtId="0" fontId="15" fillId="0" borderId="31" xfId="0" applyFont="1" applyBorder="1" applyAlignment="1">
      <alignment horizontal="right"/>
    </xf>
    <xf numFmtId="0" fontId="15" fillId="0" borderId="0" xfId="0" applyFont="1" applyBorder="1" applyAlignment="1">
      <alignment horizontal="right"/>
    </xf>
    <xf numFmtId="0" fontId="15" fillId="0" borderId="32" xfId="0" applyFont="1" applyBorder="1" applyAlignment="1">
      <alignment horizontal="right"/>
    </xf>
    <xf numFmtId="0" fontId="15" fillId="0" borderId="31" xfId="0" applyFont="1" applyBorder="1" applyAlignment="1">
      <alignment horizontal="left"/>
    </xf>
    <xf numFmtId="0" fontId="15" fillId="0" borderId="0" xfId="0" applyFont="1" applyBorder="1" applyAlignment="1">
      <alignment horizontal="left"/>
    </xf>
    <xf numFmtId="0" fontId="15" fillId="0" borderId="32" xfId="0" applyFont="1" applyBorder="1" applyAlignment="1">
      <alignment horizontal="left"/>
    </xf>
    <xf numFmtId="0" fontId="2" fillId="0" borderId="42" xfId="0" applyFont="1" applyBorder="1" applyAlignment="1">
      <alignment vertical="top" wrapText="1"/>
    </xf>
    <xf numFmtId="0" fontId="2" fillId="0" borderId="11" xfId="0" applyFont="1" applyBorder="1" applyAlignment="1">
      <alignment vertical="top" wrapText="1"/>
    </xf>
    <xf numFmtId="0" fontId="2" fillId="5" borderId="34" xfId="0" applyFont="1" applyFill="1" applyBorder="1" applyAlignment="1">
      <alignment horizontal="center" vertical="top" wrapText="1"/>
    </xf>
    <xf numFmtId="0" fontId="2" fillId="5" borderId="2" xfId="0" applyFont="1" applyFill="1" applyBorder="1" applyAlignment="1">
      <alignment horizontal="center" vertical="top" wrapText="1"/>
    </xf>
    <xf numFmtId="0" fontId="2" fillId="5" borderId="41" xfId="0" applyFont="1" applyFill="1" applyBorder="1" applyAlignment="1">
      <alignment horizontal="center" vertical="top" wrapText="1"/>
    </xf>
    <xf numFmtId="0" fontId="2" fillId="5" borderId="10" xfId="0" applyFont="1" applyFill="1" applyBorder="1" applyAlignment="1">
      <alignment horizontal="center" vertical="top" wrapText="1"/>
    </xf>
    <xf numFmtId="0" fontId="42" fillId="0" borderId="31" xfId="0" applyFont="1" applyBorder="1" applyAlignment="1">
      <alignment horizontal="right" vertical="top" wrapText="1"/>
    </xf>
    <xf numFmtId="0" fontId="42" fillId="0" borderId="0" xfId="0" applyFont="1" applyBorder="1" applyAlignment="1">
      <alignment horizontal="right" vertical="top"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0" xfId="0" applyFont="1" applyBorder="1" applyAlignment="1">
      <alignment horizontal="center" vertical="center" wrapText="1"/>
    </xf>
    <xf numFmtId="0" fontId="3" fillId="0" borderId="31" xfId="0" applyFont="1" applyBorder="1" applyAlignment="1">
      <alignment horizontal="center" vertical="top" wrapText="1"/>
    </xf>
    <xf numFmtId="0" fontId="3" fillId="0" borderId="0" xfId="0" applyFont="1" applyBorder="1" applyAlignment="1">
      <alignment horizontal="center" vertical="top" wrapText="1"/>
    </xf>
    <xf numFmtId="0" fontId="3" fillId="0" borderId="32" xfId="0" applyFont="1" applyBorder="1" applyAlignment="1">
      <alignment horizontal="center" vertical="top" wrapText="1"/>
    </xf>
    <xf numFmtId="0" fontId="33" fillId="0" borderId="38" xfId="6" applyFill="1" applyBorder="1" applyAlignment="1" applyProtection="1">
      <alignment horizontal="left" vertical="top"/>
    </xf>
    <xf numFmtId="0" fontId="43" fillId="0" borderId="39" xfId="4" applyFont="1" applyFill="1" applyBorder="1" applyAlignment="1" applyProtection="1">
      <alignment horizontal="left" vertical="top"/>
    </xf>
    <xf numFmtId="0" fontId="2" fillId="0" borderId="34" xfId="0" applyFont="1" applyBorder="1" applyAlignment="1">
      <alignment horizontal="left" vertical="top" wrapText="1"/>
    </xf>
    <xf numFmtId="0" fontId="2" fillId="0" borderId="2" xfId="0" applyFont="1" applyBorder="1" applyAlignment="1">
      <alignment horizontal="left" vertical="top" wrapText="1"/>
    </xf>
    <xf numFmtId="0" fontId="2" fillId="0" borderId="42" xfId="0" applyFont="1" applyBorder="1" applyAlignment="1">
      <alignment horizontal="left" vertical="top" wrapText="1"/>
    </xf>
    <xf numFmtId="0" fontId="2" fillId="0" borderId="11" xfId="0" applyFont="1" applyBorder="1" applyAlignment="1">
      <alignment horizontal="left" vertical="top" wrapText="1"/>
    </xf>
    <xf numFmtId="0" fontId="42" fillId="0" borderId="34" xfId="0" applyFont="1" applyBorder="1" applyAlignment="1">
      <alignment vertical="top" wrapText="1"/>
    </xf>
    <xf numFmtId="0" fontId="42" fillId="0" borderId="2" xfId="0" applyFont="1" applyBorder="1" applyAlignment="1">
      <alignment vertical="top" wrapText="1"/>
    </xf>
    <xf numFmtId="0" fontId="0" fillId="0" borderId="31" xfId="0" applyBorder="1" applyAlignment="1">
      <alignment vertical="top" wrapText="1"/>
    </xf>
    <xf numFmtId="0" fontId="5" fillId="0" borderId="0" xfId="0" applyFont="1" applyBorder="1" applyAlignment="1">
      <alignment vertical="top"/>
    </xf>
    <xf numFmtId="0" fontId="15" fillId="0" borderId="36" xfId="79" applyFont="1" applyBorder="1" applyAlignment="1">
      <alignment horizontal="center" vertical="center" wrapText="1"/>
    </xf>
    <xf numFmtId="0" fontId="15" fillId="0" borderId="37" xfId="79" applyFont="1" applyBorder="1" applyAlignment="1">
      <alignment horizontal="center" vertical="center" wrapText="1"/>
    </xf>
    <xf numFmtId="0" fontId="15" fillId="2" borderId="37" xfId="79" applyFont="1" applyFill="1" applyBorder="1" applyAlignment="1">
      <alignment horizontal="center" vertical="center" wrapText="1"/>
    </xf>
    <xf numFmtId="0" fontId="15" fillId="5" borderId="37" xfId="79" applyFont="1" applyFill="1" applyBorder="1" applyAlignment="1">
      <alignment horizontal="center" vertical="center" wrapText="1"/>
    </xf>
    <xf numFmtId="0" fontId="14" fillId="0" borderId="31" xfId="79" applyFont="1" applyBorder="1" applyAlignment="1">
      <alignment horizontal="center" vertical="center"/>
    </xf>
    <xf numFmtId="0" fontId="14" fillId="0" borderId="0" xfId="79" applyFont="1" applyBorder="1" applyAlignment="1">
      <alignment horizontal="center" vertical="center"/>
    </xf>
    <xf numFmtId="0" fontId="14" fillId="0" borderId="32" xfId="79" applyFont="1" applyBorder="1" applyAlignment="1">
      <alignment horizontal="center" vertical="center"/>
    </xf>
    <xf numFmtId="0" fontId="15" fillId="2" borderId="59" xfId="79" applyFont="1" applyFill="1" applyBorder="1" applyAlignment="1">
      <alignment horizontal="center" vertical="center" wrapText="1"/>
    </xf>
    <xf numFmtId="0" fontId="14" fillId="0" borderId="27" xfId="79" applyFont="1" applyBorder="1" applyAlignment="1">
      <alignment horizontal="center" vertical="center"/>
    </xf>
    <xf numFmtId="0" fontId="14" fillId="0" borderId="28" xfId="79" applyFont="1" applyBorder="1" applyAlignment="1">
      <alignment horizontal="center" vertical="center"/>
    </xf>
    <xf numFmtId="0" fontId="14" fillId="0" borderId="30" xfId="79" applyFont="1" applyBorder="1" applyAlignment="1">
      <alignment horizontal="center" vertical="center"/>
    </xf>
    <xf numFmtId="0" fontId="15" fillId="5" borderId="59" xfId="79" applyFont="1" applyFill="1" applyBorder="1" applyAlignment="1">
      <alignment horizontal="center" vertical="center" wrapText="1"/>
    </xf>
    <xf numFmtId="0" fontId="3" fillId="0" borderId="19" xfId="79" applyFont="1" applyBorder="1" applyAlignment="1">
      <alignment horizontal="center" vertical="center"/>
    </xf>
    <xf numFmtId="0" fontId="3" fillId="0" borderId="0" xfId="79" applyFont="1" applyBorder="1" applyAlignment="1">
      <alignment horizontal="center" vertical="center"/>
    </xf>
    <xf numFmtId="0" fontId="3" fillId="0" borderId="20" xfId="79" applyFont="1" applyBorder="1" applyAlignment="1">
      <alignment horizontal="center" vertical="center"/>
    </xf>
    <xf numFmtId="0" fontId="3" fillId="0" borderId="16" xfId="79" applyFont="1" applyBorder="1" applyAlignment="1">
      <alignment horizontal="center" vertical="center"/>
    </xf>
    <xf numFmtId="0" fontId="3" fillId="0" borderId="17" xfId="79" applyFont="1" applyBorder="1" applyAlignment="1">
      <alignment horizontal="center" vertical="center"/>
    </xf>
    <xf numFmtId="0" fontId="3" fillId="0" borderId="18" xfId="79" applyFont="1" applyBorder="1" applyAlignment="1">
      <alignment horizontal="center" vertical="center"/>
    </xf>
    <xf numFmtId="0" fontId="18" fillId="5" borderId="51" xfId="79" applyFont="1" applyFill="1" applyBorder="1" applyAlignment="1">
      <alignment horizontal="center" vertical="center" wrapText="1"/>
    </xf>
    <xf numFmtId="0" fontId="18" fillId="5" borderId="21" xfId="79" applyFont="1" applyFill="1" applyBorder="1" applyAlignment="1">
      <alignment horizontal="center" vertical="center" wrapText="1"/>
    </xf>
    <xf numFmtId="0" fontId="18" fillId="5" borderId="63" xfId="79" applyFont="1" applyFill="1" applyBorder="1" applyAlignment="1">
      <alignment horizontal="center" vertical="center"/>
    </xf>
    <xf numFmtId="0" fontId="18" fillId="5" borderId="64" xfId="79" applyFont="1" applyFill="1" applyBorder="1" applyAlignment="1">
      <alignment horizontal="center" vertical="center"/>
    </xf>
    <xf numFmtId="0" fontId="18" fillId="5" borderId="14" xfId="79" applyFont="1" applyFill="1" applyBorder="1" applyAlignment="1">
      <alignment horizontal="center" vertical="center" wrapText="1"/>
    </xf>
    <xf numFmtId="0" fontId="18" fillId="5" borderId="9" xfId="79" applyFont="1" applyFill="1" applyBorder="1" applyAlignment="1">
      <alignment horizontal="center" vertical="center" wrapText="1"/>
    </xf>
    <xf numFmtId="0" fontId="18" fillId="5" borderId="10" xfId="79" applyFont="1" applyFill="1" applyBorder="1" applyAlignment="1">
      <alignment horizontal="center" vertical="center" wrapText="1"/>
    </xf>
    <xf numFmtId="0" fontId="18" fillId="5" borderId="11" xfId="79" applyFont="1" applyFill="1" applyBorder="1" applyAlignment="1">
      <alignment horizontal="center" vertical="center" wrapText="1"/>
    </xf>
    <xf numFmtId="0" fontId="18" fillId="5" borderId="2" xfId="79" applyFont="1" applyFill="1" applyBorder="1" applyAlignment="1">
      <alignment horizontal="center" vertic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5" fillId="0" borderId="51" xfId="0" applyFont="1" applyBorder="1" applyAlignment="1">
      <alignment horizontal="left" wrapText="1"/>
    </xf>
    <xf numFmtId="0" fontId="5" fillId="0" borderId="0" xfId="0" applyFont="1" applyBorder="1" applyAlignment="1">
      <alignment horizontal="left" wrapText="1"/>
    </xf>
    <xf numFmtId="0" fontId="5" fillId="0" borderId="13" xfId="0" applyFont="1" applyBorder="1" applyAlignment="1">
      <alignment horizontal="left" wrapText="1"/>
    </xf>
    <xf numFmtId="0" fontId="5" fillId="0" borderId="52" xfId="0" applyFont="1" applyBorder="1" applyAlignment="1">
      <alignment horizontal="left" wrapText="1"/>
    </xf>
    <xf numFmtId="0" fontId="5"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6" fillId="0" borderId="31" xfId="0" applyFont="1" applyBorder="1" applyAlignment="1">
      <alignment horizontal="center" vertical="center" wrapText="1"/>
    </xf>
    <xf numFmtId="0" fontId="6" fillId="0" borderId="0" xfId="0" applyFont="1" applyBorder="1" applyAlignment="1">
      <alignment horizontal="center" vertical="center" wrapText="1"/>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3" xfId="0" applyFont="1" applyBorder="1" applyAlignment="1">
      <alignment horizontal="center" vertical="top" wrapText="1"/>
    </xf>
    <xf numFmtId="0" fontId="2" fillId="0" borderId="5" xfId="0" applyFont="1" applyBorder="1" applyAlignment="1">
      <alignment horizontal="center" vertical="top"/>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0" fontId="33" fillId="0" borderId="39" xfId="6" applyFill="1" applyBorder="1" applyAlignment="1">
      <alignment horizontal="left" vertical="center"/>
    </xf>
    <xf numFmtId="0" fontId="0" fillId="0" borderId="39" xfId="0" applyBorder="1" applyAlignment="1">
      <alignment horizontal="left"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2" fillId="2" borderId="69" xfId="0" applyFont="1" applyFill="1" applyBorder="1" applyAlignment="1">
      <alignment horizontal="center" vertical="top" wrapText="1"/>
    </xf>
    <xf numFmtId="0" fontId="2" fillId="2" borderId="70" xfId="0" applyFont="1" applyFill="1" applyBorder="1" applyAlignment="1">
      <alignment horizontal="center" vertical="top" wrapText="1"/>
    </xf>
    <xf numFmtId="0" fontId="14" fillId="5" borderId="34" xfId="14" applyFont="1" applyFill="1" applyBorder="1" applyAlignment="1">
      <alignment horizontal="center" vertical="center" wrapText="1"/>
    </xf>
    <xf numFmtId="0" fontId="14" fillId="5" borderId="2" xfId="14" applyFont="1" applyFill="1" applyBorder="1" applyAlignment="1">
      <alignment horizontal="center" vertical="top" wrapText="1"/>
    </xf>
    <xf numFmtId="0" fontId="14" fillId="5" borderId="37" xfId="14" applyFont="1" applyFill="1" applyBorder="1" applyAlignment="1">
      <alignment horizontal="center" vertical="top" wrapText="1"/>
    </xf>
    <xf numFmtId="0" fontId="15" fillId="0" borderId="31" xfId="0" applyFont="1" applyBorder="1" applyAlignment="1">
      <alignment vertical="center"/>
    </xf>
    <xf numFmtId="0" fontId="15" fillId="0" borderId="0" xfId="0" applyFont="1" applyBorder="1" applyAlignment="1">
      <alignment vertical="center"/>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0" xfId="0" applyFont="1" applyBorder="1" applyAlignment="1">
      <alignment horizontal="center" vertical="center"/>
    </xf>
    <xf numFmtId="0" fontId="18" fillId="0" borderId="7" xfId="0" applyFont="1" applyBorder="1" applyAlignment="1">
      <alignment horizontal="center" vertical="center"/>
    </xf>
    <xf numFmtId="0" fontId="14" fillId="5" borderId="1" xfId="14" applyFont="1" applyFill="1" applyBorder="1" applyAlignment="1">
      <alignment horizontal="center" vertical="top" wrapText="1"/>
    </xf>
    <xf numFmtId="0" fontId="14" fillId="5" borderId="9" xfId="14" applyFont="1" applyFill="1" applyBorder="1" applyAlignment="1">
      <alignment horizontal="center" vertical="top" wrapText="1"/>
    </xf>
    <xf numFmtId="0" fontId="14" fillId="5" borderId="5" xfId="14" applyFont="1" applyFill="1" applyBorder="1" applyAlignment="1">
      <alignment horizontal="center" vertical="top" wrapText="1"/>
    </xf>
    <xf numFmtId="0" fontId="14" fillId="5" borderId="2" xfId="14" applyFont="1" applyFill="1" applyBorder="1" applyAlignment="1">
      <alignment horizontal="center" vertical="center" wrapText="1"/>
    </xf>
    <xf numFmtId="0" fontId="14" fillId="5" borderId="37" xfId="14" applyFont="1" applyFill="1" applyBorder="1" applyAlignment="1">
      <alignment horizontal="center" vertical="center" wrapText="1"/>
    </xf>
    <xf numFmtId="0" fontId="18" fillId="0" borderId="27"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32" xfId="0" applyFont="1" applyBorder="1" applyAlignment="1">
      <alignment horizontal="center" vertical="center"/>
    </xf>
    <xf numFmtId="0" fontId="0" fillId="0" borderId="31" xfId="0" applyBorder="1" applyAlignment="1">
      <alignment horizontal="center"/>
    </xf>
    <xf numFmtId="0" fontId="0" fillId="0" borderId="0"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27" fillId="0" borderId="0" xfId="0" applyFont="1" applyBorder="1" applyAlignment="1">
      <alignment horizontal="left" vertical="center"/>
    </xf>
    <xf numFmtId="0" fontId="15" fillId="0" borderId="0" xfId="0" applyFont="1" applyBorder="1" applyAlignment="1">
      <alignment horizontal="left" vertical="center"/>
    </xf>
    <xf numFmtId="0" fontId="16" fillId="0" borderId="43" xfId="0" applyFont="1" applyBorder="1" applyAlignment="1">
      <alignment horizontal="left" vertical="center"/>
    </xf>
    <xf numFmtId="0" fontId="16" fillId="0" borderId="13" xfId="0" applyFont="1" applyBorder="1" applyAlignment="1">
      <alignment horizontal="left" vertical="center"/>
    </xf>
    <xf numFmtId="0" fontId="16" fillId="0" borderId="62" xfId="0" applyFont="1" applyBorder="1" applyAlignment="1">
      <alignment horizontal="left" vertical="center"/>
    </xf>
    <xf numFmtId="0" fontId="0" fillId="0" borderId="31" xfId="0" applyBorder="1" applyAlignment="1">
      <alignment horizontal="left"/>
    </xf>
    <xf numFmtId="0" fontId="0" fillId="0" borderId="0" xfId="0" applyBorder="1" applyAlignment="1">
      <alignment horizontal="left"/>
    </xf>
    <xf numFmtId="0" fontId="0" fillId="0" borderId="32" xfId="0" applyBorder="1" applyAlignment="1">
      <alignment horizontal="left"/>
    </xf>
    <xf numFmtId="0" fontId="16" fillId="0" borderId="13" xfId="15" applyFont="1" applyBorder="1" applyAlignment="1">
      <alignment horizontal="center" vertical="center"/>
    </xf>
    <xf numFmtId="0" fontId="18" fillId="0" borderId="16" xfId="15" applyFont="1" applyBorder="1" applyAlignment="1">
      <alignment horizontal="center" vertical="center" wrapText="1"/>
    </xf>
    <xf numFmtId="0" fontId="18" fillId="0" borderId="17" xfId="15" applyFont="1" applyBorder="1" applyAlignment="1">
      <alignment horizontal="center" vertical="center"/>
    </xf>
    <xf numFmtId="0" fontId="18" fillId="0" borderId="49" xfId="15" applyFont="1" applyBorder="1" applyAlignment="1">
      <alignment horizontal="center" vertical="center"/>
    </xf>
    <xf numFmtId="0" fontId="18" fillId="0" borderId="18" xfId="15" applyFont="1" applyBorder="1" applyAlignment="1">
      <alignment horizontal="center" vertical="center"/>
    </xf>
    <xf numFmtId="0" fontId="18" fillId="0" borderId="19" xfId="15" applyFont="1" applyBorder="1" applyAlignment="1">
      <alignment horizontal="center" vertical="center"/>
    </xf>
    <xf numFmtId="0" fontId="18" fillId="0" borderId="0" xfId="15" applyFont="1" applyBorder="1" applyAlignment="1">
      <alignment horizontal="center" vertical="center"/>
    </xf>
    <xf numFmtId="0" fontId="18" fillId="0" borderId="7" xfId="15" applyFont="1" applyBorder="1" applyAlignment="1">
      <alignment horizontal="center" vertical="center"/>
    </xf>
    <xf numFmtId="0" fontId="18" fillId="0" borderId="20" xfId="15" applyFont="1" applyBorder="1" applyAlignment="1">
      <alignment horizontal="center" vertical="center"/>
    </xf>
    <xf numFmtId="0" fontId="14" fillId="5" borderId="23" xfId="15" applyFont="1" applyFill="1" applyBorder="1" applyAlignment="1">
      <alignment horizontal="center" vertical="center"/>
    </xf>
    <xf numFmtId="0" fontId="14" fillId="5" borderId="2" xfId="15" applyFont="1" applyFill="1" applyBorder="1" applyAlignment="1">
      <alignment horizontal="center" vertical="center"/>
    </xf>
    <xf numFmtId="0" fontId="14" fillId="0" borderId="0" xfId="0" applyFont="1" applyBorder="1" applyAlignment="1">
      <alignment horizontal="right"/>
    </xf>
    <xf numFmtId="0" fontId="14" fillId="0" borderId="20" xfId="0" applyFont="1" applyBorder="1" applyAlignment="1">
      <alignment horizontal="right"/>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8" fillId="0" borderId="16" xfId="16" applyFont="1" applyBorder="1" applyAlignment="1">
      <alignment horizontal="center" wrapText="1"/>
    </xf>
    <xf numFmtId="0" fontId="18" fillId="0" borderId="17" xfId="16" applyFont="1" applyBorder="1" applyAlignment="1">
      <alignment horizontal="center" wrapText="1"/>
    </xf>
    <xf numFmtId="0" fontId="18" fillId="0" borderId="49" xfId="16" applyFont="1" applyBorder="1" applyAlignment="1">
      <alignment horizontal="center" wrapText="1"/>
    </xf>
    <xf numFmtId="0" fontId="18" fillId="0" borderId="18" xfId="16" applyFont="1" applyBorder="1" applyAlignment="1">
      <alignment horizontal="center" wrapText="1"/>
    </xf>
    <xf numFmtId="0" fontId="18" fillId="0" borderId="19" xfId="16" applyFont="1" applyBorder="1" applyAlignment="1">
      <alignment horizontal="center" vertical="top" wrapText="1"/>
    </xf>
    <xf numFmtId="0" fontId="18" fillId="0" borderId="0" xfId="16" applyFont="1" applyBorder="1" applyAlignment="1">
      <alignment horizontal="center" vertical="top" wrapText="1"/>
    </xf>
    <xf numFmtId="0" fontId="18" fillId="0" borderId="7" xfId="16" applyFont="1" applyBorder="1" applyAlignment="1">
      <alignment horizontal="center" vertical="top" wrapText="1"/>
    </xf>
    <xf numFmtId="0" fontId="18" fillId="0" borderId="20" xfId="16" applyFont="1" applyBorder="1" applyAlignment="1">
      <alignment horizontal="center" vertical="top" wrapText="1"/>
    </xf>
    <xf numFmtId="0" fontId="15" fillId="0" borderId="0" xfId="0" applyFont="1" applyBorder="1" applyAlignment="1">
      <alignment horizontal="right" vertical="center"/>
    </xf>
    <xf numFmtId="0" fontId="15" fillId="0" borderId="7" xfId="0" applyFont="1" applyBorder="1" applyAlignment="1">
      <alignment horizontal="right" vertical="center"/>
    </xf>
    <xf numFmtId="0" fontId="15" fillId="0" borderId="20" xfId="0" applyFont="1" applyBorder="1" applyAlignment="1">
      <alignment horizontal="right" vertical="center"/>
    </xf>
    <xf numFmtId="0" fontId="14" fillId="2" borderId="23" xfId="16"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2" xfId="16" applyFont="1" applyFill="1" applyBorder="1" applyAlignment="1">
      <alignment horizontal="center" vertical="center" wrapText="1"/>
    </xf>
    <xf numFmtId="0" fontId="4" fillId="0" borderId="21" xfId="79" applyFont="1" applyBorder="1" applyAlignment="1">
      <alignment horizontal="right" vertical="center"/>
    </xf>
    <xf numFmtId="0" fontId="4" fillId="0" borderId="1" xfId="79" applyFont="1" applyBorder="1" applyAlignment="1">
      <alignment horizontal="right" vertical="center"/>
    </xf>
    <xf numFmtId="0" fontId="4" fillId="0" borderId="71" xfId="79" applyFont="1" applyBorder="1" applyAlignment="1">
      <alignment horizontal="right" vertical="center"/>
    </xf>
  </cellXfs>
  <cellStyles count="84">
    <cellStyle name="20% - Accent1 2 2" xfId="76" xr:uid="{00000000-0005-0000-0000-000000000000}"/>
    <cellStyle name="Comma" xfId="1" builtinId="3"/>
    <cellStyle name="Comma 2" xfId="17" xr:uid="{00000000-0005-0000-0000-000002000000}"/>
    <cellStyle name="Comma 2 2" xfId="82" xr:uid="{00000000-0005-0000-0000-000003000000}"/>
    <cellStyle name="Comma 3" xfId="18" xr:uid="{00000000-0005-0000-0000-000004000000}"/>
    <cellStyle name="Hyperlink" xfId="6" builtinId="8"/>
    <cellStyle name="Hyperlink 2" xfId="19" xr:uid="{00000000-0005-0000-0000-000006000000}"/>
    <cellStyle name="Hyperlink 3" xfId="4" xr:uid="{00000000-0005-0000-0000-000007000000}"/>
    <cellStyle name="Normal" xfId="0" builtinId="0"/>
    <cellStyle name="Normal 10" xfId="20" xr:uid="{00000000-0005-0000-0000-000009000000}"/>
    <cellStyle name="Normal 10 2" xfId="5" xr:uid="{00000000-0005-0000-0000-00000A000000}"/>
    <cellStyle name="Normal 11" xfId="14" xr:uid="{00000000-0005-0000-0000-00000B000000}"/>
    <cellStyle name="Normal 12" xfId="15" xr:uid="{00000000-0005-0000-0000-00000C000000}"/>
    <cellStyle name="Normal 13" xfId="16" xr:uid="{00000000-0005-0000-0000-00000D000000}"/>
    <cellStyle name="Normal 14" xfId="21" xr:uid="{00000000-0005-0000-0000-00000E000000}"/>
    <cellStyle name="Normal 14 2" xfId="22" xr:uid="{00000000-0005-0000-0000-00000F000000}"/>
    <cellStyle name="Normal 14 2 2" xfId="23" xr:uid="{00000000-0005-0000-0000-000010000000}"/>
    <cellStyle name="Normal 14 2 2 2" xfId="24" xr:uid="{00000000-0005-0000-0000-000011000000}"/>
    <cellStyle name="Normal 14 2 2 2 2" xfId="25" xr:uid="{00000000-0005-0000-0000-000012000000}"/>
    <cellStyle name="Normal 14 2 2 3" xfId="26" xr:uid="{00000000-0005-0000-0000-000013000000}"/>
    <cellStyle name="Normal 15" xfId="27" xr:uid="{00000000-0005-0000-0000-000014000000}"/>
    <cellStyle name="Normal 16" xfId="28" xr:uid="{00000000-0005-0000-0000-000015000000}"/>
    <cellStyle name="Normal 17" xfId="29" xr:uid="{00000000-0005-0000-0000-000016000000}"/>
    <cellStyle name="Normal 18" xfId="30" xr:uid="{00000000-0005-0000-0000-000017000000}"/>
    <cellStyle name="Normal 19" xfId="75" xr:uid="{00000000-0005-0000-0000-000018000000}"/>
    <cellStyle name="Normal 2" xfId="7" xr:uid="{00000000-0005-0000-0000-000019000000}"/>
    <cellStyle name="Normal 2 2" xfId="31" xr:uid="{00000000-0005-0000-0000-00001A000000}"/>
    <cellStyle name="Normal 2 2 2" xfId="11" xr:uid="{00000000-0005-0000-0000-00001B000000}"/>
    <cellStyle name="Normal 2 2 3" xfId="77" xr:uid="{00000000-0005-0000-0000-00001C000000}"/>
    <cellStyle name="Normal 2 3" xfId="2" xr:uid="{00000000-0005-0000-0000-00001D000000}"/>
    <cellStyle name="Normal 2 4" xfId="32" xr:uid="{00000000-0005-0000-0000-00001E000000}"/>
    <cellStyle name="Normal 2 4 2" xfId="33" xr:uid="{00000000-0005-0000-0000-00001F000000}"/>
    <cellStyle name="Normal 2 4 3" xfId="78" xr:uid="{00000000-0005-0000-0000-000020000000}"/>
    <cellStyle name="Normal 2 5" xfId="34" xr:uid="{00000000-0005-0000-0000-000021000000}"/>
    <cellStyle name="Normal 2 5 2" xfId="35" xr:uid="{00000000-0005-0000-0000-000022000000}"/>
    <cellStyle name="Normal 2 6" xfId="36" xr:uid="{00000000-0005-0000-0000-000023000000}"/>
    <cellStyle name="Normal 2 7" xfId="37" xr:uid="{00000000-0005-0000-0000-000024000000}"/>
    <cellStyle name="Normal 2 7 2" xfId="38" xr:uid="{00000000-0005-0000-0000-000025000000}"/>
    <cellStyle name="Normal 20" xfId="81" xr:uid="{00000000-0005-0000-0000-000026000000}"/>
    <cellStyle name="Normal 21" xfId="83" xr:uid="{77FB0DD3-066F-468C-9B36-192B4E8384DC}"/>
    <cellStyle name="Normal 3" xfId="3" xr:uid="{00000000-0005-0000-0000-000027000000}"/>
    <cellStyle name="Normal 3 2" xfId="39" xr:uid="{00000000-0005-0000-0000-000028000000}"/>
    <cellStyle name="Normal 3 2 2" xfId="40" xr:uid="{00000000-0005-0000-0000-000029000000}"/>
    <cellStyle name="Normal 3 2 2 2" xfId="41" xr:uid="{00000000-0005-0000-0000-00002A000000}"/>
    <cellStyle name="Normal 3 2 3" xfId="42" xr:uid="{00000000-0005-0000-0000-00002B000000}"/>
    <cellStyle name="Normal 3 2 3 2" xfId="43" xr:uid="{00000000-0005-0000-0000-00002C000000}"/>
    <cellStyle name="Normal 3 2 3 3" xfId="44" xr:uid="{00000000-0005-0000-0000-00002D000000}"/>
    <cellStyle name="Normal 3 2 3 4" xfId="45" xr:uid="{00000000-0005-0000-0000-00002E000000}"/>
    <cellStyle name="Normal 3 3" xfId="46" xr:uid="{00000000-0005-0000-0000-00002F000000}"/>
    <cellStyle name="Normal 3 3 2" xfId="47" xr:uid="{00000000-0005-0000-0000-000030000000}"/>
    <cellStyle name="Normal 3 3 2 2" xfId="48" xr:uid="{00000000-0005-0000-0000-000031000000}"/>
    <cellStyle name="Normal 3 4" xfId="49" xr:uid="{00000000-0005-0000-0000-000032000000}"/>
    <cellStyle name="Normal 3 4 2" xfId="50" xr:uid="{00000000-0005-0000-0000-000033000000}"/>
    <cellStyle name="Normal 3 5" xfId="51" xr:uid="{00000000-0005-0000-0000-000034000000}"/>
    <cellStyle name="Normal 4" xfId="9" xr:uid="{00000000-0005-0000-0000-000035000000}"/>
    <cellStyle name="Normal 4 2" xfId="52" xr:uid="{00000000-0005-0000-0000-000036000000}"/>
    <cellStyle name="Normal 4 2 2" xfId="53" xr:uid="{00000000-0005-0000-0000-000037000000}"/>
    <cellStyle name="Normal 4 2 3" xfId="79" xr:uid="{00000000-0005-0000-0000-000038000000}"/>
    <cellStyle name="Normal 5" xfId="54" xr:uid="{00000000-0005-0000-0000-000039000000}"/>
    <cellStyle name="Normal 5 2" xfId="55" xr:uid="{00000000-0005-0000-0000-00003A000000}"/>
    <cellStyle name="Normal 5 2 2" xfId="56" xr:uid="{00000000-0005-0000-0000-00003B000000}"/>
    <cellStyle name="Normal 5 2 2 2" xfId="57" xr:uid="{00000000-0005-0000-0000-00003C000000}"/>
    <cellStyle name="Normal 5 2 2 2 2" xfId="58" xr:uid="{00000000-0005-0000-0000-00003D000000}"/>
    <cellStyle name="Normal 5 2 3" xfId="59" xr:uid="{00000000-0005-0000-0000-00003E000000}"/>
    <cellStyle name="Normal 5 2 3 2" xfId="60" xr:uid="{00000000-0005-0000-0000-00003F000000}"/>
    <cellStyle name="Normal 6" xfId="8" xr:uid="{00000000-0005-0000-0000-000040000000}"/>
    <cellStyle name="Normal 7" xfId="61" xr:uid="{00000000-0005-0000-0000-000041000000}"/>
    <cellStyle name="Normal 7 2" xfId="62" xr:uid="{00000000-0005-0000-0000-000042000000}"/>
    <cellStyle name="Normal 7 2 2" xfId="63" xr:uid="{00000000-0005-0000-0000-000043000000}"/>
    <cellStyle name="Normal 7 3" xfId="64" xr:uid="{00000000-0005-0000-0000-000044000000}"/>
    <cellStyle name="Normal 7 3 2" xfId="12" xr:uid="{00000000-0005-0000-0000-000045000000}"/>
    <cellStyle name="Normal 7 4" xfId="65" xr:uid="{00000000-0005-0000-0000-000046000000}"/>
    <cellStyle name="Normal 7 4 2" xfId="66" xr:uid="{00000000-0005-0000-0000-000047000000}"/>
    <cellStyle name="Normal 7 5" xfId="67" xr:uid="{00000000-0005-0000-0000-000048000000}"/>
    <cellStyle name="Normal 7 5 2" xfId="68" xr:uid="{00000000-0005-0000-0000-000049000000}"/>
    <cellStyle name="Normal 7 6" xfId="13" xr:uid="{00000000-0005-0000-0000-00004A000000}"/>
    <cellStyle name="Normal 8" xfId="69" xr:uid="{00000000-0005-0000-0000-00004B000000}"/>
    <cellStyle name="Normal 8 2" xfId="70" xr:uid="{00000000-0005-0000-0000-00004C000000}"/>
    <cellStyle name="Normal 8 2 2" xfId="71" xr:uid="{00000000-0005-0000-0000-00004D000000}"/>
    <cellStyle name="Normal 9" xfId="10" xr:uid="{00000000-0005-0000-0000-00004E000000}"/>
    <cellStyle name="Normal 9 2 2" xfId="80" xr:uid="{00000000-0005-0000-0000-00004F000000}"/>
    <cellStyle name="Percent 2" xfId="72" xr:uid="{00000000-0005-0000-0000-000050000000}"/>
    <cellStyle name="Percent 3" xfId="73" xr:uid="{00000000-0005-0000-0000-000051000000}"/>
    <cellStyle name="Percent 4" xfId="74" xr:uid="{00000000-0005-0000-0000-000052000000}"/>
  </cellStyles>
  <dxfs count="63">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rgb="FFC4D79B"/>
        </patternFill>
      </fill>
    </dxf>
    <dxf>
      <fill>
        <patternFill>
          <bgColor theme="6" tint="0.39994506668294322"/>
        </patternFill>
      </fill>
    </dxf>
  </dxfs>
  <tableStyles count="0" defaultTableStyle="TableStyleMedium9" defaultPivotStyle="PivotStyleLight16"/>
  <colors>
    <mruColors>
      <color rgb="FF09B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hyperlink" Target="http://aishe.gov.in/aishe/hom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hyperlink" Target="https://www.indiabudget.gov.in/expenditure_profile.ph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5"/>
  <sheetViews>
    <sheetView view="pageBreakPreview" zoomScale="85" zoomScaleSheetLayoutView="85" zoomScalePageLayoutView="80" workbookViewId="0">
      <selection activeCell="W22" sqref="W22"/>
    </sheetView>
  </sheetViews>
  <sheetFormatPr defaultColWidth="9.140625" defaultRowHeight="15"/>
  <cols>
    <col min="1" max="1" width="8.42578125" customWidth="1"/>
    <col min="2" max="2" width="42.140625" customWidth="1"/>
    <col min="3" max="5" width="9.42578125" hidden="1" customWidth="1"/>
    <col min="6" max="12" width="9.42578125" customWidth="1"/>
    <col min="13" max="13" width="47.7109375" customWidth="1"/>
  </cols>
  <sheetData>
    <row r="1" spans="1:13" ht="37.5" customHeight="1" thickTop="1">
      <c r="A1" s="550" t="s">
        <v>412</v>
      </c>
      <c r="B1" s="551"/>
      <c r="C1" s="551"/>
      <c r="D1" s="551"/>
      <c r="E1" s="551"/>
      <c r="F1" s="551"/>
      <c r="G1" s="551"/>
      <c r="H1" s="551"/>
      <c r="I1" s="551"/>
      <c r="J1" s="551"/>
      <c r="K1" s="551"/>
      <c r="L1" s="551"/>
      <c r="M1" s="552"/>
    </row>
    <row r="2" spans="1:13" s="1" customFormat="1" ht="29.25" hidden="1" customHeight="1">
      <c r="A2" s="96" t="s">
        <v>0</v>
      </c>
      <c r="B2" s="286" t="s">
        <v>1</v>
      </c>
      <c r="C2" s="286" t="s">
        <v>2</v>
      </c>
      <c r="D2" s="286" t="s">
        <v>3</v>
      </c>
      <c r="E2" s="286" t="s">
        <v>4</v>
      </c>
      <c r="F2" s="286" t="s">
        <v>5</v>
      </c>
      <c r="G2" s="286"/>
      <c r="H2" s="286"/>
      <c r="I2" s="286"/>
      <c r="J2" s="286"/>
      <c r="K2" s="286"/>
      <c r="L2" s="286"/>
      <c r="M2" s="97" t="s">
        <v>6</v>
      </c>
    </row>
    <row r="3" spans="1:13" ht="21.95" hidden="1" customHeight="1">
      <c r="A3" s="98">
        <v>1</v>
      </c>
      <c r="B3" s="287" t="s">
        <v>7</v>
      </c>
      <c r="C3" s="288">
        <v>6.68</v>
      </c>
      <c r="D3" s="288">
        <v>7.01</v>
      </c>
      <c r="E3" s="288">
        <v>4.97</v>
      </c>
      <c r="F3" s="288">
        <v>0</v>
      </c>
      <c r="G3" s="288"/>
      <c r="H3" s="288"/>
      <c r="I3" s="288"/>
      <c r="J3" s="288"/>
      <c r="K3" s="288"/>
      <c r="L3" s="288"/>
      <c r="M3" s="99"/>
    </row>
    <row r="4" spans="1:13" ht="21.95" hidden="1" customHeight="1">
      <c r="A4" s="98">
        <v>2</v>
      </c>
      <c r="B4" s="287" t="s">
        <v>8</v>
      </c>
      <c r="C4" s="288">
        <v>12.04</v>
      </c>
      <c r="D4" s="288">
        <v>14.79</v>
      </c>
      <c r="E4" s="288">
        <v>11.88</v>
      </c>
      <c r="F4" s="288">
        <v>0</v>
      </c>
      <c r="G4" s="288"/>
      <c r="H4" s="288"/>
      <c r="I4" s="288"/>
      <c r="J4" s="288"/>
      <c r="K4" s="288"/>
      <c r="L4" s="288"/>
      <c r="M4" s="99"/>
    </row>
    <row r="5" spans="1:13" ht="21.95" hidden="1" customHeight="1">
      <c r="A5" s="98">
        <v>3</v>
      </c>
      <c r="B5" s="287" t="s">
        <v>9</v>
      </c>
      <c r="C5" s="288">
        <v>9.31</v>
      </c>
      <c r="D5" s="288">
        <v>10.050000000000001</v>
      </c>
      <c r="E5" s="288">
        <v>10.75</v>
      </c>
      <c r="F5" s="288">
        <v>0</v>
      </c>
      <c r="G5" s="288"/>
      <c r="H5" s="288"/>
      <c r="I5" s="288"/>
      <c r="J5" s="288"/>
      <c r="K5" s="288"/>
      <c r="L5" s="288"/>
      <c r="M5" s="99"/>
    </row>
    <row r="6" spans="1:13" ht="21.95" hidden="1" customHeight="1">
      <c r="A6" s="98">
        <v>4</v>
      </c>
      <c r="B6" s="287" t="s">
        <v>10</v>
      </c>
      <c r="C6" s="288">
        <v>0.45</v>
      </c>
      <c r="D6" s="288">
        <v>2.13</v>
      </c>
      <c r="E6" s="288">
        <v>1.2</v>
      </c>
      <c r="F6" s="288">
        <v>3.34</v>
      </c>
      <c r="G6" s="288"/>
      <c r="H6" s="288"/>
      <c r="I6" s="288"/>
      <c r="J6" s="288"/>
      <c r="K6" s="288"/>
      <c r="L6" s="288"/>
      <c r="M6" s="99"/>
    </row>
    <row r="7" spans="1:13" ht="21.95" hidden="1" customHeight="1">
      <c r="A7" s="98">
        <v>5</v>
      </c>
      <c r="B7" s="287" t="s">
        <v>11</v>
      </c>
      <c r="C7" s="288">
        <v>49.96</v>
      </c>
      <c r="D7" s="288">
        <v>79.900000000000006</v>
      </c>
      <c r="E7" s="288">
        <v>52.3</v>
      </c>
      <c r="F7" s="288">
        <v>0</v>
      </c>
      <c r="G7" s="288"/>
      <c r="H7" s="288"/>
      <c r="I7" s="288"/>
      <c r="J7" s="288"/>
      <c r="K7" s="288"/>
      <c r="L7" s="288"/>
      <c r="M7" s="99"/>
    </row>
    <row r="8" spans="1:13" ht="21.95" hidden="1" customHeight="1">
      <c r="A8" s="98">
        <v>6</v>
      </c>
      <c r="B8" s="287" t="s">
        <v>12</v>
      </c>
      <c r="C8" s="288">
        <v>656.94</v>
      </c>
      <c r="D8" s="288">
        <v>187.4</v>
      </c>
      <c r="E8" s="288">
        <v>268.60000000000002</v>
      </c>
      <c r="F8" s="288">
        <v>0</v>
      </c>
      <c r="G8" s="288"/>
      <c r="H8" s="288"/>
      <c r="I8" s="288"/>
      <c r="J8" s="288"/>
      <c r="K8" s="288"/>
      <c r="L8" s="288"/>
      <c r="M8" s="100">
        <v>66.72</v>
      </c>
    </row>
    <row r="9" spans="1:13" ht="21.95" hidden="1" customHeight="1">
      <c r="A9" s="98">
        <v>7</v>
      </c>
      <c r="B9" s="287" t="s">
        <v>13</v>
      </c>
      <c r="C9" s="288">
        <v>466.73</v>
      </c>
      <c r="D9" s="288">
        <v>53.44</v>
      </c>
      <c r="E9" s="288">
        <v>315.99</v>
      </c>
      <c r="F9" s="288">
        <v>0</v>
      </c>
      <c r="G9" s="288"/>
      <c r="H9" s="288"/>
      <c r="I9" s="288"/>
      <c r="J9" s="288"/>
      <c r="K9" s="288"/>
      <c r="L9" s="288"/>
      <c r="M9" s="99"/>
    </row>
    <row r="10" spans="1:13" ht="21.95" hidden="1" customHeight="1">
      <c r="A10" s="98">
        <v>8</v>
      </c>
      <c r="B10" s="287" t="s">
        <v>14</v>
      </c>
      <c r="C10" s="288">
        <v>309.99</v>
      </c>
      <c r="D10" s="288">
        <v>303</v>
      </c>
      <c r="E10" s="288">
        <v>193.39</v>
      </c>
      <c r="F10" s="288">
        <v>165.61</v>
      </c>
      <c r="G10" s="288"/>
      <c r="H10" s="288"/>
      <c r="I10" s="288"/>
      <c r="J10" s="288"/>
      <c r="K10" s="288"/>
      <c r="L10" s="288"/>
      <c r="M10" s="99">
        <v>94.16</v>
      </c>
    </row>
    <row r="11" spans="1:13" ht="21.95" hidden="1" customHeight="1">
      <c r="A11" s="98">
        <v>9</v>
      </c>
      <c r="B11" s="287" t="s">
        <v>15</v>
      </c>
      <c r="C11" s="288">
        <v>0</v>
      </c>
      <c r="D11" s="288">
        <v>49.95</v>
      </c>
      <c r="E11" s="288">
        <v>0</v>
      </c>
      <c r="F11" s="288">
        <v>0</v>
      </c>
      <c r="G11" s="288"/>
      <c r="H11" s="288"/>
      <c r="I11" s="288"/>
      <c r="J11" s="288"/>
      <c r="K11" s="288"/>
      <c r="L11" s="288"/>
      <c r="M11" s="99"/>
    </row>
    <row r="12" spans="1:13" ht="21.95" hidden="1" customHeight="1">
      <c r="A12" s="98">
        <v>10</v>
      </c>
      <c r="B12" s="287" t="s">
        <v>16</v>
      </c>
      <c r="C12" s="288">
        <v>74.239999999999995</v>
      </c>
      <c r="D12" s="288">
        <v>68.62</v>
      </c>
      <c r="E12" s="288">
        <v>74.88</v>
      </c>
      <c r="F12" s="288">
        <v>16.66</v>
      </c>
      <c r="G12" s="288"/>
      <c r="H12" s="288"/>
      <c r="I12" s="288"/>
      <c r="J12" s="288"/>
      <c r="K12" s="288"/>
      <c r="L12" s="288"/>
      <c r="M12" s="100">
        <v>227.94</v>
      </c>
    </row>
    <row r="13" spans="1:13" ht="21.95" hidden="1" customHeight="1">
      <c r="A13" s="98">
        <v>11</v>
      </c>
      <c r="B13" s="287" t="s">
        <v>17</v>
      </c>
      <c r="C13" s="288">
        <v>21.94</v>
      </c>
      <c r="D13" s="288">
        <v>20.92</v>
      </c>
      <c r="E13" s="288">
        <v>17.940000000000001</v>
      </c>
      <c r="F13" s="288">
        <v>0</v>
      </c>
      <c r="G13" s="288"/>
      <c r="H13" s="288"/>
      <c r="I13" s="288"/>
      <c r="J13" s="288"/>
      <c r="K13" s="288"/>
      <c r="L13" s="288"/>
      <c r="M13" s="99"/>
    </row>
    <row r="14" spans="1:13" ht="21.95" hidden="1" customHeight="1">
      <c r="A14" s="98">
        <v>12</v>
      </c>
      <c r="B14" s="287" t="s">
        <v>18</v>
      </c>
      <c r="C14" s="288">
        <v>178.7</v>
      </c>
      <c r="D14" s="288">
        <v>160.57</v>
      </c>
      <c r="E14" s="288">
        <v>162.85</v>
      </c>
      <c r="F14" s="288">
        <v>67.78</v>
      </c>
      <c r="G14" s="288"/>
      <c r="H14" s="288"/>
      <c r="I14" s="288"/>
      <c r="J14" s="288"/>
      <c r="K14" s="288"/>
      <c r="L14" s="288"/>
      <c r="M14" s="99">
        <v>154.85</v>
      </c>
    </row>
    <row r="15" spans="1:13" ht="21.95" hidden="1" customHeight="1">
      <c r="A15" s="98">
        <v>13</v>
      </c>
      <c r="B15" s="287" t="s">
        <v>19</v>
      </c>
      <c r="C15" s="288">
        <v>56.7</v>
      </c>
      <c r="D15" s="288">
        <v>63.28</v>
      </c>
      <c r="E15" s="288">
        <v>48.64</v>
      </c>
      <c r="F15" s="288">
        <v>34.700000000000003</v>
      </c>
      <c r="G15" s="288"/>
      <c r="H15" s="288"/>
      <c r="I15" s="288"/>
      <c r="J15" s="288"/>
      <c r="K15" s="288"/>
      <c r="L15" s="288"/>
      <c r="M15" s="99"/>
    </row>
    <row r="16" spans="1:13" ht="21.95" hidden="1" customHeight="1">
      <c r="A16" s="98">
        <v>14</v>
      </c>
      <c r="B16" s="287" t="s">
        <v>20</v>
      </c>
      <c r="C16" s="288">
        <v>26.62</v>
      </c>
      <c r="D16" s="288">
        <v>26.87</v>
      </c>
      <c r="E16" s="288">
        <v>25.17</v>
      </c>
      <c r="F16" s="288">
        <v>13.73</v>
      </c>
      <c r="G16" s="288"/>
      <c r="H16" s="288"/>
      <c r="I16" s="288"/>
      <c r="J16" s="288"/>
      <c r="K16" s="288"/>
      <c r="L16" s="288"/>
      <c r="M16" s="99"/>
    </row>
    <row r="17" spans="1:13" ht="21.95" hidden="1" customHeight="1">
      <c r="A17" s="98">
        <v>15</v>
      </c>
      <c r="B17" s="287" t="s">
        <v>21</v>
      </c>
      <c r="C17" s="288">
        <v>11.25</v>
      </c>
      <c r="D17" s="288">
        <v>12.12</v>
      </c>
      <c r="E17" s="288">
        <v>12.09</v>
      </c>
      <c r="F17" s="288">
        <v>0</v>
      </c>
      <c r="G17" s="288"/>
      <c r="H17" s="288"/>
      <c r="I17" s="288"/>
      <c r="J17" s="288"/>
      <c r="K17" s="288"/>
      <c r="L17" s="288"/>
      <c r="M17" s="99"/>
    </row>
    <row r="18" spans="1:13" ht="15.75" hidden="1">
      <c r="A18" s="553" t="s">
        <v>22</v>
      </c>
      <c r="B18" s="554"/>
      <c r="C18" s="554"/>
      <c r="D18" s="554"/>
      <c r="E18" s="554"/>
      <c r="F18" s="287"/>
      <c r="G18" s="287"/>
      <c r="H18" s="287"/>
      <c r="I18" s="287"/>
      <c r="J18" s="287"/>
      <c r="K18" s="287"/>
      <c r="L18" s="287"/>
      <c r="M18" s="99"/>
    </row>
    <row r="19" spans="1:13" ht="15.75" hidden="1">
      <c r="A19" s="456"/>
      <c r="B19" s="457"/>
      <c r="C19" s="457"/>
      <c r="D19" s="457"/>
      <c r="E19" s="457"/>
      <c r="F19" s="287"/>
      <c r="G19" s="287"/>
      <c r="H19" s="287"/>
      <c r="I19" s="287"/>
      <c r="J19" s="287"/>
      <c r="K19" s="287"/>
      <c r="L19" s="287"/>
      <c r="M19" s="99"/>
    </row>
    <row r="20" spans="1:13" ht="3.75" customHeight="1">
      <c r="A20" s="555"/>
      <c r="B20" s="556"/>
      <c r="C20" s="556"/>
      <c r="D20" s="556"/>
      <c r="E20" s="556"/>
      <c r="F20" s="556"/>
      <c r="G20" s="556"/>
      <c r="H20" s="556"/>
      <c r="I20" s="556"/>
      <c r="J20" s="556"/>
      <c r="K20" s="556"/>
      <c r="L20" s="556"/>
      <c r="M20" s="557"/>
    </row>
    <row r="21" spans="1:13">
      <c r="A21" s="101"/>
      <c r="B21" s="3"/>
      <c r="C21" s="3"/>
      <c r="D21" s="3"/>
      <c r="E21" s="3"/>
      <c r="F21" s="289"/>
      <c r="G21" s="289"/>
      <c r="H21" s="289"/>
      <c r="I21" s="289"/>
      <c r="J21" s="289"/>
      <c r="K21" s="289"/>
      <c r="L21" s="289"/>
      <c r="M21" s="102" t="s">
        <v>413</v>
      </c>
    </row>
    <row r="22" spans="1:13" s="2" customFormat="1" ht="42" customHeight="1">
      <c r="A22" s="103" t="s">
        <v>414</v>
      </c>
      <c r="B22" s="49" t="s">
        <v>26</v>
      </c>
      <c r="C22" s="458" t="s">
        <v>6</v>
      </c>
      <c r="D22" s="49" t="s">
        <v>24</v>
      </c>
      <c r="E22" s="48" t="s">
        <v>396</v>
      </c>
      <c r="F22" s="48" t="s">
        <v>397</v>
      </c>
      <c r="G22" s="48" t="s">
        <v>25</v>
      </c>
      <c r="H22" s="50" t="s">
        <v>670</v>
      </c>
      <c r="I22" s="50" t="s">
        <v>726</v>
      </c>
      <c r="J22" s="50" t="s">
        <v>392</v>
      </c>
      <c r="K22" s="50" t="s">
        <v>671</v>
      </c>
      <c r="L22" s="50" t="s">
        <v>672</v>
      </c>
      <c r="M22" s="290" t="s">
        <v>23</v>
      </c>
    </row>
    <row r="23" spans="1:13" ht="21.95" customHeight="1">
      <c r="A23" s="455">
        <v>1</v>
      </c>
      <c r="B23" s="4" t="s">
        <v>393</v>
      </c>
      <c r="C23" s="138">
        <v>209.47</v>
      </c>
      <c r="D23" s="5" t="s">
        <v>28</v>
      </c>
      <c r="E23" s="5">
        <v>161.88</v>
      </c>
      <c r="F23" s="5">
        <v>223.4</v>
      </c>
      <c r="G23" s="5">
        <v>240.48</v>
      </c>
      <c r="H23" s="5">
        <v>190.9</v>
      </c>
      <c r="I23" s="5">
        <v>253.81</v>
      </c>
      <c r="J23" s="5">
        <v>361.69</v>
      </c>
      <c r="K23" s="5">
        <v>214.18</v>
      </c>
      <c r="L23" s="5">
        <v>220</v>
      </c>
      <c r="M23" s="291" t="s">
        <v>27</v>
      </c>
    </row>
    <row r="24" spans="1:13" ht="21.95" customHeight="1">
      <c r="A24" s="455">
        <v>2</v>
      </c>
      <c r="B24" s="4" t="s">
        <v>394</v>
      </c>
      <c r="C24" s="138">
        <v>227.94</v>
      </c>
      <c r="D24" s="5">
        <v>452.96</v>
      </c>
      <c r="E24" s="5">
        <v>527.91999999999996</v>
      </c>
      <c r="F24" s="5">
        <v>527.78</v>
      </c>
      <c r="G24" s="5">
        <v>473.22</v>
      </c>
      <c r="H24" s="5">
        <v>319.20999999999998</v>
      </c>
      <c r="I24" s="5">
        <v>357.88</v>
      </c>
      <c r="J24" s="5">
        <v>510</v>
      </c>
      <c r="K24" s="5">
        <v>305</v>
      </c>
      <c r="L24" s="240">
        <v>491.8</v>
      </c>
      <c r="M24" s="291" t="s">
        <v>16</v>
      </c>
    </row>
    <row r="25" spans="1:13" ht="21.95" customHeight="1">
      <c r="A25" s="455">
        <v>3</v>
      </c>
      <c r="B25" s="137" t="s">
        <v>30</v>
      </c>
      <c r="C25" s="138">
        <v>62.25</v>
      </c>
      <c r="D25" s="5">
        <v>97.26</v>
      </c>
      <c r="E25" s="5">
        <v>91.76</v>
      </c>
      <c r="F25" s="5">
        <v>76.599999999999994</v>
      </c>
      <c r="G25" s="5">
        <v>53.85</v>
      </c>
      <c r="H25" s="5">
        <v>42.29</v>
      </c>
      <c r="I25" s="5">
        <v>45.78</v>
      </c>
      <c r="J25" s="5">
        <v>58.5</v>
      </c>
      <c r="K25" s="5">
        <v>30</v>
      </c>
      <c r="L25" s="5">
        <v>47</v>
      </c>
      <c r="M25" s="291" t="s">
        <v>29</v>
      </c>
    </row>
    <row r="26" spans="1:13" ht="21.95" customHeight="1">
      <c r="A26" s="455">
        <v>4</v>
      </c>
      <c r="B26" s="4" t="s">
        <v>395</v>
      </c>
      <c r="C26" s="138">
        <v>66.72</v>
      </c>
      <c r="D26" s="5">
        <v>98.99</v>
      </c>
      <c r="E26" s="5">
        <v>173.34</v>
      </c>
      <c r="F26" s="5">
        <v>150.33000000000001</v>
      </c>
      <c r="G26" s="5">
        <v>1331.89</v>
      </c>
      <c r="H26" s="5">
        <v>899.87</v>
      </c>
      <c r="I26" s="5">
        <f>6.29+498.67+203.16</f>
        <v>708.12</v>
      </c>
      <c r="J26" s="5">
        <f>7.5+250.68</f>
        <v>258.18</v>
      </c>
      <c r="K26" s="5">
        <f>300+7.96</f>
        <v>307.95999999999998</v>
      </c>
      <c r="L26" s="5">
        <f>8.5+300</f>
        <v>308.5</v>
      </c>
      <c r="M26" s="291" t="s">
        <v>31</v>
      </c>
    </row>
    <row r="27" spans="1:13" s="6" customFormat="1" ht="21" customHeight="1">
      <c r="A27" s="105" t="s">
        <v>415</v>
      </c>
      <c r="B27" s="292"/>
      <c r="C27" s="292"/>
      <c r="D27" s="292"/>
      <c r="E27" s="292"/>
      <c r="F27" s="292"/>
      <c r="G27" s="292"/>
      <c r="H27" s="292"/>
      <c r="I27" s="292"/>
      <c r="J27" s="292"/>
      <c r="K27" s="292"/>
      <c r="L27" s="292"/>
      <c r="M27" s="104"/>
    </row>
    <row r="28" spans="1:13" ht="21" customHeight="1">
      <c r="A28" s="105" t="s">
        <v>35</v>
      </c>
      <c r="B28" s="293"/>
      <c r="C28" s="293" t="s">
        <v>36</v>
      </c>
      <c r="D28" s="293"/>
      <c r="E28" s="293"/>
      <c r="F28" s="293" t="s">
        <v>725</v>
      </c>
      <c r="G28" s="293"/>
      <c r="H28" s="293"/>
      <c r="I28" s="293"/>
      <c r="J28" s="293"/>
      <c r="K28" s="293"/>
      <c r="L28" s="293"/>
      <c r="M28" s="106"/>
    </row>
    <row r="29" spans="1:13" ht="43.5" customHeight="1">
      <c r="A29" s="558" t="s">
        <v>416</v>
      </c>
      <c r="B29" s="559"/>
      <c r="C29" s="559"/>
      <c r="D29" s="559"/>
      <c r="E29" s="559"/>
      <c r="F29" s="559"/>
      <c r="G29" s="559"/>
      <c r="H29" s="559"/>
      <c r="I29" s="559"/>
      <c r="J29" s="559"/>
      <c r="K29" s="559"/>
      <c r="L29" s="559"/>
      <c r="M29" s="560"/>
    </row>
    <row r="30" spans="1:13" s="7" customFormat="1" ht="30" customHeight="1">
      <c r="A30" s="103" t="s">
        <v>414</v>
      </c>
      <c r="B30" s="49" t="s">
        <v>39</v>
      </c>
      <c r="C30" s="561" t="s">
        <v>38</v>
      </c>
      <c r="D30" s="562"/>
      <c r="E30" s="562"/>
      <c r="F30" s="562"/>
      <c r="G30" s="562"/>
      <c r="H30" s="562"/>
      <c r="I30" s="562"/>
      <c r="J30" s="562"/>
      <c r="K30" s="562"/>
      <c r="L30" s="563"/>
      <c r="M30" s="294" t="s">
        <v>37</v>
      </c>
    </row>
    <row r="31" spans="1:13" s="8" customFormat="1">
      <c r="A31" s="564">
        <v>1</v>
      </c>
      <c r="B31" s="4" t="s">
        <v>41</v>
      </c>
      <c r="C31" s="566" t="s">
        <v>40</v>
      </c>
      <c r="D31" s="567"/>
      <c r="E31" s="567"/>
      <c r="F31" s="567"/>
      <c r="G31" s="567"/>
      <c r="H31" s="567"/>
      <c r="I31" s="567"/>
      <c r="J31" s="567"/>
      <c r="K31" s="567"/>
      <c r="L31" s="568"/>
      <c r="M31" s="565" t="s">
        <v>419</v>
      </c>
    </row>
    <row r="32" spans="1:13" s="8" customFormat="1" ht="24.75" customHeight="1">
      <c r="A32" s="564"/>
      <c r="B32" s="4" t="s">
        <v>43</v>
      </c>
      <c r="C32" s="566" t="s">
        <v>42</v>
      </c>
      <c r="D32" s="567"/>
      <c r="E32" s="567"/>
      <c r="F32" s="567"/>
      <c r="G32" s="567"/>
      <c r="H32" s="567"/>
      <c r="I32" s="567"/>
      <c r="J32" s="567"/>
      <c r="K32" s="567"/>
      <c r="L32" s="568"/>
      <c r="M32" s="565"/>
    </row>
    <row r="33" spans="1:13" s="8" customFormat="1" ht="18.95" customHeight="1">
      <c r="A33" s="564">
        <v>2</v>
      </c>
      <c r="B33" s="4" t="s">
        <v>44</v>
      </c>
      <c r="C33" s="566" t="s">
        <v>18</v>
      </c>
      <c r="D33" s="567"/>
      <c r="E33" s="567"/>
      <c r="F33" s="567"/>
      <c r="G33" s="567"/>
      <c r="H33" s="567"/>
      <c r="I33" s="567"/>
      <c r="J33" s="567"/>
      <c r="K33" s="567"/>
      <c r="L33" s="568"/>
      <c r="M33" s="565" t="s">
        <v>420</v>
      </c>
    </row>
    <row r="34" spans="1:13" s="8" customFormat="1" ht="18.95" customHeight="1">
      <c r="A34" s="564"/>
      <c r="B34" s="4" t="s">
        <v>45</v>
      </c>
      <c r="C34" s="566" t="s">
        <v>17</v>
      </c>
      <c r="D34" s="567"/>
      <c r="E34" s="567"/>
      <c r="F34" s="567"/>
      <c r="G34" s="567"/>
      <c r="H34" s="567"/>
      <c r="I34" s="567"/>
      <c r="J34" s="567"/>
      <c r="K34" s="567"/>
      <c r="L34" s="568"/>
      <c r="M34" s="565"/>
    </row>
    <row r="35" spans="1:13" s="8" customFormat="1" ht="18.95" customHeight="1">
      <c r="A35" s="564"/>
      <c r="B35" s="139" t="s">
        <v>48</v>
      </c>
      <c r="C35" s="569" t="s">
        <v>47</v>
      </c>
      <c r="D35" s="570"/>
      <c r="E35" s="570"/>
      <c r="F35" s="570"/>
      <c r="G35" s="570"/>
      <c r="H35" s="570"/>
      <c r="I35" s="570"/>
      <c r="J35" s="570"/>
      <c r="K35" s="570"/>
      <c r="L35" s="571"/>
      <c r="M35" s="565"/>
    </row>
    <row r="36" spans="1:13" s="8" customFormat="1" ht="18.95" customHeight="1">
      <c r="A36" s="564">
        <v>3</v>
      </c>
      <c r="B36" s="4" t="s">
        <v>50</v>
      </c>
      <c r="C36" s="566" t="s">
        <v>49</v>
      </c>
      <c r="D36" s="567"/>
      <c r="E36" s="567"/>
      <c r="F36" s="567"/>
      <c r="G36" s="567"/>
      <c r="H36" s="567"/>
      <c r="I36" s="567"/>
      <c r="J36" s="567"/>
      <c r="K36" s="567"/>
      <c r="L36" s="568"/>
      <c r="M36" s="565" t="s">
        <v>421</v>
      </c>
    </row>
    <row r="37" spans="1:13" s="8" customFormat="1" ht="18.95" customHeight="1">
      <c r="A37" s="564"/>
      <c r="B37" s="4" t="s">
        <v>52</v>
      </c>
      <c r="C37" s="566" t="s">
        <v>51</v>
      </c>
      <c r="D37" s="567"/>
      <c r="E37" s="567"/>
      <c r="F37" s="567"/>
      <c r="G37" s="567"/>
      <c r="H37" s="567"/>
      <c r="I37" s="567"/>
      <c r="J37" s="567"/>
      <c r="K37" s="567"/>
      <c r="L37" s="568"/>
      <c r="M37" s="565"/>
    </row>
    <row r="38" spans="1:13" s="8" customFormat="1" ht="18.95" customHeight="1">
      <c r="A38" s="564"/>
      <c r="B38" s="139" t="s">
        <v>54</v>
      </c>
      <c r="C38" s="569" t="s">
        <v>53</v>
      </c>
      <c r="D38" s="570"/>
      <c r="E38" s="570"/>
      <c r="F38" s="570"/>
      <c r="G38" s="570"/>
      <c r="H38" s="570"/>
      <c r="I38" s="570"/>
      <c r="J38" s="570"/>
      <c r="K38" s="570"/>
      <c r="L38" s="571"/>
      <c r="M38" s="565"/>
    </row>
    <row r="39" spans="1:13" hidden="1">
      <c r="A39" s="105" t="s">
        <v>33</v>
      </c>
      <c r="B39" s="293"/>
      <c r="C39" s="293" t="s">
        <v>34</v>
      </c>
      <c r="D39" s="293"/>
      <c r="E39" s="293"/>
      <c r="F39" s="293"/>
      <c r="G39" s="293"/>
      <c r="H39" s="293"/>
      <c r="I39" s="293"/>
      <c r="J39" s="293"/>
      <c r="K39" s="293"/>
      <c r="L39" s="293"/>
      <c r="M39" s="106"/>
    </row>
    <row r="40" spans="1:13" hidden="1">
      <c r="A40" s="105" t="s">
        <v>35</v>
      </c>
      <c r="B40" s="293"/>
      <c r="C40" s="293" t="s">
        <v>36</v>
      </c>
      <c r="D40" s="293"/>
      <c r="E40" s="293"/>
      <c r="F40" s="293" t="s">
        <v>55</v>
      </c>
      <c r="G40" s="293"/>
      <c r="H40" s="293"/>
      <c r="I40" s="293"/>
      <c r="J40" s="293"/>
      <c r="K40" s="293"/>
      <c r="L40" s="293"/>
      <c r="M40" s="106"/>
    </row>
    <row r="41" spans="1:13" hidden="1">
      <c r="A41" s="105"/>
      <c r="B41" s="293"/>
      <c r="C41" s="293"/>
      <c r="D41" s="293"/>
      <c r="E41" s="293"/>
      <c r="F41" s="293"/>
      <c r="G41" s="293"/>
      <c r="H41" s="293"/>
      <c r="I41" s="293"/>
      <c r="J41" s="293"/>
      <c r="K41" s="293"/>
      <c r="L41" s="293"/>
      <c r="M41" s="106"/>
    </row>
    <row r="42" spans="1:13" ht="12" customHeight="1">
      <c r="A42" s="105"/>
      <c r="B42" s="293"/>
      <c r="C42" s="293"/>
      <c r="D42" s="293"/>
      <c r="E42" s="293"/>
      <c r="F42" s="293"/>
      <c r="G42" s="293"/>
      <c r="H42" s="293"/>
      <c r="I42" s="293"/>
      <c r="J42" s="293"/>
      <c r="K42" s="293"/>
      <c r="L42" s="293"/>
      <c r="M42" s="106"/>
    </row>
    <row r="43" spans="1:13" ht="41.25" customHeight="1">
      <c r="A43" s="105"/>
      <c r="B43" s="572" t="s">
        <v>418</v>
      </c>
      <c r="C43" s="573"/>
      <c r="D43" s="573"/>
      <c r="E43" s="573"/>
      <c r="F43" s="573"/>
      <c r="G43" s="573"/>
      <c r="H43" s="573"/>
      <c r="I43" s="573"/>
      <c r="J43" s="573"/>
      <c r="K43" s="573"/>
      <c r="L43" s="573"/>
      <c r="M43" s="574"/>
    </row>
    <row r="44" spans="1:13">
      <c r="A44" s="105"/>
      <c r="B44" s="293"/>
      <c r="C44" s="295"/>
      <c r="D44" s="295"/>
      <c r="E44" s="293"/>
      <c r="F44" s="293"/>
      <c r="G44" s="293"/>
      <c r="H44" s="296" t="s">
        <v>424</v>
      </c>
      <c r="I44" s="296"/>
      <c r="J44" s="296"/>
      <c r="K44" s="296"/>
      <c r="L44" s="296"/>
      <c r="M44" s="106"/>
    </row>
    <row r="45" spans="1:13" ht="28.5" customHeight="1">
      <c r="A45" s="105"/>
      <c r="B45" s="293"/>
      <c r="C45" s="575" t="s">
        <v>417</v>
      </c>
      <c r="D45" s="576"/>
      <c r="E45" s="579" t="s">
        <v>422</v>
      </c>
      <c r="F45" s="579"/>
      <c r="G45" s="579" t="s">
        <v>423</v>
      </c>
      <c r="H45" s="579"/>
      <c r="I45" s="297"/>
      <c r="J45" s="297"/>
      <c r="K45" s="297"/>
      <c r="L45" s="297"/>
      <c r="M45" s="106"/>
    </row>
    <row r="46" spans="1:13">
      <c r="A46" s="105"/>
      <c r="B46" s="293"/>
      <c r="C46" s="577">
        <v>1</v>
      </c>
      <c r="D46" s="578"/>
      <c r="E46" s="577" t="s">
        <v>3</v>
      </c>
      <c r="F46" s="577"/>
      <c r="G46" s="577">
        <v>1676</v>
      </c>
      <c r="H46" s="577"/>
      <c r="I46" s="298"/>
      <c r="J46" s="298"/>
      <c r="K46" s="298"/>
      <c r="L46" s="298"/>
      <c r="M46" s="106"/>
    </row>
    <row r="47" spans="1:13">
      <c r="A47" s="105"/>
      <c r="B47" s="293"/>
      <c r="C47" s="577">
        <v>2</v>
      </c>
      <c r="D47" s="578"/>
      <c r="E47" s="577" t="s">
        <v>4</v>
      </c>
      <c r="F47" s="577"/>
      <c r="G47" s="577">
        <v>1366</v>
      </c>
      <c r="H47" s="577"/>
      <c r="I47" s="298"/>
      <c r="J47" s="298"/>
      <c r="K47" s="298"/>
      <c r="L47" s="298"/>
      <c r="M47" s="106"/>
    </row>
    <row r="48" spans="1:13">
      <c r="A48" s="105"/>
      <c r="B48" s="293"/>
      <c r="C48" s="577">
        <v>3</v>
      </c>
      <c r="D48" s="578"/>
      <c r="E48" s="577" t="s">
        <v>5</v>
      </c>
      <c r="F48" s="577"/>
      <c r="G48" s="577">
        <v>2296</v>
      </c>
      <c r="H48" s="577"/>
      <c r="I48" s="298"/>
      <c r="J48" s="298"/>
      <c r="K48" s="298"/>
      <c r="L48" s="298"/>
      <c r="M48" s="106"/>
    </row>
    <row r="49" spans="1:13">
      <c r="A49" s="105"/>
      <c r="B49" s="293"/>
      <c r="C49" s="577">
        <v>4</v>
      </c>
      <c r="D49" s="578"/>
      <c r="E49" s="577" t="s">
        <v>56</v>
      </c>
      <c r="F49" s="577"/>
      <c r="G49" s="577">
        <v>1656</v>
      </c>
      <c r="H49" s="577"/>
      <c r="I49" s="298"/>
      <c r="J49" s="298"/>
      <c r="K49" s="298"/>
      <c r="L49" s="298"/>
      <c r="M49" s="106"/>
    </row>
    <row r="50" spans="1:13">
      <c r="A50" s="105"/>
      <c r="B50" s="293"/>
      <c r="C50" s="577">
        <v>5</v>
      </c>
      <c r="D50" s="578"/>
      <c r="E50" s="577" t="s">
        <v>6</v>
      </c>
      <c r="F50" s="577"/>
      <c r="G50" s="577">
        <v>1791</v>
      </c>
      <c r="H50" s="577"/>
      <c r="I50" s="298"/>
      <c r="J50" s="298"/>
      <c r="K50" s="298"/>
      <c r="L50" s="298"/>
      <c r="M50" s="106"/>
    </row>
    <row r="51" spans="1:13">
      <c r="A51" s="105"/>
      <c r="B51" s="293"/>
      <c r="C51" s="577">
        <v>6</v>
      </c>
      <c r="D51" s="578"/>
      <c r="E51" s="577" t="s">
        <v>57</v>
      </c>
      <c r="F51" s="577"/>
      <c r="G51" s="577">
        <v>1545</v>
      </c>
      <c r="H51" s="577"/>
      <c r="I51" s="298"/>
      <c r="J51" s="298"/>
      <c r="K51" s="298"/>
      <c r="L51" s="298"/>
      <c r="M51" s="106"/>
    </row>
    <row r="52" spans="1:13">
      <c r="A52" s="105"/>
      <c r="B52" s="293"/>
      <c r="C52" s="577">
        <v>7</v>
      </c>
      <c r="D52" s="578"/>
      <c r="E52" s="577" t="s">
        <v>58</v>
      </c>
      <c r="F52" s="577"/>
      <c r="G52" s="577">
        <v>2390</v>
      </c>
      <c r="H52" s="577"/>
      <c r="I52" s="298"/>
      <c r="J52" s="298"/>
      <c r="K52" s="298"/>
      <c r="L52" s="298"/>
      <c r="M52" s="106"/>
    </row>
    <row r="53" spans="1:13">
      <c r="A53" s="105"/>
      <c r="B53" s="293"/>
      <c r="C53" s="577">
        <v>8</v>
      </c>
      <c r="D53" s="578"/>
      <c r="E53" s="577" t="s">
        <v>59</v>
      </c>
      <c r="F53" s="577"/>
      <c r="G53" s="577">
        <v>4116</v>
      </c>
      <c r="H53" s="577"/>
      <c r="I53" s="298"/>
      <c r="J53" s="298"/>
      <c r="K53" s="298"/>
      <c r="L53" s="298"/>
      <c r="M53" s="106"/>
    </row>
    <row r="54" spans="1:13">
      <c r="A54" s="105"/>
      <c r="B54" s="295"/>
      <c r="C54" s="577">
        <v>9</v>
      </c>
      <c r="D54" s="578"/>
      <c r="E54" s="577" t="s">
        <v>60</v>
      </c>
      <c r="F54" s="577"/>
      <c r="G54" s="577">
        <v>3510</v>
      </c>
      <c r="H54" s="577"/>
      <c r="I54" s="293"/>
      <c r="J54" s="293"/>
      <c r="K54" s="293"/>
      <c r="L54" s="293"/>
      <c r="M54" s="106"/>
    </row>
    <row r="55" spans="1:13">
      <c r="A55" s="105"/>
      <c r="B55" s="295"/>
      <c r="C55" s="583">
        <v>10</v>
      </c>
      <c r="D55" s="584"/>
      <c r="E55" s="577" t="s">
        <v>380</v>
      </c>
      <c r="F55" s="577"/>
      <c r="G55" s="577">
        <v>4166</v>
      </c>
      <c r="H55" s="577"/>
      <c r="I55" s="293"/>
      <c r="J55" s="293"/>
      <c r="K55" s="293"/>
      <c r="L55" s="293"/>
      <c r="M55" s="106"/>
    </row>
    <row r="56" spans="1:13" s="293" customFormat="1">
      <c r="A56" s="105"/>
      <c r="B56" s="582" t="s">
        <v>724</v>
      </c>
      <c r="C56" s="582"/>
      <c r="D56" s="582"/>
      <c r="E56" s="582"/>
      <c r="F56" s="582"/>
      <c r="G56" s="582"/>
      <c r="H56" s="582"/>
      <c r="I56" s="582"/>
      <c r="J56" s="582"/>
      <c r="M56" s="106"/>
    </row>
    <row r="57" spans="1:13" ht="34.5" customHeight="1" thickBot="1">
      <c r="A57" s="107"/>
      <c r="B57" s="580" t="s">
        <v>723</v>
      </c>
      <c r="C57" s="580"/>
      <c r="D57" s="580"/>
      <c r="E57" s="580"/>
      <c r="F57" s="580"/>
      <c r="G57" s="580"/>
      <c r="H57" s="580"/>
      <c r="I57" s="580"/>
      <c r="J57" s="580"/>
      <c r="K57" s="580"/>
      <c r="L57" s="580"/>
      <c r="M57" s="581"/>
    </row>
    <row r="58" spans="1:13" s="293" customFormat="1" ht="15.75" thickTop="1">
      <c r="C58" s="293" t="s">
        <v>61</v>
      </c>
    </row>
    <row r="66" spans="2:12">
      <c r="B66" s="26"/>
      <c r="C66" s="26"/>
      <c r="D66" s="26"/>
      <c r="E66" s="26"/>
      <c r="F66" s="26"/>
      <c r="G66" s="26"/>
      <c r="H66" s="26"/>
      <c r="I66" s="26"/>
      <c r="J66" s="26"/>
      <c r="K66" s="26"/>
      <c r="L66" s="26"/>
    </row>
    <row r="67" spans="2:12">
      <c r="B67" s="26"/>
      <c r="C67" s="26"/>
      <c r="D67" s="26"/>
      <c r="E67" s="27"/>
      <c r="F67" s="26"/>
      <c r="G67" s="26"/>
      <c r="H67" s="26"/>
      <c r="I67" s="26"/>
      <c r="J67" s="26"/>
      <c r="K67" s="26"/>
      <c r="L67" s="26"/>
    </row>
    <row r="68" spans="2:12" ht="15.75">
      <c r="B68" s="28"/>
      <c r="C68" s="28"/>
      <c r="D68" s="28"/>
      <c r="E68" s="28"/>
      <c r="F68" s="26"/>
      <c r="G68" s="26"/>
      <c r="H68" s="26"/>
      <c r="I68" s="26"/>
      <c r="J68" s="26"/>
      <c r="K68" s="26"/>
      <c r="L68" s="26"/>
    </row>
    <row r="69" spans="2:12">
      <c r="B69" s="29"/>
      <c r="C69" s="29"/>
      <c r="D69" s="29"/>
      <c r="E69" s="29"/>
      <c r="F69" s="26"/>
      <c r="G69" s="26"/>
      <c r="H69" s="26"/>
      <c r="I69" s="26"/>
      <c r="J69" s="26"/>
      <c r="K69" s="26"/>
      <c r="L69" s="26"/>
    </row>
    <row r="70" spans="2:12">
      <c r="B70" s="26"/>
      <c r="C70" s="26"/>
      <c r="D70" s="26"/>
      <c r="E70" s="26"/>
      <c r="F70" s="26"/>
      <c r="G70" s="26"/>
      <c r="H70" s="26"/>
      <c r="I70" s="26"/>
      <c r="J70" s="26"/>
      <c r="K70" s="26"/>
      <c r="L70" s="26"/>
    </row>
    <row r="71" spans="2:12">
      <c r="B71" s="26"/>
      <c r="C71" s="26"/>
      <c r="D71" s="26"/>
      <c r="E71" s="26"/>
      <c r="F71" s="26"/>
      <c r="G71" s="26"/>
      <c r="H71" s="26"/>
      <c r="I71" s="26"/>
      <c r="J71" s="26"/>
      <c r="K71" s="26"/>
      <c r="L71" s="26"/>
    </row>
    <row r="72" spans="2:12">
      <c r="B72" s="26"/>
      <c r="C72" s="26"/>
      <c r="D72" s="26"/>
      <c r="E72" s="26"/>
      <c r="F72" s="26"/>
      <c r="G72" s="26"/>
      <c r="H72" s="26"/>
      <c r="I72" s="26"/>
      <c r="J72" s="26"/>
      <c r="K72" s="26"/>
      <c r="L72" s="26"/>
    </row>
    <row r="73" spans="2:12">
      <c r="B73" s="30"/>
      <c r="C73" s="26"/>
      <c r="D73" s="26"/>
      <c r="E73" s="26"/>
      <c r="F73" s="26"/>
      <c r="G73" s="26"/>
      <c r="H73" s="26"/>
      <c r="I73" s="26"/>
      <c r="J73" s="26"/>
      <c r="K73" s="26"/>
      <c r="L73" s="26"/>
    </row>
    <row r="74" spans="2:12">
      <c r="B74" s="31"/>
      <c r="C74" s="26"/>
      <c r="D74" s="26"/>
      <c r="E74" s="26"/>
      <c r="F74" s="26"/>
      <c r="G74" s="26"/>
      <c r="H74" s="26"/>
      <c r="I74" s="26"/>
      <c r="J74" s="26"/>
      <c r="K74" s="26"/>
      <c r="L74" s="26"/>
    </row>
    <row r="75" spans="2:12">
      <c r="B75" s="26"/>
      <c r="C75" s="26"/>
      <c r="D75" s="26"/>
      <c r="E75" s="26"/>
      <c r="F75" s="26"/>
      <c r="G75" s="26"/>
      <c r="H75" s="26"/>
      <c r="I75" s="26"/>
      <c r="J75" s="26"/>
      <c r="K75" s="26"/>
      <c r="L75" s="26"/>
    </row>
  </sheetData>
  <mergeCells count="55">
    <mergeCell ref="B57:M57"/>
    <mergeCell ref="B56:J56"/>
    <mergeCell ref="C55:D55"/>
    <mergeCell ref="E55:F55"/>
    <mergeCell ref="G55:H55"/>
    <mergeCell ref="C51:D51"/>
    <mergeCell ref="E51:F51"/>
    <mergeCell ref="G51:H51"/>
    <mergeCell ref="C54:D54"/>
    <mergeCell ref="E54:F54"/>
    <mergeCell ref="G54:H54"/>
    <mergeCell ref="C52:D52"/>
    <mergeCell ref="E52:F52"/>
    <mergeCell ref="G52:H52"/>
    <mergeCell ref="C53:D53"/>
    <mergeCell ref="E53:F53"/>
    <mergeCell ref="G53:H53"/>
    <mergeCell ref="C49:D49"/>
    <mergeCell ref="E49:F49"/>
    <mergeCell ref="G49:H49"/>
    <mergeCell ref="C50:D50"/>
    <mergeCell ref="E50:F50"/>
    <mergeCell ref="G50:H50"/>
    <mergeCell ref="B43:M43"/>
    <mergeCell ref="C45:D45"/>
    <mergeCell ref="C48:D48"/>
    <mergeCell ref="E48:F48"/>
    <mergeCell ref="G48:H48"/>
    <mergeCell ref="E45:F45"/>
    <mergeCell ref="G45:H45"/>
    <mergeCell ref="C47:D47"/>
    <mergeCell ref="E47:F47"/>
    <mergeCell ref="G47:H47"/>
    <mergeCell ref="C46:D46"/>
    <mergeCell ref="E46:F46"/>
    <mergeCell ref="G46:H46"/>
    <mergeCell ref="A31:A32"/>
    <mergeCell ref="M31:M32"/>
    <mergeCell ref="A36:A38"/>
    <mergeCell ref="M36:M38"/>
    <mergeCell ref="A33:A35"/>
    <mergeCell ref="M33:M35"/>
    <mergeCell ref="C31:L31"/>
    <mergeCell ref="C32:L32"/>
    <mergeCell ref="C38:L38"/>
    <mergeCell ref="C33:L33"/>
    <mergeCell ref="C34:L34"/>
    <mergeCell ref="C35:L35"/>
    <mergeCell ref="C36:L36"/>
    <mergeCell ref="C37:L37"/>
    <mergeCell ref="A1:M1"/>
    <mergeCell ref="A18:E18"/>
    <mergeCell ref="A20:M20"/>
    <mergeCell ref="A29:M29"/>
    <mergeCell ref="C30:L30"/>
  </mergeCells>
  <conditionalFormatting sqref="C45:H56 A22:M26 A30:C38 M30:M38">
    <cfRule type="expression" dxfId="62" priority="3">
      <formula xml:space="preserve"> MOD(ROW(),3)=1</formula>
    </cfRule>
  </conditionalFormatting>
  <printOptions horizontalCentered="1"/>
  <pageMargins left="0.70866141732283472" right="0.70866141732283472" top="0.35433070866141736" bottom="0.35433070866141736" header="0.31496062992125984" footer="0.31496062992125984"/>
  <pageSetup paperSize="9" scale="74" fitToHeight="0" orientation="landscape"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0"/>
  <sheetViews>
    <sheetView view="pageBreakPreview" zoomScaleSheetLayoutView="100" zoomScalePageLayoutView="70" workbookViewId="0">
      <selection activeCell="I22" sqref="I22"/>
    </sheetView>
  </sheetViews>
  <sheetFormatPr defaultColWidth="9.140625" defaultRowHeight="15"/>
  <cols>
    <col min="1" max="1" width="6.7109375" customWidth="1"/>
    <col min="2" max="2" width="25.5703125" customWidth="1"/>
    <col min="3" max="3" width="21.42578125" customWidth="1"/>
    <col min="4" max="16" width="10.140625" customWidth="1"/>
  </cols>
  <sheetData>
    <row r="1" spans="1:18" s="8" customFormat="1" ht="24" customHeight="1" thickTop="1">
      <c r="A1" s="720" t="s">
        <v>715</v>
      </c>
      <c r="B1" s="721"/>
      <c r="C1" s="721"/>
      <c r="D1" s="721"/>
      <c r="E1" s="721"/>
      <c r="F1" s="721"/>
      <c r="G1" s="721"/>
      <c r="H1" s="721"/>
      <c r="I1" s="721"/>
      <c r="J1" s="721"/>
      <c r="K1" s="721"/>
      <c r="L1" s="721"/>
      <c r="M1" s="721"/>
      <c r="N1" s="721"/>
      <c r="O1" s="721"/>
      <c r="P1" s="721"/>
      <c r="Q1" s="721"/>
      <c r="R1" s="398"/>
    </row>
    <row r="2" spans="1:18" s="8" customFormat="1" ht="24" customHeight="1">
      <c r="A2" s="718" t="s">
        <v>716</v>
      </c>
      <c r="B2" s="719"/>
      <c r="C2" s="719"/>
      <c r="D2" s="719"/>
      <c r="E2" s="719"/>
      <c r="F2" s="719"/>
      <c r="G2" s="719"/>
      <c r="H2" s="719"/>
      <c r="I2" s="719"/>
      <c r="J2" s="719"/>
      <c r="K2" s="719"/>
      <c r="L2" s="719"/>
      <c r="M2" s="719"/>
      <c r="N2" s="719"/>
      <c r="O2" s="719"/>
      <c r="P2" s="719"/>
      <c r="Q2" s="719"/>
      <c r="R2" s="399"/>
    </row>
    <row r="3" spans="1:18" s="8" customFormat="1" ht="0.75" customHeight="1">
      <c r="A3" s="400"/>
      <c r="B3" s="401"/>
      <c r="C3" s="401"/>
      <c r="D3" s="401"/>
      <c r="E3" s="401"/>
      <c r="F3" s="401"/>
      <c r="G3" s="401"/>
      <c r="H3" s="401"/>
      <c r="I3" s="401"/>
      <c r="J3" s="401"/>
      <c r="K3" s="401"/>
      <c r="L3" s="93"/>
      <c r="M3" s="401"/>
      <c r="N3" s="401"/>
      <c r="O3" s="401"/>
      <c r="P3" s="401"/>
      <c r="Q3" s="121"/>
      <c r="R3" s="399"/>
    </row>
    <row r="4" spans="1:18" s="8" customFormat="1" ht="46.5" customHeight="1">
      <c r="A4" s="734" t="s">
        <v>595</v>
      </c>
      <c r="B4" s="728" t="s">
        <v>635</v>
      </c>
      <c r="C4" s="728" t="s">
        <v>636</v>
      </c>
      <c r="D4" s="730" t="s">
        <v>637</v>
      </c>
      <c r="E4" s="731"/>
      <c r="F4" s="731"/>
      <c r="G4" s="731"/>
      <c r="H4" s="732"/>
      <c r="I4" s="730" t="s">
        <v>638</v>
      </c>
      <c r="J4" s="731"/>
      <c r="K4" s="731"/>
      <c r="L4" s="731"/>
      <c r="M4" s="732"/>
      <c r="N4" s="728" t="s">
        <v>639</v>
      </c>
      <c r="O4" s="728"/>
      <c r="P4" s="728"/>
      <c r="Q4" s="728"/>
      <c r="R4" s="733"/>
    </row>
    <row r="5" spans="1:18" s="8" customFormat="1" ht="33" customHeight="1">
      <c r="A5" s="735"/>
      <c r="B5" s="729"/>
      <c r="C5" s="729"/>
      <c r="D5" s="68" t="s">
        <v>57</v>
      </c>
      <c r="E5" s="68" t="s">
        <v>58</v>
      </c>
      <c r="F5" s="68" t="s">
        <v>59</v>
      </c>
      <c r="G5" s="68" t="s">
        <v>60</v>
      </c>
      <c r="H5" s="68" t="s">
        <v>380</v>
      </c>
      <c r="I5" s="68" t="s">
        <v>57</v>
      </c>
      <c r="J5" s="68" t="s">
        <v>58</v>
      </c>
      <c r="K5" s="68" t="s">
        <v>59</v>
      </c>
      <c r="L5" s="68" t="s">
        <v>60</v>
      </c>
      <c r="M5" s="68" t="s">
        <v>380</v>
      </c>
      <c r="N5" s="68" t="s">
        <v>57</v>
      </c>
      <c r="O5" s="68" t="s">
        <v>58</v>
      </c>
      <c r="P5" s="68" t="s">
        <v>59</v>
      </c>
      <c r="Q5" s="241" t="s">
        <v>60</v>
      </c>
      <c r="R5" s="402" t="s">
        <v>380</v>
      </c>
    </row>
    <row r="6" spans="1:18" ht="45" customHeight="1">
      <c r="A6" s="540">
        <v>1</v>
      </c>
      <c r="B6" s="23" t="s">
        <v>619</v>
      </c>
      <c r="C6" s="23" t="s">
        <v>619</v>
      </c>
      <c r="D6" s="498">
        <v>4824</v>
      </c>
      <c r="E6" s="503">
        <v>4879</v>
      </c>
      <c r="F6" s="498">
        <v>5234</v>
      </c>
      <c r="G6" s="498">
        <v>6325</v>
      </c>
      <c r="H6" s="498">
        <v>5702</v>
      </c>
      <c r="I6" s="498">
        <v>40</v>
      </c>
      <c r="J6" s="503">
        <v>27</v>
      </c>
      <c r="K6" s="498">
        <v>42</v>
      </c>
      <c r="L6" s="498">
        <v>20</v>
      </c>
      <c r="M6" s="498">
        <v>20</v>
      </c>
      <c r="N6" s="498">
        <v>20732</v>
      </c>
      <c r="O6" s="503">
        <v>22768</v>
      </c>
      <c r="P6" s="498">
        <v>23254</v>
      </c>
      <c r="Q6" s="499">
        <v>24953</v>
      </c>
      <c r="R6" s="500">
        <v>26725</v>
      </c>
    </row>
    <row r="7" spans="1:18" ht="45" customHeight="1">
      <c r="A7" s="540">
        <v>2</v>
      </c>
      <c r="B7" s="23" t="s">
        <v>619</v>
      </c>
      <c r="C7" s="24" t="s">
        <v>623</v>
      </c>
      <c r="D7" s="498">
        <v>431</v>
      </c>
      <c r="E7" s="503">
        <v>495</v>
      </c>
      <c r="F7" s="498">
        <v>607</v>
      </c>
      <c r="G7" s="498">
        <v>728</v>
      </c>
      <c r="H7" s="498">
        <v>705</v>
      </c>
      <c r="I7" s="498">
        <v>10</v>
      </c>
      <c r="J7" s="503">
        <v>10</v>
      </c>
      <c r="K7" s="498">
        <v>10</v>
      </c>
      <c r="L7" s="498">
        <v>10</v>
      </c>
      <c r="M7" s="498">
        <v>8</v>
      </c>
      <c r="N7" s="498">
        <v>2610</v>
      </c>
      <c r="O7" s="503">
        <v>3059</v>
      </c>
      <c r="P7" s="498">
        <v>3481</v>
      </c>
      <c r="Q7" s="499">
        <v>4281</v>
      </c>
      <c r="R7" s="500">
        <v>4946</v>
      </c>
    </row>
    <row r="8" spans="1:18" ht="45" customHeight="1">
      <c r="A8" s="540">
        <v>3</v>
      </c>
      <c r="B8" s="23" t="s">
        <v>619</v>
      </c>
      <c r="C8" s="24" t="s">
        <v>624</v>
      </c>
      <c r="D8" s="498">
        <v>110</v>
      </c>
      <c r="E8" s="503">
        <v>217</v>
      </c>
      <c r="F8" s="498">
        <v>201</v>
      </c>
      <c r="G8" s="498">
        <v>218</v>
      </c>
      <c r="H8" s="498">
        <v>320</v>
      </c>
      <c r="I8" s="498"/>
      <c r="J8" s="503">
        <v>16</v>
      </c>
      <c r="K8" s="498">
        <v>14</v>
      </c>
      <c r="L8" s="498">
        <v>7</v>
      </c>
      <c r="M8" s="498">
        <v>1</v>
      </c>
      <c r="N8" s="498">
        <v>636</v>
      </c>
      <c r="O8" s="503">
        <v>740</v>
      </c>
      <c r="P8" s="498">
        <v>971</v>
      </c>
      <c r="Q8" s="499">
        <v>901</v>
      </c>
      <c r="R8" s="500">
        <v>802</v>
      </c>
    </row>
    <row r="9" spans="1:18" ht="45" customHeight="1">
      <c r="A9" s="540">
        <v>4</v>
      </c>
      <c r="B9" s="23" t="s">
        <v>619</v>
      </c>
      <c r="C9" s="24" t="s">
        <v>625</v>
      </c>
      <c r="D9" s="498">
        <v>14</v>
      </c>
      <c r="E9" s="503">
        <v>21</v>
      </c>
      <c r="F9" s="498">
        <v>14</v>
      </c>
      <c r="G9" s="498">
        <v>21</v>
      </c>
      <c r="H9" s="498">
        <v>24</v>
      </c>
      <c r="I9" s="498"/>
      <c r="J9" s="503">
        <v>0</v>
      </c>
      <c r="K9" s="498">
        <v>0</v>
      </c>
      <c r="L9" s="498"/>
      <c r="M9" s="498">
        <v>0</v>
      </c>
      <c r="N9" s="498">
        <v>28</v>
      </c>
      <c r="O9" s="503">
        <v>47</v>
      </c>
      <c r="P9" s="498">
        <v>99</v>
      </c>
      <c r="Q9" s="499">
        <v>87</v>
      </c>
      <c r="R9" s="500">
        <v>97</v>
      </c>
    </row>
    <row r="10" spans="1:18" ht="45" customHeight="1">
      <c r="A10" s="540">
        <v>5</v>
      </c>
      <c r="B10" s="23" t="s">
        <v>621</v>
      </c>
      <c r="C10" s="23" t="s">
        <v>626</v>
      </c>
      <c r="D10" s="25">
        <v>7</v>
      </c>
      <c r="E10" s="503"/>
      <c r="F10" s="498">
        <v>180</v>
      </c>
      <c r="G10" s="498">
        <v>201</v>
      </c>
      <c r="H10" s="498">
        <v>318</v>
      </c>
      <c r="I10" s="498"/>
      <c r="J10" s="498"/>
      <c r="K10" s="498"/>
      <c r="L10" s="498"/>
      <c r="M10" s="498"/>
      <c r="N10" s="25">
        <v>208</v>
      </c>
      <c r="O10" s="503">
        <v>128</v>
      </c>
      <c r="P10" s="498">
        <v>299</v>
      </c>
      <c r="Q10" s="499">
        <v>399</v>
      </c>
      <c r="R10" s="500">
        <v>256</v>
      </c>
    </row>
    <row r="11" spans="1:18" ht="45" customHeight="1">
      <c r="A11" s="540">
        <v>6</v>
      </c>
      <c r="B11" s="23" t="s">
        <v>621</v>
      </c>
      <c r="C11" s="23" t="s">
        <v>627</v>
      </c>
      <c r="D11" s="498">
        <v>135</v>
      </c>
      <c r="E11" s="503">
        <v>140</v>
      </c>
      <c r="F11" s="498">
        <v>148</v>
      </c>
      <c r="G11" s="498">
        <v>175</v>
      </c>
      <c r="H11" s="498">
        <v>179</v>
      </c>
      <c r="I11" s="498"/>
      <c r="J11" s="498"/>
      <c r="K11" s="498"/>
      <c r="L11" s="498"/>
      <c r="M11" s="498"/>
      <c r="N11" s="498">
        <v>215</v>
      </c>
      <c r="O11" s="503">
        <v>250</v>
      </c>
      <c r="P11" s="498">
        <v>295</v>
      </c>
      <c r="Q11" s="499">
        <v>328</v>
      </c>
      <c r="R11" s="500">
        <v>510</v>
      </c>
    </row>
    <row r="12" spans="1:18" ht="45" customHeight="1">
      <c r="A12" s="540">
        <v>7</v>
      </c>
      <c r="B12" s="23" t="s">
        <v>621</v>
      </c>
      <c r="C12" s="23" t="s">
        <v>628</v>
      </c>
      <c r="D12" s="498"/>
      <c r="E12" s="503"/>
      <c r="F12" s="498"/>
      <c r="G12" s="498"/>
      <c r="H12" s="498">
        <v>0</v>
      </c>
      <c r="I12" s="498"/>
      <c r="J12" s="498"/>
      <c r="K12" s="498"/>
      <c r="L12" s="498"/>
      <c r="M12" s="498"/>
      <c r="N12" s="498">
        <v>315</v>
      </c>
      <c r="O12" s="503">
        <v>348</v>
      </c>
      <c r="P12" s="498">
        <v>212</v>
      </c>
      <c r="Q12" s="499">
        <v>170</v>
      </c>
      <c r="R12" s="500">
        <v>399</v>
      </c>
    </row>
    <row r="13" spans="1:18" ht="45" customHeight="1">
      <c r="A13" s="540">
        <v>8</v>
      </c>
      <c r="B13" s="23" t="s">
        <v>621</v>
      </c>
      <c r="C13" s="24" t="s">
        <v>629</v>
      </c>
      <c r="D13" s="498">
        <v>253</v>
      </c>
      <c r="E13" s="503">
        <v>276</v>
      </c>
      <c r="F13" s="498">
        <v>295</v>
      </c>
      <c r="G13" s="498">
        <v>342</v>
      </c>
      <c r="H13" s="498">
        <v>338</v>
      </c>
      <c r="I13" s="498"/>
      <c r="J13" s="498"/>
      <c r="K13" s="498"/>
      <c r="L13" s="498"/>
      <c r="M13" s="498"/>
      <c r="N13" s="498">
        <v>1317</v>
      </c>
      <c r="O13" s="503">
        <v>1596</v>
      </c>
      <c r="P13" s="498">
        <v>1468</v>
      </c>
      <c r="Q13" s="499">
        <v>1411</v>
      </c>
      <c r="R13" s="500">
        <v>1457</v>
      </c>
    </row>
    <row r="14" spans="1:18" ht="45" customHeight="1">
      <c r="A14" s="540">
        <v>9</v>
      </c>
      <c r="B14" s="23" t="s">
        <v>622</v>
      </c>
      <c r="C14" s="23" t="s">
        <v>630</v>
      </c>
      <c r="D14" s="498">
        <v>1912</v>
      </c>
      <c r="E14" s="504">
        <v>2037</v>
      </c>
      <c r="F14" s="501">
        <v>2379</v>
      </c>
      <c r="G14" s="501">
        <v>2756</v>
      </c>
      <c r="H14" s="501">
        <v>355</v>
      </c>
      <c r="I14" s="498">
        <v>665</v>
      </c>
      <c r="J14" s="504">
        <v>566</v>
      </c>
      <c r="K14" s="502">
        <v>462</v>
      </c>
      <c r="L14" s="502">
        <v>329</v>
      </c>
      <c r="M14" s="502">
        <v>150</v>
      </c>
      <c r="N14" s="498">
        <v>48774</v>
      </c>
      <c r="O14" s="504">
        <v>51672</v>
      </c>
      <c r="P14" s="501">
        <v>50904</v>
      </c>
      <c r="Q14" s="499">
        <v>59045</v>
      </c>
      <c r="R14" s="505">
        <v>22039</v>
      </c>
    </row>
    <row r="15" spans="1:18" ht="45" customHeight="1">
      <c r="A15" s="540">
        <v>10</v>
      </c>
      <c r="B15" s="23" t="s">
        <v>622</v>
      </c>
      <c r="C15" s="23" t="s">
        <v>631</v>
      </c>
      <c r="D15" s="498">
        <v>2051</v>
      </c>
      <c r="E15" s="504">
        <v>2328</v>
      </c>
      <c r="F15" s="502">
        <v>2487</v>
      </c>
      <c r="G15" s="502">
        <v>2888</v>
      </c>
      <c r="H15" s="502">
        <v>368</v>
      </c>
      <c r="I15" s="498">
        <v>575</v>
      </c>
      <c r="J15" s="504">
        <v>507</v>
      </c>
      <c r="K15" s="502">
        <v>444</v>
      </c>
      <c r="L15" s="502">
        <v>353</v>
      </c>
      <c r="M15" s="502">
        <v>127</v>
      </c>
      <c r="N15" s="498">
        <v>42542</v>
      </c>
      <c r="O15" s="504">
        <v>43967</v>
      </c>
      <c r="P15" s="502">
        <v>43036</v>
      </c>
      <c r="Q15" s="499">
        <v>48932</v>
      </c>
      <c r="R15" s="505">
        <v>18395</v>
      </c>
    </row>
    <row r="16" spans="1:18" ht="45" customHeight="1">
      <c r="A16" s="540">
        <v>11</v>
      </c>
      <c r="B16" s="23" t="s">
        <v>622</v>
      </c>
      <c r="C16" s="23" t="s">
        <v>632</v>
      </c>
      <c r="D16" s="498">
        <v>944</v>
      </c>
      <c r="E16" s="504">
        <v>986</v>
      </c>
      <c r="F16" s="502">
        <v>1118</v>
      </c>
      <c r="G16" s="502">
        <v>1311</v>
      </c>
      <c r="H16" s="502">
        <v>139</v>
      </c>
      <c r="I16" s="498">
        <v>275</v>
      </c>
      <c r="J16" s="504">
        <v>208</v>
      </c>
      <c r="K16" s="502">
        <v>278</v>
      </c>
      <c r="L16" s="502">
        <v>159</v>
      </c>
      <c r="M16" s="502">
        <v>41</v>
      </c>
      <c r="N16" s="498">
        <v>6252</v>
      </c>
      <c r="O16" s="504">
        <v>6766</v>
      </c>
      <c r="P16" s="502">
        <v>7281</v>
      </c>
      <c r="Q16" s="499">
        <v>8717</v>
      </c>
      <c r="R16" s="506">
        <v>3291</v>
      </c>
    </row>
    <row r="17" spans="1:18" ht="31.5" customHeight="1">
      <c r="A17" s="343"/>
      <c r="B17" s="722" t="s">
        <v>633</v>
      </c>
      <c r="C17" s="723"/>
      <c r="D17" s="507">
        <f>SUM(D6:D16)</f>
        <v>10681</v>
      </c>
      <c r="E17" s="507">
        <f>SUM(E6:E16)</f>
        <v>11379</v>
      </c>
      <c r="F17" s="507">
        <f t="shared" ref="F17:R17" si="0">SUM(F6:F16)</f>
        <v>12663</v>
      </c>
      <c r="G17" s="507">
        <f t="shared" si="0"/>
        <v>14965</v>
      </c>
      <c r="H17" s="507">
        <f t="shared" si="0"/>
        <v>8448</v>
      </c>
      <c r="I17" s="507">
        <f>SUM(I6:I16)</f>
        <v>1565</v>
      </c>
      <c r="J17" s="507">
        <f>SUM(J6:J16)</f>
        <v>1334</v>
      </c>
      <c r="K17" s="507">
        <f t="shared" si="0"/>
        <v>1250</v>
      </c>
      <c r="L17" s="507">
        <f t="shared" si="0"/>
        <v>878</v>
      </c>
      <c r="M17" s="507">
        <f t="shared" si="0"/>
        <v>347</v>
      </c>
      <c r="N17" s="507">
        <f>SUM(N6:N16)</f>
        <v>123629</v>
      </c>
      <c r="O17" s="507">
        <f>SUM(O6:O16)</f>
        <v>131341</v>
      </c>
      <c r="P17" s="507">
        <f t="shared" si="0"/>
        <v>131300</v>
      </c>
      <c r="Q17" s="508">
        <f t="shared" si="0"/>
        <v>149224</v>
      </c>
      <c r="R17" s="509">
        <f t="shared" si="0"/>
        <v>78917</v>
      </c>
    </row>
    <row r="18" spans="1:18" s="8" customFormat="1" ht="43.5" customHeight="1">
      <c r="A18" s="400"/>
      <c r="B18" s="724" t="s">
        <v>634</v>
      </c>
      <c r="C18" s="725"/>
      <c r="D18" s="725"/>
      <c r="E18" s="725"/>
      <c r="F18" s="725"/>
      <c r="G18" s="725"/>
      <c r="H18" s="725"/>
      <c r="I18" s="725"/>
      <c r="J18" s="725"/>
      <c r="K18" s="725"/>
      <c r="L18" s="725"/>
      <c r="M18" s="725"/>
      <c r="N18" s="725"/>
      <c r="O18" s="725"/>
      <c r="P18" s="725"/>
      <c r="Q18" s="403"/>
      <c r="R18" s="399"/>
    </row>
    <row r="19" spans="1:18" s="8" customFormat="1" ht="22.5" customHeight="1" thickBot="1">
      <c r="A19" s="404"/>
      <c r="B19" s="726" t="s">
        <v>302</v>
      </c>
      <c r="C19" s="727"/>
      <c r="D19" s="727"/>
      <c r="E19" s="727"/>
      <c r="F19" s="727"/>
      <c r="G19" s="727"/>
      <c r="H19" s="727"/>
      <c r="I19" s="727"/>
      <c r="J19" s="727"/>
      <c r="K19" s="727"/>
      <c r="L19" s="727"/>
      <c r="M19" s="727"/>
      <c r="N19" s="727"/>
      <c r="O19" s="727"/>
      <c r="P19" s="727"/>
      <c r="Q19" s="405"/>
      <c r="R19" s="406"/>
    </row>
    <row r="20" spans="1:18" ht="15.75" thickTop="1">
      <c r="A20" s="87"/>
    </row>
  </sheetData>
  <mergeCells count="11">
    <mergeCell ref="A2:Q2"/>
    <mergeCell ref="A1:Q1"/>
    <mergeCell ref="B17:C17"/>
    <mergeCell ref="B18:P18"/>
    <mergeCell ref="B19:P19"/>
    <mergeCell ref="B4:B5"/>
    <mergeCell ref="C4:C5"/>
    <mergeCell ref="I4:M4"/>
    <mergeCell ref="D4:H4"/>
    <mergeCell ref="N4:R4"/>
    <mergeCell ref="A4:A5"/>
  </mergeCells>
  <conditionalFormatting sqref="B5:Q17 R17 B4:D4 N4 I4 R5:R13">
    <cfRule type="expression" dxfId="14" priority="2">
      <formula xml:space="preserve"> MOD(ROW(),3)=1</formula>
    </cfRule>
  </conditionalFormatting>
  <conditionalFormatting sqref="A4">
    <cfRule type="expression" dxfId="13" priority="1">
      <formula xml:space="preserve"> MOD(ROW(),3)=1</formula>
    </cfRule>
  </conditionalFormatting>
  <hyperlinks>
    <hyperlink ref="B19" r:id="rId1" xr:uid="{00000000-0004-0000-1000-000000000000}"/>
  </hyperlinks>
  <pageMargins left="0.69" right="0.2" top="0.72" bottom="0.21" header="0.31496062992125984" footer="0.2"/>
  <pageSetup paperSize="9" scale="66" orientation="landscape" r:id="rId2"/>
  <headerFooter scaleWithDoc="0"/>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55"/>
  <sheetViews>
    <sheetView view="pageBreakPreview" topLeftCell="P1" zoomScaleSheetLayoutView="100" workbookViewId="0">
      <selection activeCell="I22" sqref="I22"/>
    </sheetView>
  </sheetViews>
  <sheetFormatPr defaultRowHeight="15"/>
  <cols>
    <col min="1" max="1" width="21.42578125" customWidth="1"/>
  </cols>
  <sheetData>
    <row r="1" spans="1:37" ht="28.5" customHeight="1" thickTop="1">
      <c r="A1" s="750" t="s">
        <v>717</v>
      </c>
      <c r="B1" s="741"/>
      <c r="C1" s="741"/>
      <c r="D1" s="741"/>
      <c r="E1" s="741"/>
      <c r="F1" s="741"/>
      <c r="G1" s="741"/>
      <c r="H1" s="741"/>
      <c r="I1" s="741"/>
      <c r="J1" s="741"/>
      <c r="K1" s="741"/>
      <c r="L1" s="741"/>
      <c r="M1" s="741"/>
      <c r="N1" s="741"/>
      <c r="O1" s="741"/>
      <c r="P1" s="741"/>
      <c r="Q1" s="741"/>
      <c r="R1" s="741"/>
      <c r="S1" s="751"/>
      <c r="T1" s="741" t="s">
        <v>717</v>
      </c>
      <c r="U1" s="741"/>
      <c r="V1" s="741"/>
      <c r="W1" s="741"/>
      <c r="X1" s="741"/>
      <c r="Y1" s="741"/>
      <c r="Z1" s="741"/>
      <c r="AA1" s="741"/>
      <c r="AB1" s="741"/>
      <c r="AC1" s="741"/>
      <c r="AD1" s="741"/>
      <c r="AE1" s="742"/>
      <c r="AF1" s="741"/>
      <c r="AG1" s="741"/>
      <c r="AH1" s="741"/>
      <c r="AI1" s="741"/>
      <c r="AJ1" s="741"/>
      <c r="AK1" s="407"/>
    </row>
    <row r="2" spans="1:37" ht="28.5" customHeight="1">
      <c r="A2" s="752" t="s">
        <v>718</v>
      </c>
      <c r="B2" s="743"/>
      <c r="C2" s="743"/>
      <c r="D2" s="743"/>
      <c r="E2" s="743"/>
      <c r="F2" s="743"/>
      <c r="G2" s="743"/>
      <c r="H2" s="743"/>
      <c r="I2" s="743"/>
      <c r="J2" s="743"/>
      <c r="K2" s="743"/>
      <c r="L2" s="743"/>
      <c r="M2" s="743"/>
      <c r="N2" s="743"/>
      <c r="O2" s="743"/>
      <c r="P2" s="743"/>
      <c r="Q2" s="743"/>
      <c r="R2" s="743"/>
      <c r="S2" s="753"/>
      <c r="T2" s="743" t="s">
        <v>718</v>
      </c>
      <c r="U2" s="743"/>
      <c r="V2" s="743"/>
      <c r="W2" s="743"/>
      <c r="X2" s="743"/>
      <c r="Y2" s="743"/>
      <c r="Z2" s="743"/>
      <c r="AA2" s="743"/>
      <c r="AB2" s="743"/>
      <c r="AC2" s="743"/>
      <c r="AD2" s="743"/>
      <c r="AE2" s="744"/>
      <c r="AF2" s="743"/>
      <c r="AG2" s="743"/>
      <c r="AH2" s="743"/>
      <c r="AI2" s="743"/>
      <c r="AJ2" s="743"/>
      <c r="AK2" s="344"/>
    </row>
    <row r="3" spans="1:37" s="178" customFormat="1" ht="30.75" customHeight="1">
      <c r="A3" s="736" t="s">
        <v>643</v>
      </c>
      <c r="B3" s="737" t="s">
        <v>640</v>
      </c>
      <c r="C3" s="737"/>
      <c r="D3" s="737"/>
      <c r="E3" s="737"/>
      <c r="F3" s="737"/>
      <c r="G3" s="737"/>
      <c r="H3" s="737"/>
      <c r="I3" s="737"/>
      <c r="J3" s="737"/>
      <c r="K3" s="737"/>
      <c r="L3" s="737"/>
      <c r="M3" s="737"/>
      <c r="N3" s="737"/>
      <c r="O3" s="737"/>
      <c r="P3" s="737"/>
      <c r="Q3" s="737"/>
      <c r="R3" s="737"/>
      <c r="S3" s="738"/>
      <c r="T3" s="747" t="s">
        <v>640</v>
      </c>
      <c r="U3" s="737"/>
      <c r="V3" s="737"/>
      <c r="W3" s="737"/>
      <c r="X3" s="737"/>
      <c r="Y3" s="737"/>
      <c r="Z3" s="737"/>
      <c r="AA3" s="737"/>
      <c r="AB3" s="737"/>
      <c r="AC3" s="748" t="s">
        <v>660</v>
      </c>
      <c r="AD3" s="748"/>
      <c r="AE3" s="748"/>
      <c r="AF3" s="748"/>
      <c r="AG3" s="748"/>
      <c r="AH3" s="748"/>
      <c r="AI3" s="748"/>
      <c r="AJ3" s="748"/>
      <c r="AK3" s="749"/>
    </row>
    <row r="4" spans="1:37" s="178" customFormat="1" ht="33.75" customHeight="1">
      <c r="A4" s="736"/>
      <c r="B4" s="737" t="s">
        <v>641</v>
      </c>
      <c r="C4" s="737"/>
      <c r="D4" s="737"/>
      <c r="E4" s="737"/>
      <c r="F4" s="737"/>
      <c r="G4" s="737"/>
      <c r="H4" s="737"/>
      <c r="I4" s="737"/>
      <c r="J4" s="737"/>
      <c r="K4" s="737" t="s">
        <v>642</v>
      </c>
      <c r="L4" s="737"/>
      <c r="M4" s="737"/>
      <c r="N4" s="737"/>
      <c r="O4" s="737"/>
      <c r="P4" s="737"/>
      <c r="Q4" s="737"/>
      <c r="R4" s="737"/>
      <c r="S4" s="738"/>
      <c r="T4" s="745" t="s">
        <v>659</v>
      </c>
      <c r="U4" s="745"/>
      <c r="V4" s="745"/>
      <c r="W4" s="745"/>
      <c r="X4" s="745"/>
      <c r="Y4" s="745"/>
      <c r="Z4" s="745"/>
      <c r="AA4" s="745"/>
      <c r="AB4" s="746"/>
      <c r="AC4" s="748"/>
      <c r="AD4" s="748"/>
      <c r="AE4" s="748"/>
      <c r="AF4" s="748"/>
      <c r="AG4" s="748"/>
      <c r="AH4" s="748"/>
      <c r="AI4" s="748"/>
      <c r="AJ4" s="748"/>
      <c r="AK4" s="749"/>
    </row>
    <row r="5" spans="1:37" ht="30" customHeight="1">
      <c r="A5" s="736"/>
      <c r="B5" s="73">
        <v>2014</v>
      </c>
      <c r="C5" s="73">
        <v>2015</v>
      </c>
      <c r="D5" s="73">
        <v>2016</v>
      </c>
      <c r="E5" s="73">
        <v>2017</v>
      </c>
      <c r="F5" s="73">
        <v>2018</v>
      </c>
      <c r="G5" s="73">
        <v>2019</v>
      </c>
      <c r="H5" s="73">
        <v>2020</v>
      </c>
      <c r="I5" s="73">
        <v>2021</v>
      </c>
      <c r="J5" s="73">
        <v>2022</v>
      </c>
      <c r="K5" s="73">
        <v>2014</v>
      </c>
      <c r="L5" s="73">
        <v>2015</v>
      </c>
      <c r="M5" s="73">
        <v>2016</v>
      </c>
      <c r="N5" s="73">
        <v>2017</v>
      </c>
      <c r="O5" s="73">
        <v>2018</v>
      </c>
      <c r="P5" s="73">
        <v>2019</v>
      </c>
      <c r="Q5" s="73">
        <v>2020</v>
      </c>
      <c r="R5" s="73">
        <v>2021</v>
      </c>
      <c r="S5" s="416">
        <v>2022</v>
      </c>
      <c r="T5" s="72">
        <v>2014</v>
      </c>
      <c r="U5" s="467">
        <v>2015</v>
      </c>
      <c r="V5" s="467">
        <v>2016</v>
      </c>
      <c r="W5" s="467">
        <v>2017</v>
      </c>
      <c r="X5" s="467">
        <v>2018</v>
      </c>
      <c r="Y5" s="467">
        <v>2019</v>
      </c>
      <c r="Z5" s="467">
        <v>2020</v>
      </c>
      <c r="AA5" s="467">
        <v>2021</v>
      </c>
      <c r="AB5" s="467">
        <v>2022</v>
      </c>
      <c r="AC5" s="242">
        <v>2014</v>
      </c>
      <c r="AD5" s="243">
        <v>2015</v>
      </c>
      <c r="AE5" s="242">
        <v>2016</v>
      </c>
      <c r="AF5" s="244">
        <v>2017</v>
      </c>
      <c r="AG5" s="244">
        <v>2018</v>
      </c>
      <c r="AH5" s="244">
        <v>2019</v>
      </c>
      <c r="AI5" s="244">
        <v>2020</v>
      </c>
      <c r="AJ5" s="244">
        <v>2021</v>
      </c>
      <c r="AK5" s="408">
        <v>2022</v>
      </c>
    </row>
    <row r="6" spans="1:37" ht="30" customHeight="1">
      <c r="A6" s="409" t="s">
        <v>644</v>
      </c>
      <c r="B6" s="247">
        <v>4933</v>
      </c>
      <c r="C6" s="247">
        <v>559</v>
      </c>
      <c r="D6" s="247">
        <v>2272</v>
      </c>
      <c r="E6" s="247">
        <v>3194</v>
      </c>
      <c r="F6" s="247">
        <v>2093</v>
      </c>
      <c r="G6" s="247">
        <v>2451</v>
      </c>
      <c r="H6" s="247">
        <v>943</v>
      </c>
      <c r="I6" s="247">
        <v>772</v>
      </c>
      <c r="J6" s="247">
        <v>89</v>
      </c>
      <c r="K6" s="247">
        <v>3559</v>
      </c>
      <c r="L6" s="247">
        <v>2412</v>
      </c>
      <c r="M6" s="247">
        <v>2068</v>
      </c>
      <c r="N6" s="247">
        <v>1041</v>
      </c>
      <c r="O6" s="247">
        <v>2400</v>
      </c>
      <c r="P6" s="247">
        <v>623</v>
      </c>
      <c r="Q6" s="247">
        <v>1439</v>
      </c>
      <c r="R6" s="247">
        <v>5549</v>
      </c>
      <c r="S6" s="417">
        <v>1597</v>
      </c>
      <c r="T6" s="122">
        <v>106</v>
      </c>
      <c r="U6" s="69">
        <v>110</v>
      </c>
      <c r="V6" s="69">
        <v>112</v>
      </c>
      <c r="W6" s="69">
        <v>117</v>
      </c>
      <c r="X6" s="70">
        <v>123</v>
      </c>
      <c r="Y6" s="70">
        <v>134</v>
      </c>
      <c r="Z6" s="70">
        <v>139</v>
      </c>
      <c r="AA6" s="70">
        <v>146</v>
      </c>
      <c r="AB6" s="70">
        <v>148</v>
      </c>
      <c r="AC6" s="69">
        <v>156266</v>
      </c>
      <c r="AD6" s="69">
        <v>158714</v>
      </c>
      <c r="AE6" s="69">
        <v>160775</v>
      </c>
      <c r="AF6" s="71">
        <v>161816</v>
      </c>
      <c r="AG6" s="71">
        <v>164218</v>
      </c>
      <c r="AH6" s="71">
        <v>164842</v>
      </c>
      <c r="AI6" s="71">
        <v>166285</v>
      </c>
      <c r="AJ6" s="71">
        <v>171891</v>
      </c>
      <c r="AK6" s="410">
        <v>173487</v>
      </c>
    </row>
    <row r="7" spans="1:37" ht="30" customHeight="1">
      <c r="A7" s="411" t="s">
        <v>645</v>
      </c>
      <c r="B7" s="69">
        <v>26</v>
      </c>
      <c r="C7" s="69">
        <v>258</v>
      </c>
      <c r="D7" s="69">
        <v>2814</v>
      </c>
      <c r="E7" s="69">
        <v>6804</v>
      </c>
      <c r="F7" s="69">
        <v>294</v>
      </c>
      <c r="G7" s="69">
        <v>2843</v>
      </c>
      <c r="H7" s="69">
        <v>1967</v>
      </c>
      <c r="I7" s="69">
        <v>597</v>
      </c>
      <c r="J7" s="69">
        <v>622</v>
      </c>
      <c r="K7" s="69">
        <v>948</v>
      </c>
      <c r="L7" s="69">
        <v>486</v>
      </c>
      <c r="M7" s="69">
        <v>5743</v>
      </c>
      <c r="N7" s="69">
        <v>231</v>
      </c>
      <c r="O7" s="69">
        <v>670</v>
      </c>
      <c r="P7" s="69">
        <v>300</v>
      </c>
      <c r="Q7" s="69">
        <v>325</v>
      </c>
      <c r="R7" s="69">
        <v>274</v>
      </c>
      <c r="S7" s="418">
        <v>209</v>
      </c>
      <c r="T7" s="122">
        <v>17</v>
      </c>
      <c r="U7" s="69">
        <v>18</v>
      </c>
      <c r="V7" s="69">
        <v>22</v>
      </c>
      <c r="W7" s="69">
        <v>24</v>
      </c>
      <c r="X7" s="70">
        <v>26</v>
      </c>
      <c r="Y7" s="70">
        <v>26</v>
      </c>
      <c r="Z7" s="70">
        <v>29</v>
      </c>
      <c r="AA7" s="70">
        <v>31</v>
      </c>
      <c r="AB7" s="70">
        <v>31</v>
      </c>
      <c r="AC7" s="69">
        <v>52003</v>
      </c>
      <c r="AD7" s="69">
        <v>52471</v>
      </c>
      <c r="AE7" s="69">
        <v>58212</v>
      </c>
      <c r="AF7" s="71">
        <v>58443</v>
      </c>
      <c r="AG7" s="71">
        <v>59113</v>
      </c>
      <c r="AH7" s="71">
        <v>59413</v>
      </c>
      <c r="AI7" s="71">
        <v>59739</v>
      </c>
      <c r="AJ7" s="71">
        <v>60013</v>
      </c>
      <c r="AK7" s="410">
        <v>60222</v>
      </c>
    </row>
    <row r="8" spans="1:37" ht="30" customHeight="1">
      <c r="A8" s="411" t="s">
        <v>646</v>
      </c>
      <c r="B8" s="69">
        <v>119</v>
      </c>
      <c r="C8" s="69">
        <v>0</v>
      </c>
      <c r="D8" s="69">
        <v>21</v>
      </c>
      <c r="E8" s="69">
        <v>1</v>
      </c>
      <c r="F8" s="69">
        <v>30</v>
      </c>
      <c r="G8" s="69">
        <v>28</v>
      </c>
      <c r="H8" s="69">
        <v>0</v>
      </c>
      <c r="I8" s="69">
        <v>467</v>
      </c>
      <c r="J8" s="69">
        <v>306</v>
      </c>
      <c r="K8" s="69">
        <v>253</v>
      </c>
      <c r="L8" s="69">
        <v>401</v>
      </c>
      <c r="M8" s="69">
        <v>123</v>
      </c>
      <c r="N8" s="69">
        <v>114</v>
      </c>
      <c r="O8" s="69">
        <v>141</v>
      </c>
      <c r="P8" s="69">
        <v>183</v>
      </c>
      <c r="Q8" s="69">
        <v>72</v>
      </c>
      <c r="R8" s="69">
        <v>82</v>
      </c>
      <c r="S8" s="418">
        <v>79</v>
      </c>
      <c r="T8" s="122">
        <v>169</v>
      </c>
      <c r="U8" s="69">
        <v>175</v>
      </c>
      <c r="V8" s="69">
        <v>174</v>
      </c>
      <c r="W8" s="69">
        <v>191</v>
      </c>
      <c r="X8" s="70">
        <v>195</v>
      </c>
      <c r="Y8" s="70">
        <v>199</v>
      </c>
      <c r="Z8" s="70">
        <v>203</v>
      </c>
      <c r="AA8" s="70">
        <v>221</v>
      </c>
      <c r="AB8" s="70">
        <v>228</v>
      </c>
      <c r="AC8" s="69">
        <v>6287</v>
      </c>
      <c r="AD8" s="69">
        <v>6688</v>
      </c>
      <c r="AE8" s="69">
        <v>6811</v>
      </c>
      <c r="AF8" s="71">
        <v>6925</v>
      </c>
      <c r="AG8" s="71">
        <v>7066</v>
      </c>
      <c r="AH8" s="71">
        <v>7249</v>
      </c>
      <c r="AI8" s="71">
        <v>7320</v>
      </c>
      <c r="AJ8" s="71">
        <v>7398</v>
      </c>
      <c r="AK8" s="410">
        <v>7477</v>
      </c>
    </row>
    <row r="9" spans="1:37" ht="30" customHeight="1">
      <c r="A9" s="411" t="s">
        <v>647</v>
      </c>
      <c r="B9" s="69">
        <v>0</v>
      </c>
      <c r="C9" s="69">
        <v>0</v>
      </c>
      <c r="D9" s="69">
        <v>21</v>
      </c>
      <c r="E9" s="69">
        <v>2</v>
      </c>
      <c r="F9" s="69">
        <v>5</v>
      </c>
      <c r="G9" s="69">
        <v>50</v>
      </c>
      <c r="H9" s="69">
        <v>9</v>
      </c>
      <c r="I9" s="69">
        <v>11</v>
      </c>
      <c r="J9" s="69">
        <v>0</v>
      </c>
      <c r="K9" s="69">
        <v>147</v>
      </c>
      <c r="L9" s="69">
        <v>187</v>
      </c>
      <c r="M9" s="69">
        <v>110</v>
      </c>
      <c r="N9" s="69">
        <v>69</v>
      </c>
      <c r="O9" s="69">
        <v>235</v>
      </c>
      <c r="P9" s="69">
        <v>223</v>
      </c>
      <c r="Q9" s="69">
        <v>80</v>
      </c>
      <c r="R9" s="69">
        <v>184</v>
      </c>
      <c r="S9" s="418">
        <v>80</v>
      </c>
      <c r="T9" s="122">
        <v>39</v>
      </c>
      <c r="U9" s="69">
        <v>40</v>
      </c>
      <c r="V9" s="69">
        <v>42</v>
      </c>
      <c r="W9" s="69">
        <v>54</v>
      </c>
      <c r="X9" s="70">
        <v>54</v>
      </c>
      <c r="Y9" s="70">
        <v>55</v>
      </c>
      <c r="Z9" s="70">
        <v>55</v>
      </c>
      <c r="AA9" s="70">
        <v>57</v>
      </c>
      <c r="AB9" s="70">
        <v>57</v>
      </c>
      <c r="AC9" s="69">
        <v>6927</v>
      </c>
      <c r="AD9" s="69">
        <v>7116</v>
      </c>
      <c r="AE9" s="69">
        <v>7226</v>
      </c>
      <c r="AF9" s="71">
        <v>7295</v>
      </c>
      <c r="AG9" s="71">
        <v>7530</v>
      </c>
      <c r="AH9" s="71">
        <v>7753</v>
      </c>
      <c r="AI9" s="71">
        <v>7833</v>
      </c>
      <c r="AJ9" s="71">
        <v>8017</v>
      </c>
      <c r="AK9" s="410">
        <v>8097</v>
      </c>
    </row>
    <row r="10" spans="1:37" ht="30" customHeight="1">
      <c r="A10" s="411" t="s">
        <v>648</v>
      </c>
      <c r="B10" s="69">
        <v>2266</v>
      </c>
      <c r="C10" s="69">
        <v>390</v>
      </c>
      <c r="D10" s="69">
        <v>2073</v>
      </c>
      <c r="E10" s="69">
        <v>2448</v>
      </c>
      <c r="F10" s="69">
        <v>486</v>
      </c>
      <c r="G10" s="69">
        <v>112</v>
      </c>
      <c r="H10" s="69">
        <v>906</v>
      </c>
      <c r="I10" s="69">
        <v>1052</v>
      </c>
      <c r="J10" s="69">
        <v>512</v>
      </c>
      <c r="K10" s="69">
        <v>1673</v>
      </c>
      <c r="L10" s="69">
        <v>758</v>
      </c>
      <c r="M10" s="69">
        <v>456</v>
      </c>
      <c r="N10" s="69">
        <v>448</v>
      </c>
      <c r="O10" s="69">
        <v>547</v>
      </c>
      <c r="P10" s="69">
        <v>597</v>
      </c>
      <c r="Q10" s="69">
        <v>679</v>
      </c>
      <c r="R10" s="69">
        <v>337</v>
      </c>
      <c r="S10" s="418">
        <v>628</v>
      </c>
      <c r="T10" s="122">
        <v>79</v>
      </c>
      <c r="U10" s="69">
        <v>82</v>
      </c>
      <c r="V10" s="69">
        <v>87</v>
      </c>
      <c r="W10" s="69">
        <v>97</v>
      </c>
      <c r="X10" s="70">
        <v>100</v>
      </c>
      <c r="Y10" s="70">
        <v>108</v>
      </c>
      <c r="Z10" s="70">
        <v>111</v>
      </c>
      <c r="AA10" s="70">
        <v>111</v>
      </c>
      <c r="AB10" s="70">
        <v>117</v>
      </c>
      <c r="AC10" s="69">
        <v>63983</v>
      </c>
      <c r="AD10" s="69">
        <v>64771</v>
      </c>
      <c r="AE10" s="69">
        <v>65227</v>
      </c>
      <c r="AF10" s="71">
        <v>65675</v>
      </c>
      <c r="AG10" s="71">
        <v>66222</v>
      </c>
      <c r="AH10" s="71">
        <v>66819</v>
      </c>
      <c r="AI10" s="71">
        <v>67499</v>
      </c>
      <c r="AJ10" s="71">
        <v>67837</v>
      </c>
      <c r="AK10" s="410">
        <v>68465</v>
      </c>
    </row>
    <row r="11" spans="1:37" ht="30" customHeight="1">
      <c r="A11" s="411" t="s">
        <v>649</v>
      </c>
      <c r="B11" s="69">
        <v>272</v>
      </c>
      <c r="C11" s="69">
        <v>3139</v>
      </c>
      <c r="D11" s="69">
        <v>2675</v>
      </c>
      <c r="E11" s="69">
        <v>4808</v>
      </c>
      <c r="F11" s="69">
        <v>3138</v>
      </c>
      <c r="G11" s="69">
        <v>1378</v>
      </c>
      <c r="H11" s="69">
        <v>419</v>
      </c>
      <c r="I11" s="69">
        <v>484</v>
      </c>
      <c r="J11" s="69">
        <v>0</v>
      </c>
      <c r="K11" s="69">
        <v>1546</v>
      </c>
      <c r="L11" s="69">
        <v>945</v>
      </c>
      <c r="M11" s="69">
        <v>288</v>
      </c>
      <c r="N11" s="69">
        <v>598</v>
      </c>
      <c r="O11" s="69">
        <v>258</v>
      </c>
      <c r="P11" s="69">
        <v>1511</v>
      </c>
      <c r="Q11" s="69">
        <v>587</v>
      </c>
      <c r="R11" s="69">
        <v>2014</v>
      </c>
      <c r="S11" s="418">
        <v>299</v>
      </c>
      <c r="T11" s="122">
        <v>71</v>
      </c>
      <c r="U11" s="69">
        <v>71</v>
      </c>
      <c r="V11" s="69">
        <v>71</v>
      </c>
      <c r="W11" s="69">
        <v>76</v>
      </c>
      <c r="X11" s="70">
        <v>76</v>
      </c>
      <c r="Y11" s="70">
        <v>82</v>
      </c>
      <c r="Z11" s="70">
        <v>87</v>
      </c>
      <c r="AA11" s="70">
        <v>88</v>
      </c>
      <c r="AB11" s="70">
        <v>88</v>
      </c>
      <c r="AC11" s="69">
        <v>56714</v>
      </c>
      <c r="AD11" s="69">
        <v>57685</v>
      </c>
      <c r="AE11" s="69">
        <v>57973</v>
      </c>
      <c r="AF11" s="71">
        <v>58871</v>
      </c>
      <c r="AG11" s="71">
        <v>58832</v>
      </c>
      <c r="AH11" s="71">
        <v>60345</v>
      </c>
      <c r="AI11" s="71">
        <v>60942</v>
      </c>
      <c r="AJ11" s="71">
        <v>62961</v>
      </c>
      <c r="AK11" s="410">
        <v>63260</v>
      </c>
    </row>
    <row r="12" spans="1:37" ht="30" customHeight="1">
      <c r="A12" s="411" t="s">
        <v>650</v>
      </c>
      <c r="B12" s="69">
        <v>0</v>
      </c>
      <c r="C12" s="69">
        <v>373</v>
      </c>
      <c r="D12" s="69">
        <v>79</v>
      </c>
      <c r="E12" s="69">
        <v>526</v>
      </c>
      <c r="F12" s="69">
        <v>277</v>
      </c>
      <c r="G12" s="69">
        <v>0</v>
      </c>
      <c r="H12" s="69">
        <v>3</v>
      </c>
      <c r="I12" s="69">
        <v>546</v>
      </c>
      <c r="J12" s="69">
        <v>58</v>
      </c>
      <c r="K12" s="69">
        <v>280</v>
      </c>
      <c r="L12" s="69">
        <v>345</v>
      </c>
      <c r="M12" s="69">
        <v>1278</v>
      </c>
      <c r="N12" s="69">
        <v>1195</v>
      </c>
      <c r="O12" s="69">
        <v>120</v>
      </c>
      <c r="P12" s="69">
        <v>53</v>
      </c>
      <c r="Q12" s="69">
        <v>474</v>
      </c>
      <c r="R12" s="69">
        <v>547</v>
      </c>
      <c r="S12" s="418">
        <v>153</v>
      </c>
      <c r="T12" s="122">
        <v>59</v>
      </c>
      <c r="U12" s="69">
        <v>59</v>
      </c>
      <c r="V12" s="69">
        <v>69</v>
      </c>
      <c r="W12" s="69">
        <v>68</v>
      </c>
      <c r="X12" s="70">
        <v>76</v>
      </c>
      <c r="Y12" s="70">
        <v>76</v>
      </c>
      <c r="Z12" s="70">
        <v>77</v>
      </c>
      <c r="AA12" s="70">
        <v>80</v>
      </c>
      <c r="AB12" s="70">
        <v>81</v>
      </c>
      <c r="AC12" s="69">
        <v>12724</v>
      </c>
      <c r="AD12" s="69">
        <v>13099</v>
      </c>
      <c r="AE12" s="69">
        <v>14378</v>
      </c>
      <c r="AF12" s="71">
        <v>15573</v>
      </c>
      <c r="AG12" s="71">
        <v>15693</v>
      </c>
      <c r="AH12" s="71">
        <v>15746</v>
      </c>
      <c r="AI12" s="71">
        <v>16220</v>
      </c>
      <c r="AJ12" s="71">
        <v>16767</v>
      </c>
      <c r="AK12" s="410">
        <v>16920</v>
      </c>
    </row>
    <row r="13" spans="1:37" ht="30" customHeight="1">
      <c r="A13" s="411" t="s">
        <v>651</v>
      </c>
      <c r="B13" s="69">
        <v>83</v>
      </c>
      <c r="C13" s="69">
        <v>103</v>
      </c>
      <c r="D13" s="69">
        <v>1305</v>
      </c>
      <c r="E13" s="69">
        <v>1525</v>
      </c>
      <c r="F13" s="69">
        <v>833</v>
      </c>
      <c r="G13" s="69">
        <v>939</v>
      </c>
      <c r="H13" s="69">
        <v>39</v>
      </c>
      <c r="I13" s="69">
        <v>162</v>
      </c>
      <c r="J13" s="69">
        <v>46</v>
      </c>
      <c r="K13" s="69">
        <v>614</v>
      </c>
      <c r="L13" s="69">
        <v>407</v>
      </c>
      <c r="M13" s="69">
        <v>531</v>
      </c>
      <c r="N13" s="69">
        <v>493</v>
      </c>
      <c r="O13" s="69">
        <v>238</v>
      </c>
      <c r="P13" s="69">
        <v>478</v>
      </c>
      <c r="Q13" s="69">
        <v>676</v>
      </c>
      <c r="R13" s="69">
        <v>728</v>
      </c>
      <c r="S13" s="418">
        <v>487</v>
      </c>
      <c r="T13" s="122">
        <v>175</v>
      </c>
      <c r="U13" s="69">
        <v>182</v>
      </c>
      <c r="V13" s="69">
        <v>191</v>
      </c>
      <c r="W13" s="69">
        <v>208</v>
      </c>
      <c r="X13" s="70">
        <v>209</v>
      </c>
      <c r="Y13" s="70">
        <v>215</v>
      </c>
      <c r="Z13" s="70">
        <v>218</v>
      </c>
      <c r="AA13" s="70">
        <v>222</v>
      </c>
      <c r="AB13" s="70">
        <v>222</v>
      </c>
      <c r="AC13" s="69">
        <v>24615</v>
      </c>
      <c r="AD13" s="69">
        <v>25047</v>
      </c>
      <c r="AE13" s="69">
        <v>25578</v>
      </c>
      <c r="AF13" s="71">
        <v>26071</v>
      </c>
      <c r="AG13" s="71">
        <v>26309</v>
      </c>
      <c r="AH13" s="71">
        <v>26786</v>
      </c>
      <c r="AI13" s="71">
        <v>27462</v>
      </c>
      <c r="AJ13" s="71">
        <v>28191</v>
      </c>
      <c r="AK13" s="410">
        <v>28679</v>
      </c>
    </row>
    <row r="14" spans="1:37" ht="30" customHeight="1">
      <c r="A14" s="411" t="s">
        <v>652</v>
      </c>
      <c r="B14" s="69">
        <v>0</v>
      </c>
      <c r="C14" s="69">
        <v>0</v>
      </c>
      <c r="D14" s="69">
        <v>0</v>
      </c>
      <c r="E14" s="69">
        <v>0</v>
      </c>
      <c r="F14" s="69">
        <v>0</v>
      </c>
      <c r="G14" s="69">
        <v>0</v>
      </c>
      <c r="H14" s="69">
        <v>0</v>
      </c>
      <c r="I14" s="69">
        <v>0</v>
      </c>
      <c r="J14" s="69">
        <v>0</v>
      </c>
      <c r="K14" s="69">
        <v>1</v>
      </c>
      <c r="L14" s="69">
        <v>0</v>
      </c>
      <c r="M14" s="69">
        <v>0</v>
      </c>
      <c r="N14" s="69">
        <v>1</v>
      </c>
      <c r="O14" s="69">
        <v>2</v>
      </c>
      <c r="P14" s="69">
        <v>5</v>
      </c>
      <c r="Q14" s="69">
        <v>14</v>
      </c>
      <c r="R14" s="69">
        <v>5</v>
      </c>
      <c r="S14" s="418">
        <v>2</v>
      </c>
      <c r="T14" s="122">
        <v>63</v>
      </c>
      <c r="U14" s="69">
        <v>63</v>
      </c>
      <c r="V14" s="69">
        <v>63</v>
      </c>
      <c r="W14" s="69">
        <v>65</v>
      </c>
      <c r="X14" s="70">
        <v>65</v>
      </c>
      <c r="Y14" s="70">
        <v>67</v>
      </c>
      <c r="Z14" s="70">
        <v>71</v>
      </c>
      <c r="AA14" s="70">
        <v>71</v>
      </c>
      <c r="AB14" s="70">
        <v>72</v>
      </c>
      <c r="AC14" s="69">
        <v>272</v>
      </c>
      <c r="AD14" s="69">
        <v>272</v>
      </c>
      <c r="AE14" s="69">
        <v>272</v>
      </c>
      <c r="AF14" s="71">
        <v>273</v>
      </c>
      <c r="AG14" s="71">
        <v>275</v>
      </c>
      <c r="AH14" s="71">
        <v>280</v>
      </c>
      <c r="AI14" s="71">
        <v>293</v>
      </c>
      <c r="AJ14" s="71">
        <v>298</v>
      </c>
      <c r="AK14" s="410">
        <v>300</v>
      </c>
    </row>
    <row r="15" spans="1:37" ht="30" customHeight="1">
      <c r="A15" s="411" t="s">
        <v>653</v>
      </c>
      <c r="B15" s="69">
        <v>0</v>
      </c>
      <c r="C15" s="69">
        <v>139</v>
      </c>
      <c r="D15" s="69">
        <v>391</v>
      </c>
      <c r="E15" s="69">
        <v>338</v>
      </c>
      <c r="F15" s="69">
        <v>2</v>
      </c>
      <c r="G15" s="69">
        <v>11</v>
      </c>
      <c r="H15" s="69">
        <v>122</v>
      </c>
      <c r="I15" s="69">
        <v>33</v>
      </c>
      <c r="J15" s="69">
        <v>120</v>
      </c>
      <c r="K15" s="69">
        <v>476</v>
      </c>
      <c r="L15" s="69">
        <v>354</v>
      </c>
      <c r="M15" s="69">
        <v>550</v>
      </c>
      <c r="N15" s="69">
        <v>107</v>
      </c>
      <c r="O15" s="69">
        <v>98</v>
      </c>
      <c r="P15" s="69">
        <v>99</v>
      </c>
      <c r="Q15" s="69">
        <v>267</v>
      </c>
      <c r="R15" s="69">
        <v>254</v>
      </c>
      <c r="S15" s="418">
        <v>420</v>
      </c>
      <c r="T15" s="122">
        <v>649</v>
      </c>
      <c r="U15" s="69">
        <v>650</v>
      </c>
      <c r="V15" s="69">
        <v>661</v>
      </c>
      <c r="W15" s="69">
        <v>665</v>
      </c>
      <c r="X15" s="70">
        <v>672</v>
      </c>
      <c r="Y15" s="70">
        <v>676</v>
      </c>
      <c r="Z15" s="70">
        <v>682</v>
      </c>
      <c r="AA15" s="70">
        <v>688</v>
      </c>
      <c r="AB15" s="70">
        <v>707</v>
      </c>
      <c r="AC15" s="69">
        <v>6902</v>
      </c>
      <c r="AD15" s="69">
        <v>7274</v>
      </c>
      <c r="AE15" s="69">
        <v>7822</v>
      </c>
      <c r="AF15" s="71">
        <v>7929</v>
      </c>
      <c r="AG15" s="71">
        <v>8028</v>
      </c>
      <c r="AH15" s="71">
        <v>8126</v>
      </c>
      <c r="AI15" s="71">
        <v>8392</v>
      </c>
      <c r="AJ15" s="71">
        <v>8645</v>
      </c>
      <c r="AK15" s="410">
        <v>9146</v>
      </c>
    </row>
    <row r="16" spans="1:37" ht="30" customHeight="1">
      <c r="A16" s="411" t="s">
        <v>654</v>
      </c>
      <c r="B16" s="69">
        <v>0</v>
      </c>
      <c r="C16" s="69">
        <v>0</v>
      </c>
      <c r="D16" s="69">
        <v>2</v>
      </c>
      <c r="E16" s="69">
        <v>0</v>
      </c>
      <c r="F16" s="69">
        <v>0</v>
      </c>
      <c r="G16" s="69">
        <v>0</v>
      </c>
      <c r="H16" s="69">
        <v>0</v>
      </c>
      <c r="I16" s="69">
        <v>10</v>
      </c>
      <c r="J16" s="69">
        <v>2</v>
      </c>
      <c r="K16" s="69">
        <v>6</v>
      </c>
      <c r="L16" s="69">
        <v>22</v>
      </c>
      <c r="M16" s="69">
        <v>14</v>
      </c>
      <c r="N16" s="69">
        <v>7</v>
      </c>
      <c r="O16" s="69">
        <v>4</v>
      </c>
      <c r="P16" s="69">
        <v>9</v>
      </c>
      <c r="Q16" s="69">
        <v>5</v>
      </c>
      <c r="R16" s="69">
        <v>217</v>
      </c>
      <c r="S16" s="418">
        <v>47</v>
      </c>
      <c r="T16" s="122">
        <v>116</v>
      </c>
      <c r="U16" s="69">
        <v>116</v>
      </c>
      <c r="V16" s="69">
        <v>117</v>
      </c>
      <c r="W16" s="69">
        <v>120</v>
      </c>
      <c r="X16" s="70">
        <v>121</v>
      </c>
      <c r="Y16" s="70">
        <v>122</v>
      </c>
      <c r="Z16" s="70">
        <v>122</v>
      </c>
      <c r="AA16" s="70">
        <v>128</v>
      </c>
      <c r="AB16" s="70">
        <v>134</v>
      </c>
      <c r="AC16" s="69">
        <v>610</v>
      </c>
      <c r="AD16" s="69">
        <v>632</v>
      </c>
      <c r="AE16" s="69">
        <v>646</v>
      </c>
      <c r="AF16" s="71">
        <v>653</v>
      </c>
      <c r="AG16" s="71">
        <v>657</v>
      </c>
      <c r="AH16" s="71">
        <v>666</v>
      </c>
      <c r="AI16" s="71">
        <v>670</v>
      </c>
      <c r="AJ16" s="71">
        <v>687</v>
      </c>
      <c r="AK16" s="410">
        <v>734</v>
      </c>
    </row>
    <row r="17" spans="1:37" ht="30" customHeight="1">
      <c r="A17" s="411" t="s">
        <v>655</v>
      </c>
      <c r="B17" s="69">
        <v>158</v>
      </c>
      <c r="C17" s="69">
        <v>69</v>
      </c>
      <c r="D17" s="69">
        <v>325</v>
      </c>
      <c r="E17" s="69">
        <v>558</v>
      </c>
      <c r="F17" s="69">
        <v>2</v>
      </c>
      <c r="G17" s="69">
        <v>240</v>
      </c>
      <c r="H17" s="69">
        <v>0</v>
      </c>
      <c r="I17" s="69">
        <v>1</v>
      </c>
      <c r="J17" s="69">
        <v>1</v>
      </c>
      <c r="K17" s="69">
        <v>123</v>
      </c>
      <c r="L17" s="69">
        <v>224</v>
      </c>
      <c r="M17" s="69">
        <v>121</v>
      </c>
      <c r="N17" s="69">
        <v>69</v>
      </c>
      <c r="O17" s="69">
        <v>47</v>
      </c>
      <c r="P17" s="69">
        <v>115</v>
      </c>
      <c r="Q17" s="69">
        <v>28</v>
      </c>
      <c r="R17" s="69">
        <v>18</v>
      </c>
      <c r="S17" s="418">
        <v>159</v>
      </c>
      <c r="T17" s="122">
        <v>26</v>
      </c>
      <c r="U17" s="69">
        <v>26</v>
      </c>
      <c r="V17" s="69">
        <v>26</v>
      </c>
      <c r="W17" s="69">
        <v>26</v>
      </c>
      <c r="X17" s="70">
        <v>27</v>
      </c>
      <c r="Y17" s="70">
        <v>27</v>
      </c>
      <c r="Z17" s="70">
        <v>28</v>
      </c>
      <c r="AA17" s="70">
        <v>28</v>
      </c>
      <c r="AB17" s="70">
        <v>28</v>
      </c>
      <c r="AC17" s="69">
        <v>2658</v>
      </c>
      <c r="AD17" s="69">
        <v>2896</v>
      </c>
      <c r="AE17" s="69">
        <v>3005</v>
      </c>
      <c r="AF17" s="71">
        <v>3074</v>
      </c>
      <c r="AG17" s="71">
        <v>3122</v>
      </c>
      <c r="AH17" s="71">
        <v>3237</v>
      </c>
      <c r="AI17" s="71">
        <v>3265</v>
      </c>
      <c r="AJ17" s="71">
        <v>3482</v>
      </c>
      <c r="AK17" s="410">
        <v>3641</v>
      </c>
    </row>
    <row r="18" spans="1:37" ht="30" customHeight="1">
      <c r="A18" s="411" t="s">
        <v>656</v>
      </c>
      <c r="B18" s="69">
        <v>0</v>
      </c>
      <c r="C18" s="69">
        <v>0</v>
      </c>
      <c r="D18" s="69">
        <v>0</v>
      </c>
      <c r="E18" s="69">
        <v>0</v>
      </c>
      <c r="F18" s="69">
        <v>0</v>
      </c>
      <c r="G18" s="69">
        <v>0</v>
      </c>
      <c r="H18" s="69">
        <v>0</v>
      </c>
      <c r="I18" s="69">
        <v>0</v>
      </c>
      <c r="J18" s="69">
        <v>0</v>
      </c>
      <c r="K18" s="69">
        <v>3</v>
      </c>
      <c r="L18" s="69">
        <v>10</v>
      </c>
      <c r="M18" s="69">
        <v>1</v>
      </c>
      <c r="N18" s="69">
        <v>0</v>
      </c>
      <c r="O18" s="69">
        <v>4</v>
      </c>
      <c r="P18" s="69">
        <v>7</v>
      </c>
      <c r="Q18" s="69">
        <v>3</v>
      </c>
      <c r="R18" s="69">
        <v>25</v>
      </c>
      <c r="S18" s="418">
        <v>16</v>
      </c>
      <c r="T18" s="122">
        <v>186</v>
      </c>
      <c r="U18" s="69">
        <v>186</v>
      </c>
      <c r="V18" s="69">
        <v>184</v>
      </c>
      <c r="W18" s="69">
        <v>189</v>
      </c>
      <c r="X18" s="70">
        <v>190</v>
      </c>
      <c r="Y18" s="70">
        <v>191</v>
      </c>
      <c r="Z18" s="70">
        <v>192</v>
      </c>
      <c r="AA18" s="70">
        <v>194</v>
      </c>
      <c r="AB18" s="70">
        <v>195</v>
      </c>
      <c r="AC18" s="69">
        <v>1649</v>
      </c>
      <c r="AD18" s="69">
        <v>1641</v>
      </c>
      <c r="AE18" s="69">
        <v>1642</v>
      </c>
      <c r="AF18" s="71">
        <v>1642</v>
      </c>
      <c r="AG18" s="71">
        <v>1646</v>
      </c>
      <c r="AH18" s="71">
        <v>1653</v>
      </c>
      <c r="AI18" s="71">
        <v>1655</v>
      </c>
      <c r="AJ18" s="71">
        <v>1680</v>
      </c>
      <c r="AK18" s="410">
        <v>1696</v>
      </c>
    </row>
    <row r="19" spans="1:37" ht="30" customHeight="1">
      <c r="A19" s="411" t="s">
        <v>657</v>
      </c>
      <c r="B19" s="69">
        <v>0</v>
      </c>
      <c r="C19" s="69">
        <v>0</v>
      </c>
      <c r="D19" s="69">
        <v>0</v>
      </c>
      <c r="E19" s="69">
        <v>0</v>
      </c>
      <c r="F19" s="69">
        <v>0</v>
      </c>
      <c r="G19" s="69">
        <v>0</v>
      </c>
      <c r="H19" s="69">
        <v>0</v>
      </c>
      <c r="I19" s="69">
        <v>0</v>
      </c>
      <c r="J19" s="69">
        <v>0</v>
      </c>
      <c r="K19" s="69">
        <v>0</v>
      </c>
      <c r="L19" s="69">
        <v>0</v>
      </c>
      <c r="M19" s="69">
        <v>0</v>
      </c>
      <c r="N19" s="69">
        <v>0</v>
      </c>
      <c r="O19" s="69">
        <v>0</v>
      </c>
      <c r="P19" s="69">
        <v>0</v>
      </c>
      <c r="Q19" s="69">
        <v>0</v>
      </c>
      <c r="R19" s="69">
        <v>0</v>
      </c>
      <c r="S19" s="418">
        <v>0</v>
      </c>
      <c r="T19" s="122">
        <v>0</v>
      </c>
      <c r="U19" s="69">
        <v>0</v>
      </c>
      <c r="V19" s="69">
        <v>0</v>
      </c>
      <c r="W19" s="69"/>
      <c r="X19" s="70">
        <v>0</v>
      </c>
      <c r="Y19" s="70">
        <v>0</v>
      </c>
      <c r="Z19" s="70">
        <v>0</v>
      </c>
      <c r="AA19" s="70">
        <v>0</v>
      </c>
      <c r="AB19" s="70">
        <v>0</v>
      </c>
      <c r="AC19" s="69">
        <v>10235</v>
      </c>
      <c r="AD19" s="69">
        <v>10235</v>
      </c>
      <c r="AE19" s="69">
        <v>10235</v>
      </c>
      <c r="AF19" s="71">
        <v>10235</v>
      </c>
      <c r="AG19" s="71">
        <v>10235</v>
      </c>
      <c r="AH19" s="71">
        <v>10235</v>
      </c>
      <c r="AI19" s="71">
        <v>10235</v>
      </c>
      <c r="AJ19" s="71">
        <v>10235</v>
      </c>
      <c r="AK19" s="410">
        <v>10235</v>
      </c>
    </row>
    <row r="20" spans="1:37" ht="30" customHeight="1">
      <c r="A20" s="411" t="s">
        <v>658</v>
      </c>
      <c r="B20" s="69">
        <v>0</v>
      </c>
      <c r="C20" s="69">
        <v>0</v>
      </c>
      <c r="D20" s="69">
        <v>0</v>
      </c>
      <c r="E20" s="69">
        <v>0</v>
      </c>
      <c r="F20" s="69">
        <v>0</v>
      </c>
      <c r="G20" s="69">
        <v>0</v>
      </c>
      <c r="H20" s="69">
        <v>0</v>
      </c>
      <c r="I20" s="69">
        <v>0</v>
      </c>
      <c r="J20" s="69">
        <v>0</v>
      </c>
      <c r="K20" s="69">
        <v>0</v>
      </c>
      <c r="L20" s="69">
        <v>0</v>
      </c>
      <c r="M20" s="69">
        <v>0</v>
      </c>
      <c r="N20" s="69">
        <v>0</v>
      </c>
      <c r="O20" s="69">
        <v>0</v>
      </c>
      <c r="P20" s="69">
        <v>0</v>
      </c>
      <c r="Q20" s="69">
        <v>0</v>
      </c>
      <c r="R20" s="69">
        <v>0</v>
      </c>
      <c r="S20" s="418">
        <v>0</v>
      </c>
      <c r="T20" s="122">
        <v>0</v>
      </c>
      <c r="U20" s="69">
        <v>0</v>
      </c>
      <c r="V20" s="69">
        <v>0</v>
      </c>
      <c r="W20" s="69"/>
      <c r="X20" s="70">
        <v>0</v>
      </c>
      <c r="Y20" s="70">
        <v>0</v>
      </c>
      <c r="Z20" s="70">
        <v>0</v>
      </c>
      <c r="AA20" s="70">
        <v>0</v>
      </c>
      <c r="AB20" s="70">
        <v>0</v>
      </c>
      <c r="AC20" s="69">
        <v>10771</v>
      </c>
      <c r="AD20" s="69">
        <v>10771</v>
      </c>
      <c r="AE20" s="69">
        <v>10771</v>
      </c>
      <c r="AF20" s="71">
        <v>10771</v>
      </c>
      <c r="AG20" s="71">
        <v>10771</v>
      </c>
      <c r="AH20" s="71">
        <v>10771</v>
      </c>
      <c r="AI20" s="71">
        <v>10771</v>
      </c>
      <c r="AJ20" s="71">
        <v>10771</v>
      </c>
      <c r="AK20" s="410">
        <v>10771</v>
      </c>
    </row>
    <row r="21" spans="1:37" ht="30" customHeight="1">
      <c r="A21" s="412" t="s">
        <v>436</v>
      </c>
      <c r="B21" s="74">
        <f>SUM(B6:B20)</f>
        <v>7857</v>
      </c>
      <c r="C21" s="74">
        <f>SUM(C6:C20)</f>
        <v>5030</v>
      </c>
      <c r="D21" s="74">
        <f>SUM(D6:D20)</f>
        <v>11978</v>
      </c>
      <c r="E21" s="74">
        <f>SUM(E6:E20)</f>
        <v>20204</v>
      </c>
      <c r="F21" s="74">
        <f>SUM(F6:F20)</f>
        <v>7160</v>
      </c>
      <c r="G21" s="74">
        <v>8052</v>
      </c>
      <c r="H21" s="74">
        <v>4408</v>
      </c>
      <c r="I21" s="74">
        <v>4135</v>
      </c>
      <c r="J21" s="74">
        <v>1756</v>
      </c>
      <c r="K21" s="74">
        <f>SUM(K6:K20)</f>
        <v>9629</v>
      </c>
      <c r="L21" s="74">
        <f>SUM(L6:L20)</f>
        <v>6551</v>
      </c>
      <c r="M21" s="74">
        <f>SUM(M6:M20)</f>
        <v>11283</v>
      </c>
      <c r="N21" s="74">
        <f>SUM(N6:N20)</f>
        <v>4373</v>
      </c>
      <c r="O21" s="75" t="s">
        <v>307</v>
      </c>
      <c r="P21" s="74">
        <v>4203</v>
      </c>
      <c r="Q21" s="74">
        <v>4649</v>
      </c>
      <c r="R21" s="74">
        <v>10234</v>
      </c>
      <c r="S21" s="419">
        <v>4176</v>
      </c>
      <c r="T21" s="123">
        <f>SUM(T6:T20)</f>
        <v>1755</v>
      </c>
      <c r="U21" s="74">
        <f>SUM(U6:U20)</f>
        <v>1778</v>
      </c>
      <c r="V21" s="74">
        <f>SUM(V6:V20)</f>
        <v>1819</v>
      </c>
      <c r="W21" s="74">
        <f>SUM(W6:W20)</f>
        <v>1900</v>
      </c>
      <c r="X21" s="74">
        <f>SUM(X6:X20)</f>
        <v>1934</v>
      </c>
      <c r="Y21" s="74">
        <v>1978</v>
      </c>
      <c r="Z21" s="74">
        <v>2014</v>
      </c>
      <c r="AA21" s="74">
        <v>2065</v>
      </c>
      <c r="AB21" s="75">
        <v>2108</v>
      </c>
      <c r="AC21" s="75">
        <f>SUM(AC6:AC20)</f>
        <v>412616</v>
      </c>
      <c r="AD21" s="75">
        <f>SUM(AD6:AD20)</f>
        <v>419312</v>
      </c>
      <c r="AE21" s="75">
        <f>SUM(AE6:AE20)</f>
        <v>430573</v>
      </c>
      <c r="AF21" s="75">
        <f>SUM(AF6:AF20)</f>
        <v>435246</v>
      </c>
      <c r="AG21" s="75">
        <f>SUM(AG6:AG20)</f>
        <v>439717</v>
      </c>
      <c r="AH21" s="75">
        <v>443921</v>
      </c>
      <c r="AI21" s="75">
        <v>448581</v>
      </c>
      <c r="AJ21" s="75">
        <v>458873</v>
      </c>
      <c r="AK21" s="413">
        <v>463130</v>
      </c>
    </row>
    <row r="22" spans="1:37" ht="31.5" customHeight="1">
      <c r="A22" s="762" t="s">
        <v>696</v>
      </c>
      <c r="B22" s="763"/>
      <c r="C22" s="763"/>
      <c r="D22" s="763"/>
      <c r="E22" s="763"/>
      <c r="F22" s="763"/>
      <c r="G22" s="763"/>
      <c r="H22" s="763"/>
      <c r="I22" s="763"/>
      <c r="J22" s="763"/>
      <c r="K22" s="763"/>
      <c r="L22" s="763"/>
      <c r="M22" s="763"/>
      <c r="N22" s="763"/>
      <c r="O22" s="763"/>
      <c r="P22" s="763"/>
      <c r="Q22" s="763"/>
      <c r="R22" s="763"/>
      <c r="S22" s="764"/>
      <c r="T22" s="451" t="s">
        <v>694</v>
      </c>
      <c r="U22" s="451"/>
      <c r="V22" s="451"/>
      <c r="W22" s="451"/>
      <c r="X22" s="451"/>
      <c r="Y22" s="451"/>
      <c r="Z22" s="451"/>
      <c r="AA22" s="451"/>
      <c r="AB22" s="451"/>
      <c r="AC22" s="451"/>
      <c r="AD22" s="451"/>
      <c r="AE22" s="451"/>
      <c r="AF22" s="451"/>
      <c r="AG22" s="451"/>
      <c r="AH22" s="451"/>
      <c r="AI22" s="451"/>
      <c r="AJ22" s="451"/>
      <c r="AK22" s="344"/>
    </row>
    <row r="23" spans="1:37" ht="24" customHeight="1">
      <c r="A23" s="739" t="s">
        <v>693</v>
      </c>
      <c r="B23" s="740"/>
      <c r="C23" s="740"/>
      <c r="D23" s="740"/>
      <c r="E23" s="740"/>
      <c r="F23" s="740"/>
      <c r="G23" s="740"/>
      <c r="H23" s="740"/>
      <c r="I23" s="740"/>
      <c r="J23" s="740"/>
      <c r="K23" s="740"/>
      <c r="L23" s="740"/>
      <c r="M23" s="740"/>
      <c r="N23" s="740"/>
      <c r="O23" s="740"/>
      <c r="P23" s="740"/>
      <c r="Q23" s="740"/>
      <c r="R23" s="740"/>
      <c r="S23" s="420"/>
      <c r="T23" s="760" t="s">
        <v>698</v>
      </c>
      <c r="U23" s="760"/>
      <c r="V23" s="760"/>
      <c r="W23" s="760"/>
      <c r="X23" s="760"/>
      <c r="Y23" s="760"/>
      <c r="Z23" s="760"/>
      <c r="AA23" s="760"/>
      <c r="AB23" s="760"/>
      <c r="AC23" s="760"/>
      <c r="AD23" s="760"/>
      <c r="AE23" s="760"/>
      <c r="AF23" s="760"/>
      <c r="AG23" s="760"/>
      <c r="AH23" s="760"/>
      <c r="AI23" s="760"/>
      <c r="AJ23" s="760"/>
      <c r="AK23" s="344"/>
    </row>
    <row r="24" spans="1:37" ht="18" customHeight="1">
      <c r="A24" s="765" t="s">
        <v>697</v>
      </c>
      <c r="B24" s="766"/>
      <c r="C24" s="766"/>
      <c r="D24" s="766"/>
      <c r="E24" s="766"/>
      <c r="F24" s="766"/>
      <c r="G24" s="766"/>
      <c r="H24" s="766"/>
      <c r="I24" s="766"/>
      <c r="J24" s="766"/>
      <c r="K24" s="766"/>
      <c r="L24" s="766"/>
      <c r="M24" s="766"/>
      <c r="N24" s="766"/>
      <c r="O24" s="766"/>
      <c r="P24" s="766"/>
      <c r="Q24" s="766"/>
      <c r="R24" s="766"/>
      <c r="S24" s="767"/>
      <c r="T24" s="761" t="s">
        <v>695</v>
      </c>
      <c r="U24" s="761"/>
      <c r="V24" s="761"/>
      <c r="W24" s="761"/>
      <c r="X24" s="761"/>
      <c r="Y24" s="761"/>
      <c r="Z24" s="761"/>
      <c r="AA24" s="761"/>
      <c r="AB24" s="761"/>
      <c r="AC24" s="761"/>
      <c r="AD24" s="761"/>
      <c r="AE24" s="761"/>
      <c r="AF24" s="761"/>
      <c r="AG24" s="761"/>
      <c r="AH24" s="761"/>
      <c r="AI24" s="761"/>
      <c r="AJ24" s="761"/>
      <c r="AK24" s="344"/>
    </row>
    <row r="25" spans="1:37">
      <c r="A25" s="754"/>
      <c r="B25" s="755"/>
      <c r="C25" s="755"/>
      <c r="D25" s="755"/>
      <c r="E25" s="755"/>
      <c r="F25" s="755"/>
      <c r="G25" s="755"/>
      <c r="H25" s="755"/>
      <c r="I25" s="755"/>
      <c r="J25" s="755"/>
      <c r="K25" s="755"/>
      <c r="L25" s="755"/>
      <c r="M25" s="755"/>
      <c r="N25" s="755"/>
      <c r="O25" s="755"/>
      <c r="P25" s="755"/>
      <c r="Q25" s="755"/>
      <c r="R25" s="755"/>
      <c r="S25" s="756"/>
      <c r="T25" s="414" t="s">
        <v>674</v>
      </c>
      <c r="U25" s="293"/>
      <c r="V25" s="293"/>
      <c r="W25" s="293"/>
      <c r="X25" s="293"/>
      <c r="Y25" s="293"/>
      <c r="Z25" s="293"/>
      <c r="AA25" s="293"/>
      <c r="AB25" s="293"/>
      <c r="AC25" s="293"/>
      <c r="AD25" s="293"/>
      <c r="AE25" s="293"/>
      <c r="AF25" s="293"/>
      <c r="AG25" s="293"/>
      <c r="AH25" s="293"/>
      <c r="AI25" s="293"/>
      <c r="AJ25" s="293"/>
      <c r="AK25" s="344"/>
    </row>
    <row r="26" spans="1:37" ht="15.75" thickBot="1">
      <c r="A26" s="757"/>
      <c r="B26" s="758"/>
      <c r="C26" s="758"/>
      <c r="D26" s="758"/>
      <c r="E26" s="758"/>
      <c r="F26" s="758"/>
      <c r="G26" s="758"/>
      <c r="H26" s="758"/>
      <c r="I26" s="758"/>
      <c r="J26" s="758"/>
      <c r="K26" s="758"/>
      <c r="L26" s="758"/>
      <c r="M26" s="758"/>
      <c r="N26" s="758"/>
      <c r="O26" s="758"/>
      <c r="P26" s="758"/>
      <c r="Q26" s="758"/>
      <c r="R26" s="758"/>
      <c r="S26" s="759"/>
      <c r="T26" s="415" t="s">
        <v>675</v>
      </c>
      <c r="U26" s="134"/>
      <c r="V26" s="134"/>
      <c r="W26" s="134"/>
      <c r="X26" s="134"/>
      <c r="Y26" s="134"/>
      <c r="Z26" s="134"/>
      <c r="AA26" s="134"/>
      <c r="AB26" s="134"/>
      <c r="AC26" s="134"/>
      <c r="AD26" s="134"/>
      <c r="AE26" s="134"/>
      <c r="AF26" s="134"/>
      <c r="AG26" s="134"/>
      <c r="AH26" s="134"/>
      <c r="AI26" s="134"/>
      <c r="AJ26" s="134"/>
      <c r="AK26" s="342"/>
    </row>
    <row r="27" spans="1:37" ht="15.75" thickTop="1"/>
    <row r="45" spans="5:8">
      <c r="E45" s="445"/>
      <c r="F45" s="445"/>
      <c r="G45" s="445"/>
      <c r="H45" s="445"/>
    </row>
    <row r="46" spans="5:8">
      <c r="E46" s="445"/>
      <c r="F46" s="445"/>
      <c r="G46" s="445"/>
      <c r="H46" s="445"/>
    </row>
    <row r="47" spans="5:8">
      <c r="E47" s="445"/>
      <c r="F47" s="445"/>
      <c r="G47" s="445"/>
      <c r="H47" s="445"/>
    </row>
    <row r="48" spans="5:8">
      <c r="E48" s="445"/>
      <c r="F48" s="445"/>
      <c r="G48" s="445"/>
      <c r="H48" s="445"/>
    </row>
    <row r="49" spans="5:8">
      <c r="E49" s="445"/>
      <c r="F49" s="445"/>
      <c r="G49" s="445"/>
      <c r="H49" s="445"/>
    </row>
    <row r="50" spans="5:8">
      <c r="E50" s="445"/>
      <c r="F50" s="445"/>
      <c r="G50" s="445"/>
      <c r="H50" s="445"/>
    </row>
    <row r="51" spans="5:8">
      <c r="E51" s="445"/>
      <c r="F51" s="445"/>
      <c r="G51" s="445"/>
      <c r="H51" s="445"/>
    </row>
    <row r="52" spans="5:8">
      <c r="E52" s="445"/>
      <c r="F52" s="445"/>
      <c r="G52" s="445"/>
      <c r="H52" s="445"/>
    </row>
    <row r="53" spans="5:8">
      <c r="E53" s="445"/>
      <c r="F53" s="445"/>
      <c r="G53" s="445"/>
      <c r="H53" s="445"/>
    </row>
    <row r="54" spans="5:8">
      <c r="E54" s="445"/>
      <c r="F54" s="445"/>
      <c r="G54" s="445"/>
      <c r="H54" s="445"/>
    </row>
    <row r="55" spans="5:8">
      <c r="E55" s="445"/>
      <c r="F55" s="445"/>
      <c r="G55" s="445"/>
      <c r="H55" s="445"/>
    </row>
  </sheetData>
  <mergeCells count="17">
    <mergeCell ref="A25:S26"/>
    <mergeCell ref="T23:AJ23"/>
    <mergeCell ref="T24:AJ24"/>
    <mergeCell ref="A22:S22"/>
    <mergeCell ref="A24:S24"/>
    <mergeCell ref="A3:A5"/>
    <mergeCell ref="B3:S3"/>
    <mergeCell ref="A23:R23"/>
    <mergeCell ref="T1:AJ1"/>
    <mergeCell ref="T2:AJ2"/>
    <mergeCell ref="B4:J4"/>
    <mergeCell ref="K4:S4"/>
    <mergeCell ref="T4:AB4"/>
    <mergeCell ref="T3:AB3"/>
    <mergeCell ref="AC3:AK4"/>
    <mergeCell ref="A1:S1"/>
    <mergeCell ref="A2:S2"/>
  </mergeCells>
  <conditionalFormatting sqref="A5:AK5 A3:B4 K4 T3:T4 A6:I21 K6:R21 T6:AA21 AC6:AJ21 AC3">
    <cfRule type="expression" dxfId="12" priority="5">
      <formula xml:space="preserve"> MOD(ROW(),3)=1</formula>
    </cfRule>
  </conditionalFormatting>
  <conditionalFormatting sqref="J6:J21">
    <cfRule type="expression" dxfId="11" priority="4">
      <formula xml:space="preserve"> MOD(ROW(),3)=1</formula>
    </cfRule>
  </conditionalFormatting>
  <conditionalFormatting sqref="S6:S21">
    <cfRule type="expression" dxfId="10" priority="3">
      <formula xml:space="preserve"> MOD(ROW(),3)=1</formula>
    </cfRule>
  </conditionalFormatting>
  <conditionalFormatting sqref="AB6:AB21">
    <cfRule type="expression" dxfId="9" priority="2">
      <formula xml:space="preserve"> MOD(ROW(),3)=1</formula>
    </cfRule>
  </conditionalFormatting>
  <conditionalFormatting sqref="AK6:AK21">
    <cfRule type="expression" dxfId="8" priority="1">
      <formula xml:space="preserve"> MOD(ROW(),3)=1</formula>
    </cfRule>
  </conditionalFormatting>
  <printOptions horizontalCentered="1"/>
  <pageMargins left="0.48" right="0.57999999999999996" top="0.54" bottom="0.54" header="0.31496062992125984" footer="0.31496062992125984"/>
  <pageSetup paperSize="9" scale="64" fitToWidth="0" fitToHeight="0" orientation="landscape" r:id="rId1"/>
  <colBreaks count="1" manualBreakCount="1">
    <brk id="19" max="25" man="1"/>
  </colBreaks>
  <ignoredErrors>
    <ignoredError sqref="B21"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T59"/>
  <sheetViews>
    <sheetView view="pageBreakPreview" zoomScale="130" zoomScaleSheetLayoutView="130" zoomScalePageLayoutView="80" workbookViewId="0">
      <pane xSplit="9" topLeftCell="N1" activePane="topRight" state="frozen"/>
      <selection activeCell="I22" sqref="I22"/>
      <selection pane="topRight" activeCell="I22" sqref="I22"/>
    </sheetView>
  </sheetViews>
  <sheetFormatPr defaultColWidth="9.140625" defaultRowHeight="15"/>
  <cols>
    <col min="1" max="1" width="21.140625" style="10" customWidth="1"/>
    <col min="2" max="2" width="5.140625" style="10" hidden="1" customWidth="1"/>
    <col min="3" max="3" width="5" style="10" hidden="1" customWidth="1"/>
    <col min="4" max="4" width="6.7109375" style="10" hidden="1" customWidth="1"/>
    <col min="5" max="5" width="5.5703125" style="10" hidden="1" customWidth="1"/>
    <col min="6" max="6" width="5.140625" style="10" hidden="1" customWidth="1"/>
    <col min="7" max="7" width="5.42578125" style="10" hidden="1" customWidth="1"/>
    <col min="8" max="8" width="6.7109375" style="10" hidden="1" customWidth="1"/>
    <col min="9" max="9" width="5.5703125" style="10" hidden="1" customWidth="1"/>
    <col min="10" max="13" width="6.85546875" style="10" hidden="1" customWidth="1"/>
    <col min="14" max="15" width="6.85546875" style="10" customWidth="1"/>
    <col min="16" max="16" width="7.85546875" style="10" customWidth="1"/>
    <col min="17" max="18" width="6.85546875" style="10" customWidth="1"/>
    <col min="19" max="19" width="9.140625" style="10" customWidth="1"/>
    <col min="20" max="45" width="6.85546875" style="10" customWidth="1"/>
    <col min="46" max="46" width="19.140625" style="10" customWidth="1"/>
    <col min="47" max="16384" width="9.140625" style="10"/>
  </cols>
  <sheetData>
    <row r="1" spans="1:46" ht="33.75" customHeight="1" thickTop="1">
      <c r="A1" s="769" t="s">
        <v>719</v>
      </c>
      <c r="B1" s="770"/>
      <c r="C1" s="770"/>
      <c r="D1" s="770"/>
      <c r="E1" s="770"/>
      <c r="F1" s="770"/>
      <c r="G1" s="770"/>
      <c r="H1" s="770"/>
      <c r="I1" s="770"/>
      <c r="J1" s="770"/>
      <c r="K1" s="771"/>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770"/>
      <c r="AK1" s="770"/>
      <c r="AL1" s="770"/>
      <c r="AM1" s="770"/>
      <c r="AN1" s="770"/>
      <c r="AO1" s="770"/>
      <c r="AP1" s="770"/>
      <c r="AQ1" s="770"/>
      <c r="AR1" s="770"/>
      <c r="AS1" s="770"/>
      <c r="AT1" s="772"/>
    </row>
    <row r="2" spans="1:46" ht="25.5" customHeight="1">
      <c r="A2" s="773" t="s">
        <v>720</v>
      </c>
      <c r="B2" s="774"/>
      <c r="C2" s="774"/>
      <c r="D2" s="774"/>
      <c r="E2" s="774"/>
      <c r="F2" s="774"/>
      <c r="G2" s="774"/>
      <c r="H2" s="774"/>
      <c r="I2" s="774"/>
      <c r="J2" s="774"/>
      <c r="K2" s="775"/>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6"/>
    </row>
    <row r="3" spans="1:46" ht="27" customHeight="1">
      <c r="A3" s="124"/>
      <c r="B3" s="421"/>
      <c r="C3" s="421"/>
      <c r="D3" s="421"/>
      <c r="E3" s="421"/>
      <c r="F3" s="421"/>
      <c r="G3" s="421"/>
      <c r="H3" s="421"/>
      <c r="I3" s="421"/>
      <c r="J3" s="421"/>
      <c r="K3" s="92"/>
      <c r="L3" s="421"/>
      <c r="M3" s="421"/>
      <c r="N3" s="779" t="s">
        <v>677</v>
      </c>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c r="AN3" s="779"/>
      <c r="AO3" s="779"/>
      <c r="AP3" s="779"/>
      <c r="AQ3" s="779"/>
      <c r="AR3" s="779"/>
      <c r="AS3" s="779"/>
      <c r="AT3" s="780"/>
    </row>
    <row r="4" spans="1:46" s="46" customFormat="1" ht="21.75" customHeight="1">
      <c r="A4" s="422"/>
      <c r="B4" s="778">
        <v>2012</v>
      </c>
      <c r="C4" s="778"/>
      <c r="D4" s="778"/>
      <c r="E4" s="778"/>
      <c r="F4" s="778">
        <v>2013</v>
      </c>
      <c r="G4" s="778"/>
      <c r="H4" s="778"/>
      <c r="I4" s="778"/>
      <c r="J4" s="778">
        <v>2014</v>
      </c>
      <c r="K4" s="778"/>
      <c r="L4" s="778"/>
      <c r="M4" s="778"/>
      <c r="N4" s="778">
        <v>2015</v>
      </c>
      <c r="O4" s="778"/>
      <c r="P4" s="778"/>
      <c r="Q4" s="778"/>
      <c r="R4" s="778">
        <v>2016</v>
      </c>
      <c r="S4" s="778"/>
      <c r="T4" s="778"/>
      <c r="U4" s="778"/>
      <c r="V4" s="778">
        <v>2017</v>
      </c>
      <c r="W4" s="778"/>
      <c r="X4" s="778"/>
      <c r="Y4" s="778"/>
      <c r="Z4" s="778">
        <v>2018</v>
      </c>
      <c r="AA4" s="778"/>
      <c r="AB4" s="778"/>
      <c r="AC4" s="778"/>
      <c r="AD4" s="778">
        <v>2019</v>
      </c>
      <c r="AE4" s="778"/>
      <c r="AF4" s="778"/>
      <c r="AG4" s="778"/>
      <c r="AH4" s="778">
        <v>2020</v>
      </c>
      <c r="AI4" s="778"/>
      <c r="AJ4" s="778"/>
      <c r="AK4" s="778"/>
      <c r="AL4" s="778">
        <v>2021</v>
      </c>
      <c r="AM4" s="778"/>
      <c r="AN4" s="778"/>
      <c r="AO4" s="778"/>
      <c r="AP4" s="778">
        <v>2022</v>
      </c>
      <c r="AQ4" s="778"/>
      <c r="AR4" s="778"/>
      <c r="AS4" s="778"/>
      <c r="AT4" s="777" t="s">
        <v>308</v>
      </c>
    </row>
    <row r="5" spans="1:46" ht="84" customHeight="1">
      <c r="A5" s="423" t="s">
        <v>315</v>
      </c>
      <c r="B5" s="179" t="s">
        <v>309</v>
      </c>
      <c r="C5" s="179" t="s">
        <v>310</v>
      </c>
      <c r="D5" s="179" t="s">
        <v>311</v>
      </c>
      <c r="E5" s="179" t="s">
        <v>312</v>
      </c>
      <c r="F5" s="179" t="s">
        <v>309</v>
      </c>
      <c r="G5" s="179" t="s">
        <v>310</v>
      </c>
      <c r="H5" s="179" t="s">
        <v>311</v>
      </c>
      <c r="I5" s="179" t="s">
        <v>312</v>
      </c>
      <c r="J5" s="179" t="s">
        <v>313</v>
      </c>
      <c r="K5" s="179" t="s">
        <v>310</v>
      </c>
      <c r="L5" s="179" t="s">
        <v>314</v>
      </c>
      <c r="M5" s="179" t="s">
        <v>312</v>
      </c>
      <c r="N5" s="179" t="s">
        <v>313</v>
      </c>
      <c r="O5" s="179" t="s">
        <v>310</v>
      </c>
      <c r="P5" s="179" t="s">
        <v>314</v>
      </c>
      <c r="Q5" s="179" t="s">
        <v>312</v>
      </c>
      <c r="R5" s="179" t="s">
        <v>313</v>
      </c>
      <c r="S5" s="179" t="s">
        <v>310</v>
      </c>
      <c r="T5" s="179" t="s">
        <v>314</v>
      </c>
      <c r="U5" s="179" t="s">
        <v>312</v>
      </c>
      <c r="V5" s="179" t="s">
        <v>313</v>
      </c>
      <c r="W5" s="179" t="s">
        <v>310</v>
      </c>
      <c r="X5" s="179" t="s">
        <v>314</v>
      </c>
      <c r="Y5" s="179" t="s">
        <v>312</v>
      </c>
      <c r="Z5" s="179" t="s">
        <v>313</v>
      </c>
      <c r="AA5" s="179" t="s">
        <v>310</v>
      </c>
      <c r="AB5" s="179" t="s">
        <v>314</v>
      </c>
      <c r="AC5" s="179" t="s">
        <v>312</v>
      </c>
      <c r="AD5" s="179" t="s">
        <v>313</v>
      </c>
      <c r="AE5" s="179" t="s">
        <v>310</v>
      </c>
      <c r="AF5" s="179" t="s">
        <v>314</v>
      </c>
      <c r="AG5" s="179" t="s">
        <v>312</v>
      </c>
      <c r="AH5" s="179" t="s">
        <v>313</v>
      </c>
      <c r="AI5" s="179" t="s">
        <v>310</v>
      </c>
      <c r="AJ5" s="179" t="s">
        <v>314</v>
      </c>
      <c r="AK5" s="179" t="s">
        <v>312</v>
      </c>
      <c r="AL5" s="179" t="s">
        <v>313</v>
      </c>
      <c r="AM5" s="179" t="s">
        <v>310</v>
      </c>
      <c r="AN5" s="179" t="s">
        <v>314</v>
      </c>
      <c r="AO5" s="179" t="s">
        <v>312</v>
      </c>
      <c r="AP5" s="179" t="s">
        <v>313</v>
      </c>
      <c r="AQ5" s="179" t="s">
        <v>310</v>
      </c>
      <c r="AR5" s="179" t="s">
        <v>314</v>
      </c>
      <c r="AS5" s="179" t="s">
        <v>312</v>
      </c>
      <c r="AT5" s="777"/>
    </row>
    <row r="6" spans="1:46" ht="65.099999999999994" customHeight="1">
      <c r="A6" s="424" t="s">
        <v>399</v>
      </c>
      <c r="B6" s="76">
        <v>2</v>
      </c>
      <c r="C6" s="76">
        <v>14</v>
      </c>
      <c r="D6" s="76">
        <v>10000</v>
      </c>
      <c r="E6" s="76">
        <v>416</v>
      </c>
      <c r="F6" s="76">
        <v>1</v>
      </c>
      <c r="G6" s="76">
        <v>14</v>
      </c>
      <c r="H6" s="76">
        <v>11000</v>
      </c>
      <c r="I6" s="76">
        <v>420</v>
      </c>
      <c r="J6" s="76">
        <v>1</v>
      </c>
      <c r="K6" s="76">
        <v>14</v>
      </c>
      <c r="L6" s="76">
        <v>10000</v>
      </c>
      <c r="M6" s="76">
        <v>420</v>
      </c>
      <c r="N6" s="76">
        <v>1</v>
      </c>
      <c r="O6" s="76">
        <v>14</v>
      </c>
      <c r="P6" s="77">
        <v>10000</v>
      </c>
      <c r="Q6" s="76">
        <v>420</v>
      </c>
      <c r="R6" s="76">
        <v>1</v>
      </c>
      <c r="S6" s="76">
        <v>14</v>
      </c>
      <c r="T6" s="76">
        <v>10000</v>
      </c>
      <c r="U6" s="76">
        <v>420</v>
      </c>
      <c r="V6" s="76">
        <v>1</v>
      </c>
      <c r="W6" s="76">
        <v>14</v>
      </c>
      <c r="X6" s="76">
        <v>10000</v>
      </c>
      <c r="Y6" s="76">
        <v>420</v>
      </c>
      <c r="Z6" s="76">
        <v>2</v>
      </c>
      <c r="AA6" s="76">
        <v>16</v>
      </c>
      <c r="AB6" s="76">
        <v>9000</v>
      </c>
      <c r="AC6" s="76">
        <v>428</v>
      </c>
      <c r="AD6" s="76">
        <v>2</v>
      </c>
      <c r="AE6" s="76">
        <v>18</v>
      </c>
      <c r="AF6" s="76">
        <v>10000</v>
      </c>
      <c r="AG6" s="76">
        <v>428</v>
      </c>
      <c r="AH6" s="76">
        <v>2</v>
      </c>
      <c r="AI6" s="76">
        <v>16</v>
      </c>
      <c r="AJ6" s="76">
        <v>9000</v>
      </c>
      <c r="AK6" s="76">
        <v>443</v>
      </c>
      <c r="AL6" s="76">
        <v>3</v>
      </c>
      <c r="AM6" s="76">
        <v>18</v>
      </c>
      <c r="AN6" s="76">
        <v>9000</v>
      </c>
      <c r="AO6" s="76">
        <v>445</v>
      </c>
      <c r="AP6" s="76">
        <v>3</v>
      </c>
      <c r="AQ6" s="76">
        <v>18</v>
      </c>
      <c r="AR6" s="76">
        <v>9500</v>
      </c>
      <c r="AS6" s="76">
        <v>449</v>
      </c>
      <c r="AT6" s="425" t="s">
        <v>316</v>
      </c>
    </row>
    <row r="7" spans="1:46" ht="65.099999999999994" customHeight="1">
      <c r="A7" s="424" t="s">
        <v>318</v>
      </c>
      <c r="B7" s="76">
        <v>9</v>
      </c>
      <c r="C7" s="76">
        <v>41</v>
      </c>
      <c r="D7" s="76">
        <v>6700</v>
      </c>
      <c r="E7" s="76">
        <v>327</v>
      </c>
      <c r="F7" s="76">
        <v>9</v>
      </c>
      <c r="G7" s="76">
        <v>41</v>
      </c>
      <c r="H7" s="76">
        <v>7000</v>
      </c>
      <c r="I7" s="76">
        <v>305</v>
      </c>
      <c r="J7" s="76">
        <v>9</v>
      </c>
      <c r="K7" s="76">
        <v>41</v>
      </c>
      <c r="L7" s="76">
        <v>7000</v>
      </c>
      <c r="M7" s="76">
        <v>310</v>
      </c>
      <c r="N7" s="76">
        <v>10</v>
      </c>
      <c r="O7" s="76">
        <v>42</v>
      </c>
      <c r="P7" s="77">
        <v>7500</v>
      </c>
      <c r="Q7" s="76">
        <v>315</v>
      </c>
      <c r="R7" s="76">
        <v>10</v>
      </c>
      <c r="S7" s="76">
        <v>42</v>
      </c>
      <c r="T7" s="76">
        <v>7500</v>
      </c>
      <c r="U7" s="76">
        <v>322</v>
      </c>
      <c r="V7" s="76">
        <v>10</v>
      </c>
      <c r="W7" s="76">
        <v>42</v>
      </c>
      <c r="X7" s="76">
        <v>8000</v>
      </c>
      <c r="Y7" s="76">
        <v>330</v>
      </c>
      <c r="Z7" s="76">
        <v>10</v>
      </c>
      <c r="AA7" s="76">
        <v>42</v>
      </c>
      <c r="AB7" s="76">
        <v>8500</v>
      </c>
      <c r="AC7" s="76">
        <v>345</v>
      </c>
      <c r="AD7" s="76">
        <v>10</v>
      </c>
      <c r="AE7" s="76">
        <v>42</v>
      </c>
      <c r="AF7" s="76">
        <v>8500</v>
      </c>
      <c r="AG7" s="76">
        <v>360</v>
      </c>
      <c r="AH7" s="76">
        <v>10</v>
      </c>
      <c r="AI7" s="76">
        <v>42</v>
      </c>
      <c r="AJ7" s="76">
        <v>8500</v>
      </c>
      <c r="AK7" s="76">
        <v>364</v>
      </c>
      <c r="AL7" s="76">
        <v>10</v>
      </c>
      <c r="AM7" s="76">
        <v>42</v>
      </c>
      <c r="AN7" s="76">
        <v>8500</v>
      </c>
      <c r="AO7" s="76">
        <v>380</v>
      </c>
      <c r="AP7" s="245">
        <v>10</v>
      </c>
      <c r="AQ7" s="245">
        <v>42</v>
      </c>
      <c r="AR7" s="245">
        <v>8500</v>
      </c>
      <c r="AS7" s="245">
        <v>382</v>
      </c>
      <c r="AT7" s="425" t="s">
        <v>317</v>
      </c>
    </row>
    <row r="8" spans="1:46" ht="65.099999999999994" customHeight="1">
      <c r="A8" s="424" t="s">
        <v>320</v>
      </c>
      <c r="B8" s="76">
        <v>5</v>
      </c>
      <c r="C8" s="76">
        <v>12</v>
      </c>
      <c r="D8" s="76">
        <v>9800</v>
      </c>
      <c r="E8" s="76">
        <v>618</v>
      </c>
      <c r="F8" s="76">
        <v>5</v>
      </c>
      <c r="G8" s="76">
        <v>12</v>
      </c>
      <c r="H8" s="76">
        <v>10000</v>
      </c>
      <c r="I8" s="76">
        <v>619</v>
      </c>
      <c r="J8" s="76">
        <v>5</v>
      </c>
      <c r="K8" s="76">
        <v>12</v>
      </c>
      <c r="L8" s="76">
        <v>10000</v>
      </c>
      <c r="M8" s="76">
        <v>620</v>
      </c>
      <c r="N8" s="76">
        <v>5</v>
      </c>
      <c r="O8" s="76">
        <v>12</v>
      </c>
      <c r="P8" s="77">
        <v>10000</v>
      </c>
      <c r="Q8" s="76">
        <v>604</v>
      </c>
      <c r="R8" s="76">
        <v>5</v>
      </c>
      <c r="S8" s="76">
        <v>12</v>
      </c>
      <c r="T8" s="76">
        <v>10000</v>
      </c>
      <c r="U8" s="76">
        <v>588</v>
      </c>
      <c r="V8" s="76">
        <v>5</v>
      </c>
      <c r="W8" s="76">
        <v>14</v>
      </c>
      <c r="X8" s="76">
        <v>6000</v>
      </c>
      <c r="Y8" s="76">
        <v>518</v>
      </c>
      <c r="Z8" s="76">
        <v>5</v>
      </c>
      <c r="AA8" s="76">
        <v>14</v>
      </c>
      <c r="AB8" s="76">
        <v>6000</v>
      </c>
      <c r="AC8" s="76">
        <v>518</v>
      </c>
      <c r="AD8" s="76">
        <v>5</v>
      </c>
      <c r="AE8" s="76">
        <v>14</v>
      </c>
      <c r="AF8" s="76">
        <v>6500</v>
      </c>
      <c r="AG8" s="76">
        <v>518</v>
      </c>
      <c r="AH8" s="76">
        <v>5</v>
      </c>
      <c r="AI8" s="76">
        <v>14</v>
      </c>
      <c r="AJ8" s="76">
        <v>6800</v>
      </c>
      <c r="AK8" s="76">
        <v>526</v>
      </c>
      <c r="AL8" s="76">
        <v>6</v>
      </c>
      <c r="AM8" s="76">
        <v>15</v>
      </c>
      <c r="AN8" s="76">
        <v>6800</v>
      </c>
      <c r="AO8" s="76">
        <v>527</v>
      </c>
      <c r="AP8" s="76">
        <v>6</v>
      </c>
      <c r="AQ8" s="76">
        <v>14</v>
      </c>
      <c r="AR8" s="76">
        <v>7500</v>
      </c>
      <c r="AS8" s="76">
        <v>527</v>
      </c>
      <c r="AT8" s="425" t="s">
        <v>319</v>
      </c>
    </row>
    <row r="9" spans="1:46" ht="65.099999999999994" customHeight="1">
      <c r="A9" s="424" t="s">
        <v>322</v>
      </c>
      <c r="B9" s="76">
        <v>4</v>
      </c>
      <c r="C9" s="76">
        <v>12</v>
      </c>
      <c r="D9" s="76">
        <v>3300</v>
      </c>
      <c r="E9" s="76">
        <v>171</v>
      </c>
      <c r="F9" s="76">
        <v>4</v>
      </c>
      <c r="G9" s="76">
        <v>12</v>
      </c>
      <c r="H9" s="76">
        <v>3300</v>
      </c>
      <c r="I9" s="76">
        <v>171</v>
      </c>
      <c r="J9" s="76">
        <v>4</v>
      </c>
      <c r="K9" s="76">
        <v>12</v>
      </c>
      <c r="L9" s="76">
        <v>3300</v>
      </c>
      <c r="M9" s="76">
        <v>171</v>
      </c>
      <c r="N9" s="76">
        <v>4</v>
      </c>
      <c r="O9" s="76">
        <v>12</v>
      </c>
      <c r="P9" s="77">
        <v>3300</v>
      </c>
      <c r="Q9" s="76">
        <v>171</v>
      </c>
      <c r="R9" s="76">
        <v>4</v>
      </c>
      <c r="S9" s="76">
        <v>12</v>
      </c>
      <c r="T9" s="76">
        <v>3300</v>
      </c>
      <c r="U9" s="76">
        <v>171</v>
      </c>
      <c r="V9" s="76">
        <v>4</v>
      </c>
      <c r="W9" s="76">
        <v>14</v>
      </c>
      <c r="X9" s="76">
        <v>3500</v>
      </c>
      <c r="Y9" s="76">
        <v>171</v>
      </c>
      <c r="Z9" s="76">
        <v>4</v>
      </c>
      <c r="AA9" s="76">
        <v>14</v>
      </c>
      <c r="AB9" s="76">
        <v>3500</v>
      </c>
      <c r="AC9" s="76">
        <v>171</v>
      </c>
      <c r="AD9" s="76">
        <v>4</v>
      </c>
      <c r="AE9" s="76">
        <v>13</v>
      </c>
      <c r="AF9" s="76">
        <v>4000</v>
      </c>
      <c r="AG9" s="76">
        <v>171</v>
      </c>
      <c r="AH9" s="76">
        <v>4</v>
      </c>
      <c r="AI9" s="76">
        <v>13</v>
      </c>
      <c r="AJ9" s="76">
        <v>4000</v>
      </c>
      <c r="AK9" s="76">
        <v>171</v>
      </c>
      <c r="AL9" s="76">
        <v>4</v>
      </c>
      <c r="AM9" s="76">
        <v>13</v>
      </c>
      <c r="AN9" s="76">
        <v>4000</v>
      </c>
      <c r="AO9" s="76">
        <v>171</v>
      </c>
      <c r="AP9" s="76">
        <v>5</v>
      </c>
      <c r="AQ9" s="76">
        <v>13</v>
      </c>
      <c r="AR9" s="76">
        <v>4000</v>
      </c>
      <c r="AS9" s="76">
        <v>177</v>
      </c>
      <c r="AT9" s="425" t="s">
        <v>321</v>
      </c>
    </row>
    <row r="10" spans="1:46" ht="78" customHeight="1">
      <c r="A10" s="424" t="s">
        <v>324</v>
      </c>
      <c r="B10" s="76">
        <v>21</v>
      </c>
      <c r="C10" s="76">
        <v>28</v>
      </c>
      <c r="D10" s="76">
        <v>5000</v>
      </c>
      <c r="E10" s="76">
        <v>174</v>
      </c>
      <c r="F10" s="76">
        <v>21</v>
      </c>
      <c r="G10" s="76">
        <v>28</v>
      </c>
      <c r="H10" s="76">
        <v>4500</v>
      </c>
      <c r="I10" s="76">
        <v>153</v>
      </c>
      <c r="J10" s="76">
        <v>21</v>
      </c>
      <c r="K10" s="76">
        <v>28</v>
      </c>
      <c r="L10" s="76">
        <v>4000</v>
      </c>
      <c r="M10" s="76">
        <v>153</v>
      </c>
      <c r="N10" s="76">
        <v>21</v>
      </c>
      <c r="O10" s="76">
        <v>28</v>
      </c>
      <c r="P10" s="77">
        <v>4000</v>
      </c>
      <c r="Q10" s="76">
        <v>155</v>
      </c>
      <c r="R10" s="76">
        <v>21</v>
      </c>
      <c r="S10" s="78">
        <v>28</v>
      </c>
      <c r="T10" s="76">
        <v>4000</v>
      </c>
      <c r="U10" s="76">
        <v>155</v>
      </c>
      <c r="V10" s="76">
        <v>23</v>
      </c>
      <c r="W10" s="76">
        <v>30</v>
      </c>
      <c r="X10" s="76">
        <v>4000</v>
      </c>
      <c r="Y10" s="76">
        <v>155</v>
      </c>
      <c r="Z10" s="76">
        <v>25</v>
      </c>
      <c r="AA10" s="76">
        <v>34</v>
      </c>
      <c r="AB10" s="76">
        <v>4000</v>
      </c>
      <c r="AC10" s="76">
        <v>172</v>
      </c>
      <c r="AD10" s="76">
        <v>25</v>
      </c>
      <c r="AE10" s="76">
        <v>34</v>
      </c>
      <c r="AF10" s="76">
        <v>4000</v>
      </c>
      <c r="AG10" s="76">
        <v>175</v>
      </c>
      <c r="AH10" s="76">
        <v>30</v>
      </c>
      <c r="AI10" s="76">
        <v>40</v>
      </c>
      <c r="AJ10" s="76">
        <v>4000</v>
      </c>
      <c r="AK10" s="76">
        <v>185</v>
      </c>
      <c r="AL10" s="76">
        <v>30</v>
      </c>
      <c r="AM10" s="76">
        <v>40</v>
      </c>
      <c r="AN10" s="76">
        <v>4000</v>
      </c>
      <c r="AO10" s="76">
        <v>185</v>
      </c>
      <c r="AP10" s="245">
        <v>30</v>
      </c>
      <c r="AQ10" s="245">
        <v>40</v>
      </c>
      <c r="AR10" s="245">
        <v>4000</v>
      </c>
      <c r="AS10" s="245">
        <v>198</v>
      </c>
      <c r="AT10" s="425" t="s">
        <v>323</v>
      </c>
    </row>
    <row r="11" spans="1:46" ht="77.25" customHeight="1">
      <c r="A11" s="424" t="s">
        <v>326</v>
      </c>
      <c r="B11" s="76">
        <v>7</v>
      </c>
      <c r="C11" s="76">
        <v>27</v>
      </c>
      <c r="D11" s="76">
        <v>5800</v>
      </c>
      <c r="E11" s="76">
        <v>380</v>
      </c>
      <c r="F11" s="76">
        <v>7</v>
      </c>
      <c r="G11" s="76">
        <v>16</v>
      </c>
      <c r="H11" s="76">
        <v>4600</v>
      </c>
      <c r="I11" s="76">
        <v>225</v>
      </c>
      <c r="J11" s="76">
        <v>7</v>
      </c>
      <c r="K11" s="76">
        <v>19</v>
      </c>
      <c r="L11" s="76">
        <v>5000</v>
      </c>
      <c r="M11" s="76">
        <v>235</v>
      </c>
      <c r="N11" s="76">
        <v>7</v>
      </c>
      <c r="O11" s="76">
        <v>19</v>
      </c>
      <c r="P11" s="76">
        <v>5000</v>
      </c>
      <c r="Q11" s="76">
        <v>235</v>
      </c>
      <c r="R11" s="76">
        <v>7</v>
      </c>
      <c r="S11" s="76">
        <v>27</v>
      </c>
      <c r="T11" s="76">
        <v>5000</v>
      </c>
      <c r="U11" s="76">
        <v>226</v>
      </c>
      <c r="V11" s="76">
        <v>8</v>
      </c>
      <c r="W11" s="76">
        <v>20</v>
      </c>
      <c r="X11" s="76">
        <v>6500</v>
      </c>
      <c r="Y11" s="76">
        <v>227</v>
      </c>
      <c r="Z11" s="76">
        <v>8</v>
      </c>
      <c r="AA11" s="76">
        <v>24</v>
      </c>
      <c r="AB11" s="76">
        <v>4300</v>
      </c>
      <c r="AC11" s="76">
        <v>227</v>
      </c>
      <c r="AD11" s="76">
        <v>8</v>
      </c>
      <c r="AE11" s="76">
        <v>24</v>
      </c>
      <c r="AF11" s="76">
        <v>4300</v>
      </c>
      <c r="AG11" s="76">
        <v>227</v>
      </c>
      <c r="AH11" s="76">
        <v>8</v>
      </c>
      <c r="AI11" s="76">
        <v>24</v>
      </c>
      <c r="AJ11" s="76">
        <v>4300</v>
      </c>
      <c r="AK11" s="76">
        <v>227</v>
      </c>
      <c r="AL11" s="76">
        <v>8</v>
      </c>
      <c r="AM11" s="76">
        <v>24</v>
      </c>
      <c r="AN11" s="76">
        <v>4300</v>
      </c>
      <c r="AO11" s="76">
        <v>227</v>
      </c>
      <c r="AP11" s="76">
        <v>8</v>
      </c>
      <c r="AQ11" s="76">
        <v>25</v>
      </c>
      <c r="AR11" s="76">
        <v>4300</v>
      </c>
      <c r="AS11" s="76">
        <v>229</v>
      </c>
      <c r="AT11" s="425" t="s">
        <v>325</v>
      </c>
    </row>
    <row r="12" spans="1:46" ht="65.099999999999994" customHeight="1">
      <c r="A12" s="426" t="s">
        <v>279</v>
      </c>
      <c r="B12" s="79">
        <f t="shared" ref="B12:AF12" si="0">SUM(B6:B11)</f>
        <v>48</v>
      </c>
      <c r="C12" s="79">
        <f t="shared" si="0"/>
        <v>134</v>
      </c>
      <c r="D12" s="79">
        <f t="shared" si="0"/>
        <v>40600</v>
      </c>
      <c r="E12" s="79">
        <f t="shared" si="0"/>
        <v>2086</v>
      </c>
      <c r="F12" s="79">
        <f t="shared" si="0"/>
        <v>47</v>
      </c>
      <c r="G12" s="79">
        <f t="shared" si="0"/>
        <v>123</v>
      </c>
      <c r="H12" s="79">
        <f t="shared" si="0"/>
        <v>40400</v>
      </c>
      <c r="I12" s="79">
        <f t="shared" si="0"/>
        <v>1893</v>
      </c>
      <c r="J12" s="79">
        <f t="shared" si="0"/>
        <v>47</v>
      </c>
      <c r="K12" s="79">
        <f t="shared" si="0"/>
        <v>126</v>
      </c>
      <c r="L12" s="79">
        <f t="shared" si="0"/>
        <v>39300</v>
      </c>
      <c r="M12" s="79">
        <f t="shared" si="0"/>
        <v>1909</v>
      </c>
      <c r="N12" s="79">
        <f t="shared" si="0"/>
        <v>48</v>
      </c>
      <c r="O12" s="79">
        <f t="shared" si="0"/>
        <v>127</v>
      </c>
      <c r="P12" s="79">
        <f t="shared" si="0"/>
        <v>39800</v>
      </c>
      <c r="Q12" s="79">
        <f t="shared" si="0"/>
        <v>1900</v>
      </c>
      <c r="R12" s="79">
        <f t="shared" si="0"/>
        <v>48</v>
      </c>
      <c r="S12" s="79">
        <f t="shared" si="0"/>
        <v>135</v>
      </c>
      <c r="T12" s="79">
        <f t="shared" si="0"/>
        <v>39800</v>
      </c>
      <c r="U12" s="79">
        <f t="shared" si="0"/>
        <v>1882</v>
      </c>
      <c r="V12" s="79">
        <f t="shared" si="0"/>
        <v>51</v>
      </c>
      <c r="W12" s="79">
        <f t="shared" si="0"/>
        <v>134</v>
      </c>
      <c r="X12" s="79">
        <f t="shared" si="0"/>
        <v>38000</v>
      </c>
      <c r="Y12" s="79">
        <f t="shared" si="0"/>
        <v>1821</v>
      </c>
      <c r="Z12" s="79">
        <f t="shared" si="0"/>
        <v>54</v>
      </c>
      <c r="AA12" s="79">
        <f t="shared" si="0"/>
        <v>144</v>
      </c>
      <c r="AB12" s="79">
        <f t="shared" si="0"/>
        <v>35300</v>
      </c>
      <c r="AC12" s="79">
        <f t="shared" si="0"/>
        <v>1861</v>
      </c>
      <c r="AD12" s="79">
        <f t="shared" si="0"/>
        <v>54</v>
      </c>
      <c r="AE12" s="79">
        <f t="shared" si="0"/>
        <v>145</v>
      </c>
      <c r="AF12" s="246">
        <f t="shared" si="0"/>
        <v>37300</v>
      </c>
      <c r="AG12" s="246">
        <v>1886</v>
      </c>
      <c r="AH12" s="246">
        <f t="shared" ref="AH12:AS12" si="1">SUM(AH6:AH11)</f>
        <v>59</v>
      </c>
      <c r="AI12" s="246">
        <f t="shared" si="1"/>
        <v>149</v>
      </c>
      <c r="AJ12" s="246">
        <f t="shared" si="1"/>
        <v>36600</v>
      </c>
      <c r="AK12" s="246">
        <f t="shared" si="1"/>
        <v>1916</v>
      </c>
      <c r="AL12" s="246">
        <f t="shared" si="1"/>
        <v>61</v>
      </c>
      <c r="AM12" s="246">
        <f t="shared" si="1"/>
        <v>152</v>
      </c>
      <c r="AN12" s="246">
        <f t="shared" si="1"/>
        <v>36600</v>
      </c>
      <c r="AO12" s="246">
        <f t="shared" si="1"/>
        <v>1935</v>
      </c>
      <c r="AP12" s="246">
        <f t="shared" si="1"/>
        <v>62</v>
      </c>
      <c r="AQ12" s="246">
        <f t="shared" si="1"/>
        <v>152</v>
      </c>
      <c r="AR12" s="246">
        <f t="shared" si="1"/>
        <v>37800</v>
      </c>
      <c r="AS12" s="246">
        <f t="shared" si="1"/>
        <v>1962</v>
      </c>
      <c r="AT12" s="427" t="s">
        <v>66</v>
      </c>
    </row>
    <row r="13" spans="1:46" s="14" customFormat="1" ht="17.25" customHeight="1">
      <c r="A13" s="452" t="s">
        <v>661</v>
      </c>
      <c r="B13" s="453"/>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768"/>
      <c r="AI13" s="768"/>
      <c r="AJ13" s="768"/>
      <c r="AK13" s="768"/>
      <c r="AL13" s="768"/>
      <c r="AM13" s="768"/>
      <c r="AN13" s="768"/>
      <c r="AO13" s="768"/>
      <c r="AP13" s="768"/>
      <c r="AQ13" s="768"/>
      <c r="AR13" s="768"/>
      <c r="AS13" s="768"/>
      <c r="AT13" s="454"/>
    </row>
    <row r="14" spans="1:46" s="14" customFormat="1" ht="17.25" customHeight="1" thickBot="1">
      <c r="A14" s="125" t="s">
        <v>327</v>
      </c>
      <c r="B14" s="126"/>
      <c r="C14" s="126"/>
      <c r="D14" s="126"/>
      <c r="E14" s="126"/>
      <c r="F14" s="126"/>
      <c r="G14" s="126"/>
      <c r="H14" s="126"/>
      <c r="I14" s="126"/>
      <c r="J14" s="126"/>
      <c r="K14" s="127"/>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8"/>
    </row>
    <row r="15" spans="1:46" ht="15.75" thickTop="1">
      <c r="A15" s="88"/>
      <c r="K15" s="89"/>
    </row>
    <row r="16" spans="1:46">
      <c r="A16" s="88"/>
      <c r="K16" s="89"/>
    </row>
    <row r="17" spans="1:11">
      <c r="A17" s="88"/>
      <c r="K17" s="89"/>
    </row>
    <row r="18" spans="1:11">
      <c r="A18" s="88"/>
      <c r="K18" s="89"/>
    </row>
    <row r="19" spans="1:11">
      <c r="A19" s="88"/>
      <c r="K19" s="89"/>
    </row>
    <row r="20" spans="1:11">
      <c r="A20" s="88"/>
      <c r="K20" s="89"/>
    </row>
    <row r="21" spans="1:11">
      <c r="A21" s="88"/>
      <c r="K21" s="89"/>
    </row>
    <row r="22" spans="1:11">
      <c r="A22" s="88"/>
      <c r="K22" s="89"/>
    </row>
    <row r="23" spans="1:11">
      <c r="A23" s="88"/>
      <c r="K23" s="89"/>
    </row>
    <row r="24" spans="1:11">
      <c r="A24" s="88"/>
      <c r="K24" s="89"/>
    </row>
    <row r="25" spans="1:11">
      <c r="A25" s="88"/>
      <c r="K25" s="89"/>
    </row>
    <row r="26" spans="1:11">
      <c r="A26" s="88"/>
      <c r="K26" s="89"/>
    </row>
    <row r="27" spans="1:11">
      <c r="A27" s="88"/>
      <c r="K27" s="89"/>
    </row>
    <row r="28" spans="1:11">
      <c r="A28" s="88"/>
      <c r="K28" s="89"/>
    </row>
    <row r="29" spans="1:11">
      <c r="A29" s="88"/>
      <c r="K29" s="89"/>
    </row>
    <row r="30" spans="1:11">
      <c r="A30" s="88"/>
      <c r="K30" s="89"/>
    </row>
    <row r="31" spans="1:11">
      <c r="A31" s="88"/>
      <c r="K31" s="89"/>
    </row>
    <row r="32" spans="1:11">
      <c r="A32" s="88"/>
      <c r="K32" s="89"/>
    </row>
    <row r="33" spans="1:11">
      <c r="A33" s="88"/>
      <c r="K33" s="89"/>
    </row>
    <row r="34" spans="1:11">
      <c r="A34" s="88"/>
      <c r="K34" s="89"/>
    </row>
    <row r="35" spans="1:11">
      <c r="A35" s="88"/>
      <c r="K35" s="89"/>
    </row>
    <row r="36" spans="1:11">
      <c r="A36" s="88"/>
      <c r="K36" s="89"/>
    </row>
    <row r="37" spans="1:11">
      <c r="A37" s="88"/>
      <c r="K37" s="89"/>
    </row>
    <row r="38" spans="1:11">
      <c r="A38" s="88"/>
      <c r="K38" s="89"/>
    </row>
    <row r="39" spans="1:11">
      <c r="A39" s="88"/>
      <c r="K39" s="89"/>
    </row>
    <row r="40" spans="1:11">
      <c r="A40" s="88"/>
      <c r="K40" s="89"/>
    </row>
    <row r="41" spans="1:11">
      <c r="A41" s="88"/>
      <c r="K41" s="89"/>
    </row>
    <row r="42" spans="1:11">
      <c r="A42" s="88"/>
      <c r="K42" s="89"/>
    </row>
    <row r="43" spans="1:11">
      <c r="A43" s="88"/>
      <c r="K43" s="89"/>
    </row>
    <row r="44" spans="1:11">
      <c r="A44" s="88"/>
      <c r="K44" s="89"/>
    </row>
    <row r="45" spans="1:11">
      <c r="A45" s="88"/>
      <c r="E45" s="444"/>
      <c r="F45" s="444"/>
      <c r="G45" s="444"/>
      <c r="H45" s="444"/>
      <c r="K45" s="89"/>
    </row>
    <row r="46" spans="1:11">
      <c r="A46" s="88"/>
      <c r="E46" s="444"/>
      <c r="F46" s="444"/>
      <c r="G46" s="444"/>
      <c r="H46" s="444"/>
      <c r="K46" s="89"/>
    </row>
    <row r="47" spans="1:11">
      <c r="A47" s="88"/>
      <c r="E47" s="444"/>
      <c r="F47" s="444"/>
      <c r="G47" s="444"/>
      <c r="H47" s="444"/>
      <c r="K47" s="89"/>
    </row>
    <row r="48" spans="1:11">
      <c r="A48" s="88"/>
      <c r="E48" s="444"/>
      <c r="F48" s="444"/>
      <c r="G48" s="444"/>
      <c r="H48" s="444"/>
      <c r="K48" s="89"/>
    </row>
    <row r="49" spans="1:11">
      <c r="A49" s="88"/>
      <c r="E49" s="444"/>
      <c r="F49" s="444"/>
      <c r="G49" s="444"/>
      <c r="H49" s="444"/>
      <c r="K49" s="89"/>
    </row>
    <row r="50" spans="1:11">
      <c r="A50" s="88"/>
      <c r="E50" s="444"/>
      <c r="F50" s="444"/>
      <c r="G50" s="444"/>
      <c r="H50" s="444"/>
      <c r="K50" s="89"/>
    </row>
    <row r="51" spans="1:11">
      <c r="A51" s="88"/>
      <c r="E51" s="444"/>
      <c r="F51" s="444"/>
      <c r="G51" s="444"/>
      <c r="H51" s="444"/>
      <c r="K51" s="89"/>
    </row>
    <row r="52" spans="1:11">
      <c r="A52" s="88"/>
      <c r="E52" s="444"/>
      <c r="F52" s="444"/>
      <c r="G52" s="444"/>
      <c r="H52" s="444"/>
      <c r="K52" s="89"/>
    </row>
    <row r="53" spans="1:11">
      <c r="A53" s="88"/>
      <c r="E53" s="444"/>
      <c r="F53" s="444"/>
      <c r="G53" s="444"/>
      <c r="H53" s="444"/>
      <c r="K53" s="89"/>
    </row>
    <row r="54" spans="1:11">
      <c r="A54" s="88"/>
      <c r="E54" s="444"/>
      <c r="F54" s="444"/>
      <c r="G54" s="444"/>
      <c r="H54" s="444"/>
      <c r="K54" s="89"/>
    </row>
    <row r="55" spans="1:11">
      <c r="A55" s="88"/>
      <c r="E55" s="444"/>
      <c r="F55" s="444"/>
      <c r="G55" s="444"/>
      <c r="H55" s="444"/>
      <c r="K55" s="89"/>
    </row>
    <row r="56" spans="1:11">
      <c r="A56" s="88"/>
      <c r="K56" s="89"/>
    </row>
    <row r="57" spans="1:11">
      <c r="A57" s="88"/>
      <c r="K57" s="89"/>
    </row>
    <row r="58" spans="1:11">
      <c r="A58" s="88"/>
      <c r="K58" s="89"/>
    </row>
    <row r="59" spans="1:11">
      <c r="A59" s="90"/>
      <c r="B59" s="46"/>
      <c r="C59" s="46"/>
      <c r="D59" s="46"/>
      <c r="E59" s="46"/>
      <c r="F59" s="46"/>
      <c r="G59" s="46"/>
      <c r="H59" s="46"/>
      <c r="I59" s="46"/>
      <c r="J59" s="46"/>
      <c r="K59" s="91"/>
    </row>
  </sheetData>
  <mergeCells count="16">
    <mergeCell ref="AH13:AS13"/>
    <mergeCell ref="A1:AT1"/>
    <mergeCell ref="A2:AT2"/>
    <mergeCell ref="AT4:AT5"/>
    <mergeCell ref="B4:E4"/>
    <mergeCell ref="F4:I4"/>
    <mergeCell ref="J4:M4"/>
    <mergeCell ref="N4:Q4"/>
    <mergeCell ref="R4:U4"/>
    <mergeCell ref="N3:AT3"/>
    <mergeCell ref="V4:Y4"/>
    <mergeCell ref="AD4:AG4"/>
    <mergeCell ref="AH4:AK4"/>
    <mergeCell ref="AL4:AO4"/>
    <mergeCell ref="Z4:AC4"/>
    <mergeCell ref="AP4:AS4"/>
  </mergeCells>
  <conditionalFormatting sqref="A4:AT5 A6:AO12 AT6:AT12">
    <cfRule type="expression" dxfId="7" priority="5">
      <formula xml:space="preserve"> MOD(ROW(),3)=1</formula>
    </cfRule>
  </conditionalFormatting>
  <conditionalFormatting sqref="AP7:AS7 AF12:AT12 AP10:AS10">
    <cfRule type="expression" dxfId="6" priority="4">
      <formula xml:space="preserve"> MOD(ROW(),3)=1</formula>
    </cfRule>
  </conditionalFormatting>
  <conditionalFormatting sqref="AP11:AS11">
    <cfRule type="expression" dxfId="5" priority="3">
      <formula xml:space="preserve"> MOD(ROW(),3)=1</formula>
    </cfRule>
  </conditionalFormatting>
  <conditionalFormatting sqref="AP6:AS6">
    <cfRule type="expression" dxfId="4" priority="2">
      <formula xml:space="preserve"> MOD(ROW(),3)=1</formula>
    </cfRule>
  </conditionalFormatting>
  <conditionalFormatting sqref="AP8:AS9">
    <cfRule type="expression" dxfId="3" priority="1">
      <formula xml:space="preserve"> MOD(ROW(),3)=1</formula>
    </cfRule>
  </conditionalFormatting>
  <printOptions horizontalCentered="1"/>
  <pageMargins left="0.7" right="0.7" top="0.75" bottom="0.75" header="0.3" footer="0.3"/>
  <pageSetup paperSize="9" scale="49" fitToHeight="0" orientation="landscape" r:id="rId1"/>
  <headerFooter scaleWithDoc="0"/>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39"/>
  <sheetViews>
    <sheetView view="pageBreakPreview" topLeftCell="A25" zoomScale="140" zoomScaleSheetLayoutView="140" zoomScalePageLayoutView="80" workbookViewId="0">
      <selection activeCell="I22" sqref="I22"/>
    </sheetView>
  </sheetViews>
  <sheetFormatPr defaultColWidth="9.140625" defaultRowHeight="15"/>
  <cols>
    <col min="1" max="1" width="25.140625" style="10" customWidth="1"/>
    <col min="2" max="2" width="8.7109375" style="10" customWidth="1"/>
    <col min="3" max="4" width="9.5703125" style="10" customWidth="1"/>
    <col min="5" max="5" width="10.140625" style="10" customWidth="1"/>
    <col min="6" max="6" width="9" style="10" customWidth="1"/>
    <col min="7" max="12" width="7.85546875" style="10" customWidth="1"/>
    <col min="13" max="13" width="27.42578125" style="10" customWidth="1"/>
    <col min="14" max="16384" width="9.140625" style="10"/>
  </cols>
  <sheetData>
    <row r="1" spans="1:13" s="14" customFormat="1" ht="25.5" customHeight="1" thickTop="1">
      <c r="A1" s="784" t="s">
        <v>721</v>
      </c>
      <c r="B1" s="785"/>
      <c r="C1" s="785"/>
      <c r="D1" s="785"/>
      <c r="E1" s="785"/>
      <c r="F1" s="785"/>
      <c r="G1" s="785"/>
      <c r="H1" s="785"/>
      <c r="I1" s="785"/>
      <c r="J1" s="785"/>
      <c r="K1" s="786"/>
      <c r="L1" s="785"/>
      <c r="M1" s="787"/>
    </row>
    <row r="2" spans="1:13" s="14" customFormat="1" ht="15.75">
      <c r="A2" s="788" t="s">
        <v>722</v>
      </c>
      <c r="B2" s="789"/>
      <c r="C2" s="789"/>
      <c r="D2" s="789"/>
      <c r="E2" s="789"/>
      <c r="F2" s="789"/>
      <c r="G2" s="789"/>
      <c r="H2" s="789"/>
      <c r="I2" s="789"/>
      <c r="J2" s="789"/>
      <c r="K2" s="790"/>
      <c r="L2" s="789"/>
      <c r="M2" s="791"/>
    </row>
    <row r="3" spans="1:13" s="14" customFormat="1" ht="19.5" customHeight="1">
      <c r="A3" s="129"/>
      <c r="B3" s="428"/>
      <c r="C3" s="428"/>
      <c r="D3" s="792" t="s">
        <v>678</v>
      </c>
      <c r="E3" s="792"/>
      <c r="F3" s="792"/>
      <c r="G3" s="792"/>
      <c r="H3" s="792"/>
      <c r="I3" s="792"/>
      <c r="J3" s="792"/>
      <c r="K3" s="793"/>
      <c r="L3" s="792"/>
      <c r="M3" s="794"/>
    </row>
    <row r="4" spans="1:13" s="14" customFormat="1" ht="36" customHeight="1">
      <c r="A4" s="796" t="s">
        <v>329</v>
      </c>
      <c r="B4" s="797" t="s">
        <v>663</v>
      </c>
      <c r="C4" s="797"/>
      <c r="D4" s="797"/>
      <c r="E4" s="797"/>
      <c r="F4" s="797"/>
      <c r="G4" s="797"/>
      <c r="H4" s="797"/>
      <c r="I4" s="797"/>
      <c r="J4" s="797"/>
      <c r="K4" s="797"/>
      <c r="L4" s="277"/>
      <c r="M4" s="795" t="s">
        <v>328</v>
      </c>
    </row>
    <row r="5" spans="1:13" s="14" customFormat="1" ht="20.25" customHeight="1">
      <c r="A5" s="796"/>
      <c r="B5" s="85">
        <v>2012</v>
      </c>
      <c r="C5" s="85">
        <v>2013</v>
      </c>
      <c r="D5" s="85">
        <v>2014</v>
      </c>
      <c r="E5" s="85">
        <v>2015</v>
      </c>
      <c r="F5" s="85">
        <v>2016</v>
      </c>
      <c r="G5" s="86">
        <v>2017</v>
      </c>
      <c r="H5" s="86">
        <v>2018</v>
      </c>
      <c r="I5" s="86">
        <v>2019</v>
      </c>
      <c r="J5" s="86">
        <v>2020</v>
      </c>
      <c r="K5" s="86">
        <v>2021</v>
      </c>
      <c r="L5" s="86">
        <v>2022</v>
      </c>
      <c r="M5" s="795"/>
    </row>
    <row r="6" spans="1:13" ht="22.5" customHeight="1">
      <c r="A6" s="429" t="s">
        <v>331</v>
      </c>
      <c r="B6" s="80"/>
      <c r="C6" s="80"/>
      <c r="D6" s="80"/>
      <c r="E6" s="80"/>
      <c r="F6" s="80"/>
      <c r="G6" s="81"/>
      <c r="H6" s="81"/>
      <c r="I6" s="81"/>
      <c r="J6" s="81"/>
      <c r="K6" s="81"/>
      <c r="L6" s="81"/>
      <c r="M6" s="430" t="s">
        <v>330</v>
      </c>
    </row>
    <row r="7" spans="1:13" ht="22.5" customHeight="1">
      <c r="A7" s="431" t="s">
        <v>332</v>
      </c>
      <c r="B7" s="82">
        <v>2876</v>
      </c>
      <c r="C7" s="82">
        <v>2923</v>
      </c>
      <c r="D7" s="82">
        <v>3037</v>
      </c>
      <c r="E7" s="82">
        <v>3139</v>
      </c>
      <c r="F7" s="82">
        <v>3309</v>
      </c>
      <c r="G7" s="83">
        <v>3465</v>
      </c>
      <c r="H7" s="83">
        <v>3519</v>
      </c>
      <c r="I7" s="83">
        <v>3584</v>
      </c>
      <c r="J7" s="83">
        <v>3672</v>
      </c>
      <c r="K7" s="83">
        <v>3818</v>
      </c>
      <c r="L7" s="83">
        <v>4229</v>
      </c>
      <c r="M7" s="432" t="s">
        <v>306</v>
      </c>
    </row>
    <row r="8" spans="1:13" ht="22.5" customHeight="1">
      <c r="A8" s="431" t="s">
        <v>334</v>
      </c>
      <c r="B8" s="82">
        <v>151</v>
      </c>
      <c r="C8" s="82">
        <v>151</v>
      </c>
      <c r="D8" s="82">
        <v>151</v>
      </c>
      <c r="E8" s="82">
        <v>152</v>
      </c>
      <c r="F8" s="82">
        <v>152</v>
      </c>
      <c r="G8" s="83">
        <v>152</v>
      </c>
      <c r="H8" s="83">
        <v>152</v>
      </c>
      <c r="I8" s="83">
        <v>164</v>
      </c>
      <c r="J8" s="83">
        <v>164</v>
      </c>
      <c r="K8" s="83">
        <v>223</v>
      </c>
      <c r="L8" s="83">
        <v>238</v>
      </c>
      <c r="M8" s="432" t="s">
        <v>333</v>
      </c>
    </row>
    <row r="9" spans="1:13" ht="22.5" customHeight="1">
      <c r="A9" s="431" t="s">
        <v>336</v>
      </c>
      <c r="B9" s="82">
        <v>22</v>
      </c>
      <c r="C9" s="82">
        <v>22</v>
      </c>
      <c r="D9" s="82">
        <v>22</v>
      </c>
      <c r="E9" s="82">
        <v>22</v>
      </c>
      <c r="F9" s="82">
        <v>22</v>
      </c>
      <c r="G9" s="83">
        <v>39</v>
      </c>
      <c r="H9" s="83">
        <v>39</v>
      </c>
      <c r="I9" s="83">
        <v>121</v>
      </c>
      <c r="J9" s="83">
        <v>121</v>
      </c>
      <c r="K9" s="83">
        <v>121</v>
      </c>
      <c r="L9" s="83">
        <v>121</v>
      </c>
      <c r="M9" s="432" t="s">
        <v>335</v>
      </c>
    </row>
    <row r="10" spans="1:13" ht="29.25" customHeight="1">
      <c r="A10" s="431" t="s">
        <v>338</v>
      </c>
      <c r="B10" s="82">
        <v>1640</v>
      </c>
      <c r="C10" s="82">
        <v>1644</v>
      </c>
      <c r="D10" s="82">
        <v>1644</v>
      </c>
      <c r="E10" s="82">
        <v>1644</v>
      </c>
      <c r="F10" s="82">
        <v>1644</v>
      </c>
      <c r="G10" s="83">
        <v>1644</v>
      </c>
      <c r="H10" s="83">
        <v>1645</v>
      </c>
      <c r="I10" s="83">
        <v>1645</v>
      </c>
      <c r="J10" s="83">
        <v>1645</v>
      </c>
      <c r="K10" s="83">
        <v>1645</v>
      </c>
      <c r="L10" s="83">
        <v>1645</v>
      </c>
      <c r="M10" s="432" t="s">
        <v>337</v>
      </c>
    </row>
    <row r="11" spans="1:13" ht="22.5" customHeight="1">
      <c r="A11" s="431" t="s">
        <v>340</v>
      </c>
      <c r="B11" s="82">
        <v>1325</v>
      </c>
      <c r="C11" s="82">
        <v>1325</v>
      </c>
      <c r="D11" s="82">
        <v>1325</v>
      </c>
      <c r="E11" s="82">
        <v>1328</v>
      </c>
      <c r="F11" s="82">
        <v>1338</v>
      </c>
      <c r="G11" s="83">
        <v>1338</v>
      </c>
      <c r="H11" s="83">
        <v>1365</v>
      </c>
      <c r="I11" s="83">
        <v>1341</v>
      </c>
      <c r="J11" s="83">
        <v>1343</v>
      </c>
      <c r="K11" s="83">
        <v>1343</v>
      </c>
      <c r="L11" s="83">
        <v>1353</v>
      </c>
      <c r="M11" s="432" t="s">
        <v>339</v>
      </c>
    </row>
    <row r="12" spans="1:13" ht="30" customHeight="1">
      <c r="A12" s="431" t="s">
        <v>342</v>
      </c>
      <c r="B12" s="82">
        <v>6</v>
      </c>
      <c r="C12" s="82">
        <v>6</v>
      </c>
      <c r="D12" s="82">
        <v>10</v>
      </c>
      <c r="E12" s="82">
        <v>11</v>
      </c>
      <c r="F12" s="82">
        <v>11</v>
      </c>
      <c r="G12" s="83">
        <v>12</v>
      </c>
      <c r="H12" s="83">
        <v>34</v>
      </c>
      <c r="I12" s="83">
        <v>37</v>
      </c>
      <c r="J12" s="83">
        <v>47</v>
      </c>
      <c r="K12" s="83">
        <v>48</v>
      </c>
      <c r="L12" s="83">
        <v>50</v>
      </c>
      <c r="M12" s="432" t="s">
        <v>341</v>
      </c>
    </row>
    <row r="13" spans="1:13" ht="22.5" customHeight="1">
      <c r="A13" s="431" t="s">
        <v>284</v>
      </c>
      <c r="B13" s="84">
        <f t="shared" ref="B13:K13" si="0">SUM(B7:B12)</f>
        <v>6020</v>
      </c>
      <c r="C13" s="84">
        <f t="shared" si="0"/>
        <v>6071</v>
      </c>
      <c r="D13" s="84">
        <f t="shared" si="0"/>
        <v>6189</v>
      </c>
      <c r="E13" s="84">
        <f t="shared" si="0"/>
        <v>6296</v>
      </c>
      <c r="F13" s="84">
        <f t="shared" si="0"/>
        <v>6476</v>
      </c>
      <c r="G13" s="84">
        <f t="shared" si="0"/>
        <v>6650</v>
      </c>
      <c r="H13" s="84">
        <f t="shared" si="0"/>
        <v>6754</v>
      </c>
      <c r="I13" s="84">
        <f t="shared" si="0"/>
        <v>6892</v>
      </c>
      <c r="J13" s="84">
        <f t="shared" si="0"/>
        <v>6992</v>
      </c>
      <c r="K13" s="84">
        <f t="shared" si="0"/>
        <v>7198</v>
      </c>
      <c r="L13" s="84">
        <f>SUM(L7:L12)</f>
        <v>7636</v>
      </c>
      <c r="M13" s="432" t="s">
        <v>66</v>
      </c>
    </row>
    <row r="14" spans="1:13" ht="22.5" customHeight="1">
      <c r="A14" s="433" t="s">
        <v>344</v>
      </c>
      <c r="B14" s="82"/>
      <c r="C14" s="82"/>
      <c r="D14" s="82"/>
      <c r="E14" s="82"/>
      <c r="F14" s="82"/>
      <c r="G14" s="83"/>
      <c r="H14" s="83"/>
      <c r="I14" s="83"/>
      <c r="J14" s="83"/>
      <c r="K14" s="83"/>
      <c r="L14" s="83"/>
      <c r="M14" s="434" t="s">
        <v>343</v>
      </c>
    </row>
    <row r="15" spans="1:13" ht="22.5" customHeight="1">
      <c r="A15" s="431" t="s">
        <v>345</v>
      </c>
      <c r="B15" s="82">
        <v>248</v>
      </c>
      <c r="C15" s="82">
        <v>248</v>
      </c>
      <c r="D15" s="82">
        <v>248</v>
      </c>
      <c r="E15" s="82">
        <v>253</v>
      </c>
      <c r="F15" s="82">
        <v>253</v>
      </c>
      <c r="G15" s="83">
        <v>288</v>
      </c>
      <c r="H15" s="83">
        <v>289</v>
      </c>
      <c r="I15" s="83">
        <v>289</v>
      </c>
      <c r="J15" s="83">
        <v>289</v>
      </c>
      <c r="K15" s="83">
        <v>289</v>
      </c>
      <c r="L15" s="83">
        <v>289</v>
      </c>
      <c r="M15" s="432" t="s">
        <v>303</v>
      </c>
    </row>
    <row r="16" spans="1:13" ht="22.5" customHeight="1">
      <c r="A16" s="431" t="s">
        <v>347</v>
      </c>
      <c r="B16" s="82">
        <v>287</v>
      </c>
      <c r="C16" s="82">
        <v>287</v>
      </c>
      <c r="D16" s="82">
        <v>287</v>
      </c>
      <c r="E16" s="82">
        <v>289</v>
      </c>
      <c r="F16" s="82">
        <v>293</v>
      </c>
      <c r="G16" s="83">
        <v>293</v>
      </c>
      <c r="H16" s="83">
        <v>293</v>
      </c>
      <c r="I16" s="83">
        <v>293</v>
      </c>
      <c r="J16" s="83">
        <v>293</v>
      </c>
      <c r="K16" s="83">
        <v>293</v>
      </c>
      <c r="L16" s="83">
        <v>293</v>
      </c>
      <c r="M16" s="432" t="s">
        <v>346</v>
      </c>
    </row>
    <row r="17" spans="1:13" ht="22.5" customHeight="1">
      <c r="A17" s="431" t="s">
        <v>348</v>
      </c>
      <c r="B17" s="82">
        <v>76</v>
      </c>
      <c r="C17" s="82">
        <v>76</v>
      </c>
      <c r="D17" s="82">
        <v>76</v>
      </c>
      <c r="E17" s="82">
        <v>76</v>
      </c>
      <c r="F17" s="82">
        <v>76</v>
      </c>
      <c r="G17" s="83">
        <v>76</v>
      </c>
      <c r="H17" s="83">
        <v>76</v>
      </c>
      <c r="I17" s="83">
        <v>76</v>
      </c>
      <c r="J17" s="83">
        <v>76</v>
      </c>
      <c r="K17" s="83">
        <v>76</v>
      </c>
      <c r="L17" s="83">
        <v>76</v>
      </c>
      <c r="M17" s="432" t="s">
        <v>304</v>
      </c>
    </row>
    <row r="18" spans="1:13" ht="22.5" customHeight="1">
      <c r="A18" s="431" t="s">
        <v>350</v>
      </c>
      <c r="B18" s="82">
        <v>636</v>
      </c>
      <c r="C18" s="82">
        <v>636</v>
      </c>
      <c r="D18" s="82">
        <v>808</v>
      </c>
      <c r="E18" s="82">
        <v>812</v>
      </c>
      <c r="F18" s="82">
        <v>813</v>
      </c>
      <c r="G18" s="83">
        <v>813</v>
      </c>
      <c r="H18" s="83">
        <v>813</v>
      </c>
      <c r="I18" s="83">
        <v>813</v>
      </c>
      <c r="J18" s="83">
        <v>813</v>
      </c>
      <c r="K18" s="83">
        <v>813</v>
      </c>
      <c r="L18" s="83">
        <v>814</v>
      </c>
      <c r="M18" s="432" t="s">
        <v>349</v>
      </c>
    </row>
    <row r="19" spans="1:13" ht="22.5" customHeight="1">
      <c r="A19" s="431" t="s">
        <v>351</v>
      </c>
      <c r="B19" s="82">
        <v>471</v>
      </c>
      <c r="C19" s="82">
        <v>500</v>
      </c>
      <c r="D19" s="82">
        <v>668</v>
      </c>
      <c r="E19" s="82">
        <v>668</v>
      </c>
      <c r="F19" s="82">
        <v>668</v>
      </c>
      <c r="G19" s="83">
        <v>668</v>
      </c>
      <c r="H19" s="83">
        <v>668</v>
      </c>
      <c r="I19" s="83">
        <v>668</v>
      </c>
      <c r="J19" s="83">
        <v>682</v>
      </c>
      <c r="K19" s="83">
        <v>682</v>
      </c>
      <c r="L19" s="83">
        <v>682</v>
      </c>
      <c r="M19" s="432" t="s">
        <v>305</v>
      </c>
    </row>
    <row r="20" spans="1:13" ht="22.5" customHeight="1">
      <c r="A20" s="431" t="s">
        <v>353</v>
      </c>
      <c r="B20" s="82">
        <v>66</v>
      </c>
      <c r="C20" s="82">
        <v>66</v>
      </c>
      <c r="D20" s="82">
        <v>66</v>
      </c>
      <c r="E20" s="82">
        <v>67</v>
      </c>
      <c r="F20" s="82">
        <v>68</v>
      </c>
      <c r="G20" s="83">
        <v>68</v>
      </c>
      <c r="H20" s="83">
        <v>68</v>
      </c>
      <c r="I20" s="83">
        <v>68</v>
      </c>
      <c r="J20" s="83">
        <v>68</v>
      </c>
      <c r="K20" s="83">
        <v>68</v>
      </c>
      <c r="L20" s="83">
        <v>68</v>
      </c>
      <c r="M20" s="432" t="s">
        <v>352</v>
      </c>
    </row>
    <row r="21" spans="1:13" ht="22.5" customHeight="1">
      <c r="A21" s="431" t="s">
        <v>355</v>
      </c>
      <c r="B21" s="82">
        <v>433</v>
      </c>
      <c r="C21" s="82">
        <v>433</v>
      </c>
      <c r="D21" s="82">
        <v>475</v>
      </c>
      <c r="E21" s="82">
        <v>499</v>
      </c>
      <c r="F21" s="82">
        <v>502</v>
      </c>
      <c r="G21" s="83">
        <v>837</v>
      </c>
      <c r="H21" s="83">
        <v>581</v>
      </c>
      <c r="I21" s="83">
        <v>587</v>
      </c>
      <c r="J21" s="83">
        <v>587</v>
      </c>
      <c r="K21" s="83">
        <v>587</v>
      </c>
      <c r="L21" s="83">
        <v>592</v>
      </c>
      <c r="M21" s="432" t="s">
        <v>354</v>
      </c>
    </row>
    <row r="22" spans="1:13" ht="29.25" customHeight="1">
      <c r="A22" s="431" t="s">
        <v>342</v>
      </c>
      <c r="B22" s="82">
        <v>941</v>
      </c>
      <c r="C22" s="82">
        <v>946</v>
      </c>
      <c r="D22" s="82">
        <v>946</v>
      </c>
      <c r="E22" s="82">
        <v>964</v>
      </c>
      <c r="F22" s="82">
        <v>976</v>
      </c>
      <c r="G22" s="83">
        <v>999</v>
      </c>
      <c r="H22" s="83">
        <v>1001</v>
      </c>
      <c r="I22" s="83">
        <v>1004</v>
      </c>
      <c r="J22" s="83">
        <v>1013</v>
      </c>
      <c r="K22" s="83">
        <v>1013</v>
      </c>
      <c r="L22" s="83">
        <v>1019</v>
      </c>
      <c r="M22" s="432" t="s">
        <v>341</v>
      </c>
    </row>
    <row r="23" spans="1:13" ht="22.5" customHeight="1">
      <c r="A23" s="431" t="s">
        <v>357</v>
      </c>
      <c r="B23" s="82">
        <v>34</v>
      </c>
      <c r="C23" s="82">
        <v>34</v>
      </c>
      <c r="D23" s="82">
        <v>34</v>
      </c>
      <c r="E23" s="82">
        <v>34</v>
      </c>
      <c r="F23" s="82">
        <v>35</v>
      </c>
      <c r="G23" s="83">
        <v>35</v>
      </c>
      <c r="H23" s="83">
        <v>35</v>
      </c>
      <c r="I23" s="83">
        <v>35</v>
      </c>
      <c r="J23" s="83">
        <v>35</v>
      </c>
      <c r="K23" s="83">
        <v>35</v>
      </c>
      <c r="L23" s="83">
        <v>35</v>
      </c>
      <c r="M23" s="432" t="s">
        <v>356</v>
      </c>
    </row>
    <row r="24" spans="1:13" ht="22.5" customHeight="1">
      <c r="A24" s="431" t="s">
        <v>359</v>
      </c>
      <c r="B24" s="82">
        <v>16</v>
      </c>
      <c r="C24" s="82">
        <v>16</v>
      </c>
      <c r="D24" s="82">
        <v>16</v>
      </c>
      <c r="E24" s="82">
        <v>16</v>
      </c>
      <c r="F24" s="82">
        <v>16</v>
      </c>
      <c r="G24" s="83">
        <v>77</v>
      </c>
      <c r="H24" s="83">
        <v>78</v>
      </c>
      <c r="I24" s="83">
        <v>78</v>
      </c>
      <c r="J24" s="83">
        <v>78</v>
      </c>
      <c r="K24" s="83">
        <v>78</v>
      </c>
      <c r="L24" s="83">
        <v>80</v>
      </c>
      <c r="M24" s="432" t="s">
        <v>358</v>
      </c>
    </row>
    <row r="25" spans="1:13" ht="22.5" customHeight="1">
      <c r="A25" s="435" t="s">
        <v>284</v>
      </c>
      <c r="B25" s="84">
        <f t="shared" ref="B25:K25" si="1">SUM(B15:B24)</f>
        <v>3208</v>
      </c>
      <c r="C25" s="84">
        <f t="shared" si="1"/>
        <v>3242</v>
      </c>
      <c r="D25" s="84">
        <f t="shared" si="1"/>
        <v>3624</v>
      </c>
      <c r="E25" s="84">
        <f t="shared" si="1"/>
        <v>3678</v>
      </c>
      <c r="F25" s="84">
        <f t="shared" si="1"/>
        <v>3700</v>
      </c>
      <c r="G25" s="84">
        <f t="shared" si="1"/>
        <v>4154</v>
      </c>
      <c r="H25" s="84">
        <f t="shared" si="1"/>
        <v>3902</v>
      </c>
      <c r="I25" s="84">
        <f t="shared" si="1"/>
        <v>3911</v>
      </c>
      <c r="J25" s="84">
        <f t="shared" si="1"/>
        <v>3934</v>
      </c>
      <c r="K25" s="84">
        <f t="shared" si="1"/>
        <v>3934</v>
      </c>
      <c r="L25" s="84">
        <f>SUM(L15:L24)</f>
        <v>3948</v>
      </c>
      <c r="M25" s="434" t="s">
        <v>66</v>
      </c>
    </row>
    <row r="26" spans="1:13" ht="22.5" customHeight="1">
      <c r="A26" s="433" t="s">
        <v>361</v>
      </c>
      <c r="B26" s="83">
        <v>373</v>
      </c>
      <c r="C26" s="83">
        <v>387</v>
      </c>
      <c r="D26" s="83">
        <v>387</v>
      </c>
      <c r="E26" s="83">
        <v>387</v>
      </c>
      <c r="F26" s="82">
        <v>387</v>
      </c>
      <c r="G26" s="83">
        <v>387</v>
      </c>
      <c r="H26" s="83">
        <v>387</v>
      </c>
      <c r="I26" s="83">
        <v>389</v>
      </c>
      <c r="J26" s="83">
        <v>389</v>
      </c>
      <c r="K26" s="83">
        <v>389</v>
      </c>
      <c r="L26" s="83">
        <v>389</v>
      </c>
      <c r="M26" s="434" t="s">
        <v>360</v>
      </c>
    </row>
    <row r="27" spans="1:13" ht="22.5" customHeight="1">
      <c r="A27" s="433" t="s">
        <v>363</v>
      </c>
      <c r="B27" s="83">
        <v>345</v>
      </c>
      <c r="C27" s="83">
        <v>446</v>
      </c>
      <c r="D27" s="83">
        <v>484</v>
      </c>
      <c r="E27" s="83">
        <v>484</v>
      </c>
      <c r="F27" s="82">
        <v>537</v>
      </c>
      <c r="G27" s="83">
        <v>547</v>
      </c>
      <c r="H27" s="83">
        <v>556</v>
      </c>
      <c r="I27" s="83">
        <v>591</v>
      </c>
      <c r="J27" s="83">
        <v>591</v>
      </c>
      <c r="K27" s="83">
        <v>616</v>
      </c>
      <c r="L27" s="83">
        <v>642</v>
      </c>
      <c r="M27" s="434" t="s">
        <v>362</v>
      </c>
    </row>
    <row r="28" spans="1:13" ht="22.5" customHeight="1">
      <c r="A28" s="433" t="s">
        <v>365</v>
      </c>
      <c r="B28" s="83"/>
      <c r="C28" s="83"/>
      <c r="D28" s="83">
        <v>398</v>
      </c>
      <c r="E28" s="83">
        <v>779</v>
      </c>
      <c r="F28" s="82">
        <v>1052</v>
      </c>
      <c r="G28" s="83">
        <v>1497</v>
      </c>
      <c r="H28" s="83">
        <v>1764</v>
      </c>
      <c r="I28" s="83">
        <v>2114</v>
      </c>
      <c r="J28" s="83">
        <v>2194</v>
      </c>
      <c r="K28" s="83">
        <v>2194</v>
      </c>
      <c r="L28" s="83">
        <v>2194</v>
      </c>
      <c r="M28" s="434" t="s">
        <v>364</v>
      </c>
    </row>
    <row r="29" spans="1:13" ht="22.5" customHeight="1">
      <c r="A29" s="433" t="s">
        <v>279</v>
      </c>
      <c r="B29" s="84">
        <f>SUM(B25:B28)+B13</f>
        <v>9946</v>
      </c>
      <c r="C29" s="84">
        <f t="shared" ref="C29:L29" si="2">SUM(C25:C28)+C13</f>
        <v>10146</v>
      </c>
      <c r="D29" s="84">
        <f t="shared" si="2"/>
        <v>11082</v>
      </c>
      <c r="E29" s="84">
        <f t="shared" si="2"/>
        <v>11624</v>
      </c>
      <c r="F29" s="84">
        <f t="shared" si="2"/>
        <v>12152</v>
      </c>
      <c r="G29" s="84">
        <f t="shared" si="2"/>
        <v>13235</v>
      </c>
      <c r="H29" s="84">
        <f t="shared" si="2"/>
        <v>13363</v>
      </c>
      <c r="I29" s="84">
        <f t="shared" si="2"/>
        <v>13897</v>
      </c>
      <c r="J29" s="84">
        <f t="shared" si="2"/>
        <v>14100</v>
      </c>
      <c r="K29" s="84">
        <f t="shared" si="2"/>
        <v>14331</v>
      </c>
      <c r="L29" s="84">
        <f t="shared" si="2"/>
        <v>14809</v>
      </c>
      <c r="M29" s="434" t="s">
        <v>139</v>
      </c>
    </row>
    <row r="30" spans="1:13" ht="22.5" customHeight="1">
      <c r="A30" s="436" t="s">
        <v>367</v>
      </c>
      <c r="B30" s="82">
        <v>1018</v>
      </c>
      <c r="C30" s="82">
        <v>1024</v>
      </c>
      <c r="D30" s="82">
        <v>1024</v>
      </c>
      <c r="E30" s="82">
        <v>1073</v>
      </c>
      <c r="F30" s="82">
        <v>1087</v>
      </c>
      <c r="G30" s="83">
        <v>1186</v>
      </c>
      <c r="H30" s="83">
        <v>1273</v>
      </c>
      <c r="I30" s="83">
        <v>1273</v>
      </c>
      <c r="J30" s="83">
        <v>1273</v>
      </c>
      <c r="K30" s="83">
        <v>1285</v>
      </c>
      <c r="L30" s="83">
        <v>1285</v>
      </c>
      <c r="M30" s="437" t="s">
        <v>366</v>
      </c>
    </row>
    <row r="31" spans="1:13" ht="22.5" customHeight="1">
      <c r="A31" s="436" t="s">
        <v>369</v>
      </c>
      <c r="B31" s="82">
        <v>80</v>
      </c>
      <c r="C31" s="82">
        <v>99</v>
      </c>
      <c r="D31" s="82">
        <v>99</v>
      </c>
      <c r="E31" s="82">
        <v>99</v>
      </c>
      <c r="F31" s="82">
        <v>99</v>
      </c>
      <c r="G31" s="83">
        <v>99</v>
      </c>
      <c r="H31" s="83">
        <v>99</v>
      </c>
      <c r="I31" s="83">
        <v>99</v>
      </c>
      <c r="J31" s="83">
        <v>99</v>
      </c>
      <c r="K31" s="83">
        <v>99</v>
      </c>
      <c r="L31" s="83">
        <v>99</v>
      </c>
      <c r="M31" s="437" t="s">
        <v>368</v>
      </c>
    </row>
    <row r="32" spans="1:13" ht="22.5" customHeight="1">
      <c r="A32" s="436" t="s">
        <v>371</v>
      </c>
      <c r="B32" s="82">
        <v>655</v>
      </c>
      <c r="C32" s="82">
        <v>732</v>
      </c>
      <c r="D32" s="82">
        <v>770</v>
      </c>
      <c r="E32" s="82">
        <v>770</v>
      </c>
      <c r="F32" s="82">
        <v>776</v>
      </c>
      <c r="G32" s="83">
        <v>776</v>
      </c>
      <c r="H32" s="83">
        <v>776</v>
      </c>
      <c r="I32" s="83">
        <v>776</v>
      </c>
      <c r="J32" s="83">
        <v>776</v>
      </c>
      <c r="K32" s="83">
        <v>776</v>
      </c>
      <c r="L32" s="83">
        <v>776</v>
      </c>
      <c r="M32" s="437" t="s">
        <v>370</v>
      </c>
    </row>
    <row r="33" spans="1:13" ht="22.5" customHeight="1">
      <c r="A33" s="436" t="s">
        <v>373</v>
      </c>
      <c r="B33" s="82">
        <v>4</v>
      </c>
      <c r="C33" s="82">
        <v>4</v>
      </c>
      <c r="D33" s="82">
        <v>4</v>
      </c>
      <c r="E33" s="82">
        <v>4</v>
      </c>
      <c r="F33" s="82">
        <v>4</v>
      </c>
      <c r="G33" s="83">
        <v>4</v>
      </c>
      <c r="H33" s="83">
        <v>4</v>
      </c>
      <c r="I33" s="83">
        <v>4</v>
      </c>
      <c r="J33" s="83">
        <v>4</v>
      </c>
      <c r="K33" s="83">
        <v>4</v>
      </c>
      <c r="L33" s="83">
        <v>4</v>
      </c>
      <c r="M33" s="437" t="s">
        <v>372</v>
      </c>
    </row>
    <row r="34" spans="1:13" ht="22.5" customHeight="1">
      <c r="A34" s="436" t="s">
        <v>407</v>
      </c>
      <c r="B34" s="82">
        <v>23</v>
      </c>
      <c r="C34" s="82">
        <v>26</v>
      </c>
      <c r="D34" s="82">
        <v>23</v>
      </c>
      <c r="E34" s="82">
        <v>23</v>
      </c>
      <c r="F34" s="82">
        <v>23</v>
      </c>
      <c r="G34" s="83">
        <v>23</v>
      </c>
      <c r="H34" s="83">
        <v>23</v>
      </c>
      <c r="I34" s="83">
        <v>23</v>
      </c>
      <c r="J34" s="83">
        <v>23</v>
      </c>
      <c r="K34" s="83">
        <v>23</v>
      </c>
      <c r="L34" s="83">
        <v>23</v>
      </c>
      <c r="M34" s="437" t="s">
        <v>374</v>
      </c>
    </row>
    <row r="35" spans="1:13" ht="22.5" customHeight="1">
      <c r="A35" s="436" t="s">
        <v>376</v>
      </c>
      <c r="B35" s="82">
        <v>729</v>
      </c>
      <c r="C35" s="82">
        <v>732</v>
      </c>
      <c r="D35" s="82">
        <v>787</v>
      </c>
      <c r="E35" s="82">
        <v>794</v>
      </c>
      <c r="F35" s="82">
        <v>795</v>
      </c>
      <c r="G35" s="83">
        <v>804</v>
      </c>
      <c r="H35" s="83">
        <v>820</v>
      </c>
      <c r="I35" s="83">
        <v>820</v>
      </c>
      <c r="J35" s="83">
        <v>820</v>
      </c>
      <c r="K35" s="83">
        <v>820</v>
      </c>
      <c r="L35" s="83">
        <v>836</v>
      </c>
      <c r="M35" s="437" t="s">
        <v>375</v>
      </c>
    </row>
    <row r="36" spans="1:13">
      <c r="A36" s="438" t="s">
        <v>662</v>
      </c>
      <c r="B36" s="439"/>
      <c r="C36" s="439"/>
      <c r="D36" s="440"/>
      <c r="E36" s="440"/>
      <c r="F36" s="440"/>
      <c r="G36" s="440"/>
      <c r="H36" s="440"/>
      <c r="I36" s="440"/>
      <c r="J36" s="440"/>
      <c r="K36" s="440"/>
      <c r="L36" s="440"/>
      <c r="M36" s="441"/>
    </row>
    <row r="37" spans="1:13" ht="15" customHeight="1">
      <c r="A37" s="442" t="s">
        <v>377</v>
      </c>
      <c r="B37" s="439"/>
      <c r="C37" s="439"/>
      <c r="D37" s="440"/>
      <c r="E37" s="440"/>
      <c r="F37" s="440"/>
      <c r="G37" s="440"/>
      <c r="H37" s="440"/>
      <c r="I37" s="440"/>
      <c r="J37" s="440"/>
      <c r="K37" s="440"/>
      <c r="L37" s="440"/>
      <c r="M37" s="441"/>
    </row>
    <row r="38" spans="1:13" ht="24" customHeight="1" thickBot="1">
      <c r="A38" s="781" t="s">
        <v>378</v>
      </c>
      <c r="B38" s="782"/>
      <c r="C38" s="782"/>
      <c r="D38" s="782"/>
      <c r="E38" s="782"/>
      <c r="F38" s="782"/>
      <c r="G38" s="782"/>
      <c r="H38" s="782"/>
      <c r="I38" s="782"/>
      <c r="J38" s="782"/>
      <c r="K38" s="782"/>
      <c r="L38" s="782"/>
      <c r="M38" s="783"/>
    </row>
    <row r="39" spans="1:13" ht="15.75" thickTop="1"/>
  </sheetData>
  <mergeCells count="7">
    <mergeCell ref="A38:M38"/>
    <mergeCell ref="A1:M1"/>
    <mergeCell ref="A2:M2"/>
    <mergeCell ref="D3:M3"/>
    <mergeCell ref="M4:M5"/>
    <mergeCell ref="A4:A5"/>
    <mergeCell ref="B4:K4"/>
  </mergeCells>
  <conditionalFormatting sqref="A4:M4 M5:M35 A5:K12 A14:K24 A13 A26:K28 A25 A30:K35 A29">
    <cfRule type="expression" dxfId="2" priority="3">
      <formula xml:space="preserve"> MOD(ROW(),3)=1</formula>
    </cfRule>
  </conditionalFormatting>
  <conditionalFormatting sqref="L5:L28 B13:K13 B25:K25 B29:L29">
    <cfRule type="expression" dxfId="1" priority="2">
      <formula xml:space="preserve"> MOD(ROW(),3)=1</formula>
    </cfRule>
  </conditionalFormatting>
  <conditionalFormatting sqref="L30:L35">
    <cfRule type="expression" dxfId="0" priority="1">
      <formula xml:space="preserve"> MOD(ROW(),3)=1</formula>
    </cfRule>
  </conditionalFormatting>
  <printOptions horizontalCentered="1"/>
  <pageMargins left="0.7" right="0.7" top="0.75" bottom="0.75" header="0.3" footer="0.3"/>
  <pageSetup paperSize="9" scale="59" fitToHeight="0" orientation="portrait" r:id="rId1"/>
  <headerFooter scaleWithDoc="0"/>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46"/>
  <sheetViews>
    <sheetView view="pageBreakPreview" topLeftCell="A19" zoomScaleNormal="100" zoomScaleSheetLayoutView="100" workbookViewId="0">
      <selection activeCell="I22" sqref="I22"/>
    </sheetView>
  </sheetViews>
  <sheetFormatPr defaultColWidth="9.140625" defaultRowHeight="15"/>
  <cols>
    <col min="1" max="1" width="23.140625" style="182" customWidth="1"/>
    <col min="2" max="17" width="9.7109375" style="182" customWidth="1"/>
    <col min="18" max="18" width="25.85546875" style="182" customWidth="1"/>
    <col min="19" max="19" width="22.85546875" style="182" customWidth="1"/>
    <col min="20" max="35" width="9.85546875" style="182" customWidth="1"/>
    <col min="36" max="36" width="31.42578125" style="182" customWidth="1"/>
    <col min="37" max="16384" width="9.140625" style="182"/>
  </cols>
  <sheetData>
    <row r="1" spans="1:39" s="181" customFormat="1" ht="36.75" customHeight="1" thickTop="1">
      <c r="A1" s="590" t="s">
        <v>425</v>
      </c>
      <c r="B1" s="591"/>
      <c r="C1" s="591"/>
      <c r="D1" s="591"/>
      <c r="E1" s="591"/>
      <c r="F1" s="591"/>
      <c r="G1" s="591"/>
      <c r="H1" s="591"/>
      <c r="I1" s="591"/>
      <c r="J1" s="591"/>
      <c r="K1" s="592"/>
      <c r="L1" s="591"/>
      <c r="M1" s="591"/>
      <c r="N1" s="591"/>
      <c r="O1" s="591"/>
      <c r="P1" s="591"/>
      <c r="Q1" s="591"/>
      <c r="R1" s="593"/>
      <c r="S1" s="590" t="s">
        <v>425</v>
      </c>
      <c r="T1" s="591"/>
      <c r="U1" s="591"/>
      <c r="V1" s="591"/>
      <c r="W1" s="591"/>
      <c r="X1" s="591"/>
      <c r="Y1" s="591"/>
      <c r="Z1" s="591"/>
      <c r="AA1" s="591"/>
      <c r="AB1" s="591"/>
      <c r="AC1" s="591"/>
      <c r="AD1" s="591"/>
      <c r="AE1" s="591"/>
      <c r="AF1" s="591"/>
      <c r="AG1" s="591"/>
      <c r="AH1" s="591"/>
      <c r="AI1" s="591"/>
      <c r="AJ1" s="593"/>
      <c r="AK1" s="180"/>
      <c r="AL1" s="180"/>
      <c r="AM1" s="180"/>
    </row>
    <row r="2" spans="1:39" ht="14.45" customHeight="1">
      <c r="A2" s="191"/>
      <c r="B2" s="299"/>
      <c r="C2" s="299"/>
      <c r="D2" s="299"/>
      <c r="E2" s="300"/>
      <c r="F2" s="300"/>
      <c r="G2" s="300"/>
      <c r="H2" s="300"/>
      <c r="I2" s="300"/>
      <c r="J2" s="299"/>
      <c r="K2" s="299"/>
      <c r="L2" s="299"/>
      <c r="M2" s="594" t="s">
        <v>426</v>
      </c>
      <c r="N2" s="595"/>
      <c r="O2" s="595"/>
      <c r="P2" s="595"/>
      <c r="Q2" s="595"/>
      <c r="R2" s="596"/>
      <c r="S2" s="191"/>
      <c r="T2" s="299"/>
      <c r="U2" s="299"/>
      <c r="V2" s="299"/>
      <c r="W2" s="184"/>
      <c r="X2" s="184"/>
      <c r="Y2" s="300"/>
      <c r="Z2" s="300"/>
      <c r="AA2" s="300"/>
      <c r="AB2" s="299"/>
      <c r="AC2" s="299"/>
      <c r="AD2" s="299"/>
      <c r="AE2" s="597" t="s">
        <v>426</v>
      </c>
      <c r="AF2" s="597"/>
      <c r="AG2" s="597"/>
      <c r="AH2" s="597"/>
      <c r="AI2" s="597"/>
      <c r="AJ2" s="598"/>
    </row>
    <row r="3" spans="1:39" s="181" customFormat="1" ht="48.75" customHeight="1">
      <c r="A3" s="599" t="s">
        <v>65</v>
      </c>
      <c r="B3" s="585" t="s">
        <v>64</v>
      </c>
      <c r="C3" s="585"/>
      <c r="D3" s="585"/>
      <c r="E3" s="585"/>
      <c r="F3" s="585"/>
      <c r="G3" s="585"/>
      <c r="H3" s="585"/>
      <c r="I3" s="585"/>
      <c r="J3" s="585" t="s">
        <v>427</v>
      </c>
      <c r="K3" s="585"/>
      <c r="L3" s="585"/>
      <c r="M3" s="585"/>
      <c r="N3" s="585"/>
      <c r="O3" s="585"/>
      <c r="P3" s="585"/>
      <c r="Q3" s="585"/>
      <c r="R3" s="586" t="s">
        <v>63</v>
      </c>
      <c r="S3" s="599" t="s">
        <v>65</v>
      </c>
      <c r="T3" s="585" t="s">
        <v>428</v>
      </c>
      <c r="U3" s="585"/>
      <c r="V3" s="585"/>
      <c r="W3" s="585"/>
      <c r="X3" s="585"/>
      <c r="Y3" s="585"/>
      <c r="Z3" s="585"/>
      <c r="AA3" s="585"/>
      <c r="AB3" s="585" t="s">
        <v>699</v>
      </c>
      <c r="AC3" s="585"/>
      <c r="AD3" s="585"/>
      <c r="AE3" s="585"/>
      <c r="AF3" s="585"/>
      <c r="AG3" s="585"/>
      <c r="AH3" s="585"/>
      <c r="AI3" s="585"/>
      <c r="AJ3" s="586" t="s">
        <v>63</v>
      </c>
    </row>
    <row r="4" spans="1:39" s="185" customFormat="1" ht="30">
      <c r="A4" s="599"/>
      <c r="B4" s="447" t="s">
        <v>429</v>
      </c>
      <c r="C4" s="447" t="s">
        <v>430</v>
      </c>
      <c r="D4" s="447" t="s">
        <v>431</v>
      </c>
      <c r="E4" s="447" t="s">
        <v>432</v>
      </c>
      <c r="F4" s="447" t="s">
        <v>433</v>
      </c>
      <c r="G4" s="447" t="s">
        <v>434</v>
      </c>
      <c r="H4" s="447" t="s">
        <v>435</v>
      </c>
      <c r="I4" s="447" t="s">
        <v>436</v>
      </c>
      <c r="J4" s="447" t="s">
        <v>429</v>
      </c>
      <c r="K4" s="447" t="s">
        <v>430</v>
      </c>
      <c r="L4" s="447" t="s">
        <v>431</v>
      </c>
      <c r="M4" s="447" t="s">
        <v>432</v>
      </c>
      <c r="N4" s="447" t="s">
        <v>433</v>
      </c>
      <c r="O4" s="447" t="s">
        <v>434</v>
      </c>
      <c r="P4" s="447" t="s">
        <v>435</v>
      </c>
      <c r="Q4" s="447" t="s">
        <v>436</v>
      </c>
      <c r="R4" s="586"/>
      <c r="S4" s="599"/>
      <c r="T4" s="275" t="s">
        <v>429</v>
      </c>
      <c r="U4" s="275" t="s">
        <v>430</v>
      </c>
      <c r="V4" s="275" t="s">
        <v>431</v>
      </c>
      <c r="W4" s="275" t="s">
        <v>432</v>
      </c>
      <c r="X4" s="275" t="s">
        <v>433</v>
      </c>
      <c r="Y4" s="275" t="s">
        <v>434</v>
      </c>
      <c r="Z4" s="275" t="s">
        <v>435</v>
      </c>
      <c r="AA4" s="275" t="s">
        <v>436</v>
      </c>
      <c r="AB4" s="275" t="s">
        <v>429</v>
      </c>
      <c r="AC4" s="275" t="s">
        <v>430</v>
      </c>
      <c r="AD4" s="275" t="s">
        <v>431</v>
      </c>
      <c r="AE4" s="275" t="s">
        <v>432</v>
      </c>
      <c r="AF4" s="275" t="s">
        <v>433</v>
      </c>
      <c r="AG4" s="275" t="s">
        <v>434</v>
      </c>
      <c r="AH4" s="275" t="s">
        <v>435</v>
      </c>
      <c r="AI4" s="275" t="s">
        <v>436</v>
      </c>
      <c r="AJ4" s="586"/>
    </row>
    <row r="5" spans="1:39">
      <c r="A5" s="301" t="s">
        <v>68</v>
      </c>
      <c r="B5" s="278">
        <v>0.05</v>
      </c>
      <c r="C5" s="278"/>
      <c r="D5" s="278">
        <v>0.59</v>
      </c>
      <c r="E5" s="278">
        <v>5.0415097000000006</v>
      </c>
      <c r="F5" s="278">
        <v>9.5999999999999988E-2</v>
      </c>
      <c r="G5" s="278">
        <v>0.18207019999999999</v>
      </c>
      <c r="H5" s="278">
        <v>0.2774046</v>
      </c>
      <c r="I5" s="278">
        <v>6.2369845000000002</v>
      </c>
      <c r="J5" s="278">
        <v>0.38999999999999996</v>
      </c>
      <c r="K5" s="278">
        <v>9.220600000000001</v>
      </c>
      <c r="L5" s="278">
        <v>0.99</v>
      </c>
      <c r="M5" s="278">
        <v>0.629</v>
      </c>
      <c r="N5" s="278">
        <v>2.5242537999999999</v>
      </c>
      <c r="O5" s="278">
        <v>2.4895300999999996</v>
      </c>
      <c r="P5" s="278">
        <v>1.2569653999999999</v>
      </c>
      <c r="Q5" s="278">
        <v>17.5003493</v>
      </c>
      <c r="R5" s="302" t="s">
        <v>67</v>
      </c>
      <c r="S5" s="301" t="s">
        <v>68</v>
      </c>
      <c r="T5" s="278">
        <v>62.450000000000017</v>
      </c>
      <c r="U5" s="278">
        <v>116.99609999999998</v>
      </c>
      <c r="V5" s="278">
        <v>80.448142800000042</v>
      </c>
      <c r="W5" s="278">
        <v>84.851824902999994</v>
      </c>
      <c r="X5" s="278">
        <v>78.500626900000015</v>
      </c>
      <c r="Y5" s="278">
        <v>86.302074000000005</v>
      </c>
      <c r="Z5" s="278">
        <v>65.972639774000001</v>
      </c>
      <c r="AA5" s="278">
        <v>575.52140837700006</v>
      </c>
      <c r="AB5" s="278">
        <v>62.89</v>
      </c>
      <c r="AC5" s="278">
        <v>126.2167</v>
      </c>
      <c r="AD5" s="278">
        <v>82.02814280000004</v>
      </c>
      <c r="AE5" s="278">
        <v>90.522334603000019</v>
      </c>
      <c r="AF5" s="278">
        <v>81.120880700000015</v>
      </c>
      <c r="AG5" s="278">
        <v>88.973674300000013</v>
      </c>
      <c r="AH5" s="278">
        <v>67.507009773999968</v>
      </c>
      <c r="AI5" s="278">
        <v>599.25874217700004</v>
      </c>
      <c r="AJ5" s="302" t="s">
        <v>67</v>
      </c>
    </row>
    <row r="6" spans="1:39">
      <c r="A6" s="301" t="s">
        <v>70</v>
      </c>
      <c r="B6" s="278"/>
      <c r="C6" s="278"/>
      <c r="D6" s="278"/>
      <c r="E6" s="278"/>
      <c r="F6" s="278"/>
      <c r="G6" s="278"/>
      <c r="H6" s="278"/>
      <c r="I6" s="278"/>
      <c r="J6" s="278">
        <v>6.97</v>
      </c>
      <c r="K6" s="278"/>
      <c r="L6" s="278">
        <v>0.1</v>
      </c>
      <c r="M6" s="278">
        <v>2.7918977000000001E-2</v>
      </c>
      <c r="N6" s="278"/>
      <c r="O6" s="278">
        <v>0.89877370000000001</v>
      </c>
      <c r="P6" s="278">
        <v>0.1</v>
      </c>
      <c r="Q6" s="278">
        <v>8.0966926769999983</v>
      </c>
      <c r="R6" s="302" t="s">
        <v>69</v>
      </c>
      <c r="S6" s="301" t="s">
        <v>70</v>
      </c>
      <c r="T6" s="278">
        <v>0.12</v>
      </c>
      <c r="U6" s="278">
        <v>0.15</v>
      </c>
      <c r="V6" s="278">
        <v>0</v>
      </c>
      <c r="W6" s="278">
        <v>0.05</v>
      </c>
      <c r="X6" s="278">
        <v>0.35</v>
      </c>
      <c r="Y6" s="278">
        <v>0.65680000000000005</v>
      </c>
      <c r="Z6" s="278">
        <v>3.56E-2</v>
      </c>
      <c r="AA6" s="278">
        <v>1.3624000000000001</v>
      </c>
      <c r="AB6" s="278">
        <v>7.09</v>
      </c>
      <c r="AC6" s="278">
        <v>0.15</v>
      </c>
      <c r="AD6" s="278">
        <v>0.1</v>
      </c>
      <c r="AE6" s="278">
        <v>7.7918977E-2</v>
      </c>
      <c r="AF6" s="278">
        <v>0.35</v>
      </c>
      <c r="AG6" s="278">
        <v>1.5555737000000001</v>
      </c>
      <c r="AH6" s="278">
        <v>0.1356</v>
      </c>
      <c r="AI6" s="278">
        <v>9.459092677000001</v>
      </c>
      <c r="AJ6" s="302" t="s">
        <v>69</v>
      </c>
    </row>
    <row r="7" spans="1:39">
      <c r="A7" s="301" t="s">
        <v>72</v>
      </c>
      <c r="B7" s="279"/>
      <c r="C7" s="279"/>
      <c r="D7" s="279">
        <v>0.01</v>
      </c>
      <c r="E7" s="279"/>
      <c r="F7" s="279"/>
      <c r="G7" s="279"/>
      <c r="H7" s="279"/>
      <c r="I7" s="279">
        <v>0.01</v>
      </c>
      <c r="J7" s="279">
        <v>0.17</v>
      </c>
      <c r="K7" s="279">
        <v>0.08</v>
      </c>
      <c r="L7" s="279">
        <v>31.62</v>
      </c>
      <c r="M7" s="279">
        <v>0.25</v>
      </c>
      <c r="N7" s="279"/>
      <c r="O7" s="279">
        <v>1.34E-2</v>
      </c>
      <c r="P7" s="279">
        <v>0.05</v>
      </c>
      <c r="Q7" s="279">
        <v>32.183399999999999</v>
      </c>
      <c r="R7" s="304" t="s">
        <v>71</v>
      </c>
      <c r="S7" s="301" t="s">
        <v>72</v>
      </c>
      <c r="T7" s="279">
        <v>6.2899999999999991</v>
      </c>
      <c r="U7" s="279">
        <v>5.92</v>
      </c>
      <c r="V7" s="279">
        <v>2.71</v>
      </c>
      <c r="W7" s="279">
        <v>16.981307399999999</v>
      </c>
      <c r="X7" s="279">
        <v>12.371245765999998</v>
      </c>
      <c r="Y7" s="279">
        <v>7.5281836999999969</v>
      </c>
      <c r="Z7" s="279">
        <v>3.7836982999999997</v>
      </c>
      <c r="AA7" s="279">
        <v>55.584435165999992</v>
      </c>
      <c r="AB7" s="279">
        <v>6.4599999999999991</v>
      </c>
      <c r="AC7" s="279">
        <v>6</v>
      </c>
      <c r="AD7" s="279">
        <v>34.340000000000003</v>
      </c>
      <c r="AE7" s="279">
        <v>17.231307399999999</v>
      </c>
      <c r="AF7" s="279">
        <v>12.371245765999998</v>
      </c>
      <c r="AG7" s="279">
        <v>7.5415836999999968</v>
      </c>
      <c r="AH7" s="279">
        <v>3.8336982999999996</v>
      </c>
      <c r="AI7" s="279">
        <v>87.777835166000003</v>
      </c>
      <c r="AJ7" s="302" t="s">
        <v>71</v>
      </c>
    </row>
    <row r="8" spans="1:39">
      <c r="A8" s="301" t="s">
        <v>74</v>
      </c>
      <c r="B8" s="278">
        <v>16.059999999999999</v>
      </c>
      <c r="C8" s="278">
        <v>50.85</v>
      </c>
      <c r="D8" s="278">
        <v>36.57</v>
      </c>
      <c r="E8" s="278">
        <v>52.01</v>
      </c>
      <c r="F8" s="278">
        <v>53.5533</v>
      </c>
      <c r="G8" s="278">
        <v>45.77</v>
      </c>
      <c r="H8" s="278"/>
      <c r="I8" s="278">
        <v>254.8133</v>
      </c>
      <c r="J8" s="278">
        <v>0.9</v>
      </c>
      <c r="K8" s="278">
        <v>0.53</v>
      </c>
      <c r="L8" s="278"/>
      <c r="M8" s="278"/>
      <c r="N8" s="278"/>
      <c r="O8" s="278">
        <v>0.161</v>
      </c>
      <c r="P8" s="278">
        <v>5.9500000000000004E-3</v>
      </c>
      <c r="Q8" s="278">
        <v>1.5969500000000001</v>
      </c>
      <c r="R8" s="302" t="s">
        <v>73</v>
      </c>
      <c r="S8" s="301" t="s">
        <v>74</v>
      </c>
      <c r="T8" s="278">
        <v>3.1</v>
      </c>
      <c r="U8" s="278">
        <v>2.5261776</v>
      </c>
      <c r="V8" s="278">
        <v>2.6999999999999997</v>
      </c>
      <c r="W8" s="278">
        <v>5.2444835000000012</v>
      </c>
      <c r="X8" s="278">
        <v>4.0639692009999999</v>
      </c>
      <c r="Y8" s="278">
        <v>0.64851970800000014</v>
      </c>
      <c r="Z8" s="278">
        <v>15.9298532</v>
      </c>
      <c r="AA8" s="278">
        <v>34.213003209</v>
      </c>
      <c r="AB8" s="278">
        <v>20.059999999999999</v>
      </c>
      <c r="AC8" s="278">
        <v>53.906177599999999</v>
      </c>
      <c r="AD8" s="278">
        <v>39.269999999999996</v>
      </c>
      <c r="AE8" s="278">
        <v>57.254483499999999</v>
      </c>
      <c r="AF8" s="278">
        <v>57.617269200999985</v>
      </c>
      <c r="AG8" s="278">
        <v>46.579519708000014</v>
      </c>
      <c r="AH8" s="278">
        <v>15.935803200000001</v>
      </c>
      <c r="AI8" s="278">
        <v>290.62325320899998</v>
      </c>
      <c r="AJ8" s="302" t="s">
        <v>73</v>
      </c>
    </row>
    <row r="9" spans="1:39">
      <c r="A9" s="301" t="s">
        <v>76</v>
      </c>
      <c r="B9" s="278"/>
      <c r="C9" s="278"/>
      <c r="D9" s="280"/>
      <c r="E9" s="278"/>
      <c r="F9" s="278"/>
      <c r="G9" s="278">
        <v>3.04E-2</v>
      </c>
      <c r="H9" s="278">
        <v>0.94199999999999995</v>
      </c>
      <c r="I9" s="278">
        <v>0.97239999999999993</v>
      </c>
      <c r="J9" s="278"/>
      <c r="K9" s="278"/>
      <c r="L9" s="278"/>
      <c r="M9" s="278"/>
      <c r="N9" s="278"/>
      <c r="O9" s="278"/>
      <c r="P9" s="278"/>
      <c r="Q9" s="278"/>
      <c r="R9" s="302" t="s">
        <v>75</v>
      </c>
      <c r="S9" s="301" t="s">
        <v>76</v>
      </c>
      <c r="T9" s="278">
        <v>0.04</v>
      </c>
      <c r="U9" s="278">
        <v>0.54</v>
      </c>
      <c r="V9" s="278">
        <v>0</v>
      </c>
      <c r="W9" s="278">
        <v>0</v>
      </c>
      <c r="X9" s="278">
        <v>0.1270164</v>
      </c>
      <c r="Y9" s="278">
        <v>7.8241884999999997E-2</v>
      </c>
      <c r="Z9" s="278"/>
      <c r="AA9" s="278">
        <v>0.78525828500000006</v>
      </c>
      <c r="AB9" s="278">
        <v>0.04</v>
      </c>
      <c r="AC9" s="278">
        <v>0.54</v>
      </c>
      <c r="AD9" s="278">
        <v>0</v>
      </c>
      <c r="AE9" s="278">
        <v>0</v>
      </c>
      <c r="AF9" s="278">
        <v>0.1270164</v>
      </c>
      <c r="AG9" s="278">
        <v>0.10864188499999999</v>
      </c>
      <c r="AH9" s="278">
        <v>0.94199999999999995</v>
      </c>
      <c r="AI9" s="278">
        <v>1.757658285</v>
      </c>
      <c r="AJ9" s="302" t="s">
        <v>75</v>
      </c>
    </row>
    <row r="10" spans="1:39">
      <c r="A10" s="301" t="s">
        <v>78</v>
      </c>
      <c r="B10" s="279"/>
      <c r="C10" s="279">
        <v>0.216</v>
      </c>
      <c r="D10" s="279"/>
      <c r="E10" s="279"/>
      <c r="F10" s="279"/>
      <c r="G10" s="279">
        <v>4.0000000000000001E-3</v>
      </c>
      <c r="H10" s="279"/>
      <c r="I10" s="279">
        <v>0.22</v>
      </c>
      <c r="J10" s="279">
        <v>0.66</v>
      </c>
      <c r="K10" s="279">
        <v>0</v>
      </c>
      <c r="L10" s="279">
        <v>0</v>
      </c>
      <c r="M10" s="279">
        <v>7.7023075999999996E-2</v>
      </c>
      <c r="N10" s="279"/>
      <c r="O10" s="279">
        <v>1.4476075800000001</v>
      </c>
      <c r="P10" s="279">
        <v>0.2248194</v>
      </c>
      <c r="Q10" s="279">
        <v>2.4094500560000003</v>
      </c>
      <c r="R10" s="302" t="s">
        <v>77</v>
      </c>
      <c r="S10" s="301" t="s">
        <v>78</v>
      </c>
      <c r="T10" s="279">
        <v>5.7600000000000007</v>
      </c>
      <c r="U10" s="279">
        <v>8.7199999999999989</v>
      </c>
      <c r="V10" s="279">
        <v>1.6800000000000004</v>
      </c>
      <c r="W10" s="279">
        <v>54.283470500000014</v>
      </c>
      <c r="X10" s="279">
        <v>15.121674100000002</v>
      </c>
      <c r="Y10" s="279">
        <v>14.620148149999999</v>
      </c>
      <c r="Z10" s="279">
        <v>21.153617084000015</v>
      </c>
      <c r="AA10" s="279">
        <v>121.33890983400005</v>
      </c>
      <c r="AB10" s="279">
        <v>6.4200000000000008</v>
      </c>
      <c r="AC10" s="279">
        <v>8.9359999999999999</v>
      </c>
      <c r="AD10" s="279">
        <v>1.6800000000000004</v>
      </c>
      <c r="AE10" s="279">
        <v>54.360493576000017</v>
      </c>
      <c r="AF10" s="279">
        <v>15.121674100000002</v>
      </c>
      <c r="AG10" s="279">
        <v>16.071755730000003</v>
      </c>
      <c r="AH10" s="279">
        <v>21.378436484000016</v>
      </c>
      <c r="AI10" s="279">
        <v>123.96835989000004</v>
      </c>
      <c r="AJ10" s="302" t="s">
        <v>77</v>
      </c>
    </row>
    <row r="11" spans="1:39">
      <c r="A11" s="301" t="s">
        <v>80</v>
      </c>
      <c r="B11" s="278"/>
      <c r="C11" s="278"/>
      <c r="D11" s="278"/>
      <c r="E11" s="278"/>
      <c r="F11" s="278"/>
      <c r="G11" s="278"/>
      <c r="H11" s="278"/>
      <c r="I11" s="278">
        <f>I18</f>
        <v>0.02</v>
      </c>
      <c r="J11" s="278"/>
      <c r="K11" s="278"/>
      <c r="L11" s="278"/>
      <c r="M11" s="278"/>
      <c r="N11" s="278"/>
      <c r="O11" s="278"/>
      <c r="P11" s="278"/>
      <c r="Q11" s="278"/>
      <c r="R11" s="302" t="s">
        <v>79</v>
      </c>
      <c r="S11" s="301" t="s">
        <v>80</v>
      </c>
      <c r="T11" s="278">
        <v>0.31</v>
      </c>
      <c r="U11" s="278">
        <v>0.43</v>
      </c>
      <c r="V11" s="278">
        <v>0.34</v>
      </c>
      <c r="W11" s="278">
        <v>0.14030000000000001</v>
      </c>
      <c r="X11" s="278">
        <v>0.28579450000000001</v>
      </c>
      <c r="Y11" s="278">
        <v>9.8275000000000006</v>
      </c>
      <c r="Z11" s="278">
        <v>8.9244000000000003</v>
      </c>
      <c r="AA11" s="278">
        <v>20.257994500000002</v>
      </c>
      <c r="AB11" s="278">
        <v>0.31</v>
      </c>
      <c r="AC11" s="278">
        <v>0.43</v>
      </c>
      <c r="AD11" s="278">
        <v>0.34</v>
      </c>
      <c r="AE11" s="278">
        <v>0.14030000000000001</v>
      </c>
      <c r="AF11" s="278">
        <v>0.28579450000000001</v>
      </c>
      <c r="AG11" s="278">
        <v>9.8275000000000006</v>
      </c>
      <c r="AH11" s="278">
        <v>8.9244000000000003</v>
      </c>
      <c r="AI11" s="278">
        <v>20.257994500000002</v>
      </c>
      <c r="AJ11" s="302" t="s">
        <v>79</v>
      </c>
    </row>
    <row r="12" spans="1:39">
      <c r="A12" s="301" t="s">
        <v>82</v>
      </c>
      <c r="B12" s="278"/>
      <c r="C12" s="278"/>
      <c r="D12" s="278"/>
      <c r="E12" s="278"/>
      <c r="F12" s="278"/>
      <c r="G12" s="278"/>
      <c r="H12" s="278">
        <v>3.0721200000000001E-2</v>
      </c>
      <c r="I12" s="278">
        <v>3.0721200000000001E-2</v>
      </c>
      <c r="J12" s="278"/>
      <c r="K12" s="278"/>
      <c r="L12" s="278"/>
      <c r="M12" s="278"/>
      <c r="N12" s="278"/>
      <c r="O12" s="278"/>
      <c r="P12" s="278"/>
      <c r="Q12" s="278"/>
      <c r="R12" s="303" t="s">
        <v>81</v>
      </c>
      <c r="S12" s="301" t="s">
        <v>82</v>
      </c>
      <c r="T12" s="278"/>
      <c r="U12" s="278"/>
      <c r="V12" s="278"/>
      <c r="W12" s="278"/>
      <c r="X12" s="278">
        <v>0.42737150000000002</v>
      </c>
      <c r="Y12" s="278">
        <v>1.12018E-2</v>
      </c>
      <c r="Z12" s="278">
        <v>8.2210500000000006E-2</v>
      </c>
      <c r="AA12" s="278">
        <v>0.52078380000000002</v>
      </c>
      <c r="AB12" s="278"/>
      <c r="AC12" s="278"/>
      <c r="AD12" s="278"/>
      <c r="AE12" s="278"/>
      <c r="AF12" s="278">
        <v>0.42737150000000002</v>
      </c>
      <c r="AG12" s="278">
        <v>1.12018E-2</v>
      </c>
      <c r="AH12" s="278">
        <v>0.11293170000000001</v>
      </c>
      <c r="AI12" s="278">
        <v>0.55150500000000002</v>
      </c>
      <c r="AJ12" s="303" t="s">
        <v>81</v>
      </c>
    </row>
    <row r="13" spans="1:39">
      <c r="A13" s="301" t="s">
        <v>84</v>
      </c>
      <c r="B13" s="279">
        <v>0</v>
      </c>
      <c r="C13" s="279">
        <v>0.04</v>
      </c>
      <c r="D13" s="279">
        <v>0.13</v>
      </c>
      <c r="E13" s="279">
        <v>0.197467268</v>
      </c>
      <c r="F13" s="279">
        <v>5.5E-2</v>
      </c>
      <c r="G13" s="279">
        <v>1.23613E-2</v>
      </c>
      <c r="H13" s="279">
        <v>2.7E-2</v>
      </c>
      <c r="I13" s="279">
        <v>0.46182856800000005</v>
      </c>
      <c r="J13" s="279">
        <v>0.7400000000000001</v>
      </c>
      <c r="K13" s="279">
        <v>2.5074999999999998</v>
      </c>
      <c r="L13" s="279">
        <v>0.18924999999999997</v>
      </c>
      <c r="M13" s="279">
        <v>9.3191825000000001</v>
      </c>
      <c r="N13" s="279">
        <v>112.23739999999999</v>
      </c>
      <c r="O13" s="279">
        <v>98.733819999999994</v>
      </c>
      <c r="P13" s="279">
        <v>1.21</v>
      </c>
      <c r="Q13" s="279">
        <v>224.9371525</v>
      </c>
      <c r="R13" s="302" t="s">
        <v>83</v>
      </c>
      <c r="S13" s="301" t="s">
        <v>84</v>
      </c>
      <c r="T13" s="279">
        <v>5.9599999999999964</v>
      </c>
      <c r="U13" s="279">
        <v>8.6881599999999946</v>
      </c>
      <c r="V13" s="279">
        <v>13.928793399999996</v>
      </c>
      <c r="W13" s="279">
        <v>52.750078967000007</v>
      </c>
      <c r="X13" s="279">
        <v>18.118663291000011</v>
      </c>
      <c r="Y13" s="279">
        <v>21.798854106000011</v>
      </c>
      <c r="Z13" s="279">
        <v>26.813726592999995</v>
      </c>
      <c r="AA13" s="279">
        <v>148.05827635700001</v>
      </c>
      <c r="AB13" s="279">
        <v>6.6999999999999957</v>
      </c>
      <c r="AC13" s="279">
        <v>11.235659999999992</v>
      </c>
      <c r="AD13" s="279">
        <v>14.248043399999995</v>
      </c>
      <c r="AE13" s="279">
        <v>62.266728735000015</v>
      </c>
      <c r="AF13" s="279">
        <v>130.411063291</v>
      </c>
      <c r="AG13" s="279">
        <v>120.545035406</v>
      </c>
      <c r="AH13" s="279">
        <v>28.050726592999997</v>
      </c>
      <c r="AI13" s="279">
        <v>373.45725742499997</v>
      </c>
      <c r="AJ13" s="302" t="s">
        <v>83</v>
      </c>
    </row>
    <row r="14" spans="1:39">
      <c r="A14" s="301" t="s">
        <v>86</v>
      </c>
      <c r="B14" s="278">
        <v>0.11</v>
      </c>
      <c r="C14" s="278">
        <v>0.31</v>
      </c>
      <c r="D14" s="278">
        <v>0</v>
      </c>
      <c r="E14" s="278">
        <v>0.01</v>
      </c>
      <c r="F14" s="278"/>
      <c r="G14" s="278"/>
      <c r="H14" s="278"/>
      <c r="I14" s="278">
        <v>0.43</v>
      </c>
      <c r="J14" s="278"/>
      <c r="K14" s="278"/>
      <c r="L14" s="278">
        <v>0.01</v>
      </c>
      <c r="M14" s="278">
        <v>0.05</v>
      </c>
      <c r="N14" s="278"/>
      <c r="O14" s="278"/>
      <c r="P14" s="278"/>
      <c r="Q14" s="278">
        <v>6.0000000000000005E-2</v>
      </c>
      <c r="R14" s="302" t="s">
        <v>85</v>
      </c>
      <c r="S14" s="301" t="s">
        <v>86</v>
      </c>
      <c r="T14" s="278">
        <v>1.31</v>
      </c>
      <c r="U14" s="278">
        <v>0.82500000000000007</v>
      </c>
      <c r="V14" s="278">
        <v>5.3199999999999994</v>
      </c>
      <c r="W14" s="278">
        <v>0.78617319999999991</v>
      </c>
      <c r="X14" s="278">
        <v>0.85654999999999992</v>
      </c>
      <c r="Y14" s="278">
        <v>0.99427862</v>
      </c>
      <c r="Z14" s="278">
        <v>0.36164999999999997</v>
      </c>
      <c r="AA14" s="278">
        <v>10.453651819999999</v>
      </c>
      <c r="AB14" s="278">
        <v>1.4200000000000004</v>
      </c>
      <c r="AC14" s="278">
        <v>1.135</v>
      </c>
      <c r="AD14" s="278">
        <v>5.3299999999999992</v>
      </c>
      <c r="AE14" s="278">
        <v>0.84617319999999996</v>
      </c>
      <c r="AF14" s="278">
        <v>0.85654999999999992</v>
      </c>
      <c r="AG14" s="278">
        <v>0.99427862</v>
      </c>
      <c r="AH14" s="278">
        <v>0.36164999999999997</v>
      </c>
      <c r="AI14" s="278">
        <v>10.943651819999999</v>
      </c>
      <c r="AJ14" s="302" t="s">
        <v>85</v>
      </c>
    </row>
    <row r="15" spans="1:39">
      <c r="A15" s="301" t="s">
        <v>88</v>
      </c>
      <c r="B15" s="278">
        <v>0.06</v>
      </c>
      <c r="C15" s="278">
        <v>0.35</v>
      </c>
      <c r="D15" s="278">
        <v>0.51934799999999992</v>
      </c>
      <c r="E15" s="278">
        <v>0.06</v>
      </c>
      <c r="F15" s="278">
        <v>0.27290000000000003</v>
      </c>
      <c r="G15" s="278">
        <v>0.37180539999999995</v>
      </c>
      <c r="H15" s="278">
        <v>10.096425000000002</v>
      </c>
      <c r="I15" s="278">
        <v>11.730478400000003</v>
      </c>
      <c r="J15" s="278">
        <v>0.5</v>
      </c>
      <c r="K15" s="278">
        <v>0.9</v>
      </c>
      <c r="L15" s="278">
        <v>1.1200000000000001</v>
      </c>
      <c r="M15" s="278">
        <v>2.7911119999999991</v>
      </c>
      <c r="N15" s="278">
        <v>4.4487196479999964</v>
      </c>
      <c r="O15" s="278">
        <v>2.9942633879999994</v>
      </c>
      <c r="P15" s="278">
        <v>4.2503186000000008</v>
      </c>
      <c r="Q15" s="278">
        <v>17.004413635999995</v>
      </c>
      <c r="R15" s="302" t="s">
        <v>87</v>
      </c>
      <c r="S15" s="301" t="s">
        <v>88</v>
      </c>
      <c r="T15" s="278">
        <v>8.7499999999999964</v>
      </c>
      <c r="U15" s="278">
        <v>14.464639999999994</v>
      </c>
      <c r="V15" s="278">
        <v>12.609999999999992</v>
      </c>
      <c r="W15" s="278">
        <v>40.501905440999955</v>
      </c>
      <c r="X15" s="278">
        <v>37.772608453000018</v>
      </c>
      <c r="Y15" s="278">
        <v>37.537587344999984</v>
      </c>
      <c r="Z15" s="278">
        <v>49.906064662999995</v>
      </c>
      <c r="AA15" s="278">
        <v>201.54280590199994</v>
      </c>
      <c r="AB15" s="278">
        <v>9.3099999999999969</v>
      </c>
      <c r="AC15" s="278">
        <v>15.714639999999992</v>
      </c>
      <c r="AD15" s="278">
        <v>14.249347999999991</v>
      </c>
      <c r="AE15" s="278">
        <v>43.353017440999956</v>
      </c>
      <c r="AF15" s="278">
        <v>42.494228101000019</v>
      </c>
      <c r="AG15" s="278">
        <v>40.90365613299997</v>
      </c>
      <c r="AH15" s="278">
        <v>64.252808263000034</v>
      </c>
      <c r="AI15" s="278">
        <v>230.27769793799996</v>
      </c>
      <c r="AJ15" s="302" t="s">
        <v>87</v>
      </c>
    </row>
    <row r="16" spans="1:39">
      <c r="A16" s="301" t="s">
        <v>90</v>
      </c>
      <c r="B16" s="279"/>
      <c r="C16" s="279">
        <v>0.01</v>
      </c>
      <c r="D16" s="279">
        <v>0.3</v>
      </c>
      <c r="E16" s="279">
        <v>4.82E-2</v>
      </c>
      <c r="F16" s="279">
        <v>0</v>
      </c>
      <c r="G16" s="279">
        <v>0</v>
      </c>
      <c r="H16" s="279"/>
      <c r="I16" s="279">
        <v>0.35820000000000002</v>
      </c>
      <c r="J16" s="279">
        <v>0.22000000000000003</v>
      </c>
      <c r="K16" s="279">
        <v>0.22126620000000002</v>
      </c>
      <c r="L16" s="279">
        <v>0.12</v>
      </c>
      <c r="M16" s="279">
        <v>0.58377690000000004</v>
      </c>
      <c r="N16" s="279">
        <v>1.6059556000000004</v>
      </c>
      <c r="O16" s="279">
        <v>1.3243282000000001</v>
      </c>
      <c r="P16" s="279">
        <v>0.28914470000000003</v>
      </c>
      <c r="Q16" s="279">
        <v>4.3644715999999999</v>
      </c>
      <c r="R16" s="302" t="s">
        <v>89</v>
      </c>
      <c r="S16" s="301" t="s">
        <v>90</v>
      </c>
      <c r="T16" s="279">
        <v>7.269999999999996</v>
      </c>
      <c r="U16" s="279">
        <v>13.626185200000002</v>
      </c>
      <c r="V16" s="279">
        <v>27.299443600000014</v>
      </c>
      <c r="W16" s="279">
        <v>14.487512186999988</v>
      </c>
      <c r="X16" s="279">
        <v>27.362628910000016</v>
      </c>
      <c r="Y16" s="279">
        <v>29.661412548000008</v>
      </c>
      <c r="Z16" s="279">
        <v>22.883695397000022</v>
      </c>
      <c r="AA16" s="279">
        <v>142.59087784200005</v>
      </c>
      <c r="AB16" s="279">
        <v>7.4899999999999958</v>
      </c>
      <c r="AC16" s="279">
        <v>13.857451400000002</v>
      </c>
      <c r="AD16" s="279">
        <v>27.719443600000012</v>
      </c>
      <c r="AE16" s="279">
        <v>15.119489086999986</v>
      </c>
      <c r="AF16" s="279">
        <v>28.968584510000017</v>
      </c>
      <c r="AG16" s="279">
        <v>30.985740748000012</v>
      </c>
      <c r="AH16" s="279">
        <v>23.172840097000023</v>
      </c>
      <c r="AI16" s="279">
        <v>147.31354944200004</v>
      </c>
      <c r="AJ16" s="302" t="s">
        <v>89</v>
      </c>
    </row>
    <row r="17" spans="1:36">
      <c r="A17" s="301" t="s">
        <v>92</v>
      </c>
      <c r="B17" s="278"/>
      <c r="C17" s="278"/>
      <c r="D17" s="278"/>
      <c r="E17" s="278">
        <v>0.02</v>
      </c>
      <c r="F17" s="278"/>
      <c r="G17" s="278"/>
      <c r="H17" s="278"/>
      <c r="I17" s="278">
        <v>0.02</v>
      </c>
      <c r="J17" s="278"/>
      <c r="K17" s="278">
        <v>0.02</v>
      </c>
      <c r="L17" s="278">
        <v>0.20960000000000001</v>
      </c>
      <c r="M17" s="278">
        <v>0.03</v>
      </c>
      <c r="N17" s="278"/>
      <c r="O17" s="278">
        <v>0.16399999999999998</v>
      </c>
      <c r="P17" s="278"/>
      <c r="Q17" s="278">
        <v>0.42359999999999998</v>
      </c>
      <c r="R17" s="302" t="s">
        <v>91</v>
      </c>
      <c r="S17" s="301" t="s">
        <v>92</v>
      </c>
      <c r="T17" s="278">
        <v>0.58000000000000007</v>
      </c>
      <c r="U17" s="278">
        <v>1.9513465999999999</v>
      </c>
      <c r="V17" s="278">
        <v>3.7799999999999985</v>
      </c>
      <c r="W17" s="278">
        <v>13.982099999999999</v>
      </c>
      <c r="X17" s="278">
        <v>10.226690700000002</v>
      </c>
      <c r="Y17" s="278">
        <v>2.3803535</v>
      </c>
      <c r="Z17" s="278">
        <v>4.8025981999999985</v>
      </c>
      <c r="AA17" s="278">
        <v>37.703088999999999</v>
      </c>
      <c r="AB17" s="278">
        <v>0.58000000000000007</v>
      </c>
      <c r="AC17" s="278">
        <v>1.9713465999999999</v>
      </c>
      <c r="AD17" s="278">
        <v>3.9895999999999985</v>
      </c>
      <c r="AE17" s="278">
        <v>14.032099999999998</v>
      </c>
      <c r="AF17" s="278">
        <v>10.226690700000002</v>
      </c>
      <c r="AG17" s="278">
        <v>2.5443535000000002</v>
      </c>
      <c r="AH17" s="278">
        <v>4.8025981999999985</v>
      </c>
      <c r="AI17" s="278">
        <v>38.146689000000002</v>
      </c>
      <c r="AJ17" s="302" t="s">
        <v>91</v>
      </c>
    </row>
    <row r="18" spans="1:36">
      <c r="A18" s="301" t="s">
        <v>94</v>
      </c>
      <c r="B18" s="278"/>
      <c r="C18" s="278">
        <v>0.02</v>
      </c>
      <c r="D18" s="278"/>
      <c r="E18" s="278"/>
      <c r="F18" s="278"/>
      <c r="G18" s="278"/>
      <c r="H18" s="278"/>
      <c r="I18" s="278">
        <v>0.02</v>
      </c>
      <c r="J18" s="278">
        <v>0.09</v>
      </c>
      <c r="K18" s="278"/>
      <c r="L18" s="278"/>
      <c r="M18" s="278">
        <v>0.5</v>
      </c>
      <c r="N18" s="278"/>
      <c r="O18" s="278"/>
      <c r="P18" s="278"/>
      <c r="Q18" s="278">
        <v>0.59</v>
      </c>
      <c r="R18" s="302" t="s">
        <v>664</v>
      </c>
      <c r="S18" s="301" t="s">
        <v>94</v>
      </c>
      <c r="T18" s="278">
        <v>1.4800000000000002</v>
      </c>
      <c r="U18" s="278">
        <v>17.758338999999999</v>
      </c>
      <c r="V18" s="278">
        <v>17.220000000000002</v>
      </c>
      <c r="W18" s="278">
        <v>2.8024684000000004</v>
      </c>
      <c r="X18" s="278">
        <v>10.793152747000001</v>
      </c>
      <c r="Y18" s="278">
        <v>3.529477177</v>
      </c>
      <c r="Z18" s="278">
        <v>1.6393989</v>
      </c>
      <c r="AA18" s="278">
        <v>55.222836224000005</v>
      </c>
      <c r="AB18" s="278">
        <v>1.5700000000000003</v>
      </c>
      <c r="AC18" s="278">
        <v>17.778338999999999</v>
      </c>
      <c r="AD18" s="278">
        <v>17.220000000000002</v>
      </c>
      <c r="AE18" s="278">
        <v>3.3024684000000004</v>
      </c>
      <c r="AF18" s="278">
        <v>10.793152747000001</v>
      </c>
      <c r="AG18" s="278">
        <v>3.529477177</v>
      </c>
      <c r="AH18" s="278">
        <v>1.6393989</v>
      </c>
      <c r="AI18" s="278">
        <v>55.832836224000005</v>
      </c>
      <c r="AJ18" s="302" t="s">
        <v>93</v>
      </c>
    </row>
    <row r="19" spans="1:36">
      <c r="A19" s="301" t="s">
        <v>96</v>
      </c>
      <c r="B19" s="279">
        <v>0.16</v>
      </c>
      <c r="C19" s="279">
        <v>0.17</v>
      </c>
      <c r="D19" s="279">
        <v>0</v>
      </c>
      <c r="E19" s="279"/>
      <c r="F19" s="279"/>
      <c r="G19" s="279">
        <v>0.96281519999999998</v>
      </c>
      <c r="H19" s="279"/>
      <c r="I19" s="279">
        <v>1.2928151999999999</v>
      </c>
      <c r="J19" s="279">
        <v>0.24000000000000002</v>
      </c>
      <c r="K19" s="279">
        <v>3.7816000000000002E-2</v>
      </c>
      <c r="L19" s="279"/>
      <c r="M19" s="279">
        <v>1.2747999999999999</v>
      </c>
      <c r="N19" s="279">
        <v>0.76929999999999998</v>
      </c>
      <c r="O19" s="279">
        <v>1.1905999999999999</v>
      </c>
      <c r="P19" s="279">
        <v>0.1550723</v>
      </c>
      <c r="Q19" s="279">
        <v>3.6675882999999998</v>
      </c>
      <c r="R19" s="302" t="s">
        <v>95</v>
      </c>
      <c r="S19" s="301" t="s">
        <v>96</v>
      </c>
      <c r="T19" s="279">
        <v>8.5400000000000009</v>
      </c>
      <c r="U19" s="279">
        <v>13.269300000000001</v>
      </c>
      <c r="V19" s="279">
        <v>4.4199999999999973</v>
      </c>
      <c r="W19" s="279">
        <v>2.4511999999999996</v>
      </c>
      <c r="X19" s="279">
        <v>2.9464661999999997</v>
      </c>
      <c r="Y19" s="279">
        <v>1.1305940460000001</v>
      </c>
      <c r="Z19" s="279">
        <v>3.4241656669999996</v>
      </c>
      <c r="AA19" s="279">
        <v>36.181725912999994</v>
      </c>
      <c r="AB19" s="279">
        <v>8.9400000000000013</v>
      </c>
      <c r="AC19" s="279">
        <v>13.477116000000001</v>
      </c>
      <c r="AD19" s="279">
        <v>4.4199999999999973</v>
      </c>
      <c r="AE19" s="279">
        <v>3.7259999999999995</v>
      </c>
      <c r="AF19" s="279">
        <v>3.7157662</v>
      </c>
      <c r="AG19" s="279">
        <v>3.2840092459999997</v>
      </c>
      <c r="AH19" s="279">
        <v>3.5792379669999996</v>
      </c>
      <c r="AI19" s="279">
        <v>41.142129412999992</v>
      </c>
      <c r="AJ19" s="302" t="s">
        <v>95</v>
      </c>
    </row>
    <row r="20" spans="1:36">
      <c r="A20" s="301" t="s">
        <v>98</v>
      </c>
      <c r="B20" s="278">
        <v>0.1</v>
      </c>
      <c r="C20" s="278">
        <v>9.0000000000000011E-2</v>
      </c>
      <c r="D20" s="278">
        <v>0.06</v>
      </c>
      <c r="E20" s="278">
        <v>0.29369390000000001</v>
      </c>
      <c r="F20" s="278">
        <v>0.05</v>
      </c>
      <c r="G20" s="278">
        <v>0.24936459999999999</v>
      </c>
      <c r="H20" s="278">
        <v>0.10225000000000001</v>
      </c>
      <c r="I20" s="278">
        <v>0.94530850000000011</v>
      </c>
      <c r="J20" s="278">
        <v>1.3000000000000003</v>
      </c>
      <c r="K20" s="278">
        <v>5.5505847999999993</v>
      </c>
      <c r="L20" s="278">
        <v>1.3100000000000003</v>
      </c>
      <c r="M20" s="278">
        <v>2.9887705999999996</v>
      </c>
      <c r="N20" s="278">
        <v>9.0825358999999999</v>
      </c>
      <c r="O20" s="278">
        <v>4.9779582000000007</v>
      </c>
      <c r="P20" s="278">
        <v>1.8967242000000004</v>
      </c>
      <c r="Q20" s="278">
        <v>27.106573700000002</v>
      </c>
      <c r="R20" s="302" t="s">
        <v>97</v>
      </c>
      <c r="S20" s="301" t="s">
        <v>98</v>
      </c>
      <c r="T20" s="278">
        <v>51.220000000000006</v>
      </c>
      <c r="U20" s="278">
        <v>120.86324150000004</v>
      </c>
      <c r="V20" s="278">
        <v>81.028031000000141</v>
      </c>
      <c r="W20" s="278">
        <v>278.38542571900024</v>
      </c>
      <c r="X20" s="278">
        <v>169.70775370000013</v>
      </c>
      <c r="Y20" s="278">
        <v>182.89659927499972</v>
      </c>
      <c r="Z20" s="278">
        <v>142.49599151100003</v>
      </c>
      <c r="AA20" s="278">
        <v>1026.5970427050004</v>
      </c>
      <c r="AB20" s="278">
        <v>52.620000000000012</v>
      </c>
      <c r="AC20" s="278">
        <v>126.50382630000004</v>
      </c>
      <c r="AD20" s="278">
        <v>82.398031000000159</v>
      </c>
      <c r="AE20" s="278">
        <v>281.66789021900024</v>
      </c>
      <c r="AF20" s="278">
        <v>178.84028960000009</v>
      </c>
      <c r="AG20" s="278">
        <v>188.12392207499974</v>
      </c>
      <c r="AH20" s="278">
        <v>144.49496571100002</v>
      </c>
      <c r="AI20" s="278">
        <v>1054.6489249050003</v>
      </c>
      <c r="AJ20" s="302" t="s">
        <v>97</v>
      </c>
    </row>
    <row r="21" spans="1:36">
      <c r="A21" s="301" t="s">
        <v>100</v>
      </c>
      <c r="B21" s="278">
        <v>0.09</v>
      </c>
      <c r="C21" s="278">
        <v>0.52</v>
      </c>
      <c r="D21" s="278">
        <v>0.58000000000000007</v>
      </c>
      <c r="E21" s="278">
        <v>0.05</v>
      </c>
      <c r="F21" s="278">
        <v>0</v>
      </c>
      <c r="G21" s="278"/>
      <c r="H21" s="278"/>
      <c r="I21" s="278">
        <v>1.24</v>
      </c>
      <c r="J21" s="278">
        <v>0</v>
      </c>
      <c r="K21" s="278">
        <v>0.09</v>
      </c>
      <c r="L21" s="278"/>
      <c r="M21" s="278">
        <v>0.21</v>
      </c>
      <c r="N21" s="278">
        <v>2.3560269000000003</v>
      </c>
      <c r="O21" s="278"/>
      <c r="P21" s="278">
        <v>0.71300000000000008</v>
      </c>
      <c r="Q21" s="278">
        <v>3.3690269000000002</v>
      </c>
      <c r="R21" s="302" t="s">
        <v>99</v>
      </c>
      <c r="S21" s="301" t="s">
        <v>100</v>
      </c>
      <c r="T21" s="278">
        <v>2.17</v>
      </c>
      <c r="U21" s="278">
        <v>18.644200000000009</v>
      </c>
      <c r="V21" s="278">
        <v>9.2065780000000004</v>
      </c>
      <c r="W21" s="278">
        <v>17.142488748000005</v>
      </c>
      <c r="X21" s="278">
        <v>26.740212747000001</v>
      </c>
      <c r="Y21" s="278">
        <v>41.896220125000028</v>
      </c>
      <c r="Z21" s="278">
        <v>11.976277020999998</v>
      </c>
      <c r="AA21" s="278">
        <v>127.77597664100004</v>
      </c>
      <c r="AB21" s="278">
        <v>2.2600000000000002</v>
      </c>
      <c r="AC21" s="278">
        <v>19.254200000000012</v>
      </c>
      <c r="AD21" s="278">
        <v>9.7865780000000004</v>
      </c>
      <c r="AE21" s="278">
        <v>17.402488748000007</v>
      </c>
      <c r="AF21" s="278">
        <v>29.096239646999997</v>
      </c>
      <c r="AG21" s="278">
        <v>41.896220125000028</v>
      </c>
      <c r="AH21" s="278">
        <v>12.689277020999999</v>
      </c>
      <c r="AI21" s="278">
        <v>132.38500354100003</v>
      </c>
      <c r="AJ21" s="302" t="s">
        <v>99</v>
      </c>
    </row>
    <row r="22" spans="1:36">
      <c r="A22" s="301" t="s">
        <v>102</v>
      </c>
      <c r="B22" s="279"/>
      <c r="C22" s="279"/>
      <c r="D22" s="279"/>
      <c r="E22" s="279"/>
      <c r="F22" s="279"/>
      <c r="G22" s="279"/>
      <c r="H22" s="279"/>
      <c r="I22" s="279"/>
      <c r="J22" s="279"/>
      <c r="K22" s="279"/>
      <c r="L22" s="279"/>
      <c r="M22" s="279"/>
      <c r="N22" s="279"/>
      <c r="O22" s="279"/>
      <c r="P22" s="279"/>
      <c r="Q22" s="279"/>
      <c r="R22" s="302" t="s">
        <v>101</v>
      </c>
      <c r="S22" s="301" t="s">
        <v>102</v>
      </c>
      <c r="T22" s="279"/>
      <c r="U22" s="279"/>
      <c r="V22" s="279"/>
      <c r="W22" s="279">
        <v>0.43</v>
      </c>
      <c r="X22" s="279"/>
      <c r="Y22" s="279"/>
      <c r="Z22" s="279"/>
      <c r="AA22" s="279">
        <v>0.43</v>
      </c>
      <c r="AB22" s="279"/>
      <c r="AC22" s="279"/>
      <c r="AD22" s="279"/>
      <c r="AE22" s="279">
        <v>0.43</v>
      </c>
      <c r="AF22" s="279"/>
      <c r="AG22" s="279"/>
      <c r="AH22" s="279"/>
      <c r="AI22" s="279">
        <v>0.43</v>
      </c>
      <c r="AJ22" s="302" t="s">
        <v>101</v>
      </c>
    </row>
    <row r="23" spans="1:36">
      <c r="A23" s="301" t="s">
        <v>104</v>
      </c>
      <c r="B23" s="278">
        <v>0.01</v>
      </c>
      <c r="C23" s="278">
        <v>0.79</v>
      </c>
      <c r="D23" s="278">
        <v>0.24</v>
      </c>
      <c r="E23" s="278"/>
      <c r="F23" s="278">
        <v>4.3750000000000004E-3</v>
      </c>
      <c r="G23" s="278">
        <v>0.20610000000000001</v>
      </c>
      <c r="H23" s="278">
        <v>0.28708850000000002</v>
      </c>
      <c r="I23" s="278">
        <v>1.5375635000000001</v>
      </c>
      <c r="J23" s="278">
        <v>4.22</v>
      </c>
      <c r="K23" s="278">
        <v>0.27</v>
      </c>
      <c r="L23" s="278">
        <v>0.2883</v>
      </c>
      <c r="M23" s="278">
        <v>0.45924600000000004</v>
      </c>
      <c r="N23" s="278">
        <v>7.8545299999999998E-2</v>
      </c>
      <c r="O23" s="278">
        <v>3.9705999999999998E-2</v>
      </c>
      <c r="P23" s="278">
        <v>6.4419894999999991</v>
      </c>
      <c r="Q23" s="278">
        <v>11.797786799999999</v>
      </c>
      <c r="R23" s="302" t="s">
        <v>103</v>
      </c>
      <c r="S23" s="301" t="s">
        <v>104</v>
      </c>
      <c r="T23" s="278">
        <v>12.709999999999996</v>
      </c>
      <c r="U23" s="278">
        <v>5.6872424999999973</v>
      </c>
      <c r="V23" s="278">
        <v>7.3465999999999898</v>
      </c>
      <c r="W23" s="278">
        <v>9.3516118999999982</v>
      </c>
      <c r="X23" s="278">
        <v>9.5632964420000022</v>
      </c>
      <c r="Y23" s="278">
        <v>7.237890300000001</v>
      </c>
      <c r="Z23" s="278">
        <v>23.428930951000012</v>
      </c>
      <c r="AA23" s="278">
        <v>75.325572093000005</v>
      </c>
      <c r="AB23" s="278">
        <v>16.940000000000001</v>
      </c>
      <c r="AC23" s="278">
        <v>6.7472424999999969</v>
      </c>
      <c r="AD23" s="278">
        <v>7.8748999999999905</v>
      </c>
      <c r="AE23" s="278">
        <v>9.8108578999999985</v>
      </c>
      <c r="AF23" s="278">
        <v>9.6462167420000018</v>
      </c>
      <c r="AG23" s="278">
        <v>7.483696300000001</v>
      </c>
      <c r="AH23" s="278">
        <v>30.158008951000006</v>
      </c>
      <c r="AI23" s="278">
        <v>88.660922392999993</v>
      </c>
      <c r="AJ23" s="302" t="s">
        <v>103</v>
      </c>
    </row>
    <row r="24" spans="1:36">
      <c r="A24" s="301" t="s">
        <v>106</v>
      </c>
      <c r="B24" s="278">
        <v>0.30000000000000004</v>
      </c>
      <c r="C24" s="278">
        <v>0.53000000000000014</v>
      </c>
      <c r="D24" s="278">
        <v>0.82000000000000006</v>
      </c>
      <c r="E24" s="278">
        <v>1.2929669029999997</v>
      </c>
      <c r="F24" s="278">
        <v>1.7565764799999997</v>
      </c>
      <c r="G24" s="278">
        <v>2.3849067680000005</v>
      </c>
      <c r="H24" s="278">
        <v>1.6026306999999997</v>
      </c>
      <c r="I24" s="278">
        <v>8.687080851000001</v>
      </c>
      <c r="J24" s="278">
        <v>8.7699999999999942</v>
      </c>
      <c r="K24" s="278">
        <v>6.712122899999998</v>
      </c>
      <c r="L24" s="278">
        <v>17.289862900000013</v>
      </c>
      <c r="M24" s="278">
        <v>12.203059799999995</v>
      </c>
      <c r="N24" s="278">
        <v>16.489651386999999</v>
      </c>
      <c r="O24" s="278">
        <v>22.236284300000005</v>
      </c>
      <c r="P24" s="278">
        <v>9.0119458999999988</v>
      </c>
      <c r="Q24" s="278">
        <v>92.712927187000005</v>
      </c>
      <c r="R24" s="302" t="s">
        <v>105</v>
      </c>
      <c r="S24" s="301" t="s">
        <v>106</v>
      </c>
      <c r="T24" s="278">
        <v>35.979999999999997</v>
      </c>
      <c r="U24" s="278">
        <v>82.16579919300014</v>
      </c>
      <c r="V24" s="278">
        <v>180.02194630800051</v>
      </c>
      <c r="W24" s="278">
        <v>123.93245143600014</v>
      </c>
      <c r="X24" s="278">
        <v>139.05803933000013</v>
      </c>
      <c r="Y24" s="278">
        <v>171.78247638000013</v>
      </c>
      <c r="Z24" s="278">
        <v>150.16248357799978</v>
      </c>
      <c r="AA24" s="278">
        <v>883.10319622500083</v>
      </c>
      <c r="AB24" s="278">
        <v>45.050000000000033</v>
      </c>
      <c r="AC24" s="278">
        <v>89.407922093000238</v>
      </c>
      <c r="AD24" s="278">
        <v>198.13180920800059</v>
      </c>
      <c r="AE24" s="278">
        <v>137.42847813900016</v>
      </c>
      <c r="AF24" s="278">
        <v>157.30426719700014</v>
      </c>
      <c r="AG24" s="278">
        <v>196.40366744800002</v>
      </c>
      <c r="AH24" s="278">
        <v>160.7770601779998</v>
      </c>
      <c r="AI24" s="278">
        <v>984.50320426300095</v>
      </c>
      <c r="AJ24" s="302" t="s">
        <v>105</v>
      </c>
    </row>
    <row r="25" spans="1:36">
      <c r="A25" s="301" t="s">
        <v>108</v>
      </c>
      <c r="B25" s="279"/>
      <c r="C25" s="279"/>
      <c r="D25" s="279"/>
      <c r="E25" s="279"/>
      <c r="F25" s="279"/>
      <c r="G25" s="279"/>
      <c r="H25" s="279"/>
      <c r="I25" s="279"/>
      <c r="J25" s="279"/>
      <c r="K25" s="279"/>
      <c r="L25" s="279"/>
      <c r="M25" s="279"/>
      <c r="N25" s="279"/>
      <c r="O25" s="279"/>
      <c r="P25" s="279"/>
      <c r="Q25" s="279"/>
      <c r="R25" s="302" t="s">
        <v>107</v>
      </c>
      <c r="S25" s="301" t="s">
        <v>108</v>
      </c>
      <c r="T25" s="279"/>
      <c r="U25" s="279"/>
      <c r="V25" s="279">
        <v>0.04</v>
      </c>
      <c r="W25" s="279"/>
      <c r="X25" s="279">
        <v>6.9400000000000003E-2</v>
      </c>
      <c r="Y25" s="279">
        <v>1.9800000000000002E-2</v>
      </c>
      <c r="Z25" s="279">
        <v>1.28</v>
      </c>
      <c r="AA25" s="279">
        <v>1.4092</v>
      </c>
      <c r="AB25" s="279"/>
      <c r="AC25" s="279"/>
      <c r="AD25" s="279">
        <v>0.04</v>
      </c>
      <c r="AE25" s="279"/>
      <c r="AF25" s="279">
        <v>6.9400000000000003E-2</v>
      </c>
      <c r="AG25" s="279">
        <v>1.9800000000000002E-2</v>
      </c>
      <c r="AH25" s="279">
        <v>1.28</v>
      </c>
      <c r="AI25" s="279">
        <v>1.4092</v>
      </c>
      <c r="AJ25" s="302" t="s">
        <v>107</v>
      </c>
    </row>
    <row r="26" spans="1:36">
      <c r="A26" s="301" t="s">
        <v>110</v>
      </c>
      <c r="B26" s="278"/>
      <c r="C26" s="278"/>
      <c r="D26" s="278"/>
      <c r="E26" s="278"/>
      <c r="F26" s="278"/>
      <c r="G26" s="278"/>
      <c r="H26" s="278"/>
      <c r="I26" s="278"/>
      <c r="J26" s="278">
        <v>0.09</v>
      </c>
      <c r="K26" s="278"/>
      <c r="L26" s="278"/>
      <c r="M26" s="278"/>
      <c r="N26" s="278"/>
      <c r="O26" s="278">
        <v>0.14949999999999999</v>
      </c>
      <c r="P26" s="278"/>
      <c r="Q26" s="278">
        <v>0.23949999999999999</v>
      </c>
      <c r="R26" s="302" t="s">
        <v>109</v>
      </c>
      <c r="S26" s="301" t="s">
        <v>110</v>
      </c>
      <c r="T26" s="278">
        <v>0.43</v>
      </c>
      <c r="U26" s="278">
        <v>1.0976000000000001</v>
      </c>
      <c r="V26" s="278">
        <v>0.97000000000000008</v>
      </c>
      <c r="W26" s="278">
        <v>0.41885899999999998</v>
      </c>
      <c r="X26" s="278">
        <v>0.34218280000000001</v>
      </c>
      <c r="Y26" s="278">
        <v>0.13622627000000001</v>
      </c>
      <c r="Z26" s="278">
        <v>1.3797514</v>
      </c>
      <c r="AA26" s="278">
        <v>4.7746194700000002</v>
      </c>
      <c r="AB26" s="278">
        <v>0.52</v>
      </c>
      <c r="AC26" s="278">
        <v>1.0976000000000001</v>
      </c>
      <c r="AD26" s="278">
        <v>0.97000000000000008</v>
      </c>
      <c r="AE26" s="278">
        <v>0.41885899999999998</v>
      </c>
      <c r="AF26" s="278">
        <v>0.34218280000000001</v>
      </c>
      <c r="AG26" s="278">
        <v>0.28572627</v>
      </c>
      <c r="AH26" s="278">
        <v>1.3797514</v>
      </c>
      <c r="AI26" s="278">
        <v>5.0141194700000007</v>
      </c>
      <c r="AJ26" s="302" t="s">
        <v>109</v>
      </c>
    </row>
    <row r="27" spans="1:36">
      <c r="A27" s="301" t="s">
        <v>112</v>
      </c>
      <c r="B27" s="278"/>
      <c r="C27" s="278"/>
      <c r="D27" s="278"/>
      <c r="E27" s="278"/>
      <c r="F27" s="278"/>
      <c r="G27" s="278"/>
      <c r="H27" s="278"/>
      <c r="I27" s="278"/>
      <c r="J27" s="278"/>
      <c r="K27" s="278"/>
      <c r="L27" s="278"/>
      <c r="M27" s="278"/>
      <c r="N27" s="278"/>
      <c r="O27" s="278"/>
      <c r="P27" s="278"/>
      <c r="Q27" s="278"/>
      <c r="R27" s="302" t="s">
        <v>111</v>
      </c>
      <c r="S27" s="301" t="s">
        <v>112</v>
      </c>
      <c r="T27" s="278"/>
      <c r="U27" s="278"/>
      <c r="V27" s="278"/>
      <c r="W27" s="278">
        <v>0.02</v>
      </c>
      <c r="X27" s="278"/>
      <c r="Y27" s="278">
        <v>4.1144100000000003E-2</v>
      </c>
      <c r="Z27" s="278">
        <v>1.52</v>
      </c>
      <c r="AA27" s="278">
        <v>1.5811440999999999</v>
      </c>
      <c r="AB27" s="278"/>
      <c r="AC27" s="278"/>
      <c r="AD27" s="278"/>
      <c r="AE27" s="278">
        <v>0.02</v>
      </c>
      <c r="AF27" s="278"/>
      <c r="AG27" s="278">
        <v>4.1144100000000003E-2</v>
      </c>
      <c r="AH27" s="278">
        <v>1.52</v>
      </c>
      <c r="AI27" s="278">
        <v>1.5811440999999999</v>
      </c>
      <c r="AJ27" s="302" t="s">
        <v>111</v>
      </c>
    </row>
    <row r="28" spans="1:36">
      <c r="A28" s="301"/>
      <c r="B28" s="279"/>
      <c r="C28" s="279"/>
      <c r="D28" s="279"/>
      <c r="E28" s="279"/>
      <c r="F28" s="279"/>
      <c r="G28" s="279"/>
      <c r="H28" s="279"/>
      <c r="I28" s="279"/>
      <c r="J28" s="279"/>
      <c r="K28" s="279"/>
      <c r="L28" s="279"/>
      <c r="M28" s="279">
        <v>0.224</v>
      </c>
      <c r="N28" s="279"/>
      <c r="O28" s="279"/>
      <c r="P28" s="279"/>
      <c r="Q28" s="279">
        <v>0.224</v>
      </c>
      <c r="R28" s="302" t="s">
        <v>113</v>
      </c>
      <c r="S28" s="301"/>
      <c r="T28" s="279">
        <v>24.349999999999998</v>
      </c>
      <c r="U28" s="279"/>
      <c r="V28" s="279"/>
      <c r="W28" s="279">
        <v>10.2477207</v>
      </c>
      <c r="X28" s="279"/>
      <c r="Y28" s="279">
        <v>2.2448000000000001</v>
      </c>
      <c r="Z28" s="279">
        <v>2.4006E-2</v>
      </c>
      <c r="AA28" s="279">
        <v>36.866526699999994</v>
      </c>
      <c r="AB28" s="279">
        <v>24.349999999999998</v>
      </c>
      <c r="AC28" s="279"/>
      <c r="AD28" s="279"/>
      <c r="AE28" s="279">
        <v>10.471720699999999</v>
      </c>
      <c r="AF28" s="279"/>
      <c r="AG28" s="279">
        <v>2.2448000000000001</v>
      </c>
      <c r="AH28" s="279">
        <v>2.4006E-2</v>
      </c>
      <c r="AI28" s="279">
        <v>37.090526699999998</v>
      </c>
      <c r="AJ28" s="302" t="s">
        <v>113</v>
      </c>
    </row>
    <row r="29" spans="1:36">
      <c r="A29" s="301" t="s">
        <v>115</v>
      </c>
      <c r="B29" s="278">
        <v>0.30000000000000004</v>
      </c>
      <c r="C29" s="278">
        <v>1.34</v>
      </c>
      <c r="D29" s="278">
        <v>0.4</v>
      </c>
      <c r="E29" s="278">
        <v>0.16675999999999999</v>
      </c>
      <c r="F29" s="278">
        <v>1.3299999999999998</v>
      </c>
      <c r="G29" s="278">
        <v>0.16209999999999999</v>
      </c>
      <c r="H29" s="278">
        <v>6.6000000000000003E-2</v>
      </c>
      <c r="I29" s="278">
        <v>3.7648600000000001</v>
      </c>
      <c r="J29" s="278">
        <v>1.61</v>
      </c>
      <c r="K29" s="278">
        <v>0.64</v>
      </c>
      <c r="L29" s="278">
        <v>1.57</v>
      </c>
      <c r="M29" s="278">
        <v>0.2</v>
      </c>
      <c r="N29" s="278">
        <v>0</v>
      </c>
      <c r="O29" s="278">
        <v>0.53003359999999999</v>
      </c>
      <c r="P29" s="278">
        <v>1.117213</v>
      </c>
      <c r="Q29" s="278">
        <v>5.6672466000000004</v>
      </c>
      <c r="R29" s="302" t="s">
        <v>114</v>
      </c>
      <c r="S29" s="301" t="s">
        <v>115</v>
      </c>
      <c r="T29" s="278">
        <v>9.6399999999999952</v>
      </c>
      <c r="U29" s="278">
        <v>22.936900000000001</v>
      </c>
      <c r="V29" s="278">
        <v>5.87</v>
      </c>
      <c r="W29" s="278">
        <v>6.2180850999999979</v>
      </c>
      <c r="X29" s="278">
        <v>18.377883775000008</v>
      </c>
      <c r="Y29" s="278">
        <v>77.008124362000046</v>
      </c>
      <c r="Z29" s="278">
        <v>14.2234313</v>
      </c>
      <c r="AA29" s="278">
        <v>154.27442453700004</v>
      </c>
      <c r="AB29" s="278">
        <v>11.549999999999995</v>
      </c>
      <c r="AC29" s="278">
        <v>24.916899999999998</v>
      </c>
      <c r="AD29" s="278">
        <v>7.839999999999999</v>
      </c>
      <c r="AE29" s="278">
        <v>6.5848450999999999</v>
      </c>
      <c r="AF29" s="278">
        <v>19.707883775000006</v>
      </c>
      <c r="AG29" s="278">
        <v>77.700257962000038</v>
      </c>
      <c r="AH29" s="278">
        <v>15.406644299999998</v>
      </c>
      <c r="AI29" s="278">
        <v>163.70653113700004</v>
      </c>
      <c r="AJ29" s="302" t="s">
        <v>114</v>
      </c>
    </row>
    <row r="30" spans="1:36">
      <c r="A30" s="301" t="s">
        <v>403</v>
      </c>
      <c r="B30" s="278">
        <v>0.71000000000000008</v>
      </c>
      <c r="C30" s="278">
        <v>1.1227</v>
      </c>
      <c r="D30" s="278">
        <v>1.48</v>
      </c>
      <c r="E30" s="278">
        <v>2.0899999999999994</v>
      </c>
      <c r="F30" s="278">
        <v>2.1816011999999998</v>
      </c>
      <c r="G30" s="278">
        <v>14.926717730000002</v>
      </c>
      <c r="H30" s="278">
        <v>2.2135926000000001</v>
      </c>
      <c r="I30" s="278">
        <v>24.724611529999997</v>
      </c>
      <c r="J30" s="278">
        <v>14.540000000000001</v>
      </c>
      <c r="K30" s="278">
        <v>11.449999999999998</v>
      </c>
      <c r="L30" s="278">
        <v>45.030000000000008</v>
      </c>
      <c r="M30" s="278">
        <v>179.2144941</v>
      </c>
      <c r="N30" s="278">
        <v>10.149772300000002</v>
      </c>
      <c r="O30" s="278">
        <v>9.0233381999999995</v>
      </c>
      <c r="P30" s="278">
        <v>36.828343799999999</v>
      </c>
      <c r="Q30" s="278">
        <v>306.23594839999998</v>
      </c>
      <c r="R30" s="302" t="s">
        <v>116</v>
      </c>
      <c r="S30" s="301" t="s">
        <v>403</v>
      </c>
      <c r="T30" s="278">
        <v>458.19999999999953</v>
      </c>
      <c r="U30" s="278">
        <v>210.0998000000001</v>
      </c>
      <c r="V30" s="278">
        <v>537.21999999999935</v>
      </c>
      <c r="W30" s="278">
        <v>451.33152340199996</v>
      </c>
      <c r="X30" s="278">
        <v>597.39414648899947</v>
      </c>
      <c r="Y30" s="278">
        <v>597.62986489500065</v>
      </c>
      <c r="Z30" s="278">
        <v>216.402992829</v>
      </c>
      <c r="AA30" s="278">
        <v>3068.2783276149994</v>
      </c>
      <c r="AB30" s="278">
        <v>473.44999999999948</v>
      </c>
      <c r="AC30" s="278">
        <v>222.6725000000001</v>
      </c>
      <c r="AD30" s="278">
        <v>583.72999999999911</v>
      </c>
      <c r="AE30" s="278">
        <v>632.63601750200019</v>
      </c>
      <c r="AF30" s="278">
        <v>609.72551998899928</v>
      </c>
      <c r="AG30" s="278">
        <v>621.57992082500027</v>
      </c>
      <c r="AH30" s="278">
        <v>255.44492922900002</v>
      </c>
      <c r="AI30" s="278">
        <v>3399.2388875449988</v>
      </c>
      <c r="AJ30" s="302" t="s">
        <v>116</v>
      </c>
    </row>
    <row r="31" spans="1:36">
      <c r="A31" s="301" t="s">
        <v>118</v>
      </c>
      <c r="B31" s="279"/>
      <c r="C31" s="279"/>
      <c r="D31" s="279"/>
      <c r="E31" s="279"/>
      <c r="F31" s="279"/>
      <c r="G31" s="279"/>
      <c r="H31" s="279">
        <v>0.02</v>
      </c>
      <c r="I31" s="279">
        <v>0.02</v>
      </c>
      <c r="J31" s="279"/>
      <c r="K31" s="279"/>
      <c r="L31" s="279"/>
      <c r="M31" s="279"/>
      <c r="N31" s="279"/>
      <c r="O31" s="279">
        <v>0.41641200000000006</v>
      </c>
      <c r="P31" s="279">
        <v>0.11</v>
      </c>
      <c r="Q31" s="279">
        <v>0.5264120000000001</v>
      </c>
      <c r="R31" s="302" t="s">
        <v>117</v>
      </c>
      <c r="S31" s="301" t="s">
        <v>118</v>
      </c>
      <c r="T31" s="279">
        <v>0</v>
      </c>
      <c r="U31" s="279">
        <v>0.05</v>
      </c>
      <c r="V31" s="279"/>
      <c r="W31" s="279">
        <v>6.9999999999999993E-2</v>
      </c>
      <c r="X31" s="279">
        <v>0.13</v>
      </c>
      <c r="Y31" s="279">
        <v>1.3985000000000001</v>
      </c>
      <c r="Z31" s="279">
        <v>1.5099</v>
      </c>
      <c r="AA31" s="279">
        <v>3.1584000000000003</v>
      </c>
      <c r="AB31" s="279">
        <v>0</v>
      </c>
      <c r="AC31" s="279">
        <v>0.05</v>
      </c>
      <c r="AD31" s="279"/>
      <c r="AE31" s="279">
        <v>6.9999999999999993E-2</v>
      </c>
      <c r="AF31" s="279">
        <v>0.13</v>
      </c>
      <c r="AG31" s="279">
        <v>1.8149120000000003</v>
      </c>
      <c r="AH31" s="279">
        <v>1.6399000000000001</v>
      </c>
      <c r="AI31" s="279">
        <v>3.7048120000000004</v>
      </c>
      <c r="AJ31" s="302" t="s">
        <v>117</v>
      </c>
    </row>
    <row r="32" spans="1:36">
      <c r="A32" s="301" t="s">
        <v>120</v>
      </c>
      <c r="B32" s="278">
        <v>0.01</v>
      </c>
      <c r="C32" s="278">
        <v>6.0000000000000001E-3</v>
      </c>
      <c r="D32" s="278"/>
      <c r="E32" s="278"/>
      <c r="F32" s="278"/>
      <c r="G32" s="278">
        <v>0.5</v>
      </c>
      <c r="H32" s="278">
        <v>0.36994000000000005</v>
      </c>
      <c r="I32" s="278">
        <v>0.88594000000000006</v>
      </c>
      <c r="J32" s="278">
        <v>0.21000000000000002</v>
      </c>
      <c r="K32" s="278">
        <v>0.15000000000000002</v>
      </c>
      <c r="L32" s="278">
        <v>0.04</v>
      </c>
      <c r="M32" s="278">
        <v>0.05</v>
      </c>
      <c r="N32" s="278">
        <v>0.44647029999999999</v>
      </c>
      <c r="O32" s="278">
        <v>8.3638000000000011E-3</v>
      </c>
      <c r="P32" s="278">
        <v>0.30042760000000002</v>
      </c>
      <c r="Q32" s="278">
        <v>1.2052617000000001</v>
      </c>
      <c r="R32" s="302" t="s">
        <v>119</v>
      </c>
      <c r="S32" s="301" t="s">
        <v>120</v>
      </c>
      <c r="T32" s="278">
        <v>19.03</v>
      </c>
      <c r="U32" s="278">
        <v>8.045399999999999</v>
      </c>
      <c r="V32" s="278">
        <v>5.1104999999999974</v>
      </c>
      <c r="W32" s="278">
        <v>8.732987099999999</v>
      </c>
      <c r="X32" s="278">
        <v>50.012785000000008</v>
      </c>
      <c r="Y32" s="278">
        <v>14.681901178999995</v>
      </c>
      <c r="Z32" s="278">
        <v>13.012441742000009</v>
      </c>
      <c r="AA32" s="278">
        <v>118.626015021</v>
      </c>
      <c r="AB32" s="278">
        <v>19.250000000000004</v>
      </c>
      <c r="AC32" s="278">
        <v>8.2013999999999978</v>
      </c>
      <c r="AD32" s="278">
        <v>5.1504999999999974</v>
      </c>
      <c r="AE32" s="278">
        <v>8.7829870999999979</v>
      </c>
      <c r="AF32" s="278">
        <v>50.459255300000002</v>
      </c>
      <c r="AG32" s="278">
        <v>15.190264978999997</v>
      </c>
      <c r="AH32" s="278">
        <v>13.682809342000006</v>
      </c>
      <c r="AI32" s="278">
        <v>120.717216721</v>
      </c>
      <c r="AJ32" s="302" t="s">
        <v>119</v>
      </c>
    </row>
    <row r="33" spans="1:37">
      <c r="A33" s="301" t="s">
        <v>122</v>
      </c>
      <c r="B33" s="278">
        <v>0.13</v>
      </c>
      <c r="C33" s="278"/>
      <c r="D33" s="278">
        <v>3.49</v>
      </c>
      <c r="E33" s="278">
        <v>4.6826999999999996</v>
      </c>
      <c r="F33" s="278">
        <v>2.5750699999999997</v>
      </c>
      <c r="G33" s="278">
        <v>0.38560549999999999</v>
      </c>
      <c r="H33" s="278">
        <v>1.0428099999999998</v>
      </c>
      <c r="I33" s="278">
        <v>12.3061855</v>
      </c>
      <c r="J33" s="278">
        <v>1.5999999999999999</v>
      </c>
      <c r="K33" s="278">
        <v>5.7924272999999973</v>
      </c>
      <c r="L33" s="278">
        <v>9.4799999999999969</v>
      </c>
      <c r="M33" s="278">
        <v>6.755453000000001</v>
      </c>
      <c r="N33" s="278">
        <v>2.7848864</v>
      </c>
      <c r="O33" s="278">
        <v>2.2764999999999995</v>
      </c>
      <c r="P33" s="278">
        <v>13.013315943</v>
      </c>
      <c r="Q33" s="278">
        <v>41.702582642999992</v>
      </c>
      <c r="R33" s="302" t="s">
        <v>121</v>
      </c>
      <c r="S33" s="301" t="s">
        <v>122</v>
      </c>
      <c r="T33" s="278">
        <v>15.23</v>
      </c>
      <c r="U33" s="278">
        <v>25.633040200000018</v>
      </c>
      <c r="V33" s="278">
        <v>17.36500000000002</v>
      </c>
      <c r="W33" s="278">
        <v>23.738354885999996</v>
      </c>
      <c r="X33" s="278">
        <v>31.209371550999997</v>
      </c>
      <c r="Y33" s="278">
        <v>26.600784996000009</v>
      </c>
      <c r="Z33" s="278">
        <v>50.132543481999988</v>
      </c>
      <c r="AA33" s="278">
        <v>189.90909511500004</v>
      </c>
      <c r="AB33" s="278">
        <v>16.960000000000015</v>
      </c>
      <c r="AC33" s="278">
        <v>31.425467500000014</v>
      </c>
      <c r="AD33" s="278">
        <v>30.335000000000022</v>
      </c>
      <c r="AE33" s="278">
        <v>35.176507885999975</v>
      </c>
      <c r="AF33" s="278">
        <v>36.56932795100002</v>
      </c>
      <c r="AG33" s="278">
        <v>29.262890495999997</v>
      </c>
      <c r="AH33" s="278">
        <v>64.188669425000001</v>
      </c>
      <c r="AI33" s="278">
        <v>243.91786325800007</v>
      </c>
      <c r="AJ33" s="302" t="s">
        <v>121</v>
      </c>
    </row>
    <row r="34" spans="1:37">
      <c r="A34" s="301" t="s">
        <v>124</v>
      </c>
      <c r="B34" s="279"/>
      <c r="C34" s="279"/>
      <c r="D34" s="279"/>
      <c r="E34" s="279"/>
      <c r="F34" s="279"/>
      <c r="G34" s="279"/>
      <c r="H34" s="279"/>
      <c r="I34" s="279"/>
      <c r="J34" s="279"/>
      <c r="K34" s="279"/>
      <c r="L34" s="279"/>
      <c r="M34" s="279"/>
      <c r="N34" s="279">
        <v>0.02</v>
      </c>
      <c r="O34" s="279"/>
      <c r="P34" s="279"/>
      <c r="Q34" s="279">
        <v>0.02</v>
      </c>
      <c r="R34" s="302" t="s">
        <v>123</v>
      </c>
      <c r="S34" s="301" t="s">
        <v>124</v>
      </c>
      <c r="T34" s="279"/>
      <c r="U34" s="279"/>
      <c r="V34" s="279"/>
      <c r="W34" s="279">
        <v>3.5865000000000001E-2</v>
      </c>
      <c r="X34" s="279">
        <v>1.0055000000000001</v>
      </c>
      <c r="Y34" s="279">
        <v>0.01</v>
      </c>
      <c r="Z34" s="279"/>
      <c r="AA34" s="279">
        <v>1.0513650000000001</v>
      </c>
      <c r="AB34" s="279"/>
      <c r="AC34" s="279"/>
      <c r="AD34" s="279"/>
      <c r="AE34" s="279">
        <v>3.5865000000000001E-2</v>
      </c>
      <c r="AF34" s="279">
        <v>1.0255000000000001</v>
      </c>
      <c r="AG34" s="279">
        <v>0.01</v>
      </c>
      <c r="AH34" s="279"/>
      <c r="AI34" s="279">
        <v>1.0713650000000001</v>
      </c>
      <c r="AJ34" s="304" t="s">
        <v>123</v>
      </c>
    </row>
    <row r="35" spans="1:37">
      <c r="A35" s="301" t="s">
        <v>126</v>
      </c>
      <c r="B35" s="278">
        <v>0.01</v>
      </c>
      <c r="C35" s="278">
        <v>0.43999999999999995</v>
      </c>
      <c r="D35" s="278">
        <v>0.22</v>
      </c>
      <c r="E35" s="278">
        <v>0.47833889999999996</v>
      </c>
      <c r="F35" s="278">
        <v>2.6475</v>
      </c>
      <c r="G35" s="278">
        <v>0.15000000000000002</v>
      </c>
      <c r="H35" s="278">
        <v>0.97807040000000001</v>
      </c>
      <c r="I35" s="278">
        <v>4.9239093</v>
      </c>
      <c r="J35" s="278">
        <v>0.3</v>
      </c>
      <c r="K35" s="278">
        <v>3.6861904000000001</v>
      </c>
      <c r="L35" s="278">
        <v>1.1128019999999998</v>
      </c>
      <c r="M35" s="278">
        <v>5.4071406</v>
      </c>
      <c r="N35" s="278">
        <v>4.9260488999999996</v>
      </c>
      <c r="O35" s="278">
        <v>6.0066754999999974</v>
      </c>
      <c r="P35" s="278">
        <v>9.3593365999999971</v>
      </c>
      <c r="Q35" s="278">
        <v>30.798193999999995</v>
      </c>
      <c r="R35" s="302" t="s">
        <v>125</v>
      </c>
      <c r="S35" s="301" t="s">
        <v>126</v>
      </c>
      <c r="T35" s="278">
        <v>11.159999999999997</v>
      </c>
      <c r="U35" s="278">
        <v>28.424785900000025</v>
      </c>
      <c r="V35" s="278">
        <v>26.816785000000039</v>
      </c>
      <c r="W35" s="278">
        <v>27.084162540000023</v>
      </c>
      <c r="X35" s="278">
        <v>47.262713552000001</v>
      </c>
      <c r="Y35" s="278">
        <v>85.76606086999989</v>
      </c>
      <c r="Z35" s="278">
        <v>98.48575254400005</v>
      </c>
      <c r="AA35" s="278">
        <v>325.000260406</v>
      </c>
      <c r="AB35" s="278">
        <v>11.469999999999997</v>
      </c>
      <c r="AC35" s="278">
        <v>32.550976300000023</v>
      </c>
      <c r="AD35" s="278">
        <v>28.149587000000043</v>
      </c>
      <c r="AE35" s="278">
        <v>32.969642040000018</v>
      </c>
      <c r="AF35" s="278">
        <v>54.836262452000014</v>
      </c>
      <c r="AG35" s="278">
        <v>91.922736369999882</v>
      </c>
      <c r="AH35" s="278">
        <v>108.82315954400006</v>
      </c>
      <c r="AI35" s="278">
        <v>360.72236370600007</v>
      </c>
      <c r="AJ35" s="302" t="s">
        <v>125</v>
      </c>
    </row>
    <row r="36" spans="1:37">
      <c r="A36" s="301" t="s">
        <v>128</v>
      </c>
      <c r="B36" s="278">
        <v>0.02</v>
      </c>
      <c r="C36" s="278">
        <v>0.08</v>
      </c>
      <c r="D36" s="278">
        <v>7.0000000000000007E-2</v>
      </c>
      <c r="E36" s="278">
        <v>0.18817990000000001</v>
      </c>
      <c r="F36" s="278">
        <v>0.17299999999999999</v>
      </c>
      <c r="G36" s="278">
        <v>0.3642802</v>
      </c>
      <c r="H36" s="278">
        <v>0.62240844200000001</v>
      </c>
      <c r="I36" s="278">
        <v>1.517868542</v>
      </c>
      <c r="J36" s="278">
        <v>0.12</v>
      </c>
      <c r="K36" s="278">
        <v>0.66199999999999992</v>
      </c>
      <c r="L36" s="278">
        <v>3.9139999999999993</v>
      </c>
      <c r="M36" s="278">
        <v>2.9944539000000003</v>
      </c>
      <c r="N36" s="278">
        <v>1.9988445999999997</v>
      </c>
      <c r="O36" s="278">
        <v>1.9082600000000003</v>
      </c>
      <c r="P36" s="278">
        <v>1.766</v>
      </c>
      <c r="Q36" s="278">
        <v>13.3635585</v>
      </c>
      <c r="R36" s="302" t="s">
        <v>127</v>
      </c>
      <c r="S36" s="301" t="s">
        <v>128</v>
      </c>
      <c r="T36" s="278">
        <v>6.04</v>
      </c>
      <c r="U36" s="278">
        <v>37.610000000000007</v>
      </c>
      <c r="V36" s="278">
        <v>3.404612199999999</v>
      </c>
      <c r="W36" s="278">
        <v>17.209516400000005</v>
      </c>
      <c r="X36" s="278">
        <v>9.3477066739999959</v>
      </c>
      <c r="Y36" s="278">
        <v>11.329031800000003</v>
      </c>
      <c r="Z36" s="278">
        <v>16.377466800000001</v>
      </c>
      <c r="AA36" s="278">
        <v>101.31833387400002</v>
      </c>
      <c r="AB36" s="278">
        <v>6.1799999999999988</v>
      </c>
      <c r="AC36" s="278">
        <v>38.352000000000018</v>
      </c>
      <c r="AD36" s="278">
        <v>7.3886121999999963</v>
      </c>
      <c r="AE36" s="278">
        <v>20.39215020000001</v>
      </c>
      <c r="AF36" s="278">
        <v>11.519551273999999</v>
      </c>
      <c r="AG36" s="278">
        <v>13.601572000000008</v>
      </c>
      <c r="AH36" s="278">
        <v>18.765875242</v>
      </c>
      <c r="AI36" s="278">
        <v>116.19976091600003</v>
      </c>
      <c r="AJ36" s="302" t="s">
        <v>127</v>
      </c>
    </row>
    <row r="37" spans="1:37">
      <c r="A37" s="301" t="s">
        <v>130</v>
      </c>
      <c r="B37" s="279"/>
      <c r="C37" s="279">
        <v>0</v>
      </c>
      <c r="D37" s="279"/>
      <c r="E37" s="279"/>
      <c r="F37" s="279"/>
      <c r="G37" s="279"/>
      <c r="H37" s="279"/>
      <c r="I37" s="279">
        <v>0</v>
      </c>
      <c r="J37" s="279">
        <v>0.24</v>
      </c>
      <c r="K37" s="279"/>
      <c r="L37" s="279"/>
      <c r="M37" s="279"/>
      <c r="N37" s="279"/>
      <c r="O37" s="279"/>
      <c r="P37" s="279"/>
      <c r="Q37" s="279">
        <v>0.24</v>
      </c>
      <c r="R37" s="302" t="s">
        <v>129</v>
      </c>
      <c r="S37" s="301" t="s">
        <v>130</v>
      </c>
      <c r="T37" s="279">
        <v>0.3</v>
      </c>
      <c r="U37" s="279">
        <v>0</v>
      </c>
      <c r="V37" s="279">
        <v>0.25</v>
      </c>
      <c r="W37" s="279">
        <v>0.11956069999999999</v>
      </c>
      <c r="X37" s="279">
        <v>0.31625829999999999</v>
      </c>
      <c r="Y37" s="279"/>
      <c r="Z37" s="279">
        <v>7.1999999999999995E-2</v>
      </c>
      <c r="AA37" s="279">
        <v>1.0578190000000001</v>
      </c>
      <c r="AB37" s="279">
        <v>0.54</v>
      </c>
      <c r="AC37" s="279">
        <v>0</v>
      </c>
      <c r="AD37" s="279">
        <v>0.25</v>
      </c>
      <c r="AE37" s="279">
        <v>0.11956069999999999</v>
      </c>
      <c r="AF37" s="279">
        <v>0.31625829999999999</v>
      </c>
      <c r="AG37" s="279"/>
      <c r="AH37" s="279">
        <v>7.1999999999999995E-2</v>
      </c>
      <c r="AI37" s="279">
        <v>1.2978190000000001</v>
      </c>
      <c r="AJ37" s="302" t="s">
        <v>129</v>
      </c>
    </row>
    <row r="38" spans="1:37">
      <c r="A38" s="301" t="s">
        <v>132</v>
      </c>
      <c r="B38" s="278"/>
      <c r="C38" s="278">
        <v>0.97</v>
      </c>
      <c r="D38" s="278">
        <v>0</v>
      </c>
      <c r="E38" s="278">
        <v>0.14799999999999999</v>
      </c>
      <c r="F38" s="278"/>
      <c r="G38" s="278">
        <v>0.02</v>
      </c>
      <c r="H38" s="278">
        <v>7.3825000000000002E-2</v>
      </c>
      <c r="I38" s="278">
        <v>1.2118249999999999</v>
      </c>
      <c r="J38" s="278">
        <v>0.70000000000000007</v>
      </c>
      <c r="K38" s="278">
        <v>1.1600000000000001</v>
      </c>
      <c r="L38" s="278">
        <v>3.0599999999999992</v>
      </c>
      <c r="M38" s="278">
        <v>0.68797920000000012</v>
      </c>
      <c r="N38" s="278">
        <v>0.6025741</v>
      </c>
      <c r="O38" s="278">
        <v>1.7089996529999998</v>
      </c>
      <c r="P38" s="278">
        <v>1.9183531940000003</v>
      </c>
      <c r="Q38" s="278">
        <v>9.837906147</v>
      </c>
      <c r="R38" s="302" t="s">
        <v>131</v>
      </c>
      <c r="S38" s="301" t="s">
        <v>132</v>
      </c>
      <c r="T38" s="278">
        <v>10.879999999999997</v>
      </c>
      <c r="U38" s="278">
        <v>18.378599999999992</v>
      </c>
      <c r="V38" s="278">
        <v>22.312805950000008</v>
      </c>
      <c r="W38" s="278">
        <v>31.701679800000012</v>
      </c>
      <c r="X38" s="278">
        <v>37.252426245999985</v>
      </c>
      <c r="Y38" s="278">
        <v>21.052429658000008</v>
      </c>
      <c r="Z38" s="278">
        <v>40.920129100000004</v>
      </c>
      <c r="AA38" s="278">
        <v>182.498070754</v>
      </c>
      <c r="AB38" s="278">
        <v>11.579999999999998</v>
      </c>
      <c r="AC38" s="278">
        <v>20.508599999999998</v>
      </c>
      <c r="AD38" s="278">
        <v>25.372805950000014</v>
      </c>
      <c r="AE38" s="278">
        <v>32.537659000000005</v>
      </c>
      <c r="AF38" s="278">
        <v>37.855000345999997</v>
      </c>
      <c r="AG38" s="278">
        <v>22.781429311000011</v>
      </c>
      <c r="AH38" s="278">
        <v>42.912307294000001</v>
      </c>
      <c r="AI38" s="278">
        <v>193.54780190100001</v>
      </c>
      <c r="AJ38" s="302" t="s">
        <v>131</v>
      </c>
    </row>
    <row r="39" spans="1:37">
      <c r="A39" s="301" t="s">
        <v>134</v>
      </c>
      <c r="B39" s="278"/>
      <c r="C39" s="278"/>
      <c r="D39" s="278"/>
      <c r="E39" s="278"/>
      <c r="F39" s="278"/>
      <c r="G39" s="278"/>
      <c r="H39" s="278">
        <v>0.32057170000000001</v>
      </c>
      <c r="I39" s="278">
        <v>0.32057170000000001</v>
      </c>
      <c r="J39" s="278"/>
      <c r="K39" s="278">
        <v>0.09</v>
      </c>
      <c r="L39" s="278">
        <v>1.5</v>
      </c>
      <c r="M39" s="278">
        <v>0.55678600000000011</v>
      </c>
      <c r="N39" s="278">
        <v>2.2185000000000001</v>
      </c>
      <c r="O39" s="278">
        <v>0.69645000000000001</v>
      </c>
      <c r="P39" s="278">
        <v>0.3201</v>
      </c>
      <c r="Q39" s="278">
        <v>5.3818359999999998</v>
      </c>
      <c r="R39" s="302" t="s">
        <v>133</v>
      </c>
      <c r="S39" s="301" t="s">
        <v>134</v>
      </c>
      <c r="T39" s="278">
        <v>1.6700000000000002</v>
      </c>
      <c r="U39" s="278">
        <v>1.99</v>
      </c>
      <c r="V39" s="278">
        <v>2.17</v>
      </c>
      <c r="W39" s="278">
        <v>2.6913263999999995</v>
      </c>
      <c r="X39" s="278">
        <v>4.4856186000000013</v>
      </c>
      <c r="Y39" s="278">
        <v>3.5429528999999986</v>
      </c>
      <c r="Z39" s="278">
        <v>4.7652920999999981</v>
      </c>
      <c r="AA39" s="278">
        <v>21.315190000000001</v>
      </c>
      <c r="AB39" s="278">
        <v>1.6700000000000002</v>
      </c>
      <c r="AC39" s="278">
        <v>2.0799999999999996</v>
      </c>
      <c r="AD39" s="278">
        <v>3.67</v>
      </c>
      <c r="AE39" s="278">
        <v>3.2481123999999997</v>
      </c>
      <c r="AF39" s="278">
        <v>6.7041186000000019</v>
      </c>
      <c r="AG39" s="278">
        <v>4.2394028999999982</v>
      </c>
      <c r="AH39" s="278">
        <v>5.4059637999999985</v>
      </c>
      <c r="AI39" s="278">
        <v>27.0175977</v>
      </c>
      <c r="AJ39" s="302" t="s">
        <v>133</v>
      </c>
    </row>
    <row r="40" spans="1:37" s="183" customFormat="1">
      <c r="A40" s="301" t="s">
        <v>136</v>
      </c>
      <c r="B40" s="279"/>
      <c r="C40" s="279"/>
      <c r="D40" s="279"/>
      <c r="E40" s="279">
        <v>1.21E-2</v>
      </c>
      <c r="F40" s="279">
        <v>5.0002500000000005E-2</v>
      </c>
      <c r="G40" s="279">
        <v>0.69784830000000009</v>
      </c>
      <c r="H40" s="279">
        <v>0.17015000000000002</v>
      </c>
      <c r="I40" s="279">
        <v>0.93010080000000017</v>
      </c>
      <c r="J40" s="279">
        <v>0.02</v>
      </c>
      <c r="K40" s="279">
        <v>7.9999999999999988E-2</v>
      </c>
      <c r="L40" s="279">
        <v>0.08</v>
      </c>
      <c r="M40" s="279">
        <v>0.65529999999999999</v>
      </c>
      <c r="N40" s="279">
        <v>0.77129999999999999</v>
      </c>
      <c r="O40" s="279">
        <v>1.2087397</v>
      </c>
      <c r="P40" s="279">
        <v>0.62260000000000004</v>
      </c>
      <c r="Q40" s="279">
        <v>3.4379397000000003</v>
      </c>
      <c r="R40" s="302" t="s">
        <v>135</v>
      </c>
      <c r="S40" s="301" t="s">
        <v>136</v>
      </c>
      <c r="T40" s="279">
        <v>3.0199999999999996</v>
      </c>
      <c r="U40" s="279">
        <v>9.1999999999999975</v>
      </c>
      <c r="V40" s="279">
        <v>4.8687703999999989</v>
      </c>
      <c r="W40" s="279">
        <v>3.7672191109999993</v>
      </c>
      <c r="X40" s="279">
        <v>6.2877204889999962</v>
      </c>
      <c r="Y40" s="279">
        <v>8.074190466000001</v>
      </c>
      <c r="Z40" s="279">
        <v>15.179760491000005</v>
      </c>
      <c r="AA40" s="279">
        <v>50.397660956999992</v>
      </c>
      <c r="AB40" s="279">
        <v>3.0399999999999991</v>
      </c>
      <c r="AC40" s="279">
        <v>9.2799999999999958</v>
      </c>
      <c r="AD40" s="279">
        <v>4.9487703999999981</v>
      </c>
      <c r="AE40" s="279">
        <v>4.4346191109999991</v>
      </c>
      <c r="AF40" s="279">
        <v>7.1090229889999978</v>
      </c>
      <c r="AG40" s="279">
        <v>9.9807784660000038</v>
      </c>
      <c r="AH40" s="279">
        <v>15.972510491000007</v>
      </c>
      <c r="AI40" s="279">
        <v>54.765701457000006</v>
      </c>
      <c r="AJ40" s="302" t="s">
        <v>135</v>
      </c>
      <c r="AK40" s="182"/>
    </row>
    <row r="41" spans="1:37" ht="33" customHeight="1">
      <c r="A41" s="305" t="s">
        <v>138</v>
      </c>
      <c r="B41" s="281"/>
      <c r="C41" s="281"/>
      <c r="D41" s="281"/>
      <c r="E41" s="281"/>
      <c r="F41" s="281"/>
      <c r="G41" s="281"/>
      <c r="H41" s="281"/>
      <c r="I41" s="279"/>
      <c r="J41" s="281"/>
      <c r="K41" s="281"/>
      <c r="L41" s="278">
        <v>0.06</v>
      </c>
      <c r="M41" s="278"/>
      <c r="N41" s="278">
        <v>4.0890000000000003E-2</v>
      </c>
      <c r="O41" s="278"/>
      <c r="P41" s="278"/>
      <c r="Q41" s="278">
        <v>0.10089000000000001</v>
      </c>
      <c r="R41" s="306" t="s">
        <v>137</v>
      </c>
      <c r="S41" s="305" t="s">
        <v>138</v>
      </c>
      <c r="T41" s="281"/>
      <c r="U41" s="281"/>
      <c r="V41" s="281"/>
      <c r="W41" s="281"/>
      <c r="X41" s="278">
        <v>0.1</v>
      </c>
      <c r="Y41" s="278">
        <v>0.20700000000000002</v>
      </c>
      <c r="Z41" s="278">
        <v>0.06</v>
      </c>
      <c r="AA41" s="278">
        <v>0.36700000000000005</v>
      </c>
      <c r="AB41" s="186">
        <v>0</v>
      </c>
      <c r="AC41" s="186">
        <v>0</v>
      </c>
      <c r="AD41" s="278">
        <v>0.06</v>
      </c>
      <c r="AE41" s="278"/>
      <c r="AF41" s="278">
        <v>0.14089000000000002</v>
      </c>
      <c r="AG41" s="278">
        <v>0.20700000000000002</v>
      </c>
      <c r="AH41" s="278">
        <v>0.06</v>
      </c>
      <c r="AI41" s="278">
        <v>0.46789000000000003</v>
      </c>
      <c r="AJ41" s="306" t="s">
        <v>137</v>
      </c>
    </row>
    <row r="42" spans="1:37" s="183" customFormat="1">
      <c r="A42" s="307" t="s">
        <v>140</v>
      </c>
      <c r="B42" s="282">
        <v>18.120000000000005</v>
      </c>
      <c r="C42" s="282">
        <v>57.854700000000015</v>
      </c>
      <c r="D42" s="282">
        <v>45.479348000000002</v>
      </c>
      <c r="E42" s="282">
        <v>66.789916570999978</v>
      </c>
      <c r="F42" s="282">
        <v>64.745325179999995</v>
      </c>
      <c r="G42" s="282">
        <v>67.38037519800001</v>
      </c>
      <c r="H42" s="282">
        <v>19.242888141999998</v>
      </c>
      <c r="I42" s="282">
        <v>339.612553091</v>
      </c>
      <c r="J42" s="282">
        <v>44.6</v>
      </c>
      <c r="K42" s="282">
        <v>49.8505076</v>
      </c>
      <c r="L42" s="282">
        <v>119.09381490000003</v>
      </c>
      <c r="M42" s="282">
        <v>228.13949665299998</v>
      </c>
      <c r="N42" s="282">
        <v>173.55167513500001</v>
      </c>
      <c r="O42" s="282">
        <v>160.60454392100002</v>
      </c>
      <c r="P42" s="282">
        <v>90.961620136999997</v>
      </c>
      <c r="Q42" s="282">
        <v>866.80165834599995</v>
      </c>
      <c r="R42" s="308" t="s">
        <v>139</v>
      </c>
      <c r="S42" s="307" t="s">
        <v>140</v>
      </c>
      <c r="T42" s="282">
        <v>773.98999999999933</v>
      </c>
      <c r="U42" s="282">
        <v>796.69185769300032</v>
      </c>
      <c r="V42" s="282">
        <v>1076.4580086579999</v>
      </c>
      <c r="W42" s="282">
        <v>1301.9416624400001</v>
      </c>
      <c r="X42" s="282">
        <v>1367.9874743629998</v>
      </c>
      <c r="Y42" s="282">
        <v>1470.2612241610004</v>
      </c>
      <c r="Z42" s="282">
        <v>1029.1224691269999</v>
      </c>
      <c r="AA42" s="282">
        <v>7816.4526964420002</v>
      </c>
      <c r="AB42" s="282">
        <v>836.70999999999947</v>
      </c>
      <c r="AC42" s="282">
        <v>904.39706529300042</v>
      </c>
      <c r="AD42" s="282">
        <v>1241.0311715579999</v>
      </c>
      <c r="AE42" s="282">
        <v>1596.871075664</v>
      </c>
      <c r="AF42" s="282">
        <v>1606.2844746779999</v>
      </c>
      <c r="AG42" s="282">
        <v>1698.2461432800001</v>
      </c>
      <c r="AH42" s="282">
        <v>1139.326977406</v>
      </c>
      <c r="AI42" s="282">
        <v>9022.8759078790008</v>
      </c>
      <c r="AJ42" s="308" t="s">
        <v>139</v>
      </c>
    </row>
    <row r="43" spans="1:37">
      <c r="A43" s="187" t="s">
        <v>437</v>
      </c>
      <c r="B43" s="299"/>
      <c r="C43" s="299"/>
      <c r="D43" s="299"/>
      <c r="E43" s="299"/>
      <c r="F43" s="299"/>
      <c r="G43" s="299"/>
      <c r="H43" s="299"/>
      <c r="I43" s="299"/>
      <c r="J43" s="299"/>
      <c r="K43" s="188"/>
      <c r="L43" s="448"/>
      <c r="M43" s="299"/>
      <c r="N43" s="299"/>
      <c r="O43" s="299"/>
      <c r="P43" s="299"/>
      <c r="Q43" s="299"/>
      <c r="R43" s="189"/>
      <c r="S43" s="187" t="s">
        <v>438</v>
      </c>
      <c r="T43" s="299"/>
      <c r="U43" s="299"/>
      <c r="V43" s="299"/>
      <c r="W43" s="299"/>
      <c r="X43" s="299"/>
      <c r="Y43" s="299"/>
      <c r="Z43" s="299"/>
      <c r="AA43" s="469"/>
      <c r="AB43" s="469"/>
      <c r="AC43" s="469"/>
      <c r="AD43" s="469"/>
      <c r="AE43" s="469"/>
      <c r="AF43" s="469"/>
      <c r="AG43" s="469"/>
      <c r="AH43" s="469"/>
      <c r="AI43" s="469"/>
      <c r="AJ43" s="189"/>
    </row>
    <row r="44" spans="1:37" ht="15" customHeight="1">
      <c r="A44" s="190" t="s">
        <v>141</v>
      </c>
      <c r="B44" s="299"/>
      <c r="C44" s="299"/>
      <c r="D44" s="299"/>
      <c r="E44" s="299"/>
      <c r="F44" s="299"/>
      <c r="G44" s="587" t="s">
        <v>665</v>
      </c>
      <c r="H44" s="587"/>
      <c r="I44" s="588"/>
      <c r="J44" s="588"/>
      <c r="K44" s="589"/>
      <c r="L44" s="588"/>
      <c r="M44" s="588"/>
      <c r="N44" s="299"/>
      <c r="O44" s="299"/>
      <c r="P44" s="299"/>
      <c r="Q44" s="299"/>
      <c r="R44" s="189"/>
      <c r="S44" s="190" t="s">
        <v>141</v>
      </c>
      <c r="T44" s="299"/>
      <c r="U44" s="299"/>
      <c r="V44" s="299"/>
      <c r="W44" s="299"/>
      <c r="X44" s="299"/>
      <c r="Y44" s="299"/>
      <c r="Z44" s="299"/>
      <c r="AA44" s="299" t="s">
        <v>666</v>
      </c>
      <c r="AB44" s="299"/>
      <c r="AC44" s="299"/>
      <c r="AD44" s="299"/>
      <c r="AE44" s="299"/>
      <c r="AF44" s="299"/>
      <c r="AG44" s="299"/>
      <c r="AH44" s="299"/>
      <c r="AI44" s="299"/>
      <c r="AJ44" s="189"/>
    </row>
    <row r="45" spans="1:37" ht="15.75" thickBot="1">
      <c r="A45" s="194" t="s">
        <v>406</v>
      </c>
      <c r="B45" s="192"/>
      <c r="C45" s="192"/>
      <c r="D45" s="192"/>
      <c r="E45" s="192"/>
      <c r="F45" s="449" t="s">
        <v>408</v>
      </c>
      <c r="G45" s="192" t="s">
        <v>409</v>
      </c>
      <c r="H45" s="309"/>
      <c r="I45" s="309"/>
      <c r="J45" s="192"/>
      <c r="K45" s="192"/>
      <c r="L45" s="192"/>
      <c r="M45" s="192"/>
      <c r="N45" s="192"/>
      <c r="O45" s="192"/>
      <c r="P45" s="192"/>
      <c r="Q45" s="192"/>
      <c r="R45" s="193"/>
      <c r="S45" s="194"/>
      <c r="T45" s="192"/>
      <c r="U45" s="192"/>
      <c r="V45" s="192"/>
      <c r="W45" s="192"/>
      <c r="X45" s="192"/>
      <c r="Y45" s="192"/>
      <c r="Z45" s="192"/>
      <c r="AA45" s="192"/>
      <c r="AB45" s="192"/>
      <c r="AC45" s="192"/>
      <c r="AD45" s="192"/>
      <c r="AE45" s="192"/>
      <c r="AF45" s="192"/>
      <c r="AG45" s="192"/>
      <c r="AH45" s="192"/>
      <c r="AI45" s="192"/>
      <c r="AJ45" s="193"/>
    </row>
    <row r="46" spans="1:37" ht="15.75" thickTop="1"/>
  </sheetData>
  <mergeCells count="13">
    <mergeCell ref="AB3:AI3"/>
    <mergeCell ref="AJ3:AJ4"/>
    <mergeCell ref="G44:M44"/>
    <mergeCell ref="A1:R1"/>
    <mergeCell ref="S1:AJ1"/>
    <mergeCell ref="M2:R2"/>
    <mergeCell ref="AE2:AJ2"/>
    <mergeCell ref="A3:A4"/>
    <mergeCell ref="B3:I3"/>
    <mergeCell ref="J3:Q3"/>
    <mergeCell ref="R3:R4"/>
    <mergeCell ref="S3:S4"/>
    <mergeCell ref="T3:AA3"/>
  </mergeCells>
  <conditionalFormatting sqref="A3:AJ4 A42 A41:K41 R41:W41 AB41:AC41 R42:S42 A5:A40 R5:S6 AJ5:AJ33 R8:S40 S7 AJ35:AJ42">
    <cfRule type="expression" dxfId="61" priority="26">
      <formula xml:space="preserve"> MOD(ROW(),3)=1</formula>
    </cfRule>
  </conditionalFormatting>
  <conditionalFormatting sqref="B7:R7">
    <cfRule type="expression" dxfId="60" priority="25">
      <formula xml:space="preserve"> MOD(ROW(),3)=1</formula>
    </cfRule>
  </conditionalFormatting>
  <conditionalFormatting sqref="B10:Q10">
    <cfRule type="expression" dxfId="59" priority="24">
      <formula xml:space="preserve"> MOD(ROW(),3)=1</formula>
    </cfRule>
  </conditionalFormatting>
  <conditionalFormatting sqref="B13:Q13">
    <cfRule type="expression" dxfId="58" priority="23">
      <formula xml:space="preserve"> MOD(ROW(),3)=1</formula>
    </cfRule>
  </conditionalFormatting>
  <conditionalFormatting sqref="B16:Q16">
    <cfRule type="expression" dxfId="57" priority="22">
      <formula xml:space="preserve"> MOD(ROW(),3)=1</formula>
    </cfRule>
  </conditionalFormatting>
  <conditionalFormatting sqref="B19:Q19">
    <cfRule type="expression" dxfId="56" priority="21">
      <formula xml:space="preserve"> MOD(ROW(),3)=1</formula>
    </cfRule>
  </conditionalFormatting>
  <conditionalFormatting sqref="B22:Q22">
    <cfRule type="expression" dxfId="55" priority="20">
      <formula xml:space="preserve"> MOD(ROW(),3)=1</formula>
    </cfRule>
  </conditionalFormatting>
  <conditionalFormatting sqref="B25:Q25">
    <cfRule type="expression" dxfId="54" priority="19">
      <formula xml:space="preserve"> MOD(ROW(),3)=1</formula>
    </cfRule>
  </conditionalFormatting>
  <conditionalFormatting sqref="B28:P28">
    <cfRule type="expression" dxfId="53" priority="18">
      <formula xml:space="preserve"> MOD(ROW(),3)=1</formula>
    </cfRule>
  </conditionalFormatting>
  <conditionalFormatting sqref="Q28">
    <cfRule type="expression" dxfId="52" priority="17">
      <formula xml:space="preserve"> MOD(ROW(),3)=1</formula>
    </cfRule>
  </conditionalFormatting>
  <conditionalFormatting sqref="B31:Q31">
    <cfRule type="expression" dxfId="51" priority="16">
      <formula xml:space="preserve"> MOD(ROW(),3)=1</formula>
    </cfRule>
  </conditionalFormatting>
  <conditionalFormatting sqref="B34:Q34">
    <cfRule type="expression" dxfId="50" priority="15">
      <formula xml:space="preserve"> MOD(ROW(),3)=1</formula>
    </cfRule>
  </conditionalFormatting>
  <conditionalFormatting sqref="B37:Q37">
    <cfRule type="expression" dxfId="49" priority="14">
      <formula xml:space="preserve"> MOD(ROW(),3)=1</formula>
    </cfRule>
  </conditionalFormatting>
  <conditionalFormatting sqref="B40:Q40">
    <cfRule type="expression" dxfId="48" priority="13">
      <formula xml:space="preserve"> MOD(ROW(),3)=1</formula>
    </cfRule>
  </conditionalFormatting>
  <conditionalFormatting sqref="T7:AI7">
    <cfRule type="expression" dxfId="47" priority="12">
      <formula xml:space="preserve"> MOD(ROW(),3)=1</formula>
    </cfRule>
  </conditionalFormatting>
  <conditionalFormatting sqref="T10:AI10">
    <cfRule type="expression" dxfId="46" priority="11">
      <formula xml:space="preserve"> MOD(ROW(),3)=1</formula>
    </cfRule>
  </conditionalFormatting>
  <conditionalFormatting sqref="T13:AI13">
    <cfRule type="expression" dxfId="45" priority="10">
      <formula xml:space="preserve"> MOD(ROW(),3)=1</formula>
    </cfRule>
  </conditionalFormatting>
  <conditionalFormatting sqref="T16:AI16">
    <cfRule type="expression" dxfId="44" priority="9">
      <formula xml:space="preserve"> MOD(ROW(),3)=1</formula>
    </cfRule>
  </conditionalFormatting>
  <conditionalFormatting sqref="T19:AI19">
    <cfRule type="expression" dxfId="43" priority="8">
      <formula xml:space="preserve"> MOD(ROW(),3)=1</formula>
    </cfRule>
  </conditionalFormatting>
  <conditionalFormatting sqref="T22:AI22">
    <cfRule type="expression" dxfId="42" priority="7">
      <formula xml:space="preserve"> MOD(ROW(),3)=1</formula>
    </cfRule>
  </conditionalFormatting>
  <conditionalFormatting sqref="T25:AI25">
    <cfRule type="expression" dxfId="41" priority="6">
      <formula xml:space="preserve"> MOD(ROW(),3)=1</formula>
    </cfRule>
  </conditionalFormatting>
  <conditionalFormatting sqref="T28:AI28">
    <cfRule type="expression" dxfId="40" priority="5">
      <formula xml:space="preserve"> MOD(ROW(),3)=1</formula>
    </cfRule>
  </conditionalFormatting>
  <conditionalFormatting sqref="T31:AI31">
    <cfRule type="expression" dxfId="39" priority="4">
      <formula xml:space="preserve"> MOD(ROW(),3)=1</formula>
    </cfRule>
  </conditionalFormatting>
  <conditionalFormatting sqref="T34:AJ34">
    <cfRule type="expression" dxfId="38" priority="3">
      <formula xml:space="preserve"> MOD(ROW(),3)=1</formula>
    </cfRule>
  </conditionalFormatting>
  <conditionalFormatting sqref="T37:AI37">
    <cfRule type="expression" dxfId="37" priority="2">
      <formula xml:space="preserve"> MOD(ROW(),3)=1</formula>
    </cfRule>
  </conditionalFormatting>
  <conditionalFormatting sqref="T40:AI40">
    <cfRule type="expression" dxfId="36" priority="1">
      <formula xml:space="preserve"> MOD(ROW(),3)=1</formula>
    </cfRule>
  </conditionalFormatting>
  <pageMargins left="0.70866141732283472" right="0.70866141732283472" top="0.74803149606299213" bottom="0.74803149606299213" header="0.31496062992125984" footer="0.31496062992125984"/>
  <pageSetup scale="55" orientation="landscape"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7"/>
  <sheetViews>
    <sheetView view="pageBreakPreview" zoomScaleSheetLayoutView="100" zoomScalePageLayoutView="80" workbookViewId="0">
      <selection activeCell="I22" sqref="I22"/>
    </sheetView>
  </sheetViews>
  <sheetFormatPr defaultColWidth="9.140625" defaultRowHeight="15"/>
  <cols>
    <col min="1" max="1" width="7.42578125" style="10" customWidth="1"/>
    <col min="2" max="2" width="21.140625" style="10" customWidth="1"/>
    <col min="3" max="3" width="12.42578125" style="10" customWidth="1"/>
    <col min="4" max="4" width="14.28515625" style="10" customWidth="1"/>
    <col min="5" max="5" width="13.28515625" style="10" customWidth="1"/>
    <col min="6" max="6" width="12.5703125" style="10" customWidth="1"/>
    <col min="7" max="7" width="12.85546875" style="10" customWidth="1"/>
    <col min="8" max="12" width="12.42578125" style="10" customWidth="1"/>
    <col min="13" max="13" width="19.85546875" style="10" bestFit="1" customWidth="1"/>
    <col min="14" max="15" width="9.140625" style="10"/>
    <col min="16" max="16" width="23.42578125" style="10" customWidth="1"/>
    <col min="17" max="16384" width="9.140625" style="10"/>
  </cols>
  <sheetData>
    <row r="1" spans="1:16" s="11" customFormat="1" ht="36.75" customHeight="1" thickTop="1">
      <c r="A1" s="600" t="s">
        <v>450</v>
      </c>
      <c r="B1" s="601"/>
      <c r="C1" s="601"/>
      <c r="D1" s="601"/>
      <c r="E1" s="601"/>
      <c r="F1" s="601"/>
      <c r="G1" s="601"/>
      <c r="H1" s="601"/>
      <c r="I1" s="601"/>
      <c r="J1" s="601"/>
      <c r="K1" s="602"/>
      <c r="L1" s="601"/>
      <c r="M1" s="603"/>
    </row>
    <row r="2" spans="1:16" ht="18.75" customHeight="1">
      <c r="A2" s="108"/>
      <c r="B2" s="310"/>
      <c r="C2" s="310"/>
      <c r="D2" s="310"/>
      <c r="E2" s="310"/>
      <c r="F2" s="604" t="s">
        <v>449</v>
      </c>
      <c r="G2" s="604"/>
      <c r="H2" s="604"/>
      <c r="I2" s="604"/>
      <c r="J2" s="604"/>
      <c r="K2" s="605"/>
      <c r="L2" s="604"/>
      <c r="M2" s="606"/>
    </row>
    <row r="3" spans="1:16" ht="66.75" customHeight="1">
      <c r="A3" s="147" t="s">
        <v>451</v>
      </c>
      <c r="B3" s="148" t="s">
        <v>143</v>
      </c>
      <c r="C3" s="142" t="s">
        <v>440</v>
      </c>
      <c r="D3" s="140" t="s">
        <v>441</v>
      </c>
      <c r="E3" s="141" t="s">
        <v>442</v>
      </c>
      <c r="F3" s="142" t="s">
        <v>443</v>
      </c>
      <c r="G3" s="141" t="s">
        <v>444</v>
      </c>
      <c r="H3" s="141" t="s">
        <v>445</v>
      </c>
      <c r="I3" s="141" t="s">
        <v>446</v>
      </c>
      <c r="J3" s="141" t="s">
        <v>447</v>
      </c>
      <c r="K3" s="141" t="s">
        <v>448</v>
      </c>
      <c r="L3" s="141" t="s">
        <v>673</v>
      </c>
      <c r="M3" s="311" t="s">
        <v>142</v>
      </c>
    </row>
    <row r="4" spans="1:16" s="14" customFormat="1" ht="26.25" customHeight="1">
      <c r="A4" s="143">
        <v>1</v>
      </c>
      <c r="B4" s="16" t="s">
        <v>144</v>
      </c>
      <c r="C4" s="146">
        <v>407252</v>
      </c>
      <c r="D4" s="17">
        <v>372962</v>
      </c>
      <c r="E4" s="17">
        <v>208591</v>
      </c>
      <c r="F4" s="17">
        <v>133618</v>
      </c>
      <c r="G4" s="17">
        <v>274635</v>
      </c>
      <c r="H4" s="17">
        <v>229409</v>
      </c>
      <c r="I4" s="17">
        <v>312185</v>
      </c>
      <c r="J4" s="17">
        <v>198921</v>
      </c>
      <c r="K4" s="17" t="s">
        <v>147</v>
      </c>
      <c r="L4" s="17">
        <v>148654</v>
      </c>
      <c r="M4" s="312" t="s">
        <v>67</v>
      </c>
      <c r="P4" s="15"/>
    </row>
    <row r="5" spans="1:16" s="14" customFormat="1" ht="26.25" customHeight="1">
      <c r="A5" s="143">
        <v>2</v>
      </c>
      <c r="B5" s="16" t="s">
        <v>148</v>
      </c>
      <c r="C5" s="18">
        <v>378</v>
      </c>
      <c r="D5" s="17" t="s">
        <v>145</v>
      </c>
      <c r="E5" s="17" t="s">
        <v>146</v>
      </c>
      <c r="F5" s="17">
        <v>8</v>
      </c>
      <c r="G5" s="17">
        <v>0</v>
      </c>
      <c r="H5" s="12" t="s">
        <v>147</v>
      </c>
      <c r="I5" s="13" t="s">
        <v>147</v>
      </c>
      <c r="J5" s="13" t="s">
        <v>147</v>
      </c>
      <c r="K5" s="13" t="s">
        <v>147</v>
      </c>
      <c r="L5" s="17" t="s">
        <v>147</v>
      </c>
      <c r="M5" s="312" t="s">
        <v>69</v>
      </c>
    </row>
    <row r="6" spans="1:16" s="14" customFormat="1" ht="26.25" customHeight="1">
      <c r="A6" s="143">
        <v>3</v>
      </c>
      <c r="B6" s="16" t="s">
        <v>149</v>
      </c>
      <c r="C6" s="18">
        <v>8642</v>
      </c>
      <c r="D6" s="13" t="s">
        <v>147</v>
      </c>
      <c r="E6" s="13" t="s">
        <v>147</v>
      </c>
      <c r="F6" s="13" t="s">
        <v>147</v>
      </c>
      <c r="G6" s="13" t="s">
        <v>147</v>
      </c>
      <c r="H6" s="13" t="s">
        <v>147</v>
      </c>
      <c r="I6" s="13" t="s">
        <v>147</v>
      </c>
      <c r="J6" s="13" t="s">
        <v>147</v>
      </c>
      <c r="K6" s="13" t="s">
        <v>147</v>
      </c>
      <c r="L6" s="17" t="s">
        <v>147</v>
      </c>
      <c r="M6" s="312" t="s">
        <v>71</v>
      </c>
    </row>
    <row r="7" spans="1:16" s="14" customFormat="1" ht="26.25" customHeight="1">
      <c r="A7" s="143">
        <v>4</v>
      </c>
      <c r="B7" s="16" t="s">
        <v>150</v>
      </c>
      <c r="C7" s="18">
        <v>30330</v>
      </c>
      <c r="D7" s="17">
        <v>69224</v>
      </c>
      <c r="E7" s="17">
        <v>92956</v>
      </c>
      <c r="F7" s="17">
        <v>41419</v>
      </c>
      <c r="G7" s="17">
        <v>43279</v>
      </c>
      <c r="H7" s="12">
        <v>35114</v>
      </c>
      <c r="I7" s="13">
        <v>21446</v>
      </c>
      <c r="J7" s="13">
        <v>12043</v>
      </c>
      <c r="K7" s="13">
        <v>61151</v>
      </c>
      <c r="L7" s="17">
        <v>59847</v>
      </c>
      <c r="M7" s="312" t="s">
        <v>73</v>
      </c>
    </row>
    <row r="8" spans="1:16" s="14" customFormat="1" ht="26.25" customHeight="1">
      <c r="A8" s="143">
        <v>5</v>
      </c>
      <c r="B8" s="16" t="s">
        <v>152</v>
      </c>
      <c r="C8" s="18">
        <v>83789</v>
      </c>
      <c r="D8" s="17" t="s">
        <v>151</v>
      </c>
      <c r="E8" s="17">
        <v>86211</v>
      </c>
      <c r="F8" s="17">
        <v>133531</v>
      </c>
      <c r="G8" s="17">
        <v>98697</v>
      </c>
      <c r="H8" s="12">
        <v>26037</v>
      </c>
      <c r="I8" s="13">
        <v>18576</v>
      </c>
      <c r="J8" s="13">
        <v>18737</v>
      </c>
      <c r="K8" s="13">
        <v>27639</v>
      </c>
      <c r="L8" s="17">
        <v>39070</v>
      </c>
      <c r="M8" s="312" t="s">
        <v>77</v>
      </c>
    </row>
    <row r="9" spans="1:16" s="14" customFormat="1" ht="26.25" customHeight="1">
      <c r="A9" s="143">
        <v>6</v>
      </c>
      <c r="B9" s="16" t="s">
        <v>153</v>
      </c>
      <c r="C9" s="18">
        <v>1409</v>
      </c>
      <c r="D9" s="17">
        <v>848</v>
      </c>
      <c r="E9" s="17">
        <v>1468</v>
      </c>
      <c r="F9" s="17">
        <v>1498</v>
      </c>
      <c r="G9" s="17">
        <v>1299</v>
      </c>
      <c r="H9" s="12" t="s">
        <v>147</v>
      </c>
      <c r="I9" s="13" t="s">
        <v>147</v>
      </c>
      <c r="J9" s="13" t="s">
        <v>147</v>
      </c>
      <c r="K9" s="13" t="s">
        <v>147</v>
      </c>
      <c r="L9" s="17" t="s">
        <v>147</v>
      </c>
      <c r="M9" s="312" t="s">
        <v>83</v>
      </c>
    </row>
    <row r="10" spans="1:16" s="14" customFormat="1" ht="26.25" customHeight="1">
      <c r="A10" s="143">
        <v>7</v>
      </c>
      <c r="B10" s="16" t="s">
        <v>154</v>
      </c>
      <c r="C10" s="18">
        <v>471</v>
      </c>
      <c r="D10" s="17">
        <v>154</v>
      </c>
      <c r="E10" s="17">
        <v>346</v>
      </c>
      <c r="F10" s="17">
        <v>21</v>
      </c>
      <c r="G10" s="17">
        <v>38</v>
      </c>
      <c r="H10" s="12">
        <v>15</v>
      </c>
      <c r="I10" s="13">
        <v>24</v>
      </c>
      <c r="J10" s="13">
        <v>30</v>
      </c>
      <c r="K10" s="13">
        <v>287</v>
      </c>
      <c r="L10" s="17">
        <v>135</v>
      </c>
      <c r="M10" s="312" t="s">
        <v>85</v>
      </c>
    </row>
    <row r="11" spans="1:16" s="14" customFormat="1" ht="26.25" customHeight="1">
      <c r="A11" s="143">
        <v>8</v>
      </c>
      <c r="B11" s="16" t="s">
        <v>155</v>
      </c>
      <c r="C11" s="18">
        <v>168470</v>
      </c>
      <c r="D11" s="17">
        <v>139283</v>
      </c>
      <c r="E11" s="17">
        <v>191118</v>
      </c>
      <c r="F11" s="17">
        <v>150822</v>
      </c>
      <c r="G11" s="17">
        <v>168733</v>
      </c>
      <c r="H11" s="12">
        <v>177148</v>
      </c>
      <c r="I11" s="13">
        <v>194267</v>
      </c>
      <c r="J11" s="13">
        <v>182000</v>
      </c>
      <c r="K11" s="13">
        <v>206539</v>
      </c>
      <c r="L11" s="17">
        <v>224074</v>
      </c>
      <c r="M11" s="312" t="s">
        <v>87</v>
      </c>
    </row>
    <row r="12" spans="1:16" s="14" customFormat="1" ht="26.25" customHeight="1">
      <c r="A12" s="143">
        <v>9</v>
      </c>
      <c r="B12" s="16" t="s">
        <v>156</v>
      </c>
      <c r="C12" s="18">
        <v>68026</v>
      </c>
      <c r="D12" s="17">
        <v>57197</v>
      </c>
      <c r="E12" s="17">
        <v>35798</v>
      </c>
      <c r="F12" s="17">
        <v>30643</v>
      </c>
      <c r="G12" s="17">
        <v>25474</v>
      </c>
      <c r="H12" s="12">
        <v>17000</v>
      </c>
      <c r="I12" s="13">
        <v>16288</v>
      </c>
      <c r="J12" s="13">
        <v>21184</v>
      </c>
      <c r="K12" s="13">
        <v>18055</v>
      </c>
      <c r="L12" s="17">
        <v>11885</v>
      </c>
      <c r="M12" s="312" t="s">
        <v>89</v>
      </c>
    </row>
    <row r="13" spans="1:16" s="14" customFormat="1" ht="26.25" customHeight="1">
      <c r="A13" s="143">
        <v>10</v>
      </c>
      <c r="B13" s="16" t="s">
        <v>157</v>
      </c>
      <c r="C13" s="18">
        <v>28902</v>
      </c>
      <c r="D13" s="17">
        <v>25595</v>
      </c>
      <c r="E13" s="17">
        <v>20728</v>
      </c>
      <c r="F13" s="17">
        <v>11449</v>
      </c>
      <c r="G13" s="17">
        <v>10052</v>
      </c>
      <c r="H13" s="12">
        <v>9200</v>
      </c>
      <c r="I13" s="13">
        <v>0</v>
      </c>
      <c r="J13" s="13">
        <v>13331</v>
      </c>
      <c r="K13" s="13">
        <v>18892</v>
      </c>
      <c r="L13" s="17">
        <v>17005</v>
      </c>
      <c r="M13" s="312" t="s">
        <v>91</v>
      </c>
    </row>
    <row r="14" spans="1:16" s="14" customFormat="1" ht="26.25" customHeight="1">
      <c r="A14" s="143">
        <v>11</v>
      </c>
      <c r="B14" s="16" t="s">
        <v>405</v>
      </c>
      <c r="C14" s="18">
        <v>13988</v>
      </c>
      <c r="D14" s="17">
        <v>8704</v>
      </c>
      <c r="E14" s="17">
        <v>8454</v>
      </c>
      <c r="F14" s="17">
        <v>10863</v>
      </c>
      <c r="G14" s="17">
        <v>7307</v>
      </c>
      <c r="H14" s="12">
        <v>11371</v>
      </c>
      <c r="I14" s="13">
        <v>13500</v>
      </c>
      <c r="J14" s="13">
        <v>9334</v>
      </c>
      <c r="K14" s="13">
        <v>11663</v>
      </c>
      <c r="L14" s="17">
        <v>15661</v>
      </c>
      <c r="M14" s="312" t="s">
        <v>158</v>
      </c>
    </row>
    <row r="15" spans="1:16" s="14" customFormat="1" ht="26.25" customHeight="1">
      <c r="A15" s="143">
        <v>12</v>
      </c>
      <c r="B15" s="16" t="s">
        <v>161</v>
      </c>
      <c r="C15" s="18">
        <v>10746</v>
      </c>
      <c r="D15" s="17" t="s">
        <v>160</v>
      </c>
      <c r="E15" s="17">
        <v>7296</v>
      </c>
      <c r="F15" s="17" t="s">
        <v>147</v>
      </c>
      <c r="G15" s="17">
        <v>21005</v>
      </c>
      <c r="H15" s="12">
        <v>22729</v>
      </c>
      <c r="I15" s="13" t="s">
        <v>147</v>
      </c>
      <c r="J15" s="13" t="s">
        <v>147</v>
      </c>
      <c r="K15" s="13" t="s">
        <v>147</v>
      </c>
      <c r="L15" s="17" t="s">
        <v>147</v>
      </c>
      <c r="M15" s="312" t="s">
        <v>95</v>
      </c>
    </row>
    <row r="16" spans="1:16" s="14" customFormat="1" ht="26.25" customHeight="1">
      <c r="A16" s="143">
        <v>13</v>
      </c>
      <c r="B16" s="16" t="s">
        <v>162</v>
      </c>
      <c r="C16" s="18">
        <v>80385</v>
      </c>
      <c r="D16" s="17">
        <v>82925</v>
      </c>
      <c r="E16" s="17">
        <v>52805</v>
      </c>
      <c r="F16" s="17">
        <v>69093</v>
      </c>
      <c r="G16" s="17">
        <v>61686</v>
      </c>
      <c r="H16" s="12">
        <v>62108</v>
      </c>
      <c r="I16" s="13">
        <v>42525</v>
      </c>
      <c r="J16" s="13" t="s">
        <v>147</v>
      </c>
      <c r="K16" s="13">
        <v>80292</v>
      </c>
      <c r="L16" s="17" t="s">
        <v>700</v>
      </c>
      <c r="M16" s="312" t="s">
        <v>97</v>
      </c>
    </row>
    <row r="17" spans="1:13" s="14" customFormat="1" ht="26.25" customHeight="1">
      <c r="A17" s="143">
        <v>14</v>
      </c>
      <c r="B17" s="16" t="s">
        <v>163</v>
      </c>
      <c r="C17" s="18">
        <v>10154</v>
      </c>
      <c r="D17" s="17">
        <v>3891</v>
      </c>
      <c r="E17" s="17">
        <v>3700</v>
      </c>
      <c r="F17" s="17">
        <v>1117</v>
      </c>
      <c r="G17" s="17">
        <v>46695</v>
      </c>
      <c r="H17" s="12" t="s">
        <v>459</v>
      </c>
      <c r="I17" s="13">
        <v>3646</v>
      </c>
      <c r="J17" s="13">
        <v>4776</v>
      </c>
      <c r="K17" s="13">
        <v>4776</v>
      </c>
      <c r="L17" s="17" t="s">
        <v>147</v>
      </c>
      <c r="M17" s="312" t="s">
        <v>99</v>
      </c>
    </row>
    <row r="18" spans="1:13" s="14" customFormat="1" ht="26.25" customHeight="1">
      <c r="A18" s="143">
        <v>15</v>
      </c>
      <c r="B18" s="16" t="s">
        <v>166</v>
      </c>
      <c r="C18" s="18">
        <v>119580</v>
      </c>
      <c r="D18" s="17" t="s">
        <v>164</v>
      </c>
      <c r="E18" s="17">
        <v>7499</v>
      </c>
      <c r="F18" s="17" t="s">
        <v>165</v>
      </c>
      <c r="G18" s="17">
        <v>99197</v>
      </c>
      <c r="H18" s="12" t="s">
        <v>147</v>
      </c>
      <c r="I18" s="13" t="s">
        <v>147</v>
      </c>
      <c r="J18" s="13" t="s">
        <v>147</v>
      </c>
      <c r="K18" s="13" t="s">
        <v>147</v>
      </c>
      <c r="L18" s="17" t="s">
        <v>147</v>
      </c>
      <c r="M18" s="312" t="s">
        <v>103</v>
      </c>
    </row>
    <row r="19" spans="1:13" s="14" customFormat="1" ht="26.25" customHeight="1">
      <c r="A19" s="143">
        <v>16</v>
      </c>
      <c r="B19" s="16" t="s">
        <v>167</v>
      </c>
      <c r="C19" s="18">
        <v>188968</v>
      </c>
      <c r="D19" s="17">
        <v>213750</v>
      </c>
      <c r="E19" s="17">
        <v>91413</v>
      </c>
      <c r="F19" s="17">
        <v>55793</v>
      </c>
      <c r="G19" s="17">
        <v>42100</v>
      </c>
      <c r="H19" s="12">
        <v>37393</v>
      </c>
      <c r="I19" s="13" t="s">
        <v>147</v>
      </c>
      <c r="J19" s="13" t="s">
        <v>147</v>
      </c>
      <c r="K19" s="13" t="s">
        <v>147</v>
      </c>
      <c r="L19" s="17" t="s">
        <v>701</v>
      </c>
      <c r="M19" s="312" t="s">
        <v>105</v>
      </c>
    </row>
    <row r="20" spans="1:13" s="14" customFormat="1" ht="26.25" customHeight="1">
      <c r="A20" s="143">
        <v>17</v>
      </c>
      <c r="B20" s="16" t="s">
        <v>170</v>
      </c>
      <c r="C20" s="18">
        <v>14595</v>
      </c>
      <c r="D20" s="17">
        <v>17916</v>
      </c>
      <c r="E20" s="17" t="s">
        <v>168</v>
      </c>
      <c r="F20" s="17" t="s">
        <v>169</v>
      </c>
      <c r="G20" s="17">
        <v>12247</v>
      </c>
      <c r="H20" s="12">
        <v>6442</v>
      </c>
      <c r="I20" s="13">
        <v>5281</v>
      </c>
      <c r="J20" s="13">
        <v>1976</v>
      </c>
      <c r="K20" s="13" t="s">
        <v>147</v>
      </c>
      <c r="L20" s="17" t="s">
        <v>147</v>
      </c>
      <c r="M20" s="312" t="s">
        <v>107</v>
      </c>
    </row>
    <row r="21" spans="1:13" s="14" customFormat="1" ht="26.25" customHeight="1">
      <c r="A21" s="143">
        <v>18</v>
      </c>
      <c r="B21" s="16" t="s">
        <v>171</v>
      </c>
      <c r="C21" s="18">
        <v>4852</v>
      </c>
      <c r="D21" s="17">
        <v>16330</v>
      </c>
      <c r="E21" s="17">
        <v>1991</v>
      </c>
      <c r="F21" s="17">
        <v>3186</v>
      </c>
      <c r="G21" s="17" t="s">
        <v>147</v>
      </c>
      <c r="H21" s="12">
        <v>2743</v>
      </c>
      <c r="I21" s="13">
        <v>1145</v>
      </c>
      <c r="J21" s="13">
        <v>0</v>
      </c>
      <c r="K21" s="13">
        <v>764</v>
      </c>
      <c r="L21" s="17">
        <v>320</v>
      </c>
      <c r="M21" s="312" t="s">
        <v>109</v>
      </c>
    </row>
    <row r="22" spans="1:13" s="14" customFormat="1" ht="26.25" customHeight="1" thickBot="1">
      <c r="A22" s="144">
        <v>19</v>
      </c>
      <c r="B22" s="511" t="s">
        <v>174</v>
      </c>
      <c r="C22" s="113">
        <v>4071</v>
      </c>
      <c r="D22" s="111" t="s">
        <v>173</v>
      </c>
      <c r="E22" s="111" t="s">
        <v>147</v>
      </c>
      <c r="F22" s="111" t="s">
        <v>147</v>
      </c>
      <c r="G22" s="111">
        <v>4050</v>
      </c>
      <c r="H22" s="111">
        <v>4020</v>
      </c>
      <c r="I22" s="113" t="s">
        <v>147</v>
      </c>
      <c r="J22" s="113" t="s">
        <v>147</v>
      </c>
      <c r="K22" s="113" t="s">
        <v>147</v>
      </c>
      <c r="L22" s="111" t="s">
        <v>147</v>
      </c>
      <c r="M22" s="313" t="s">
        <v>172</v>
      </c>
    </row>
    <row r="23" spans="1:13" s="14" customFormat="1" ht="26.25" customHeight="1" thickTop="1">
      <c r="A23" s="145">
        <v>20</v>
      </c>
      <c r="B23" s="510" t="s">
        <v>177</v>
      </c>
      <c r="C23" s="13" t="s">
        <v>404</v>
      </c>
      <c r="D23" s="12" t="s">
        <v>175</v>
      </c>
      <c r="E23" s="12" t="s">
        <v>176</v>
      </c>
      <c r="F23" s="12" t="s">
        <v>147</v>
      </c>
      <c r="G23" s="12" t="s">
        <v>147</v>
      </c>
      <c r="H23" s="12" t="s">
        <v>147</v>
      </c>
      <c r="I23" s="13" t="s">
        <v>147</v>
      </c>
      <c r="J23" s="13" t="s">
        <v>147</v>
      </c>
      <c r="K23" s="13" t="s">
        <v>147</v>
      </c>
      <c r="L23" s="12" t="s">
        <v>147</v>
      </c>
      <c r="M23" s="314" t="s">
        <v>111</v>
      </c>
    </row>
    <row r="24" spans="1:13" s="14" customFormat="1" ht="26.25" customHeight="1">
      <c r="A24" s="143">
        <v>21</v>
      </c>
      <c r="B24" s="16" t="s">
        <v>179</v>
      </c>
      <c r="C24" s="18">
        <v>107287</v>
      </c>
      <c r="D24" s="17">
        <v>117535</v>
      </c>
      <c r="E24" s="17">
        <v>198891</v>
      </c>
      <c r="F24" s="17" t="s">
        <v>178</v>
      </c>
      <c r="G24" s="17">
        <v>401452</v>
      </c>
      <c r="H24" s="12">
        <v>382364</v>
      </c>
      <c r="I24" s="13">
        <v>48781</v>
      </c>
      <c r="J24" s="13">
        <v>49152</v>
      </c>
      <c r="K24" s="13">
        <v>59916</v>
      </c>
      <c r="L24" s="17">
        <v>58137</v>
      </c>
      <c r="M24" s="312" t="s">
        <v>114</v>
      </c>
    </row>
    <row r="25" spans="1:13" s="14" customFormat="1" ht="26.25" customHeight="1">
      <c r="A25" s="143">
        <v>22</v>
      </c>
      <c r="B25" s="16" t="s">
        <v>181</v>
      </c>
      <c r="C25" s="18">
        <v>9569</v>
      </c>
      <c r="D25" s="17">
        <v>13816</v>
      </c>
      <c r="E25" s="17" t="s">
        <v>180</v>
      </c>
      <c r="F25" s="17">
        <v>2934</v>
      </c>
      <c r="G25" s="17">
        <v>5469</v>
      </c>
      <c r="H25" s="12">
        <v>6845</v>
      </c>
      <c r="I25" s="13">
        <v>12212</v>
      </c>
      <c r="J25" s="13">
        <v>12981</v>
      </c>
      <c r="K25" s="13">
        <v>11067</v>
      </c>
      <c r="L25" s="17">
        <v>12098</v>
      </c>
      <c r="M25" s="312" t="s">
        <v>119</v>
      </c>
    </row>
    <row r="26" spans="1:13" s="14" customFormat="1" ht="26.25" customHeight="1">
      <c r="A26" s="143">
        <v>23</v>
      </c>
      <c r="B26" s="16" t="s">
        <v>182</v>
      </c>
      <c r="C26" s="18">
        <v>57103</v>
      </c>
      <c r="D26" s="17">
        <v>67722</v>
      </c>
      <c r="E26" s="17">
        <v>70423</v>
      </c>
      <c r="F26" s="17">
        <v>70893</v>
      </c>
      <c r="G26" s="17">
        <v>66815</v>
      </c>
      <c r="H26" s="12">
        <v>43873</v>
      </c>
      <c r="I26" s="13">
        <v>34793</v>
      </c>
      <c r="J26" s="13">
        <v>28510</v>
      </c>
      <c r="K26" s="13">
        <v>33511</v>
      </c>
      <c r="L26" s="17">
        <v>45660</v>
      </c>
      <c r="M26" s="312" t="s">
        <v>121</v>
      </c>
    </row>
    <row r="27" spans="1:13" s="14" customFormat="1" ht="26.25" customHeight="1">
      <c r="A27" s="143">
        <v>24</v>
      </c>
      <c r="B27" s="16" t="s">
        <v>183</v>
      </c>
      <c r="C27" s="18">
        <v>9019</v>
      </c>
      <c r="D27" s="17">
        <v>4805</v>
      </c>
      <c r="E27" s="17">
        <v>4095</v>
      </c>
      <c r="F27" s="17">
        <v>1325</v>
      </c>
      <c r="G27" s="17">
        <v>3376</v>
      </c>
      <c r="H27" s="12">
        <v>365</v>
      </c>
      <c r="I27" s="13">
        <v>41</v>
      </c>
      <c r="J27" s="13">
        <v>2509</v>
      </c>
      <c r="K27" s="13">
        <v>3961</v>
      </c>
      <c r="L27" s="17">
        <v>1389</v>
      </c>
      <c r="M27" s="312" t="s">
        <v>123</v>
      </c>
    </row>
    <row r="28" spans="1:13" s="14" customFormat="1" ht="26.25" customHeight="1">
      <c r="A28" s="143">
        <v>25</v>
      </c>
      <c r="B28" s="16" t="s">
        <v>184</v>
      </c>
      <c r="C28" s="18">
        <v>74844</v>
      </c>
      <c r="D28" s="17">
        <v>70235</v>
      </c>
      <c r="E28" s="17">
        <v>70235</v>
      </c>
      <c r="F28" s="17">
        <v>45129</v>
      </c>
      <c r="G28" s="17">
        <v>39790</v>
      </c>
      <c r="H28" s="12">
        <v>33147</v>
      </c>
      <c r="I28" s="13">
        <v>37694</v>
      </c>
      <c r="J28" s="13">
        <v>26079</v>
      </c>
      <c r="K28" s="13">
        <v>36031</v>
      </c>
      <c r="L28" s="17">
        <v>12960</v>
      </c>
      <c r="M28" s="312" t="s">
        <v>125</v>
      </c>
    </row>
    <row r="29" spans="1:13" s="14" customFormat="1" ht="26.25" customHeight="1">
      <c r="A29" s="143">
        <v>26</v>
      </c>
      <c r="B29" s="16" t="s">
        <v>185</v>
      </c>
      <c r="C29" s="18" t="s">
        <v>147</v>
      </c>
      <c r="D29" s="17" t="s">
        <v>147</v>
      </c>
      <c r="E29" s="17">
        <v>80446</v>
      </c>
      <c r="F29" s="17">
        <v>236598</v>
      </c>
      <c r="G29" s="17">
        <v>438059</v>
      </c>
      <c r="H29" s="12">
        <v>489673</v>
      </c>
      <c r="I29" s="468">
        <v>468928</v>
      </c>
      <c r="J29" s="468">
        <v>564793</v>
      </c>
      <c r="K29" s="468">
        <v>407141</v>
      </c>
      <c r="L29" s="17">
        <v>294755</v>
      </c>
      <c r="M29" s="312" t="s">
        <v>127</v>
      </c>
    </row>
    <row r="30" spans="1:13" s="14" customFormat="1" ht="26.25" customHeight="1">
      <c r="A30" s="143">
        <v>27</v>
      </c>
      <c r="B30" s="16" t="s">
        <v>187</v>
      </c>
      <c r="C30" s="18">
        <v>20451</v>
      </c>
      <c r="D30" s="17">
        <v>16280</v>
      </c>
      <c r="E30" s="17">
        <v>16403</v>
      </c>
      <c r="F30" s="17" t="s">
        <v>186</v>
      </c>
      <c r="G30" s="17">
        <v>4070</v>
      </c>
      <c r="H30" s="12">
        <v>4858</v>
      </c>
      <c r="I30" s="468" t="s">
        <v>147</v>
      </c>
      <c r="J30" s="468" t="s">
        <v>147</v>
      </c>
      <c r="K30" s="468" t="s">
        <v>147</v>
      </c>
      <c r="L30" s="17" t="s">
        <v>147</v>
      </c>
      <c r="M30" s="315" t="s">
        <v>129</v>
      </c>
    </row>
    <row r="31" spans="1:13" s="14" customFormat="1" ht="26.25" customHeight="1">
      <c r="A31" s="143">
        <v>28</v>
      </c>
      <c r="B31" s="16" t="s">
        <v>189</v>
      </c>
      <c r="C31" s="18">
        <v>67057</v>
      </c>
      <c r="D31" s="17">
        <v>78339</v>
      </c>
      <c r="E31" s="17">
        <v>57907</v>
      </c>
      <c r="F31" s="17" t="s">
        <v>188</v>
      </c>
      <c r="G31" s="17">
        <v>92128</v>
      </c>
      <c r="H31" s="12">
        <v>51513</v>
      </c>
      <c r="I31" s="18">
        <v>56970</v>
      </c>
      <c r="J31" s="18">
        <v>121863</v>
      </c>
      <c r="K31" s="18">
        <v>190209</v>
      </c>
      <c r="L31" s="17">
        <v>40678</v>
      </c>
      <c r="M31" s="312" t="s">
        <v>131</v>
      </c>
    </row>
    <row r="32" spans="1:13" s="14" customFormat="1" ht="26.25" customHeight="1">
      <c r="A32" s="143">
        <v>29</v>
      </c>
      <c r="B32" s="16" t="s">
        <v>190</v>
      </c>
      <c r="C32" s="18">
        <v>22024</v>
      </c>
      <c r="D32" s="17">
        <v>21242</v>
      </c>
      <c r="E32" s="17">
        <v>17268</v>
      </c>
      <c r="F32" s="17">
        <v>17846</v>
      </c>
      <c r="G32" s="17">
        <v>18251</v>
      </c>
      <c r="H32" s="12">
        <v>21397</v>
      </c>
      <c r="I32" s="13">
        <v>20713</v>
      </c>
      <c r="J32" s="13">
        <v>22783</v>
      </c>
      <c r="K32" s="13">
        <v>33549</v>
      </c>
      <c r="L32" s="17">
        <v>222505</v>
      </c>
      <c r="M32" s="312" t="s">
        <v>133</v>
      </c>
    </row>
    <row r="33" spans="1:13" s="14" customFormat="1" ht="26.25" customHeight="1">
      <c r="A33" s="143">
        <v>30</v>
      </c>
      <c r="B33" s="16" t="s">
        <v>192</v>
      </c>
      <c r="C33" s="18">
        <v>9362</v>
      </c>
      <c r="D33" s="17">
        <v>3910</v>
      </c>
      <c r="E33" s="17">
        <v>6396</v>
      </c>
      <c r="F33" s="17">
        <v>12169</v>
      </c>
      <c r="G33" s="17" t="s">
        <v>191</v>
      </c>
      <c r="H33" s="12">
        <v>10653</v>
      </c>
      <c r="I33" s="13">
        <v>5710</v>
      </c>
      <c r="J33" s="13" t="s">
        <v>147</v>
      </c>
      <c r="K33" s="13" t="s">
        <v>147</v>
      </c>
      <c r="L33" s="17" t="s">
        <v>147</v>
      </c>
      <c r="M33" s="312" t="s">
        <v>135</v>
      </c>
    </row>
    <row r="34" spans="1:13" s="14" customFormat="1" ht="36" customHeight="1">
      <c r="A34" s="143">
        <v>31</v>
      </c>
      <c r="B34" s="19" t="s">
        <v>194</v>
      </c>
      <c r="C34" s="18">
        <v>1116</v>
      </c>
      <c r="D34" s="17">
        <v>1128</v>
      </c>
      <c r="E34" s="17">
        <v>1184</v>
      </c>
      <c r="F34" s="17">
        <v>1300</v>
      </c>
      <c r="G34" s="17">
        <v>1125</v>
      </c>
      <c r="H34" s="12">
        <v>713</v>
      </c>
      <c r="I34" s="13" t="s">
        <v>147</v>
      </c>
      <c r="J34" s="13" t="s">
        <v>147</v>
      </c>
      <c r="K34" s="13" t="s">
        <v>147</v>
      </c>
      <c r="L34" s="17" t="s">
        <v>147</v>
      </c>
      <c r="M34" s="316" t="s">
        <v>193</v>
      </c>
    </row>
    <row r="35" spans="1:13" s="14" customFormat="1" ht="26.25" customHeight="1">
      <c r="A35" s="143">
        <v>32</v>
      </c>
      <c r="B35" s="16" t="s">
        <v>196</v>
      </c>
      <c r="C35" s="18">
        <v>219</v>
      </c>
      <c r="D35" s="17">
        <v>175</v>
      </c>
      <c r="E35" s="17" t="s">
        <v>195</v>
      </c>
      <c r="F35" s="17">
        <v>167</v>
      </c>
      <c r="G35" s="17">
        <v>178</v>
      </c>
      <c r="H35" s="12">
        <v>176</v>
      </c>
      <c r="I35" s="13">
        <v>180</v>
      </c>
      <c r="J35" s="13">
        <v>123</v>
      </c>
      <c r="K35" s="13">
        <v>148</v>
      </c>
      <c r="L35" s="17" t="s">
        <v>702</v>
      </c>
      <c r="M35" s="312" t="s">
        <v>75</v>
      </c>
    </row>
    <row r="36" spans="1:13" s="14" customFormat="1" ht="26.25" customHeight="1">
      <c r="A36" s="143">
        <v>33</v>
      </c>
      <c r="B36" s="16" t="s">
        <v>198</v>
      </c>
      <c r="C36" s="18">
        <v>200</v>
      </c>
      <c r="D36" s="17">
        <v>200</v>
      </c>
      <c r="E36" s="17">
        <v>220</v>
      </c>
      <c r="F36" s="17">
        <v>225</v>
      </c>
      <c r="G36" s="17">
        <v>220</v>
      </c>
      <c r="H36" s="12">
        <v>200</v>
      </c>
      <c r="I36" s="13" t="s">
        <v>147</v>
      </c>
      <c r="J36" s="13" t="s">
        <v>147</v>
      </c>
      <c r="K36" s="13" t="s">
        <v>147</v>
      </c>
      <c r="L36" s="17" t="s">
        <v>147</v>
      </c>
      <c r="M36" s="312" t="s">
        <v>197</v>
      </c>
    </row>
    <row r="37" spans="1:13" s="14" customFormat="1" ht="26.25" customHeight="1">
      <c r="A37" s="143">
        <v>34</v>
      </c>
      <c r="B37" s="16" t="s">
        <v>201</v>
      </c>
      <c r="C37" s="18">
        <v>8</v>
      </c>
      <c r="D37" s="17" t="s">
        <v>200</v>
      </c>
      <c r="E37" s="17">
        <v>11</v>
      </c>
      <c r="F37" s="17">
        <v>0</v>
      </c>
      <c r="G37" s="17">
        <v>10</v>
      </c>
      <c r="H37" s="12">
        <v>15</v>
      </c>
      <c r="I37" s="13">
        <v>10</v>
      </c>
      <c r="J37" s="13">
        <v>85</v>
      </c>
      <c r="K37" s="13" t="s">
        <v>147</v>
      </c>
      <c r="L37" s="17" t="s">
        <v>147</v>
      </c>
      <c r="M37" s="312" t="s">
        <v>199</v>
      </c>
    </row>
    <row r="38" spans="1:13" s="14" customFormat="1" ht="26.25" customHeight="1">
      <c r="A38" s="143">
        <v>35</v>
      </c>
      <c r="B38" s="16" t="s">
        <v>202</v>
      </c>
      <c r="C38" s="18">
        <v>22</v>
      </c>
      <c r="D38" s="17">
        <v>28</v>
      </c>
      <c r="E38" s="17">
        <v>0</v>
      </c>
      <c r="F38" s="17">
        <v>0</v>
      </c>
      <c r="G38" s="17">
        <v>0</v>
      </c>
      <c r="H38" s="12">
        <v>0</v>
      </c>
      <c r="I38" s="13">
        <v>45</v>
      </c>
      <c r="J38" s="13">
        <v>8</v>
      </c>
      <c r="K38" s="13" t="s">
        <v>147</v>
      </c>
      <c r="L38" s="17">
        <v>8</v>
      </c>
      <c r="M38" s="312" t="s">
        <v>101</v>
      </c>
    </row>
    <row r="39" spans="1:13" s="14" customFormat="1" ht="26.25" customHeight="1">
      <c r="A39" s="143">
        <v>36</v>
      </c>
      <c r="B39" s="16" t="s">
        <v>203</v>
      </c>
      <c r="C39" s="18">
        <v>96</v>
      </c>
      <c r="D39" s="17">
        <v>41</v>
      </c>
      <c r="E39" s="17">
        <v>75</v>
      </c>
      <c r="F39" s="17">
        <v>86</v>
      </c>
      <c r="G39" s="17">
        <v>250</v>
      </c>
      <c r="H39" s="12">
        <v>63</v>
      </c>
      <c r="I39" s="13">
        <v>52</v>
      </c>
      <c r="J39" s="13">
        <v>130</v>
      </c>
      <c r="K39" s="13" t="s">
        <v>147</v>
      </c>
      <c r="L39" s="17">
        <v>1348</v>
      </c>
      <c r="M39" s="312" t="s">
        <v>117</v>
      </c>
    </row>
    <row r="40" spans="1:13" s="14" customFormat="1" ht="26.25" customHeight="1">
      <c r="A40" s="143">
        <v>37</v>
      </c>
      <c r="B40" s="16" t="s">
        <v>391</v>
      </c>
      <c r="C40" s="18" t="s">
        <v>32</v>
      </c>
      <c r="D40" s="18" t="s">
        <v>32</v>
      </c>
      <c r="E40" s="18" t="s">
        <v>32</v>
      </c>
      <c r="F40" s="18" t="s">
        <v>32</v>
      </c>
      <c r="G40" s="18" t="s">
        <v>32</v>
      </c>
      <c r="H40" s="18" t="s">
        <v>32</v>
      </c>
      <c r="I40" s="18" t="s">
        <v>32</v>
      </c>
      <c r="J40" s="18" t="s">
        <v>32</v>
      </c>
      <c r="K40" s="18" t="s">
        <v>32</v>
      </c>
      <c r="L40" s="17" t="s">
        <v>32</v>
      </c>
      <c r="M40" s="312" t="s">
        <v>388</v>
      </c>
    </row>
    <row r="41" spans="1:13" s="14" customFormat="1" ht="26.25" customHeight="1">
      <c r="A41" s="607" t="s">
        <v>139</v>
      </c>
      <c r="B41" s="608"/>
      <c r="C41" s="36" t="s">
        <v>204</v>
      </c>
      <c r="D41" s="36" t="s">
        <v>205</v>
      </c>
      <c r="E41" s="36" t="s">
        <v>206</v>
      </c>
      <c r="F41" s="36">
        <v>1381596</v>
      </c>
      <c r="G41" s="36" t="s">
        <v>207</v>
      </c>
      <c r="H41" s="36">
        <v>1688507</v>
      </c>
      <c r="I41" s="36">
        <f>SUM(I4:I39)</f>
        <v>1315012</v>
      </c>
      <c r="J41" s="36">
        <f>SUM(J4:J39)</f>
        <v>1291348</v>
      </c>
      <c r="K41" s="36">
        <f>SUM(K4:K39)</f>
        <v>1205591</v>
      </c>
      <c r="L41" s="36">
        <v>1326963</v>
      </c>
      <c r="M41" s="317" t="s">
        <v>208</v>
      </c>
    </row>
    <row r="42" spans="1:13" s="20" customFormat="1">
      <c r="A42" s="318" t="s">
        <v>439</v>
      </c>
      <c r="B42" s="319"/>
      <c r="C42" s="319"/>
      <c r="D42" s="319"/>
      <c r="E42" s="319"/>
      <c r="F42" s="319"/>
      <c r="G42" s="319"/>
      <c r="H42" s="319"/>
      <c r="I42" s="319"/>
      <c r="J42" s="319"/>
      <c r="K42" s="319"/>
      <c r="L42" s="319"/>
      <c r="M42" s="320"/>
    </row>
    <row r="43" spans="1:13">
      <c r="A43" s="108" t="s">
        <v>62</v>
      </c>
      <c r="B43" s="321" t="s">
        <v>209</v>
      </c>
      <c r="C43" s="321"/>
      <c r="D43" s="321"/>
      <c r="E43" s="321"/>
      <c r="F43" s="321"/>
      <c r="G43" s="321"/>
      <c r="H43" s="321"/>
      <c r="I43" s="321"/>
      <c r="J43" s="321"/>
      <c r="K43" s="321"/>
      <c r="L43" s="321"/>
      <c r="M43" s="322"/>
    </row>
    <row r="44" spans="1:13" ht="18.75" customHeight="1">
      <c r="A44" s="108" t="s">
        <v>706</v>
      </c>
      <c r="B44" s="466"/>
      <c r="C44" s="466"/>
      <c r="D44" s="466"/>
      <c r="E44" s="466"/>
      <c r="F44" s="321" t="s">
        <v>411</v>
      </c>
      <c r="G44" s="466"/>
      <c r="H44" s="466"/>
      <c r="I44" s="466"/>
      <c r="J44" s="466"/>
      <c r="K44" s="466"/>
      <c r="L44" s="466"/>
      <c r="M44" s="323"/>
    </row>
    <row r="45" spans="1:13">
      <c r="A45" s="108" t="s">
        <v>410</v>
      </c>
      <c r="B45" s="321"/>
      <c r="C45" s="321"/>
      <c r="D45" s="321"/>
      <c r="E45" s="321"/>
      <c r="F45" s="321" t="s">
        <v>210</v>
      </c>
      <c r="G45" s="321"/>
      <c r="H45" s="321"/>
      <c r="I45" s="321"/>
      <c r="J45" s="321"/>
      <c r="K45" s="321"/>
      <c r="L45" s="321"/>
      <c r="M45" s="322"/>
    </row>
    <row r="46" spans="1:13" ht="15.75" thickBot="1">
      <c r="A46" s="324" t="s">
        <v>211</v>
      </c>
      <c r="B46" s="325"/>
      <c r="C46" s="325"/>
      <c r="D46" s="325"/>
      <c r="E46" s="325"/>
      <c r="F46" s="325" t="s">
        <v>676</v>
      </c>
      <c r="G46" s="325"/>
      <c r="H46" s="325"/>
      <c r="I46" s="325"/>
      <c r="J46" s="325"/>
      <c r="K46" s="325"/>
      <c r="L46" s="325"/>
      <c r="M46" s="326"/>
    </row>
    <row r="47" spans="1:13" ht="15.75" thickTop="1"/>
  </sheetData>
  <mergeCells count="3">
    <mergeCell ref="A1:M1"/>
    <mergeCell ref="F2:M2"/>
    <mergeCell ref="A41:B41"/>
  </mergeCells>
  <conditionalFormatting sqref="A3:M3 M4:M41 A4:K32 A34:K41 A33:F33 H33:K33">
    <cfRule type="expression" dxfId="35" priority="4">
      <formula xml:space="preserve"> MOD(ROW(),3)=1</formula>
    </cfRule>
  </conditionalFormatting>
  <conditionalFormatting sqref="L4:L40">
    <cfRule type="expression" dxfId="34" priority="3">
      <formula xml:space="preserve"> MOD(ROW(),3)=1</formula>
    </cfRule>
  </conditionalFormatting>
  <conditionalFormatting sqref="L41">
    <cfRule type="expression" dxfId="33" priority="2">
      <formula xml:space="preserve"> MOD(ROW(),3)=1</formula>
    </cfRule>
  </conditionalFormatting>
  <conditionalFormatting sqref="G33">
    <cfRule type="expression" dxfId="32" priority="1">
      <formula xml:space="preserve"> MOD(ROW(),3)=1</formula>
    </cfRule>
  </conditionalFormatting>
  <printOptions horizontalCentered="1"/>
  <pageMargins left="0.47244094488188981" right="0.70866141732283472" top="0.39370078740157483" bottom="0.19685039370078741" header="0.31496062992125984" footer="0.31496062992125984"/>
  <pageSetup paperSize="9" scale="74" orientation="landscape" r:id="rId1"/>
  <headerFooter scaleWithDoc="0"/>
  <rowBreaks count="1" manualBreakCount="1">
    <brk id="22" max="12"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60"/>
  <sheetViews>
    <sheetView view="pageBreakPreview" topLeftCell="J1" zoomScaleSheetLayoutView="100" zoomScalePageLayoutView="70" workbookViewId="0">
      <selection activeCell="I22" sqref="I22"/>
    </sheetView>
  </sheetViews>
  <sheetFormatPr defaultColWidth="9.140625" defaultRowHeight="12.75"/>
  <cols>
    <col min="1" max="1" width="8.28515625" style="198" hidden="1" customWidth="1"/>
    <col min="2" max="2" width="21.5703125" style="198" hidden="1" customWidth="1"/>
    <col min="3" max="3" width="12.42578125" style="198" hidden="1" customWidth="1"/>
    <col min="4" max="4" width="16.140625" style="198" hidden="1" customWidth="1"/>
    <col min="5" max="5" width="14.5703125" style="198" hidden="1" customWidth="1"/>
    <col min="6" max="6" width="13.85546875" style="198" hidden="1" customWidth="1"/>
    <col min="7" max="7" width="11.42578125" style="198" hidden="1" customWidth="1"/>
    <col min="8" max="8" width="16.140625" style="198" hidden="1" customWidth="1"/>
    <col min="9" max="9" width="17.28515625" style="198" hidden="1" customWidth="1"/>
    <col min="10" max="10" width="7.5703125" style="198" customWidth="1"/>
    <col min="11" max="11" width="16.85546875" style="198" customWidth="1"/>
    <col min="12" max="15" width="6.140625" style="198" customWidth="1"/>
    <col min="16" max="20" width="8" style="198" customWidth="1"/>
    <col min="21" max="21" width="9.5703125" style="198" bestFit="1" customWidth="1"/>
    <col min="22" max="23" width="8" style="198" bestFit="1" customWidth="1"/>
    <col min="24" max="27" width="8" style="198" customWidth="1"/>
    <col min="28" max="31" width="6.7109375" style="198" customWidth="1"/>
    <col min="32" max="32" width="17" style="198" customWidth="1"/>
    <col min="33" max="16384" width="9.140625" style="198"/>
  </cols>
  <sheetData>
    <row r="1" spans="1:32" s="195" customFormat="1" ht="24" customHeight="1" thickTop="1">
      <c r="A1" s="636" t="s">
        <v>214</v>
      </c>
      <c r="B1" s="637"/>
      <c r="C1" s="637"/>
      <c r="D1" s="637"/>
      <c r="E1" s="637"/>
      <c r="F1" s="637"/>
      <c r="G1" s="637"/>
      <c r="H1" s="637"/>
      <c r="I1" s="637"/>
      <c r="J1" s="638" t="s">
        <v>215</v>
      </c>
      <c r="K1" s="639"/>
      <c r="L1" s="639"/>
      <c r="M1" s="639"/>
      <c r="N1" s="639"/>
      <c r="O1" s="639"/>
      <c r="P1" s="639"/>
      <c r="Q1" s="639"/>
      <c r="R1" s="639"/>
      <c r="S1" s="639"/>
      <c r="T1" s="639"/>
      <c r="U1" s="639"/>
      <c r="V1" s="639"/>
      <c r="W1" s="639"/>
      <c r="X1" s="639"/>
      <c r="Y1" s="639"/>
      <c r="Z1" s="639"/>
      <c r="AA1" s="639"/>
      <c r="AB1" s="639"/>
      <c r="AC1" s="639"/>
      <c r="AD1" s="639"/>
      <c r="AE1" s="639"/>
      <c r="AF1" s="640"/>
    </row>
    <row r="2" spans="1:32" s="195" customFormat="1" ht="24" customHeight="1">
      <c r="A2" s="641" t="s">
        <v>212</v>
      </c>
      <c r="B2" s="642"/>
      <c r="C2" s="642"/>
      <c r="D2" s="642"/>
      <c r="E2" s="642"/>
      <c r="F2" s="642"/>
      <c r="G2" s="642"/>
      <c r="H2" s="642"/>
      <c r="I2" s="642"/>
      <c r="J2" s="643" t="s">
        <v>213</v>
      </c>
      <c r="K2" s="644"/>
      <c r="L2" s="645"/>
      <c r="M2" s="645"/>
      <c r="N2" s="645"/>
      <c r="O2" s="645"/>
      <c r="P2" s="645"/>
      <c r="Q2" s="645"/>
      <c r="R2" s="645"/>
      <c r="S2" s="645"/>
      <c r="T2" s="645"/>
      <c r="U2" s="645"/>
      <c r="V2" s="645"/>
      <c r="W2" s="645"/>
      <c r="X2" s="645"/>
      <c r="Y2" s="645"/>
      <c r="Z2" s="645"/>
      <c r="AA2" s="645"/>
      <c r="AB2" s="645"/>
      <c r="AC2" s="645"/>
      <c r="AD2" s="645"/>
      <c r="AE2" s="645"/>
      <c r="AF2" s="646"/>
    </row>
    <row r="3" spans="1:32" ht="11.25" customHeight="1">
      <c r="A3" s="196"/>
      <c r="B3" s="197"/>
      <c r="D3" s="199"/>
      <c r="H3" s="647" t="s">
        <v>216</v>
      </c>
      <c r="I3" s="647"/>
      <c r="J3" s="200"/>
      <c r="K3" s="648"/>
      <c r="L3" s="648"/>
      <c r="M3" s="327"/>
      <c r="N3" s="327"/>
      <c r="O3" s="327"/>
      <c r="P3" s="328"/>
      <c r="Q3" s="328"/>
      <c r="R3" s="328"/>
      <c r="S3" s="328"/>
      <c r="T3" s="328"/>
      <c r="U3" s="649"/>
      <c r="V3" s="649"/>
      <c r="W3" s="649"/>
      <c r="X3" s="649"/>
      <c r="Y3" s="649"/>
      <c r="Z3" s="649"/>
      <c r="AA3" s="649"/>
      <c r="AB3" s="649"/>
      <c r="AC3" s="649"/>
      <c r="AD3" s="649"/>
      <c r="AE3" s="649"/>
      <c r="AF3" s="650"/>
    </row>
    <row r="4" spans="1:32" s="201" customFormat="1" ht="72.75" customHeight="1">
      <c r="A4" s="630" t="s">
        <v>217</v>
      </c>
      <c r="B4" s="632" t="s">
        <v>218</v>
      </c>
      <c r="C4" s="630" t="s">
        <v>219</v>
      </c>
      <c r="D4" s="634" t="s">
        <v>220</v>
      </c>
      <c r="E4" s="630" t="s">
        <v>221</v>
      </c>
      <c r="F4" s="630" t="s">
        <v>222</v>
      </c>
      <c r="G4" s="624" t="s">
        <v>223</v>
      </c>
      <c r="H4" s="625"/>
      <c r="I4" s="626" t="s">
        <v>224</v>
      </c>
      <c r="J4" s="628" t="s">
        <v>520</v>
      </c>
      <c r="K4" s="623" t="s">
        <v>224</v>
      </c>
      <c r="L4" s="612" t="s">
        <v>521</v>
      </c>
      <c r="M4" s="613"/>
      <c r="N4" s="613"/>
      <c r="O4" s="614"/>
      <c r="P4" s="612" t="s">
        <v>522</v>
      </c>
      <c r="Q4" s="613"/>
      <c r="R4" s="613"/>
      <c r="S4" s="614"/>
      <c r="T4" s="612" t="s">
        <v>523</v>
      </c>
      <c r="U4" s="613"/>
      <c r="V4" s="613"/>
      <c r="W4" s="614"/>
      <c r="X4" s="612" t="s">
        <v>524</v>
      </c>
      <c r="Y4" s="613"/>
      <c r="Z4" s="613"/>
      <c r="AA4" s="614"/>
      <c r="AB4" s="615" t="s">
        <v>525</v>
      </c>
      <c r="AC4" s="616"/>
      <c r="AD4" s="616"/>
      <c r="AE4" s="617"/>
      <c r="AF4" s="618" t="s">
        <v>400</v>
      </c>
    </row>
    <row r="5" spans="1:32" s="204" customFormat="1" ht="50.25" customHeight="1">
      <c r="A5" s="631"/>
      <c r="B5" s="633"/>
      <c r="C5" s="631"/>
      <c r="D5" s="635"/>
      <c r="E5" s="631"/>
      <c r="F5" s="631"/>
      <c r="G5" s="202" t="s">
        <v>225</v>
      </c>
      <c r="H5" s="203" t="s">
        <v>226</v>
      </c>
      <c r="I5" s="627"/>
      <c r="J5" s="629"/>
      <c r="K5" s="623"/>
      <c r="L5" s="59" t="s">
        <v>58</v>
      </c>
      <c r="M5" s="59" t="s">
        <v>59</v>
      </c>
      <c r="N5" s="59" t="s">
        <v>380</v>
      </c>
      <c r="O5" s="59" t="s">
        <v>667</v>
      </c>
      <c r="P5" s="59" t="s">
        <v>58</v>
      </c>
      <c r="Q5" s="59" t="s">
        <v>59</v>
      </c>
      <c r="R5" s="59" t="s">
        <v>380</v>
      </c>
      <c r="S5" s="59" t="s">
        <v>667</v>
      </c>
      <c r="T5" s="59" t="s">
        <v>58</v>
      </c>
      <c r="U5" s="59" t="s">
        <v>59</v>
      </c>
      <c r="V5" s="59" t="s">
        <v>380</v>
      </c>
      <c r="W5" s="59" t="s">
        <v>667</v>
      </c>
      <c r="X5" s="59" t="s">
        <v>58</v>
      </c>
      <c r="Y5" s="59" t="s">
        <v>59</v>
      </c>
      <c r="Z5" s="59" t="s">
        <v>380</v>
      </c>
      <c r="AA5" s="59" t="s">
        <v>667</v>
      </c>
      <c r="AB5" s="59" t="s">
        <v>58</v>
      </c>
      <c r="AC5" s="59" t="s">
        <v>59</v>
      </c>
      <c r="AD5" s="59" t="s">
        <v>380</v>
      </c>
      <c r="AE5" s="59" t="s">
        <v>667</v>
      </c>
      <c r="AF5" s="619"/>
    </row>
    <row r="6" spans="1:32" s="212" customFormat="1" ht="24" customHeight="1">
      <c r="A6" s="205">
        <v>1</v>
      </c>
      <c r="B6" s="206" t="s">
        <v>227</v>
      </c>
      <c r="C6" s="206">
        <v>78</v>
      </c>
      <c r="D6" s="207">
        <v>65</v>
      </c>
      <c r="E6" s="206">
        <v>166084</v>
      </c>
      <c r="F6" s="206">
        <v>127070</v>
      </c>
      <c r="G6" s="208">
        <f t="shared" ref="G6:G17" si="0">F6/E6*100</f>
        <v>76.509477132053661</v>
      </c>
      <c r="H6" s="208">
        <v>1.95</v>
      </c>
      <c r="I6" s="209" t="s">
        <v>228</v>
      </c>
      <c r="J6" s="114">
        <v>1</v>
      </c>
      <c r="K6" s="51" t="s">
        <v>228</v>
      </c>
      <c r="L6" s="51">
        <v>72</v>
      </c>
      <c r="M6" s="52">
        <v>74</v>
      </c>
      <c r="N6" s="51">
        <v>66</v>
      </c>
      <c r="O6" s="51">
        <v>108</v>
      </c>
      <c r="P6" s="53">
        <v>89.761499999999998</v>
      </c>
      <c r="Q6" s="53">
        <v>144.04</v>
      </c>
      <c r="R6" s="53">
        <v>97.713799999999992</v>
      </c>
      <c r="S6" s="53">
        <v>161.17479999999998</v>
      </c>
      <c r="T6" s="52">
        <v>248179</v>
      </c>
      <c r="U6" s="52">
        <v>313983</v>
      </c>
      <c r="V6" s="52">
        <v>356272</v>
      </c>
      <c r="W6" s="52">
        <v>391659</v>
      </c>
      <c r="X6" s="210">
        <v>195436</v>
      </c>
      <c r="Y6" s="210">
        <v>247509</v>
      </c>
      <c r="Z6" s="210">
        <v>288825.90000000002</v>
      </c>
      <c r="AA6" s="210">
        <v>308186</v>
      </c>
      <c r="AB6" s="211">
        <v>78.75</v>
      </c>
      <c r="AC6" s="53">
        <v>78.83</v>
      </c>
      <c r="AD6" s="211">
        <f>Z6/V6*100</f>
        <v>81.068930480082628</v>
      </c>
      <c r="AE6" s="211">
        <v>78.68732749662334</v>
      </c>
      <c r="AF6" s="329" t="s">
        <v>227</v>
      </c>
    </row>
    <row r="7" spans="1:32" s="212" customFormat="1" ht="24" customHeight="1">
      <c r="A7" s="205">
        <v>2</v>
      </c>
      <c r="B7" s="206" t="s">
        <v>229</v>
      </c>
      <c r="C7" s="206">
        <v>4</v>
      </c>
      <c r="D7" s="207">
        <v>5</v>
      </c>
      <c r="E7" s="213">
        <v>10630</v>
      </c>
      <c r="F7" s="206">
        <v>8588</v>
      </c>
      <c r="G7" s="208">
        <f t="shared" si="0"/>
        <v>80.790216368767645</v>
      </c>
      <c r="H7" s="208">
        <v>1.72</v>
      </c>
      <c r="I7" s="209" t="s">
        <v>230</v>
      </c>
      <c r="J7" s="114">
        <v>2</v>
      </c>
      <c r="K7" s="51" t="s">
        <v>230</v>
      </c>
      <c r="L7" s="51">
        <v>14</v>
      </c>
      <c r="M7" s="52">
        <v>15</v>
      </c>
      <c r="N7" s="51">
        <v>9</v>
      </c>
      <c r="O7" s="51">
        <v>12</v>
      </c>
      <c r="P7" s="214">
        <v>13.589</v>
      </c>
      <c r="Q7" s="53">
        <v>29.69</v>
      </c>
      <c r="R7" s="214">
        <v>26.68</v>
      </c>
      <c r="S7" s="214">
        <v>25.529999999999998</v>
      </c>
      <c r="T7" s="52">
        <v>45045</v>
      </c>
      <c r="U7" s="52">
        <v>110837</v>
      </c>
      <c r="V7" s="52">
        <v>27555</v>
      </c>
      <c r="W7" s="52">
        <v>22473</v>
      </c>
      <c r="X7" s="210">
        <v>38126</v>
      </c>
      <c r="Y7" s="210">
        <v>94914</v>
      </c>
      <c r="Z7" s="210">
        <v>22346</v>
      </c>
      <c r="AA7" s="210">
        <v>20775</v>
      </c>
      <c r="AB7" s="211">
        <v>84.64</v>
      </c>
      <c r="AC7" s="53">
        <v>85.63</v>
      </c>
      <c r="AD7" s="211">
        <f t="shared" ref="AD7:AD18" si="1">Z7/V7*100</f>
        <v>81.095989838504806</v>
      </c>
      <c r="AE7" s="211">
        <v>92.444266453077034</v>
      </c>
      <c r="AF7" s="329" t="s">
        <v>229</v>
      </c>
    </row>
    <row r="8" spans="1:32" s="212" customFormat="1" ht="24" customHeight="1">
      <c r="A8" s="205">
        <v>3</v>
      </c>
      <c r="B8" s="206" t="s">
        <v>231</v>
      </c>
      <c r="C8" s="206">
        <v>6</v>
      </c>
      <c r="D8" s="207">
        <v>15</v>
      </c>
      <c r="E8" s="206">
        <v>20600</v>
      </c>
      <c r="F8" s="206">
        <v>17240</v>
      </c>
      <c r="G8" s="208">
        <f t="shared" si="0"/>
        <v>83.689320388349515</v>
      </c>
      <c r="H8" s="208">
        <v>1.1499999999999999</v>
      </c>
      <c r="I8" s="209" t="s">
        <v>232</v>
      </c>
      <c r="J8" s="114">
        <v>3</v>
      </c>
      <c r="K8" s="51" t="s">
        <v>232</v>
      </c>
      <c r="L8" s="51">
        <v>4</v>
      </c>
      <c r="M8" s="52">
        <v>6</v>
      </c>
      <c r="N8" s="51">
        <v>2</v>
      </c>
      <c r="O8" s="51">
        <v>8</v>
      </c>
      <c r="P8" s="53">
        <v>1.4</v>
      </c>
      <c r="Q8" s="53">
        <v>20.32</v>
      </c>
      <c r="R8" s="53">
        <v>0.67500000000000004</v>
      </c>
      <c r="S8" s="53">
        <v>21.864999999999998</v>
      </c>
      <c r="T8" s="52">
        <v>2400</v>
      </c>
      <c r="U8" s="52">
        <v>2580</v>
      </c>
      <c r="V8" s="52">
        <v>1425</v>
      </c>
      <c r="W8" s="52">
        <v>2100</v>
      </c>
      <c r="X8" s="210">
        <v>1019</v>
      </c>
      <c r="Y8" s="210">
        <v>1442</v>
      </c>
      <c r="Z8" s="210">
        <v>1405</v>
      </c>
      <c r="AA8" s="210">
        <v>985</v>
      </c>
      <c r="AB8" s="211">
        <v>42.46</v>
      </c>
      <c r="AC8" s="53">
        <v>55.89</v>
      </c>
      <c r="AD8" s="211">
        <f t="shared" si="1"/>
        <v>98.596491228070164</v>
      </c>
      <c r="AE8" s="211">
        <v>46.904761904761905</v>
      </c>
      <c r="AF8" s="329" t="s">
        <v>231</v>
      </c>
    </row>
    <row r="9" spans="1:32" s="212" customFormat="1" ht="19.5" customHeight="1">
      <c r="A9" s="205">
        <v>4</v>
      </c>
      <c r="B9" s="206" t="s">
        <v>233</v>
      </c>
      <c r="C9" s="206">
        <v>4</v>
      </c>
      <c r="D9" s="207">
        <v>14</v>
      </c>
      <c r="E9" s="206">
        <v>11100</v>
      </c>
      <c r="F9" s="206">
        <v>9650</v>
      </c>
      <c r="G9" s="208">
        <f t="shared" si="0"/>
        <v>86.936936936936931</v>
      </c>
      <c r="H9" s="208">
        <v>0.69</v>
      </c>
      <c r="I9" s="209" t="s">
        <v>234</v>
      </c>
      <c r="J9" s="114">
        <v>4</v>
      </c>
      <c r="K9" s="51" t="s">
        <v>234</v>
      </c>
      <c r="L9" s="51">
        <v>0</v>
      </c>
      <c r="M9" s="52">
        <v>0</v>
      </c>
      <c r="N9" s="51">
        <v>0</v>
      </c>
      <c r="O9" s="51">
        <v>0</v>
      </c>
      <c r="P9" s="53">
        <v>0</v>
      </c>
      <c r="Q9" s="53">
        <v>0</v>
      </c>
      <c r="R9" s="53">
        <v>0</v>
      </c>
      <c r="S9" s="53">
        <v>0</v>
      </c>
      <c r="T9" s="52">
        <v>0</v>
      </c>
      <c r="U9" s="52">
        <v>0</v>
      </c>
      <c r="V9" s="52">
        <v>0</v>
      </c>
      <c r="W9" s="52">
        <v>0</v>
      </c>
      <c r="X9" s="210">
        <v>0</v>
      </c>
      <c r="Y9" s="210">
        <v>0</v>
      </c>
      <c r="Z9" s="210">
        <v>0</v>
      </c>
      <c r="AA9" s="210">
        <v>0</v>
      </c>
      <c r="AB9" s="211">
        <v>0</v>
      </c>
      <c r="AC9" s="53">
        <v>0</v>
      </c>
      <c r="AD9" s="211">
        <v>0</v>
      </c>
      <c r="AE9" s="211">
        <v>0</v>
      </c>
      <c r="AF9" s="329" t="s">
        <v>233</v>
      </c>
    </row>
    <row r="10" spans="1:32" s="212" customFormat="1" ht="24" customHeight="1">
      <c r="A10" s="205">
        <v>5</v>
      </c>
      <c r="B10" s="206" t="s">
        <v>235</v>
      </c>
      <c r="C10" s="206">
        <v>166</v>
      </c>
      <c r="D10" s="207">
        <v>145</v>
      </c>
      <c r="E10" s="206">
        <v>386799</v>
      </c>
      <c r="F10" s="206">
        <v>296109</v>
      </c>
      <c r="G10" s="208">
        <f t="shared" si="0"/>
        <v>76.553713944451772</v>
      </c>
      <c r="H10" s="208">
        <v>2.04</v>
      </c>
      <c r="I10" s="209" t="s">
        <v>236</v>
      </c>
      <c r="J10" s="114">
        <v>5</v>
      </c>
      <c r="K10" s="51" t="s">
        <v>238</v>
      </c>
      <c r="L10" s="51">
        <v>1</v>
      </c>
      <c r="M10" s="52">
        <v>1</v>
      </c>
      <c r="N10" s="51">
        <v>5</v>
      </c>
      <c r="O10" s="51">
        <v>9</v>
      </c>
      <c r="P10" s="53">
        <v>0.5</v>
      </c>
      <c r="Q10" s="53">
        <v>1.5</v>
      </c>
      <c r="R10" s="53">
        <v>4.1399999999999997</v>
      </c>
      <c r="S10" s="53">
        <v>2.74</v>
      </c>
      <c r="T10" s="52">
        <v>200</v>
      </c>
      <c r="U10" s="52">
        <v>1000</v>
      </c>
      <c r="V10" s="52">
        <v>4300</v>
      </c>
      <c r="W10" s="52">
        <v>5450</v>
      </c>
      <c r="X10" s="210">
        <v>100</v>
      </c>
      <c r="Y10" s="210">
        <v>900</v>
      </c>
      <c r="Z10" s="210">
        <v>2870</v>
      </c>
      <c r="AA10" s="210">
        <v>3055</v>
      </c>
      <c r="AB10" s="211">
        <v>50</v>
      </c>
      <c r="AC10" s="53">
        <v>90</v>
      </c>
      <c r="AD10" s="211">
        <f t="shared" si="1"/>
        <v>66.744186046511629</v>
      </c>
      <c r="AE10" s="211">
        <v>56.055045871559628</v>
      </c>
      <c r="AF10" s="329" t="s">
        <v>237</v>
      </c>
    </row>
    <row r="11" spans="1:32" s="212" customFormat="1" ht="24" customHeight="1">
      <c r="A11" s="205">
        <v>6</v>
      </c>
      <c r="B11" s="206" t="s">
        <v>239</v>
      </c>
      <c r="C11" s="206">
        <v>21</v>
      </c>
      <c r="D11" s="207">
        <v>16</v>
      </c>
      <c r="E11" s="206">
        <v>123868</v>
      </c>
      <c r="F11" s="206">
        <v>107021</v>
      </c>
      <c r="G11" s="208">
        <f t="shared" si="0"/>
        <v>86.399231439919916</v>
      </c>
      <c r="H11" s="208">
        <v>6.69</v>
      </c>
      <c r="I11" s="209" t="s">
        <v>240</v>
      </c>
      <c r="J11" s="114">
        <v>6</v>
      </c>
      <c r="K11" s="51" t="s">
        <v>236</v>
      </c>
      <c r="L11" s="51">
        <v>76</v>
      </c>
      <c r="M11" s="52">
        <v>71</v>
      </c>
      <c r="N11" s="51">
        <v>88</v>
      </c>
      <c r="O11" s="51">
        <v>221</v>
      </c>
      <c r="P11" s="53">
        <v>126.77</v>
      </c>
      <c r="Q11" s="53">
        <v>117.5</v>
      </c>
      <c r="R11" s="53">
        <v>117.26</v>
      </c>
      <c r="S11" s="53">
        <v>343.27300000000002</v>
      </c>
      <c r="T11" s="52">
        <v>334483</v>
      </c>
      <c r="U11" s="52">
        <v>289036</v>
      </c>
      <c r="V11" s="52">
        <v>426330</v>
      </c>
      <c r="W11" s="52">
        <v>857818</v>
      </c>
      <c r="X11" s="210">
        <v>260067</v>
      </c>
      <c r="Y11" s="210">
        <v>238277</v>
      </c>
      <c r="Z11" s="210">
        <v>346868</v>
      </c>
      <c r="AA11" s="210">
        <v>708564</v>
      </c>
      <c r="AB11" s="211">
        <v>77.75</v>
      </c>
      <c r="AC11" s="53">
        <v>82.44</v>
      </c>
      <c r="AD11" s="211">
        <f t="shared" si="1"/>
        <v>81.361386719208127</v>
      </c>
      <c r="AE11" s="211">
        <v>82.600738151915678</v>
      </c>
      <c r="AF11" s="329" t="s">
        <v>235</v>
      </c>
    </row>
    <row r="12" spans="1:32" s="212" customFormat="1" ht="33" customHeight="1">
      <c r="A12" s="205">
        <v>7</v>
      </c>
      <c r="B12" s="206" t="s">
        <v>241</v>
      </c>
      <c r="C12" s="206">
        <v>2</v>
      </c>
      <c r="D12" s="207">
        <v>10</v>
      </c>
      <c r="E12" s="206">
        <v>12300</v>
      </c>
      <c r="F12" s="206">
        <v>11800</v>
      </c>
      <c r="G12" s="208">
        <f t="shared" si="0"/>
        <v>95.934959349593498</v>
      </c>
      <c r="H12" s="208">
        <v>1.18</v>
      </c>
      <c r="I12" s="209" t="s">
        <v>242</v>
      </c>
      <c r="J12" s="114">
        <v>7</v>
      </c>
      <c r="K12" s="51" t="s">
        <v>240</v>
      </c>
      <c r="L12" s="51">
        <v>65</v>
      </c>
      <c r="M12" s="52">
        <v>13</v>
      </c>
      <c r="N12" s="51">
        <v>11</v>
      </c>
      <c r="O12" s="51">
        <v>10</v>
      </c>
      <c r="P12" s="53">
        <v>70.347999999999999</v>
      </c>
      <c r="Q12" s="53">
        <v>24.43</v>
      </c>
      <c r="R12" s="53">
        <v>36.44</v>
      </c>
      <c r="S12" s="53">
        <v>52.137999999999998</v>
      </c>
      <c r="T12" s="52">
        <v>422443</v>
      </c>
      <c r="U12" s="52">
        <v>108147</v>
      </c>
      <c r="V12" s="52">
        <v>82589</v>
      </c>
      <c r="W12" s="52">
        <v>170597</v>
      </c>
      <c r="X12" s="210">
        <v>314804</v>
      </c>
      <c r="Y12" s="210">
        <v>93054</v>
      </c>
      <c r="Z12" s="210">
        <v>62025</v>
      </c>
      <c r="AA12" s="210">
        <v>136744</v>
      </c>
      <c r="AB12" s="211">
        <v>74.52</v>
      </c>
      <c r="AC12" s="53">
        <v>86.04</v>
      </c>
      <c r="AD12" s="211">
        <f t="shared" si="1"/>
        <v>75.100800348714728</v>
      </c>
      <c r="AE12" s="211">
        <v>80.156157493977034</v>
      </c>
      <c r="AF12" s="329" t="s">
        <v>239</v>
      </c>
    </row>
    <row r="13" spans="1:32" s="212" customFormat="1" ht="24" customHeight="1">
      <c r="A13" s="205">
        <v>8</v>
      </c>
      <c r="B13" s="206" t="s">
        <v>243</v>
      </c>
      <c r="C13" s="206">
        <v>497</v>
      </c>
      <c r="D13" s="207">
        <v>1481</v>
      </c>
      <c r="E13" s="206">
        <v>1699396</v>
      </c>
      <c r="F13" s="206">
        <v>1408963</v>
      </c>
      <c r="G13" s="208">
        <f t="shared" si="0"/>
        <v>82.90963377576503</v>
      </c>
      <c r="H13" s="208">
        <v>0.95</v>
      </c>
      <c r="I13" s="209" t="s">
        <v>244</v>
      </c>
      <c r="J13" s="114">
        <v>8</v>
      </c>
      <c r="K13" s="51" t="s">
        <v>242</v>
      </c>
      <c r="L13" s="51">
        <v>13</v>
      </c>
      <c r="M13" s="52">
        <v>7</v>
      </c>
      <c r="N13" s="51">
        <v>3</v>
      </c>
      <c r="O13" s="51">
        <v>7</v>
      </c>
      <c r="P13" s="53">
        <v>103</v>
      </c>
      <c r="Q13" s="53">
        <v>272.85000000000002</v>
      </c>
      <c r="R13" s="53">
        <v>13</v>
      </c>
      <c r="S13" s="53">
        <v>29</v>
      </c>
      <c r="T13" s="52">
        <v>56300</v>
      </c>
      <c r="U13" s="52">
        <v>52000</v>
      </c>
      <c r="V13" s="52">
        <v>58500</v>
      </c>
      <c r="W13" s="52">
        <v>53000</v>
      </c>
      <c r="X13" s="210">
        <v>53440</v>
      </c>
      <c r="Y13" s="210">
        <v>50660</v>
      </c>
      <c r="Z13" s="210">
        <v>52650</v>
      </c>
      <c r="AA13" s="210">
        <v>52100</v>
      </c>
      <c r="AB13" s="211">
        <v>94.92</v>
      </c>
      <c r="AC13" s="53">
        <v>97.42</v>
      </c>
      <c r="AD13" s="211">
        <f t="shared" si="1"/>
        <v>90</v>
      </c>
      <c r="AE13" s="211">
        <v>98.301886792452834</v>
      </c>
      <c r="AF13" s="329" t="s">
        <v>241</v>
      </c>
    </row>
    <row r="14" spans="1:32" s="212" customFormat="1" ht="24" customHeight="1">
      <c r="A14" s="205">
        <v>9</v>
      </c>
      <c r="B14" s="206" t="s">
        <v>245</v>
      </c>
      <c r="C14" s="206">
        <v>28</v>
      </c>
      <c r="D14" s="207">
        <v>45</v>
      </c>
      <c r="E14" s="206">
        <v>41600</v>
      </c>
      <c r="F14" s="206">
        <v>36640</v>
      </c>
      <c r="G14" s="208">
        <f t="shared" si="0"/>
        <v>88.07692307692308</v>
      </c>
      <c r="H14" s="208">
        <v>0.81</v>
      </c>
      <c r="I14" s="209" t="s">
        <v>246</v>
      </c>
      <c r="J14" s="114">
        <v>9</v>
      </c>
      <c r="K14" s="51" t="s">
        <v>244</v>
      </c>
      <c r="L14" s="51">
        <v>318</v>
      </c>
      <c r="M14" s="52">
        <v>391</v>
      </c>
      <c r="N14" s="51">
        <v>400</v>
      </c>
      <c r="O14" s="51">
        <v>649</v>
      </c>
      <c r="P14" s="53">
        <v>487.97449999999998</v>
      </c>
      <c r="Q14" s="53">
        <v>525.64</v>
      </c>
      <c r="R14" s="53">
        <v>517.81316666666658</v>
      </c>
      <c r="S14" s="53">
        <v>605.63514999999995</v>
      </c>
      <c r="T14" s="52">
        <v>624204</v>
      </c>
      <c r="U14" s="52">
        <v>787749</v>
      </c>
      <c r="V14" s="52">
        <v>987318</v>
      </c>
      <c r="W14" s="52">
        <v>1025010</v>
      </c>
      <c r="X14" s="210">
        <v>486235</v>
      </c>
      <c r="Y14" s="210">
        <v>646276</v>
      </c>
      <c r="Z14" s="210">
        <v>815661.3</v>
      </c>
      <c r="AA14" s="210">
        <v>822026.26</v>
      </c>
      <c r="AB14" s="211">
        <v>77.900000000000006</v>
      </c>
      <c r="AC14" s="53">
        <v>82.04</v>
      </c>
      <c r="AD14" s="211">
        <f t="shared" si="1"/>
        <v>82.613838702424147</v>
      </c>
      <c r="AE14" s="211">
        <v>80.196901493643963</v>
      </c>
      <c r="AF14" s="329" t="s">
        <v>243</v>
      </c>
    </row>
    <row r="15" spans="1:32" s="212" customFormat="1" ht="24" customHeight="1">
      <c r="A15" s="205">
        <v>10</v>
      </c>
      <c r="B15" s="206" t="s">
        <v>247</v>
      </c>
      <c r="C15" s="206">
        <v>5</v>
      </c>
      <c r="D15" s="207">
        <v>1</v>
      </c>
      <c r="E15" s="206">
        <v>770</v>
      </c>
      <c r="F15" s="206">
        <v>534</v>
      </c>
      <c r="G15" s="208">
        <f t="shared" si="0"/>
        <v>69.350649350649348</v>
      </c>
      <c r="H15" s="208">
        <v>0.53</v>
      </c>
      <c r="I15" s="209" t="s">
        <v>248</v>
      </c>
      <c r="J15" s="115">
        <v>10</v>
      </c>
      <c r="K15" s="51" t="s">
        <v>246</v>
      </c>
      <c r="L15" s="51">
        <v>28</v>
      </c>
      <c r="M15" s="52">
        <v>39</v>
      </c>
      <c r="N15" s="51">
        <v>44</v>
      </c>
      <c r="O15" s="215">
        <v>81</v>
      </c>
      <c r="P15" s="55">
        <v>23.795999999999999</v>
      </c>
      <c r="Q15" s="55">
        <v>55.68</v>
      </c>
      <c r="R15" s="55">
        <v>32.619999999999997</v>
      </c>
      <c r="S15" s="55">
        <v>189.54799999999997</v>
      </c>
      <c r="T15" s="54">
        <v>103104</v>
      </c>
      <c r="U15" s="54">
        <v>170249</v>
      </c>
      <c r="V15" s="54">
        <v>46777</v>
      </c>
      <c r="W15" s="54">
        <v>182576</v>
      </c>
      <c r="X15" s="216">
        <v>80736</v>
      </c>
      <c r="Y15" s="216">
        <v>148467</v>
      </c>
      <c r="Z15" s="216">
        <v>35152</v>
      </c>
      <c r="AA15" s="216">
        <v>143755</v>
      </c>
      <c r="AB15" s="217">
        <v>78.31</v>
      </c>
      <c r="AC15" s="55">
        <v>87.21</v>
      </c>
      <c r="AD15" s="211">
        <f t="shared" si="1"/>
        <v>75.148042841567445</v>
      </c>
      <c r="AE15" s="217">
        <v>78.73707387608448</v>
      </c>
      <c r="AF15" s="330" t="s">
        <v>245</v>
      </c>
    </row>
    <row r="16" spans="1:32" s="212" customFormat="1" ht="20.100000000000001" customHeight="1">
      <c r="A16" s="205">
        <v>11</v>
      </c>
      <c r="B16" s="206" t="s">
        <v>249</v>
      </c>
      <c r="C16" s="206">
        <v>71</v>
      </c>
      <c r="D16" s="207">
        <v>96</v>
      </c>
      <c r="E16" s="206">
        <v>75580</v>
      </c>
      <c r="F16" s="206">
        <v>59584</v>
      </c>
      <c r="G16" s="208">
        <f t="shared" si="0"/>
        <v>78.835670812384222</v>
      </c>
      <c r="H16" s="208">
        <v>0.62</v>
      </c>
      <c r="I16" s="209" t="s">
        <v>250</v>
      </c>
      <c r="J16" s="114">
        <v>11</v>
      </c>
      <c r="K16" s="51" t="s">
        <v>248</v>
      </c>
      <c r="L16" s="51">
        <v>5</v>
      </c>
      <c r="M16" s="52">
        <v>2</v>
      </c>
      <c r="N16" s="51">
        <v>2</v>
      </c>
      <c r="O16" s="51">
        <v>8</v>
      </c>
      <c r="P16" s="214">
        <v>96.83</v>
      </c>
      <c r="Q16" s="53">
        <v>2.2999999999999998</v>
      </c>
      <c r="R16" s="214">
        <v>0.4</v>
      </c>
      <c r="S16" s="214">
        <v>6.0699999999999994</v>
      </c>
      <c r="T16" s="52">
        <v>720</v>
      </c>
      <c r="U16" s="52">
        <v>3500</v>
      </c>
      <c r="V16" s="52">
        <v>1250</v>
      </c>
      <c r="W16" s="52">
        <v>6492</v>
      </c>
      <c r="X16" s="210">
        <v>530</v>
      </c>
      <c r="Y16" s="210">
        <v>3150</v>
      </c>
      <c r="Z16" s="210">
        <v>1000</v>
      </c>
      <c r="AA16" s="210">
        <v>4699</v>
      </c>
      <c r="AB16" s="211">
        <v>73.61</v>
      </c>
      <c r="AC16" s="53">
        <v>90</v>
      </c>
      <c r="AD16" s="211">
        <f t="shared" si="1"/>
        <v>80</v>
      </c>
      <c r="AE16" s="211">
        <v>72.381392483056075</v>
      </c>
      <c r="AF16" s="329" t="s">
        <v>247</v>
      </c>
    </row>
    <row r="17" spans="1:32" s="212" customFormat="1" ht="24" customHeight="1">
      <c r="A17" s="620" t="s">
        <v>66</v>
      </c>
      <c r="B17" s="621"/>
      <c r="C17" s="218">
        <f>SUM(C6:C16)</f>
        <v>882</v>
      </c>
      <c r="D17" s="219">
        <f>SUM(D6:D16)</f>
        <v>1893</v>
      </c>
      <c r="E17" s="219">
        <f>SUM(E6:E16)</f>
        <v>2548727</v>
      </c>
      <c r="F17" s="219">
        <f>SUM(F6:F16)</f>
        <v>2083199</v>
      </c>
      <c r="G17" s="220">
        <f t="shared" si="0"/>
        <v>81.73488176646616</v>
      </c>
      <c r="H17" s="220">
        <v>1.1000000000000001</v>
      </c>
      <c r="I17" s="221" t="s">
        <v>251</v>
      </c>
      <c r="J17" s="114">
        <v>12</v>
      </c>
      <c r="K17" s="51" t="s">
        <v>253</v>
      </c>
      <c r="L17" s="51">
        <v>0</v>
      </c>
      <c r="M17" s="52">
        <v>0</v>
      </c>
      <c r="N17" s="51">
        <v>0</v>
      </c>
      <c r="O17" s="51">
        <v>0</v>
      </c>
      <c r="P17" s="53">
        <v>0</v>
      </c>
      <c r="Q17" s="53">
        <v>0</v>
      </c>
      <c r="R17" s="53">
        <v>0</v>
      </c>
      <c r="S17" s="53">
        <v>0</v>
      </c>
      <c r="T17" s="52">
        <v>0</v>
      </c>
      <c r="U17" s="52">
        <v>0</v>
      </c>
      <c r="V17" s="52">
        <v>0</v>
      </c>
      <c r="W17" s="52">
        <v>0</v>
      </c>
      <c r="X17" s="210">
        <v>0</v>
      </c>
      <c r="Y17" s="210">
        <v>0</v>
      </c>
      <c r="Z17" s="210">
        <v>0</v>
      </c>
      <c r="AA17" s="210">
        <v>0</v>
      </c>
      <c r="AB17" s="211">
        <v>0</v>
      </c>
      <c r="AC17" s="53">
        <v>0</v>
      </c>
      <c r="AD17" s="211">
        <v>0</v>
      </c>
      <c r="AE17" s="211">
        <v>0</v>
      </c>
      <c r="AF17" s="329" t="s">
        <v>252</v>
      </c>
    </row>
    <row r="18" spans="1:32" s="212" customFormat="1" ht="24" customHeight="1">
      <c r="A18" s="222" t="s">
        <v>254</v>
      </c>
      <c r="B18" s="223"/>
      <c r="C18" s="224"/>
      <c r="D18" s="224"/>
      <c r="E18" s="224"/>
      <c r="F18" s="224"/>
      <c r="G18" s="225"/>
      <c r="H18" s="225"/>
      <c r="I18" s="225"/>
      <c r="J18" s="114">
        <v>13</v>
      </c>
      <c r="K18" s="51" t="s">
        <v>250</v>
      </c>
      <c r="L18" s="51">
        <v>20</v>
      </c>
      <c r="M18" s="52">
        <v>34</v>
      </c>
      <c r="N18" s="51">
        <v>11</v>
      </c>
      <c r="O18" s="51">
        <v>26</v>
      </c>
      <c r="P18" s="53">
        <v>13.685</v>
      </c>
      <c r="Q18" s="53">
        <v>27.54</v>
      </c>
      <c r="R18" s="53">
        <v>5.2249999999999996</v>
      </c>
      <c r="S18" s="53">
        <v>35.53605000000001</v>
      </c>
      <c r="T18" s="52">
        <v>23817</v>
      </c>
      <c r="U18" s="52">
        <v>13772</v>
      </c>
      <c r="V18" s="52">
        <v>6360</v>
      </c>
      <c r="W18" s="52">
        <v>19455</v>
      </c>
      <c r="X18" s="210">
        <v>17976</v>
      </c>
      <c r="Y18" s="210">
        <v>10674</v>
      </c>
      <c r="Z18" s="210">
        <v>4522</v>
      </c>
      <c r="AA18" s="210">
        <v>10180</v>
      </c>
      <c r="AB18" s="211">
        <v>75.48</v>
      </c>
      <c r="AC18" s="53">
        <v>77.510000000000005</v>
      </c>
      <c r="AD18" s="211">
        <f t="shared" si="1"/>
        <v>71.100628930817606</v>
      </c>
      <c r="AE18" s="211">
        <v>52.325880236443076</v>
      </c>
      <c r="AF18" s="329" t="s">
        <v>249</v>
      </c>
    </row>
    <row r="19" spans="1:32" s="229" customFormat="1" ht="24" customHeight="1">
      <c r="A19" s="226" t="s">
        <v>255</v>
      </c>
      <c r="B19" s="223"/>
      <c r="C19" s="224"/>
      <c r="D19" s="224"/>
      <c r="E19" s="224"/>
      <c r="F19" s="224"/>
      <c r="G19" s="225"/>
      <c r="H19" s="225"/>
      <c r="I19" s="225"/>
      <c r="J19" s="622" t="s">
        <v>66</v>
      </c>
      <c r="K19" s="623"/>
      <c r="L19" s="56">
        <v>616</v>
      </c>
      <c r="M19" s="56">
        <v>653</v>
      </c>
      <c r="N19" s="56">
        <f>SUM(N6:N18)</f>
        <v>641</v>
      </c>
      <c r="O19" s="56">
        <f>SUM(O6:O18)</f>
        <v>1139</v>
      </c>
      <c r="P19" s="57">
        <v>1027.654</v>
      </c>
      <c r="Q19" s="57">
        <v>1221.49</v>
      </c>
      <c r="R19" s="57">
        <f>SUM(R6:R18)</f>
        <v>851.96696666666651</v>
      </c>
      <c r="S19" s="57">
        <f>SUM(S6:S18)</f>
        <v>1472.51</v>
      </c>
      <c r="T19" s="58">
        <v>1860895</v>
      </c>
      <c r="U19" s="58">
        <v>1852853</v>
      </c>
      <c r="V19" s="58">
        <f>SUM(V6:V18)</f>
        <v>1998676</v>
      </c>
      <c r="W19" s="58">
        <f>SUM(W6:W18)</f>
        <v>2736630</v>
      </c>
      <c r="X19" s="227">
        <v>1448469</v>
      </c>
      <c r="Y19" s="227">
        <v>1535323</v>
      </c>
      <c r="Z19" s="227">
        <f>SUM(Z6:Z18)</f>
        <v>1633325.2000000002</v>
      </c>
      <c r="AA19" s="227">
        <f>SUM(AA6:AA18)</f>
        <v>2211069.2599999998</v>
      </c>
      <c r="AB19" s="228">
        <v>77.84</v>
      </c>
      <c r="AC19" s="57">
        <v>82.86</v>
      </c>
      <c r="AD19" s="57">
        <v>81.72</v>
      </c>
      <c r="AE19" s="57">
        <v>80.795330753518002</v>
      </c>
      <c r="AF19" s="331" t="s">
        <v>251</v>
      </c>
    </row>
    <row r="20" spans="1:32" s="231" customFormat="1" ht="12.95" customHeight="1">
      <c r="A20" s="230"/>
      <c r="J20" s="609" t="s">
        <v>452</v>
      </c>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s="231" customFormat="1" ht="17.25" customHeight="1" thickBot="1">
      <c r="A21" s="230"/>
      <c r="J21" s="332" t="s">
        <v>703</v>
      </c>
      <c r="K21" s="333"/>
      <c r="L21" s="333"/>
      <c r="M21" s="334"/>
      <c r="N21" s="335"/>
      <c r="O21" s="335"/>
      <c r="P21" s="335"/>
      <c r="Q21" s="335"/>
      <c r="R21" s="335"/>
      <c r="S21" s="335"/>
      <c r="T21" s="335"/>
      <c r="U21" s="335"/>
      <c r="V21" s="335"/>
      <c r="W21" s="335"/>
      <c r="X21" s="335"/>
      <c r="Y21" s="335"/>
      <c r="Z21" s="335"/>
      <c r="AA21" s="335"/>
      <c r="AB21" s="335"/>
      <c r="AC21" s="335"/>
      <c r="AD21" s="335"/>
      <c r="AE21" s="335"/>
      <c r="AF21" s="336"/>
    </row>
    <row r="22" spans="1:32" s="233" customFormat="1" ht="15" customHeight="1" thickTop="1">
      <c r="A22" s="232"/>
    </row>
    <row r="23" spans="1:32">
      <c r="A23" s="196"/>
    </row>
    <row r="24" spans="1:32">
      <c r="A24" s="196"/>
    </row>
    <row r="25" spans="1:32">
      <c r="A25" s="196"/>
    </row>
    <row r="26" spans="1:32">
      <c r="A26" s="196"/>
    </row>
    <row r="27" spans="1:32">
      <c r="A27" s="196"/>
    </row>
    <row r="28" spans="1:32">
      <c r="A28" s="196"/>
    </row>
    <row r="29" spans="1:32">
      <c r="A29" s="196"/>
    </row>
    <row r="30" spans="1:32">
      <c r="A30" s="196"/>
    </row>
    <row r="31" spans="1:32">
      <c r="A31" s="196"/>
    </row>
    <row r="32" spans="1:32">
      <c r="A32" s="196"/>
    </row>
    <row r="33" spans="1:8">
      <c r="A33" s="196"/>
    </row>
    <row r="34" spans="1:8">
      <c r="A34" s="196"/>
    </row>
    <row r="35" spans="1:8">
      <c r="A35" s="196"/>
    </row>
    <row r="36" spans="1:8">
      <c r="A36" s="196"/>
    </row>
    <row r="37" spans="1:8">
      <c r="A37" s="196"/>
    </row>
    <row r="38" spans="1:8">
      <c r="A38" s="196"/>
    </row>
    <row r="39" spans="1:8">
      <c r="A39" s="196"/>
    </row>
    <row r="40" spans="1:8">
      <c r="A40" s="196"/>
    </row>
    <row r="41" spans="1:8">
      <c r="A41" s="196"/>
    </row>
    <row r="42" spans="1:8">
      <c r="A42" s="196"/>
    </row>
    <row r="43" spans="1:8">
      <c r="A43" s="196"/>
    </row>
    <row r="44" spans="1:8">
      <c r="A44" s="196"/>
    </row>
    <row r="45" spans="1:8">
      <c r="A45" s="196"/>
      <c r="E45" s="446"/>
      <c r="F45" s="446"/>
      <c r="G45" s="446"/>
      <c r="H45" s="446"/>
    </row>
    <row r="46" spans="1:8">
      <c r="A46" s="196"/>
      <c r="E46" s="446"/>
      <c r="F46" s="446"/>
      <c r="G46" s="446"/>
      <c r="H46" s="446"/>
    </row>
    <row r="47" spans="1:8">
      <c r="A47" s="196"/>
      <c r="E47" s="446"/>
      <c r="F47" s="446"/>
      <c r="G47" s="446"/>
      <c r="H47" s="446"/>
    </row>
    <row r="48" spans="1:8">
      <c r="A48" s="196"/>
      <c r="E48" s="446"/>
      <c r="F48" s="446"/>
      <c r="G48" s="446"/>
      <c r="H48" s="446"/>
    </row>
    <row r="49" spans="1:9">
      <c r="A49" s="196"/>
      <c r="E49" s="446"/>
      <c r="F49" s="446"/>
      <c r="G49" s="446"/>
      <c r="H49" s="446"/>
    </row>
    <row r="50" spans="1:9">
      <c r="A50" s="196"/>
      <c r="E50" s="446"/>
      <c r="F50" s="446"/>
      <c r="G50" s="446"/>
      <c r="H50" s="446"/>
    </row>
    <row r="51" spans="1:9">
      <c r="A51" s="196"/>
      <c r="E51" s="446"/>
      <c r="F51" s="446"/>
      <c r="G51" s="446"/>
      <c r="H51" s="446"/>
    </row>
    <row r="52" spans="1:9">
      <c r="A52" s="196"/>
      <c r="E52" s="446"/>
      <c r="F52" s="446"/>
      <c r="G52" s="446"/>
      <c r="H52" s="446"/>
    </row>
    <row r="53" spans="1:9">
      <c r="A53" s="196"/>
      <c r="E53" s="446"/>
      <c r="F53" s="446"/>
      <c r="G53" s="446"/>
      <c r="H53" s="446"/>
    </row>
    <row r="54" spans="1:9">
      <c r="A54" s="196"/>
      <c r="E54" s="446"/>
      <c r="F54" s="446"/>
      <c r="G54" s="446"/>
      <c r="H54" s="446"/>
    </row>
    <row r="55" spans="1:9">
      <c r="A55" s="196"/>
      <c r="E55" s="446"/>
      <c r="F55" s="446"/>
      <c r="G55" s="446"/>
      <c r="H55" s="446"/>
    </row>
    <row r="56" spans="1:9">
      <c r="A56" s="196"/>
    </row>
    <row r="57" spans="1:9">
      <c r="A57" s="196"/>
    </row>
    <row r="58" spans="1:9">
      <c r="A58" s="196"/>
    </row>
    <row r="59" spans="1:9">
      <c r="A59" s="196"/>
    </row>
    <row r="60" spans="1:9">
      <c r="A60" s="234"/>
      <c r="B60" s="235"/>
      <c r="C60" s="235"/>
      <c r="D60" s="235"/>
      <c r="E60" s="235"/>
      <c r="F60" s="235"/>
      <c r="G60" s="235"/>
      <c r="H60" s="235"/>
      <c r="I60" s="235"/>
    </row>
  </sheetData>
  <mergeCells count="26">
    <mergeCell ref="A1:I1"/>
    <mergeCell ref="J1:AF1"/>
    <mergeCell ref="A2:I2"/>
    <mergeCell ref="J2:AF2"/>
    <mergeCell ref="H3:I3"/>
    <mergeCell ref="K3:L3"/>
    <mergeCell ref="U3:AF3"/>
    <mergeCell ref="A17:B17"/>
    <mergeCell ref="J19:K19"/>
    <mergeCell ref="G4:H4"/>
    <mergeCell ref="I4:I5"/>
    <mergeCell ref="J4:J5"/>
    <mergeCell ref="K4:K5"/>
    <mergeCell ref="A4:A5"/>
    <mergeCell ref="B4:B5"/>
    <mergeCell ref="C4:C5"/>
    <mergeCell ref="D4:D5"/>
    <mergeCell ref="E4:E5"/>
    <mergeCell ref="F4:F5"/>
    <mergeCell ref="J20:AF20"/>
    <mergeCell ref="T4:W4"/>
    <mergeCell ref="X4:AA4"/>
    <mergeCell ref="AB4:AE4"/>
    <mergeCell ref="AF4:AF5"/>
    <mergeCell ref="L4:O4"/>
    <mergeCell ref="P4:S4"/>
  </mergeCells>
  <conditionalFormatting sqref="J4:AA19">
    <cfRule type="expression" dxfId="31" priority="2">
      <formula xml:space="preserve"> MOD(ROW(),3)=1</formula>
    </cfRule>
  </conditionalFormatting>
  <conditionalFormatting sqref="J4:L4 P4 T4 X4 AB4 AF4 J5:AF19">
    <cfRule type="expression" dxfId="30" priority="1">
      <formula xml:space="preserve"> MOD(ROW(),3)=1</formula>
    </cfRule>
  </conditionalFormatting>
  <printOptions horizontalCentered="1"/>
  <pageMargins left="0.15748031496062992" right="0.15748031496062992" top="0.74803149606299213" bottom="0.74803149606299213" header="0.31496062992125984" footer="0.31496062992125984"/>
  <pageSetup paperSize="9" scale="72" orientation="landscape" r:id="rId1"/>
  <headerFooter scaleWithDoc="0"/>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3"/>
  <sheetViews>
    <sheetView view="pageBreakPreview" zoomScaleSheetLayoutView="100" workbookViewId="0">
      <selection activeCell="I22" sqref="I22"/>
    </sheetView>
  </sheetViews>
  <sheetFormatPr defaultColWidth="9.140625" defaultRowHeight="15"/>
  <cols>
    <col min="1" max="1" width="22.140625" style="10" customWidth="1"/>
    <col min="2" max="2" width="20.42578125" style="10" customWidth="1"/>
    <col min="3" max="3" width="20.7109375" style="10" customWidth="1"/>
    <col min="4" max="4" width="19.28515625" style="10" customWidth="1"/>
    <col min="5" max="5" width="24" style="10" customWidth="1"/>
    <col min="6" max="16384" width="9.140625" style="10"/>
  </cols>
  <sheetData>
    <row r="1" spans="1:10" ht="36.75" customHeight="1" thickTop="1">
      <c r="A1" s="600" t="s">
        <v>456</v>
      </c>
      <c r="B1" s="601"/>
      <c r="C1" s="601"/>
      <c r="D1" s="601"/>
      <c r="E1" s="603"/>
      <c r="F1" s="95"/>
      <c r="G1" s="95"/>
      <c r="H1" s="95"/>
      <c r="I1" s="95"/>
      <c r="J1" s="95"/>
    </row>
    <row r="2" spans="1:10">
      <c r="A2" s="651" t="s">
        <v>457</v>
      </c>
      <c r="B2" s="652"/>
      <c r="C2" s="652"/>
      <c r="D2" s="652"/>
      <c r="E2" s="653"/>
    </row>
    <row r="3" spans="1:10">
      <c r="A3" s="116"/>
      <c r="B3" s="337"/>
      <c r="C3" s="337"/>
      <c r="D3" s="338"/>
      <c r="E3" s="276"/>
    </row>
    <row r="4" spans="1:10" s="32" customFormat="1" ht="111.75" customHeight="1">
      <c r="A4" s="339" t="s">
        <v>453</v>
      </c>
      <c r="B4" s="149" t="s">
        <v>704</v>
      </c>
      <c r="C4" s="149" t="s">
        <v>455</v>
      </c>
      <c r="D4" s="149" t="s">
        <v>705</v>
      </c>
      <c r="E4" s="340" t="s">
        <v>454</v>
      </c>
    </row>
    <row r="5" spans="1:10" s="14" customFormat="1" ht="24.75" customHeight="1">
      <c r="A5" s="109" t="s">
        <v>256</v>
      </c>
      <c r="B5" s="544">
        <v>52</v>
      </c>
      <c r="C5" s="544">
        <v>52</v>
      </c>
      <c r="D5" s="544">
        <v>1.28</v>
      </c>
      <c r="E5" s="545">
        <v>1.28</v>
      </c>
    </row>
    <row r="6" spans="1:10" s="14" customFormat="1" ht="24.75" customHeight="1">
      <c r="A6" s="110" t="s">
        <v>257</v>
      </c>
      <c r="B6" s="546">
        <v>311</v>
      </c>
      <c r="C6" s="546">
        <f>C5+B6</f>
        <v>363</v>
      </c>
      <c r="D6" s="546">
        <v>6.86</v>
      </c>
      <c r="E6" s="547">
        <f t="shared" ref="E6:E16" si="0">E5+D6</f>
        <v>8.14</v>
      </c>
    </row>
    <row r="7" spans="1:10" s="14" customFormat="1" ht="24.75" customHeight="1">
      <c r="A7" s="110" t="s">
        <v>258</v>
      </c>
      <c r="B7" s="546">
        <v>583</v>
      </c>
      <c r="C7" s="546">
        <f>C6+B7</f>
        <v>946</v>
      </c>
      <c r="D7" s="546">
        <v>21.13</v>
      </c>
      <c r="E7" s="547">
        <f t="shared" si="0"/>
        <v>29.27</v>
      </c>
    </row>
    <row r="8" spans="1:10" s="14" customFormat="1" ht="24.75" customHeight="1">
      <c r="A8" s="110" t="s">
        <v>259</v>
      </c>
      <c r="B8" s="546">
        <v>453</v>
      </c>
      <c r="C8" s="546">
        <f>C7+B8</f>
        <v>1399</v>
      </c>
      <c r="D8" s="546">
        <v>23.02</v>
      </c>
      <c r="E8" s="547">
        <f t="shared" si="0"/>
        <v>52.29</v>
      </c>
    </row>
    <row r="9" spans="1:10" s="14" customFormat="1" ht="24.75" customHeight="1">
      <c r="A9" s="110" t="s">
        <v>260</v>
      </c>
      <c r="B9" s="546">
        <v>714</v>
      </c>
      <c r="C9" s="546">
        <f t="shared" ref="C9:C27" si="1">C8+B9</f>
        <v>2113</v>
      </c>
      <c r="D9" s="546">
        <v>44.34</v>
      </c>
      <c r="E9" s="547">
        <f t="shared" si="0"/>
        <v>96.63</v>
      </c>
    </row>
    <row r="10" spans="1:10" s="14" customFormat="1" ht="24.75" customHeight="1">
      <c r="A10" s="110" t="s">
        <v>261</v>
      </c>
      <c r="B10" s="546">
        <v>1221</v>
      </c>
      <c r="C10" s="546">
        <f t="shared" si="1"/>
        <v>3334</v>
      </c>
      <c r="D10" s="546">
        <v>107.28</v>
      </c>
      <c r="E10" s="547">
        <f t="shared" si="0"/>
        <v>203.91</v>
      </c>
    </row>
    <row r="11" spans="1:10" s="14" customFormat="1" ht="24.75" customHeight="1">
      <c r="A11" s="110" t="s">
        <v>262</v>
      </c>
      <c r="B11" s="546">
        <v>222</v>
      </c>
      <c r="C11" s="546">
        <f t="shared" si="1"/>
        <v>3556</v>
      </c>
      <c r="D11" s="546">
        <v>37.1</v>
      </c>
      <c r="E11" s="547">
        <f t="shared" si="0"/>
        <v>241.01</v>
      </c>
    </row>
    <row r="12" spans="1:10" s="14" customFormat="1" ht="24.75" customHeight="1">
      <c r="A12" s="110" t="s">
        <v>263</v>
      </c>
      <c r="B12" s="546">
        <v>4650</v>
      </c>
      <c r="C12" s="546">
        <f t="shared" si="1"/>
        <v>8206</v>
      </c>
      <c r="D12" s="546">
        <v>926.01</v>
      </c>
      <c r="E12" s="547">
        <f t="shared" si="0"/>
        <v>1167.02</v>
      </c>
    </row>
    <row r="13" spans="1:10" s="14" customFormat="1" ht="24.75" customHeight="1">
      <c r="A13" s="110" t="s">
        <v>264</v>
      </c>
      <c r="B13" s="546">
        <v>8863</v>
      </c>
      <c r="C13" s="546">
        <f t="shared" si="1"/>
        <v>17069</v>
      </c>
      <c r="D13" s="546">
        <v>2426.63</v>
      </c>
      <c r="E13" s="547">
        <f t="shared" si="0"/>
        <v>3593.65</v>
      </c>
    </row>
    <row r="14" spans="1:10" s="14" customFormat="1" ht="24.75" customHeight="1">
      <c r="A14" s="110" t="s">
        <v>265</v>
      </c>
      <c r="B14" s="546">
        <v>1387</v>
      </c>
      <c r="C14" s="546">
        <f t="shared" si="1"/>
        <v>18456</v>
      </c>
      <c r="D14" s="546">
        <v>627.79</v>
      </c>
      <c r="E14" s="547">
        <f t="shared" si="0"/>
        <v>4221.4400000000005</v>
      </c>
    </row>
    <row r="15" spans="1:10" s="14" customFormat="1" ht="24.75" customHeight="1">
      <c r="A15" s="110" t="s">
        <v>266</v>
      </c>
      <c r="B15" s="546">
        <v>1725</v>
      </c>
      <c r="C15" s="546">
        <f t="shared" si="1"/>
        <v>20181</v>
      </c>
      <c r="D15" s="546">
        <v>705.72</v>
      </c>
      <c r="E15" s="547">
        <f t="shared" si="0"/>
        <v>4927.1600000000008</v>
      </c>
    </row>
    <row r="16" spans="1:10" s="14" customFormat="1" ht="24.75" customHeight="1">
      <c r="A16" s="110" t="s">
        <v>267</v>
      </c>
      <c r="B16" s="546">
        <v>7950</v>
      </c>
      <c r="C16" s="546">
        <f t="shared" si="1"/>
        <v>28131</v>
      </c>
      <c r="D16" s="546">
        <v>3686.4</v>
      </c>
      <c r="E16" s="547">
        <f t="shared" si="0"/>
        <v>8613.5600000000013</v>
      </c>
    </row>
    <row r="17" spans="1:5" s="14" customFormat="1" ht="24.75" customHeight="1">
      <c r="A17" s="110" t="s">
        <v>268</v>
      </c>
      <c r="B17" s="546">
        <v>8050</v>
      </c>
      <c r="C17" s="546">
        <f t="shared" si="1"/>
        <v>36181</v>
      </c>
      <c r="D17" s="546" t="s">
        <v>269</v>
      </c>
      <c r="E17" s="547">
        <v>15964.060000000001</v>
      </c>
    </row>
    <row r="18" spans="1:5" s="14" customFormat="1" ht="24.75" customHeight="1">
      <c r="A18" s="110" t="s">
        <v>270</v>
      </c>
      <c r="B18" s="546">
        <v>405</v>
      </c>
      <c r="C18" s="546">
        <f t="shared" si="1"/>
        <v>36586</v>
      </c>
      <c r="D18" s="546">
        <v>151.26</v>
      </c>
      <c r="E18" s="547">
        <f t="shared" ref="E18:E30" si="2">E17+D18</f>
        <v>16115.320000000002</v>
      </c>
    </row>
    <row r="19" spans="1:5" s="14" customFormat="1" ht="24.75" customHeight="1">
      <c r="A19" s="110" t="s">
        <v>271</v>
      </c>
      <c r="B19" s="546">
        <v>283</v>
      </c>
      <c r="C19" s="546">
        <f t="shared" si="1"/>
        <v>36869</v>
      </c>
      <c r="D19" s="546">
        <v>207.98</v>
      </c>
      <c r="E19" s="547">
        <f t="shared" si="2"/>
        <v>16323.300000000001</v>
      </c>
    </row>
    <row r="20" spans="1:5" s="14" customFormat="1" ht="24.75" customHeight="1">
      <c r="A20" s="110" t="s">
        <v>272</v>
      </c>
      <c r="B20" s="546">
        <v>107</v>
      </c>
      <c r="C20" s="546">
        <f t="shared" si="1"/>
        <v>36976</v>
      </c>
      <c r="D20" s="546">
        <v>233</v>
      </c>
      <c r="E20" s="547">
        <f t="shared" si="2"/>
        <v>16556.300000000003</v>
      </c>
    </row>
    <row r="21" spans="1:5" s="14" customFormat="1" ht="24.75" customHeight="1">
      <c r="A21" s="110" t="s">
        <v>273</v>
      </c>
      <c r="B21" s="546">
        <v>54</v>
      </c>
      <c r="C21" s="546">
        <f t="shared" si="1"/>
        <v>37030</v>
      </c>
      <c r="D21" s="546">
        <v>248.12</v>
      </c>
      <c r="E21" s="547">
        <f t="shared" si="2"/>
        <v>16804.420000000002</v>
      </c>
    </row>
    <row r="22" spans="1:5" s="14" customFormat="1" ht="24.75" customHeight="1">
      <c r="A22" s="110" t="s">
        <v>274</v>
      </c>
      <c r="B22" s="546">
        <v>0</v>
      </c>
      <c r="C22" s="546">
        <f t="shared" si="1"/>
        <v>37030</v>
      </c>
      <c r="D22" s="546">
        <v>292.75</v>
      </c>
      <c r="E22" s="547">
        <f t="shared" si="2"/>
        <v>17097.170000000002</v>
      </c>
    </row>
    <row r="23" spans="1:5" s="14" customFormat="1" ht="24.75" customHeight="1">
      <c r="A23" s="110" t="s">
        <v>275</v>
      </c>
      <c r="B23" s="546">
        <v>493</v>
      </c>
      <c r="C23" s="546">
        <f t="shared" si="1"/>
        <v>37523</v>
      </c>
      <c r="D23" s="546">
        <v>392.95</v>
      </c>
      <c r="E23" s="547">
        <f t="shared" si="2"/>
        <v>17490.120000000003</v>
      </c>
    </row>
    <row r="24" spans="1:5" s="14" customFormat="1" ht="24.75" customHeight="1">
      <c r="A24" s="110" t="s">
        <v>276</v>
      </c>
      <c r="B24" s="546">
        <v>173</v>
      </c>
      <c r="C24" s="546">
        <f t="shared" si="1"/>
        <v>37696</v>
      </c>
      <c r="D24" s="546">
        <v>345.62</v>
      </c>
      <c r="E24" s="547">
        <f t="shared" si="2"/>
        <v>17835.740000000002</v>
      </c>
    </row>
    <row r="25" spans="1:5" s="14" customFormat="1" ht="24.75" customHeight="1">
      <c r="A25" s="110" t="s">
        <v>277</v>
      </c>
      <c r="B25" s="546">
        <v>104</v>
      </c>
      <c r="C25" s="546">
        <f t="shared" si="1"/>
        <v>37800</v>
      </c>
      <c r="D25" s="546">
        <v>318.17</v>
      </c>
      <c r="E25" s="547">
        <f t="shared" si="2"/>
        <v>18153.91</v>
      </c>
    </row>
    <row r="26" spans="1:5" s="14" customFormat="1" ht="24.75" customHeight="1">
      <c r="A26" s="110" t="s">
        <v>2</v>
      </c>
      <c r="B26" s="546">
        <v>57</v>
      </c>
      <c r="C26" s="546">
        <f t="shared" si="1"/>
        <v>37857</v>
      </c>
      <c r="D26" s="546">
        <v>309.99</v>
      </c>
      <c r="E26" s="547">
        <f t="shared" si="2"/>
        <v>18463.900000000001</v>
      </c>
    </row>
    <row r="27" spans="1:5" s="14" customFormat="1" ht="24.75" customHeight="1">
      <c r="A27" s="110" t="s">
        <v>3</v>
      </c>
      <c r="B27" s="546">
        <v>141</v>
      </c>
      <c r="C27" s="546">
        <f t="shared" si="1"/>
        <v>37998</v>
      </c>
      <c r="D27" s="546">
        <v>303</v>
      </c>
      <c r="E27" s="547">
        <f t="shared" si="2"/>
        <v>18766.900000000001</v>
      </c>
    </row>
    <row r="28" spans="1:5" s="14" customFormat="1" ht="24.75" customHeight="1">
      <c r="A28" s="110" t="s">
        <v>4</v>
      </c>
      <c r="B28" s="546">
        <v>56</v>
      </c>
      <c r="C28" s="546">
        <v>38054</v>
      </c>
      <c r="D28" s="546">
        <v>193.37</v>
      </c>
      <c r="E28" s="547">
        <f t="shared" si="2"/>
        <v>18960.27</v>
      </c>
    </row>
    <row r="29" spans="1:5" s="14" customFormat="1" ht="24.75" customHeight="1">
      <c r="A29" s="112" t="s">
        <v>5</v>
      </c>
      <c r="B29" s="548">
        <v>81</v>
      </c>
      <c r="C29" s="548">
        <v>38135</v>
      </c>
      <c r="D29" s="548">
        <v>257.62</v>
      </c>
      <c r="E29" s="549">
        <f t="shared" si="2"/>
        <v>19217.89</v>
      </c>
    </row>
    <row r="30" spans="1:5" s="14" customFormat="1" ht="24.75" customHeight="1">
      <c r="A30" s="110" t="s">
        <v>56</v>
      </c>
      <c r="B30" s="546">
        <v>74</v>
      </c>
      <c r="C30" s="546">
        <v>38209</v>
      </c>
      <c r="D30" s="546">
        <v>243.78</v>
      </c>
      <c r="E30" s="547">
        <f t="shared" si="2"/>
        <v>19461.669999999998</v>
      </c>
    </row>
    <row r="31" spans="1:5" s="14" customFormat="1" ht="24.75" customHeight="1">
      <c r="A31" s="110" t="s">
        <v>6</v>
      </c>
      <c r="B31" s="546">
        <v>82.31</v>
      </c>
      <c r="C31" s="546">
        <v>38291.31</v>
      </c>
      <c r="D31" s="546">
        <v>164.25</v>
      </c>
      <c r="E31" s="547">
        <v>19625.919999999998</v>
      </c>
    </row>
    <row r="32" spans="1:5" s="14" customFormat="1" ht="24.75" customHeight="1">
      <c r="A32" s="110" t="s">
        <v>57</v>
      </c>
      <c r="B32" s="546">
        <v>22.56</v>
      </c>
      <c r="C32" s="546">
        <v>38313.870000000003</v>
      </c>
      <c r="D32" s="546">
        <v>100.6</v>
      </c>
      <c r="E32" s="547">
        <v>19726.52</v>
      </c>
    </row>
    <row r="33" spans="1:5" s="14" customFormat="1" ht="24.75" customHeight="1">
      <c r="A33" s="110" t="s">
        <v>58</v>
      </c>
      <c r="B33" s="546">
        <v>48.49</v>
      </c>
      <c r="C33" s="546">
        <v>38362.36</v>
      </c>
      <c r="D33" s="546">
        <v>126.3</v>
      </c>
      <c r="E33" s="547">
        <v>19852.82</v>
      </c>
    </row>
    <row r="34" spans="1:5" s="14" customFormat="1" ht="24.75" customHeight="1">
      <c r="A34" s="110" t="s">
        <v>59</v>
      </c>
      <c r="B34" s="546">
        <v>46.59</v>
      </c>
      <c r="C34" s="546">
        <v>38408.949999999997</v>
      </c>
      <c r="D34" s="546">
        <v>174.81</v>
      </c>
      <c r="E34" s="547">
        <v>20027.63</v>
      </c>
    </row>
    <row r="35" spans="1:5" s="14" customFormat="1" ht="24.75" customHeight="1">
      <c r="A35" s="110" t="s">
        <v>60</v>
      </c>
      <c r="B35" s="546">
        <v>57.28</v>
      </c>
      <c r="C35" s="546">
        <v>38466.230000000003</v>
      </c>
      <c r="D35" s="546">
        <v>127.99</v>
      </c>
      <c r="E35" s="547">
        <v>20155.62</v>
      </c>
    </row>
    <row r="36" spans="1:5" s="14" customFormat="1" ht="24.75" customHeight="1">
      <c r="A36" s="110" t="s">
        <v>380</v>
      </c>
      <c r="B36" s="546">
        <v>25.22</v>
      </c>
      <c r="C36" s="546">
        <v>38491.449999999997</v>
      </c>
      <c r="D36" s="546">
        <v>153.07</v>
      </c>
      <c r="E36" s="547">
        <v>20308.689999999999</v>
      </c>
    </row>
    <row r="37" spans="1:5" ht="15" customHeight="1">
      <c r="A37" s="654" t="s">
        <v>458</v>
      </c>
      <c r="B37" s="655"/>
      <c r="C37" s="655"/>
      <c r="D37" s="655"/>
      <c r="E37" s="656"/>
    </row>
    <row r="38" spans="1:5" ht="15" customHeight="1" thickBot="1">
      <c r="A38" s="341" t="s">
        <v>278</v>
      </c>
      <c r="B38" s="325"/>
      <c r="C38" s="325"/>
      <c r="D38" s="325"/>
      <c r="E38" s="326"/>
    </row>
    <row r="39" spans="1:5" ht="15.75" thickTop="1">
      <c r="A39" s="88"/>
    </row>
    <row r="40" spans="1:5">
      <c r="A40" s="88"/>
    </row>
    <row r="41" spans="1:5">
      <c r="A41" s="88"/>
    </row>
    <row r="42" spans="1:5">
      <c r="A42" s="88"/>
    </row>
    <row r="43" spans="1:5">
      <c r="A43" s="88"/>
    </row>
  </sheetData>
  <mergeCells count="3">
    <mergeCell ref="A1:E1"/>
    <mergeCell ref="A2:E2"/>
    <mergeCell ref="A37:E37"/>
  </mergeCells>
  <conditionalFormatting sqref="A4:E36">
    <cfRule type="expression" dxfId="29" priority="1">
      <formula xml:space="preserve"> MOD(ROW(),3)=1</formula>
    </cfRule>
  </conditionalFormatting>
  <printOptions horizontalCentered="1"/>
  <pageMargins left="0.44" right="0.45" top="0.74803149606299213" bottom="0.49" header="0.31496062992125984" footer="0.31496062992125984"/>
  <pageSetup paperSize="9" scale="76" orientation="portrait" r:id="rId1"/>
  <headerFooter scaleWithDoc="0"/>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66"/>
  <sheetViews>
    <sheetView view="pageBreakPreview" topLeftCell="B1" zoomScaleSheetLayoutView="100" zoomScalePageLayoutView="70" workbookViewId="0">
      <selection activeCell="I22" sqref="I22"/>
    </sheetView>
  </sheetViews>
  <sheetFormatPr defaultColWidth="9.140625" defaultRowHeight="14.25"/>
  <cols>
    <col min="1" max="1" width="2" style="236" hidden="1" customWidth="1"/>
    <col min="2" max="2" width="9.140625" style="236"/>
    <col min="3" max="3" width="3.28515625" style="236" bestFit="1" customWidth="1"/>
    <col min="4" max="4" width="70.85546875" style="274" customWidth="1"/>
    <col min="5" max="5" width="10.28515625" style="236" hidden="1" customWidth="1"/>
    <col min="6" max="6" width="9.7109375" style="236" hidden="1" customWidth="1"/>
    <col min="7" max="7" width="12.140625" style="236" hidden="1" customWidth="1"/>
    <col min="8" max="8" width="12.7109375" style="236" hidden="1" customWidth="1"/>
    <col min="9" max="9" width="14.7109375" style="236" bestFit="1" customWidth="1"/>
    <col min="10" max="10" width="12.42578125" style="43" customWidth="1"/>
    <col min="11" max="11" width="12.28515625" style="236" customWidth="1"/>
    <col min="12" max="12" width="12.42578125" style="236" customWidth="1"/>
    <col min="13" max="13" width="18.28515625" style="236" customWidth="1"/>
    <col min="14" max="14" width="9.140625" style="236"/>
    <col min="15" max="15" width="13.42578125" style="236" bestFit="1" customWidth="1"/>
    <col min="16" max="16384" width="9.140625" style="236"/>
  </cols>
  <sheetData>
    <row r="1" spans="1:15" ht="21" customHeight="1" thickTop="1">
      <c r="B1" s="665" t="s">
        <v>707</v>
      </c>
      <c r="C1" s="666"/>
      <c r="D1" s="666"/>
      <c r="E1" s="666"/>
      <c r="F1" s="666"/>
      <c r="G1" s="666"/>
      <c r="H1" s="666"/>
      <c r="I1" s="666"/>
      <c r="J1" s="666"/>
      <c r="K1" s="666"/>
      <c r="L1" s="667"/>
    </row>
    <row r="2" spans="1:15" s="237" customFormat="1" ht="29.25" customHeight="1">
      <c r="A2" s="252"/>
      <c r="B2" s="668" t="s">
        <v>708</v>
      </c>
      <c r="C2" s="669"/>
      <c r="D2" s="669"/>
      <c r="E2" s="669"/>
      <c r="F2" s="669"/>
      <c r="G2" s="669"/>
      <c r="H2" s="669"/>
      <c r="I2" s="669"/>
      <c r="J2" s="669"/>
      <c r="K2" s="669"/>
      <c r="L2" s="670"/>
    </row>
    <row r="3" spans="1:15" s="237" customFormat="1" ht="15.75" customHeight="1">
      <c r="A3" s="252"/>
      <c r="B3" s="663" t="s">
        <v>462</v>
      </c>
      <c r="C3" s="664"/>
      <c r="D3" s="664"/>
      <c r="E3" s="664"/>
      <c r="F3" s="664"/>
      <c r="G3" s="664"/>
      <c r="H3" s="664"/>
      <c r="I3" s="664"/>
      <c r="J3" s="664"/>
      <c r="K3" s="346"/>
      <c r="L3" s="345"/>
    </row>
    <row r="4" spans="1:15" s="238" customFormat="1" ht="21.6" customHeight="1">
      <c r="A4" s="253"/>
      <c r="B4" s="659" t="s">
        <v>461</v>
      </c>
      <c r="C4" s="660"/>
      <c r="D4" s="660"/>
      <c r="E4" s="460" t="s">
        <v>58</v>
      </c>
      <c r="F4" s="460" t="s">
        <v>59</v>
      </c>
      <c r="G4" s="60" t="s">
        <v>60</v>
      </c>
      <c r="H4" s="60" t="s">
        <v>383</v>
      </c>
      <c r="I4" s="60" t="s">
        <v>384</v>
      </c>
      <c r="J4" s="60" t="s">
        <v>390</v>
      </c>
      <c r="K4" s="60" t="s">
        <v>669</v>
      </c>
      <c r="L4" s="347" t="s">
        <v>668</v>
      </c>
    </row>
    <row r="5" spans="1:15" s="238" customFormat="1" ht="65.25" customHeight="1">
      <c r="A5" s="253"/>
      <c r="B5" s="661"/>
      <c r="C5" s="662"/>
      <c r="D5" s="662"/>
      <c r="E5" s="489" t="s">
        <v>280</v>
      </c>
      <c r="F5" s="489" t="s">
        <v>280</v>
      </c>
      <c r="G5" s="490" t="s">
        <v>463</v>
      </c>
      <c r="H5" s="490" t="s">
        <v>463</v>
      </c>
      <c r="I5" s="490" t="s">
        <v>463</v>
      </c>
      <c r="J5" s="489" t="s">
        <v>465</v>
      </c>
      <c r="K5" s="489" t="s">
        <v>464</v>
      </c>
      <c r="L5" s="491" t="s">
        <v>465</v>
      </c>
      <c r="M5" s="238" t="s">
        <v>389</v>
      </c>
    </row>
    <row r="6" spans="1:15" ht="36" customHeight="1">
      <c r="A6" s="254"/>
      <c r="B6" s="657" t="s">
        <v>460</v>
      </c>
      <c r="C6" s="658"/>
      <c r="D6" s="658"/>
      <c r="E6" s="470">
        <v>100281.69</v>
      </c>
      <c r="F6" s="471">
        <v>101327</v>
      </c>
      <c r="G6" s="488">
        <v>108688.35</v>
      </c>
      <c r="H6" s="472">
        <v>54133014</v>
      </c>
      <c r="I6" s="473">
        <f>I7</f>
        <v>288968.53999999998</v>
      </c>
      <c r="J6" s="473">
        <f>J7</f>
        <v>206831.09</v>
      </c>
      <c r="K6" s="473">
        <f>K7</f>
        <v>287194.05</v>
      </c>
      <c r="L6" s="474">
        <f>L7</f>
        <v>197350</v>
      </c>
      <c r="M6" s="238"/>
    </row>
    <row r="7" spans="1:15" ht="36" customHeight="1">
      <c r="A7" s="254"/>
      <c r="B7" s="348"/>
      <c r="C7" s="34">
        <v>1</v>
      </c>
      <c r="D7" s="34" t="s">
        <v>466</v>
      </c>
      <c r="E7" s="35">
        <v>100281.69</v>
      </c>
      <c r="F7" s="39">
        <v>101327</v>
      </c>
      <c r="G7" s="258">
        <v>108688.35</v>
      </c>
      <c r="H7" s="259">
        <v>54133014</v>
      </c>
      <c r="I7" s="260">
        <v>288968.53999999998</v>
      </c>
      <c r="J7" s="283">
        <v>206831.09</v>
      </c>
      <c r="K7" s="283">
        <v>287194.05</v>
      </c>
      <c r="L7" s="349">
        <v>197350</v>
      </c>
    </row>
    <row r="8" spans="1:15" ht="36" customHeight="1">
      <c r="A8" s="254"/>
      <c r="B8" s="673" t="s">
        <v>467</v>
      </c>
      <c r="C8" s="674"/>
      <c r="D8" s="674"/>
      <c r="E8" s="33">
        <v>66467.570000000007</v>
      </c>
      <c r="F8" s="38">
        <f>F9+F10</f>
        <v>70604.799999999988</v>
      </c>
      <c r="G8" s="255">
        <f>G9+G10</f>
        <v>81124.33</v>
      </c>
      <c r="H8" s="256">
        <f t="shared" ref="H8:I8" si="0">H9+H10</f>
        <v>127921.74</v>
      </c>
      <c r="I8" s="257">
        <f t="shared" si="0"/>
        <v>153758.1</v>
      </c>
      <c r="J8" s="257">
        <f>J9+J10</f>
        <v>105222.32</v>
      </c>
      <c r="K8" s="257">
        <f>K9+K10</f>
        <v>225220.15999999997</v>
      </c>
      <c r="L8" s="350">
        <f>L9+L10</f>
        <v>175099.92</v>
      </c>
      <c r="O8" s="239"/>
    </row>
    <row r="9" spans="1:15" ht="36" customHeight="1">
      <c r="A9" s="254"/>
      <c r="B9" s="348"/>
      <c r="C9" s="34">
        <v>1</v>
      </c>
      <c r="D9" s="34" t="s">
        <v>468</v>
      </c>
      <c r="E9" s="35">
        <v>44223.31</v>
      </c>
      <c r="F9" s="39">
        <v>46514.45</v>
      </c>
      <c r="G9" s="258">
        <v>54755.48</v>
      </c>
      <c r="H9" s="259">
        <v>90549.27</v>
      </c>
      <c r="I9" s="260">
        <v>100988.13</v>
      </c>
      <c r="J9" s="260">
        <v>63222.32</v>
      </c>
      <c r="K9" s="260">
        <v>154097.93</v>
      </c>
      <c r="L9" s="352">
        <v>131099.92000000001</v>
      </c>
    </row>
    <row r="10" spans="1:15" ht="36" customHeight="1">
      <c r="A10" s="254"/>
      <c r="B10" s="348"/>
      <c r="C10" s="34">
        <v>2</v>
      </c>
      <c r="D10" s="34" t="s">
        <v>469</v>
      </c>
      <c r="E10" s="35">
        <v>22244.26</v>
      </c>
      <c r="F10" s="39">
        <v>24090.35</v>
      </c>
      <c r="G10" s="258">
        <v>26368.85</v>
      </c>
      <c r="H10" s="259">
        <v>37372.47</v>
      </c>
      <c r="I10" s="260">
        <v>52769.97</v>
      </c>
      <c r="J10" s="260">
        <v>42000</v>
      </c>
      <c r="K10" s="260">
        <v>71122.23</v>
      </c>
      <c r="L10" s="352">
        <v>44000</v>
      </c>
    </row>
    <row r="11" spans="1:15" ht="36" customHeight="1">
      <c r="A11" s="254"/>
      <c r="B11" s="673" t="s">
        <v>470</v>
      </c>
      <c r="C11" s="674"/>
      <c r="D11" s="674"/>
      <c r="E11" s="33">
        <v>24460.49</v>
      </c>
      <c r="F11" s="38">
        <f>F12+F13</f>
        <v>24836.95</v>
      </c>
      <c r="G11" s="255">
        <f>G12+G13</f>
        <v>38528.78</v>
      </c>
      <c r="H11" s="256">
        <f>H12+H13</f>
        <v>38454.639999999999</v>
      </c>
      <c r="I11" s="257">
        <f>I12+I13</f>
        <v>3422.6000000000004</v>
      </c>
      <c r="J11" s="257">
        <f t="shared" ref="J11:L11" si="1">J12+J13</f>
        <v>5812.5</v>
      </c>
      <c r="K11" s="257">
        <f t="shared" si="1"/>
        <v>9170.5</v>
      </c>
      <c r="L11" s="350">
        <f t="shared" si="1"/>
        <v>2257.09</v>
      </c>
    </row>
    <row r="12" spans="1:15" ht="36" customHeight="1">
      <c r="A12" s="254"/>
      <c r="B12" s="348"/>
      <c r="C12" s="34">
        <v>1</v>
      </c>
      <c r="D12" s="34" t="s">
        <v>471</v>
      </c>
      <c r="E12" s="35">
        <v>15656.34</v>
      </c>
      <c r="F12" s="39">
        <v>20268.38</v>
      </c>
      <c r="G12" s="258">
        <v>34085.86</v>
      </c>
      <c r="H12" s="259">
        <v>35195.29</v>
      </c>
      <c r="I12" s="260">
        <v>3421.07</v>
      </c>
      <c r="J12" s="260">
        <v>5812.5</v>
      </c>
      <c r="K12" s="260">
        <v>9170.5</v>
      </c>
      <c r="L12" s="352">
        <v>2257.09</v>
      </c>
    </row>
    <row r="13" spans="1:15" ht="36" customHeight="1" thickBot="1">
      <c r="A13" s="254"/>
      <c r="B13" s="361"/>
      <c r="C13" s="362">
        <v>2</v>
      </c>
      <c r="D13" s="362" t="s">
        <v>472</v>
      </c>
      <c r="E13" s="363">
        <v>8804.15</v>
      </c>
      <c r="F13" s="364">
        <v>4568.57</v>
      </c>
      <c r="G13" s="365">
        <v>4442.92</v>
      </c>
      <c r="H13" s="366">
        <v>3259.35</v>
      </c>
      <c r="I13" s="367">
        <v>1.53</v>
      </c>
      <c r="J13" s="367">
        <v>0</v>
      </c>
      <c r="K13" s="367">
        <v>0</v>
      </c>
      <c r="L13" s="512">
        <v>0</v>
      </c>
    </row>
    <row r="14" spans="1:15" ht="36" customHeight="1" thickTop="1">
      <c r="A14" s="254"/>
      <c r="B14" s="675" t="s">
        <v>473</v>
      </c>
      <c r="C14" s="676"/>
      <c r="D14" s="676"/>
      <c r="E14" s="470">
        <v>22146.37</v>
      </c>
      <c r="F14" s="471">
        <f>F6+F8+F11</f>
        <v>196768.75</v>
      </c>
      <c r="G14" s="472">
        <f t="shared" ref="G14" si="2">G6+G8+G11</f>
        <v>228341.46</v>
      </c>
      <c r="H14" s="472">
        <f>SUM(H15:H31)</f>
        <v>30215.73</v>
      </c>
      <c r="I14" s="473">
        <f>SUM(I15:I31)</f>
        <v>41251.300000000003</v>
      </c>
      <c r="J14" s="473">
        <f>SUM(J15:J31)</f>
        <v>25323.11</v>
      </c>
      <c r="K14" s="473">
        <f>SUM(K15:K31)</f>
        <v>37536.269999999997</v>
      </c>
      <c r="L14" s="474">
        <f>SUM(L15:L31)</f>
        <v>27564.59</v>
      </c>
    </row>
    <row r="15" spans="1:15" ht="36" customHeight="1">
      <c r="A15" s="254"/>
      <c r="B15" s="348"/>
      <c r="C15" s="34">
        <v>1</v>
      </c>
      <c r="D15" s="34" t="s">
        <v>474</v>
      </c>
      <c r="E15" s="35">
        <v>13045.72</v>
      </c>
      <c r="F15" s="39">
        <v>11495.66</v>
      </c>
      <c r="G15" s="258">
        <v>16218.74</v>
      </c>
      <c r="H15" s="259">
        <v>17789.72</v>
      </c>
      <c r="I15" s="260">
        <v>21476.93</v>
      </c>
      <c r="J15" s="260">
        <v>0</v>
      </c>
      <c r="K15" s="260">
        <v>0</v>
      </c>
      <c r="L15" s="352">
        <v>0</v>
      </c>
    </row>
    <row r="16" spans="1:15" ht="36" customHeight="1">
      <c r="A16" s="254"/>
      <c r="B16" s="348"/>
      <c r="C16" s="34">
        <v>2</v>
      </c>
      <c r="D16" s="34" t="s">
        <v>475</v>
      </c>
      <c r="E16" s="35" t="s">
        <v>281</v>
      </c>
      <c r="F16" s="39" t="s">
        <v>385</v>
      </c>
      <c r="G16" s="258" t="s">
        <v>385</v>
      </c>
      <c r="H16" s="259" t="s">
        <v>385</v>
      </c>
      <c r="I16" s="260">
        <v>0</v>
      </c>
      <c r="J16" s="260">
        <v>0.01</v>
      </c>
      <c r="K16" s="260">
        <v>0</v>
      </c>
      <c r="L16" s="352">
        <v>0.01</v>
      </c>
    </row>
    <row r="17" spans="1:14" ht="36" customHeight="1">
      <c r="A17" s="254"/>
      <c r="B17" s="348"/>
      <c r="C17" s="34">
        <v>3</v>
      </c>
      <c r="D17" s="34" t="s">
        <v>476</v>
      </c>
      <c r="E17" s="35">
        <v>245.24</v>
      </c>
      <c r="F17" s="40">
        <v>170.64</v>
      </c>
      <c r="G17" s="258">
        <v>117.01</v>
      </c>
      <c r="H17" s="259">
        <v>45.05</v>
      </c>
      <c r="I17" s="260">
        <v>65</v>
      </c>
      <c r="J17" s="260">
        <v>694.56</v>
      </c>
      <c r="K17" s="260">
        <v>111.54</v>
      </c>
      <c r="L17" s="352">
        <v>111.47</v>
      </c>
    </row>
    <row r="18" spans="1:14" ht="36" customHeight="1">
      <c r="A18" s="254"/>
      <c r="B18" s="348"/>
      <c r="C18" s="34">
        <v>4</v>
      </c>
      <c r="D18" s="34" t="s">
        <v>477</v>
      </c>
      <c r="E18" s="35">
        <v>2000</v>
      </c>
      <c r="F18" s="39">
        <v>2600</v>
      </c>
      <c r="G18" s="258">
        <v>2890.3</v>
      </c>
      <c r="H18" s="259">
        <v>1667</v>
      </c>
      <c r="I18" s="260">
        <v>3487.97</v>
      </c>
      <c r="J18" s="260">
        <v>2621.5</v>
      </c>
      <c r="K18" s="260">
        <v>2376.02</v>
      </c>
      <c r="L18" s="352">
        <v>2932</v>
      </c>
    </row>
    <row r="19" spans="1:14" ht="36" customHeight="1">
      <c r="A19" s="254"/>
      <c r="B19" s="348"/>
      <c r="C19" s="34">
        <v>5</v>
      </c>
      <c r="D19" s="34" t="s">
        <v>478</v>
      </c>
      <c r="E19" s="35" t="s">
        <v>281</v>
      </c>
      <c r="F19" s="39" t="s">
        <v>385</v>
      </c>
      <c r="G19" s="258">
        <v>48.55</v>
      </c>
      <c r="H19" s="259" t="s">
        <v>385</v>
      </c>
      <c r="I19" s="260">
        <v>0</v>
      </c>
      <c r="J19" s="260">
        <v>0.01</v>
      </c>
      <c r="K19" s="260">
        <v>0.01</v>
      </c>
      <c r="L19" s="352">
        <v>0.01</v>
      </c>
    </row>
    <row r="20" spans="1:14" ht="36" customHeight="1">
      <c r="A20" s="254"/>
      <c r="B20" s="348"/>
      <c r="C20" s="34">
        <v>6</v>
      </c>
      <c r="D20" s="34" t="s">
        <v>480</v>
      </c>
      <c r="E20" s="35">
        <v>3002</v>
      </c>
      <c r="F20" s="39">
        <v>744.95</v>
      </c>
      <c r="G20" s="258">
        <v>555.15</v>
      </c>
      <c r="H20" s="259" t="s">
        <v>385</v>
      </c>
      <c r="I20" s="260">
        <v>1680</v>
      </c>
      <c r="J20" s="260">
        <v>0.08</v>
      </c>
      <c r="K20" s="260">
        <v>0.08</v>
      </c>
      <c r="L20" s="352">
        <v>500.08</v>
      </c>
    </row>
    <row r="21" spans="1:14" ht="61.5" customHeight="1" thickBot="1">
      <c r="A21" s="254"/>
      <c r="B21" s="361"/>
      <c r="C21" s="362">
        <v>7</v>
      </c>
      <c r="D21" s="362" t="s">
        <v>484</v>
      </c>
      <c r="E21" s="363">
        <v>1200</v>
      </c>
      <c r="F21" s="364">
        <v>1300</v>
      </c>
      <c r="G21" s="365">
        <v>600</v>
      </c>
      <c r="H21" s="366">
        <v>3750</v>
      </c>
      <c r="I21" s="367">
        <v>12000</v>
      </c>
      <c r="J21" s="367">
        <v>0.01</v>
      </c>
      <c r="K21" s="367">
        <v>11221.73</v>
      </c>
      <c r="L21" s="512">
        <v>0.01</v>
      </c>
    </row>
    <row r="22" spans="1:14" ht="56.25" customHeight="1" thickTop="1">
      <c r="A22" s="254"/>
      <c r="B22" s="482"/>
      <c r="C22" s="483">
        <v>8</v>
      </c>
      <c r="D22" s="483" t="s">
        <v>481</v>
      </c>
      <c r="E22" s="484">
        <v>17</v>
      </c>
      <c r="F22" s="485">
        <v>45</v>
      </c>
      <c r="G22" s="486">
        <v>14.43</v>
      </c>
      <c r="H22" s="487">
        <v>20.190000000000001</v>
      </c>
      <c r="I22" s="481">
        <v>22.15</v>
      </c>
      <c r="J22" s="481">
        <v>24</v>
      </c>
      <c r="K22" s="481">
        <v>24</v>
      </c>
      <c r="L22" s="513">
        <v>21</v>
      </c>
    </row>
    <row r="23" spans="1:14" ht="51" customHeight="1">
      <c r="A23" s="254"/>
      <c r="B23" s="475"/>
      <c r="C23" s="476">
        <v>9</v>
      </c>
      <c r="D23" s="477" t="s">
        <v>483</v>
      </c>
      <c r="E23" s="477"/>
      <c r="F23" s="478">
        <v>275</v>
      </c>
      <c r="G23" s="479">
        <v>350</v>
      </c>
      <c r="H23" s="480">
        <v>350</v>
      </c>
      <c r="I23" s="260">
        <v>0</v>
      </c>
      <c r="J23" s="260">
        <v>0.04</v>
      </c>
      <c r="K23" s="260">
        <v>0</v>
      </c>
      <c r="L23" s="352">
        <v>0</v>
      </c>
    </row>
    <row r="24" spans="1:14" ht="46.5" customHeight="1">
      <c r="A24" s="254"/>
      <c r="B24" s="348"/>
      <c r="C24" s="34">
        <v>10</v>
      </c>
      <c r="D24" s="34" t="s">
        <v>479</v>
      </c>
      <c r="E24" s="35">
        <v>1950</v>
      </c>
      <c r="F24" s="39">
        <v>1574.74</v>
      </c>
      <c r="G24" s="258">
        <v>1674.9</v>
      </c>
      <c r="H24" s="259">
        <v>1476.79</v>
      </c>
      <c r="I24" s="260">
        <v>1385.21</v>
      </c>
      <c r="J24" s="260">
        <v>1400</v>
      </c>
      <c r="K24" s="260">
        <v>1070</v>
      </c>
      <c r="L24" s="352">
        <v>0</v>
      </c>
    </row>
    <row r="25" spans="1:14" ht="36" customHeight="1">
      <c r="A25" s="254"/>
      <c r="B25" s="348"/>
      <c r="C25" s="34">
        <v>11</v>
      </c>
      <c r="D25" s="34" t="s">
        <v>282</v>
      </c>
      <c r="E25" s="35">
        <v>75</v>
      </c>
      <c r="F25" s="41">
        <v>108</v>
      </c>
      <c r="G25" s="258">
        <v>75</v>
      </c>
      <c r="H25" s="258">
        <v>200</v>
      </c>
      <c r="I25" s="260">
        <v>1000</v>
      </c>
      <c r="J25" s="260">
        <v>582.89</v>
      </c>
      <c r="K25" s="260">
        <v>582.89</v>
      </c>
      <c r="L25" s="352">
        <v>500</v>
      </c>
    </row>
    <row r="26" spans="1:14" ht="36" customHeight="1">
      <c r="A26" s="254"/>
      <c r="B26" s="353"/>
      <c r="C26" s="34">
        <v>12</v>
      </c>
      <c r="D26" s="34" t="s">
        <v>387</v>
      </c>
      <c r="E26" s="34"/>
      <c r="F26" s="264"/>
      <c r="G26" s="265" t="s">
        <v>385</v>
      </c>
      <c r="H26" s="266">
        <v>21.87</v>
      </c>
      <c r="I26" s="260">
        <v>21.43</v>
      </c>
      <c r="J26" s="260">
        <v>500</v>
      </c>
      <c r="K26" s="260">
        <v>150</v>
      </c>
      <c r="L26" s="352">
        <v>500</v>
      </c>
    </row>
    <row r="27" spans="1:14" ht="69" customHeight="1">
      <c r="A27" s="254"/>
      <c r="B27" s="353"/>
      <c r="C27" s="263">
        <v>13</v>
      </c>
      <c r="D27" s="34" t="s">
        <v>485</v>
      </c>
      <c r="E27" s="268"/>
      <c r="F27" s="269"/>
      <c r="G27" s="265" t="s">
        <v>385</v>
      </c>
      <c r="H27" s="265">
        <v>775</v>
      </c>
      <c r="I27" s="260">
        <v>0</v>
      </c>
      <c r="J27" s="260">
        <v>0.01</v>
      </c>
      <c r="K27" s="260">
        <v>0</v>
      </c>
      <c r="L27" s="352">
        <v>0.01</v>
      </c>
    </row>
    <row r="28" spans="1:14" ht="36" customHeight="1" thickBot="1">
      <c r="A28" s="254"/>
      <c r="B28" s="368"/>
      <c r="C28" s="362">
        <v>14</v>
      </c>
      <c r="D28" s="362" t="s">
        <v>486</v>
      </c>
      <c r="E28" s="362"/>
      <c r="F28" s="369">
        <v>1007.09</v>
      </c>
      <c r="G28" s="370">
        <v>758.41</v>
      </c>
      <c r="H28" s="371">
        <v>1120.1099999999999</v>
      </c>
      <c r="I28" s="367">
        <v>112.61</v>
      </c>
      <c r="J28" s="367">
        <v>0</v>
      </c>
      <c r="K28" s="367">
        <v>0</v>
      </c>
      <c r="L28" s="512">
        <v>0</v>
      </c>
      <c r="N28" s="236" t="s">
        <v>386</v>
      </c>
    </row>
    <row r="29" spans="1:14" ht="36" customHeight="1" thickTop="1">
      <c r="A29" s="254"/>
      <c r="B29" s="475"/>
      <c r="C29" s="476">
        <v>15</v>
      </c>
      <c r="D29" s="477" t="s">
        <v>487</v>
      </c>
      <c r="E29" s="477"/>
      <c r="F29" s="478"/>
      <c r="G29" s="479"/>
      <c r="H29" s="514" t="s">
        <v>386</v>
      </c>
      <c r="I29" s="481">
        <v>0</v>
      </c>
      <c r="J29" s="481">
        <v>19500</v>
      </c>
      <c r="K29" s="481">
        <v>22000</v>
      </c>
      <c r="L29" s="513">
        <v>23000</v>
      </c>
    </row>
    <row r="30" spans="1:14" ht="45" hidden="1">
      <c r="A30" s="254"/>
      <c r="B30" s="348"/>
      <c r="C30" s="34"/>
      <c r="D30" s="34" t="s">
        <v>482</v>
      </c>
      <c r="E30" s="35">
        <v>600</v>
      </c>
      <c r="F30" s="39">
        <v>600</v>
      </c>
      <c r="G30" s="258">
        <v>400</v>
      </c>
      <c r="H30" s="259">
        <v>3000</v>
      </c>
      <c r="I30" s="260"/>
      <c r="J30" s="262"/>
      <c r="K30" s="262"/>
      <c r="L30" s="351"/>
    </row>
    <row r="31" spans="1:14" ht="30" hidden="1">
      <c r="A31" s="254"/>
      <c r="B31" s="348"/>
      <c r="C31" s="263"/>
      <c r="D31" s="34" t="s">
        <v>283</v>
      </c>
      <c r="E31" s="35">
        <v>83.1</v>
      </c>
      <c r="F31" s="39">
        <v>56.81</v>
      </c>
      <c r="G31" s="258" t="s">
        <v>281</v>
      </c>
      <c r="H31" s="259" t="s">
        <v>385</v>
      </c>
      <c r="I31" s="260" t="s">
        <v>385</v>
      </c>
      <c r="J31" s="261"/>
      <c r="K31" s="261"/>
      <c r="L31" s="351"/>
    </row>
    <row r="32" spans="1:14" ht="36" customHeight="1">
      <c r="A32" s="254"/>
      <c r="B32" s="673" t="s">
        <v>379</v>
      </c>
      <c r="C32" s="674"/>
      <c r="D32" s="674"/>
      <c r="E32" s="35"/>
      <c r="F32" s="39"/>
      <c r="G32" s="258"/>
      <c r="H32" s="256">
        <f>SUM(H33:H61)</f>
        <v>20243.09</v>
      </c>
      <c r="I32" s="257">
        <f>SUM(I33:I61)</f>
        <v>16506.480000000003</v>
      </c>
      <c r="J32" s="257">
        <f t="shared" ref="J32:L32" si="3">SUM(J33:J61)</f>
        <v>13049.59</v>
      </c>
      <c r="K32" s="257">
        <f t="shared" si="3"/>
        <v>2958.52</v>
      </c>
      <c r="L32" s="350">
        <f t="shared" si="3"/>
        <v>812.03</v>
      </c>
    </row>
    <row r="33" spans="1:12" ht="36" customHeight="1">
      <c r="A33" s="254"/>
      <c r="B33" s="459"/>
      <c r="C33" s="270">
        <v>1</v>
      </c>
      <c r="D33" s="34" t="s">
        <v>488</v>
      </c>
      <c r="E33" s="35"/>
      <c r="F33" s="39"/>
      <c r="G33" s="258"/>
      <c r="H33" s="259">
        <v>150.15</v>
      </c>
      <c r="I33" s="260">
        <v>104.91</v>
      </c>
      <c r="J33" s="260">
        <v>112</v>
      </c>
      <c r="K33" s="260">
        <v>104</v>
      </c>
      <c r="L33" s="352">
        <v>112</v>
      </c>
    </row>
    <row r="34" spans="1:12" ht="36" customHeight="1">
      <c r="A34" s="254"/>
      <c r="B34" s="348"/>
      <c r="C34" s="263">
        <v>2</v>
      </c>
      <c r="D34" s="34" t="s">
        <v>496</v>
      </c>
      <c r="E34" s="35">
        <v>102.68</v>
      </c>
      <c r="F34" s="39">
        <v>924.11</v>
      </c>
      <c r="G34" s="258">
        <v>2017.57</v>
      </c>
      <c r="H34" s="259">
        <v>662.71</v>
      </c>
      <c r="I34" s="260">
        <v>8331.9599999999991</v>
      </c>
      <c r="J34" s="260">
        <v>9243.09</v>
      </c>
      <c r="K34" s="260">
        <v>780.71</v>
      </c>
      <c r="L34" s="352">
        <v>0.01</v>
      </c>
    </row>
    <row r="35" spans="1:12" ht="36" customHeight="1">
      <c r="A35" s="254"/>
      <c r="B35" s="348"/>
      <c r="C35" s="263">
        <v>3</v>
      </c>
      <c r="D35" s="34" t="s">
        <v>489</v>
      </c>
      <c r="E35" s="35"/>
      <c r="F35" s="40"/>
      <c r="G35" s="258">
        <v>99.97</v>
      </c>
      <c r="H35" s="259">
        <v>100</v>
      </c>
      <c r="I35" s="260">
        <v>96.04</v>
      </c>
      <c r="J35" s="260">
        <v>0</v>
      </c>
      <c r="K35" s="260">
        <v>3</v>
      </c>
      <c r="L35" s="352">
        <v>0</v>
      </c>
    </row>
    <row r="36" spans="1:12" ht="36" customHeight="1">
      <c r="A36" s="254"/>
      <c r="B36" s="348"/>
      <c r="C36" s="263">
        <v>4</v>
      </c>
      <c r="D36" s="34" t="s">
        <v>490</v>
      </c>
      <c r="E36" s="35"/>
      <c r="F36" s="40"/>
      <c r="G36" s="258"/>
      <c r="H36" s="259">
        <v>500</v>
      </c>
      <c r="I36" s="260">
        <v>607.70000000000005</v>
      </c>
      <c r="J36" s="260">
        <v>0</v>
      </c>
      <c r="K36" s="260">
        <v>0.42</v>
      </c>
      <c r="L36" s="352">
        <v>0</v>
      </c>
    </row>
    <row r="37" spans="1:12" ht="36" customHeight="1">
      <c r="A37" s="254"/>
      <c r="B37" s="348"/>
      <c r="C37" s="263">
        <v>5</v>
      </c>
      <c r="D37" s="34" t="s">
        <v>492</v>
      </c>
      <c r="E37" s="35">
        <v>599.71</v>
      </c>
      <c r="F37" s="271">
        <v>932.25</v>
      </c>
      <c r="G37" s="258">
        <v>342.87</v>
      </c>
      <c r="H37" s="259">
        <v>385</v>
      </c>
      <c r="I37" s="260">
        <v>382.95</v>
      </c>
      <c r="J37" s="260">
        <v>300</v>
      </c>
      <c r="K37" s="260">
        <v>156.19999999999999</v>
      </c>
      <c r="L37" s="352">
        <v>50</v>
      </c>
    </row>
    <row r="38" spans="1:12" ht="29.1" customHeight="1">
      <c r="A38" s="254"/>
      <c r="B38" s="348"/>
      <c r="C38" s="263">
        <v>6</v>
      </c>
      <c r="D38" s="34" t="s">
        <v>493</v>
      </c>
      <c r="E38" s="35"/>
      <c r="F38" s="40"/>
      <c r="G38" s="258">
        <v>100</v>
      </c>
      <c r="H38" s="259">
        <v>3900</v>
      </c>
      <c r="I38" s="260">
        <v>2120.86</v>
      </c>
      <c r="J38" s="260">
        <v>0</v>
      </c>
      <c r="K38" s="260">
        <v>14.5</v>
      </c>
      <c r="L38" s="352">
        <v>0</v>
      </c>
    </row>
    <row r="39" spans="1:12" ht="45.75" customHeight="1" thickBot="1">
      <c r="A39" s="254"/>
      <c r="B39" s="361"/>
      <c r="C39" s="372">
        <v>7</v>
      </c>
      <c r="D39" s="362" t="s">
        <v>494</v>
      </c>
      <c r="E39" s="363">
        <v>700.92</v>
      </c>
      <c r="F39" s="364">
        <v>1400</v>
      </c>
      <c r="G39" s="365">
        <v>2004.6</v>
      </c>
      <c r="H39" s="366">
        <v>1357.91</v>
      </c>
      <c r="I39" s="367">
        <v>2288.33</v>
      </c>
      <c r="J39" s="367">
        <v>1500</v>
      </c>
      <c r="K39" s="367">
        <v>1500</v>
      </c>
      <c r="L39" s="512">
        <v>0.01</v>
      </c>
    </row>
    <row r="40" spans="1:12" ht="36" customHeight="1" thickTop="1">
      <c r="A40" s="254"/>
      <c r="B40" s="515"/>
      <c r="C40" s="476">
        <v>8</v>
      </c>
      <c r="D40" s="477" t="s">
        <v>495</v>
      </c>
      <c r="E40" s="516">
        <v>46.78</v>
      </c>
      <c r="F40" s="517">
        <v>7.5</v>
      </c>
      <c r="G40" s="518">
        <v>37.9</v>
      </c>
      <c r="H40" s="480">
        <v>30</v>
      </c>
      <c r="I40" s="481">
        <v>49.29</v>
      </c>
      <c r="J40" s="481">
        <v>45</v>
      </c>
      <c r="K40" s="481">
        <v>32.200000000000003</v>
      </c>
      <c r="L40" s="513">
        <v>42</v>
      </c>
    </row>
    <row r="41" spans="1:12" ht="45" customHeight="1">
      <c r="A41" s="254"/>
      <c r="B41" s="348"/>
      <c r="C41" s="263">
        <v>9</v>
      </c>
      <c r="D41" s="34" t="s">
        <v>497</v>
      </c>
      <c r="E41" s="35">
        <v>113.94</v>
      </c>
      <c r="F41" s="39">
        <v>144.96</v>
      </c>
      <c r="G41" s="258">
        <v>132.99</v>
      </c>
      <c r="H41" s="259">
        <v>44.96</v>
      </c>
      <c r="I41" s="260">
        <v>28.33</v>
      </c>
      <c r="J41" s="260">
        <v>29.5</v>
      </c>
      <c r="K41" s="260">
        <v>15.9</v>
      </c>
      <c r="L41" s="352">
        <v>8</v>
      </c>
    </row>
    <row r="42" spans="1:12" ht="36" customHeight="1">
      <c r="A42" s="254"/>
      <c r="B42" s="348"/>
      <c r="C42" s="263">
        <v>10</v>
      </c>
      <c r="D42" s="34" t="s">
        <v>498</v>
      </c>
      <c r="E42" s="35">
        <v>782.99</v>
      </c>
      <c r="F42" s="40">
        <v>527.99</v>
      </c>
      <c r="G42" s="258">
        <v>583.52</v>
      </c>
      <c r="H42" s="259">
        <v>200</v>
      </c>
      <c r="I42" s="260">
        <v>180</v>
      </c>
      <c r="J42" s="260">
        <v>20</v>
      </c>
      <c r="K42" s="260">
        <v>90</v>
      </c>
      <c r="L42" s="352">
        <v>200</v>
      </c>
    </row>
    <row r="43" spans="1:12" ht="36" customHeight="1">
      <c r="A43" s="254"/>
      <c r="B43" s="348"/>
      <c r="C43" s="263">
        <v>11</v>
      </c>
      <c r="D43" s="34" t="s">
        <v>499</v>
      </c>
      <c r="E43" s="35">
        <v>3500</v>
      </c>
      <c r="F43" s="39">
        <v>1500</v>
      </c>
      <c r="G43" s="258">
        <v>1713</v>
      </c>
      <c r="H43" s="259">
        <v>11135.3</v>
      </c>
      <c r="I43" s="260">
        <v>2030.83</v>
      </c>
      <c r="J43" s="260">
        <v>1500</v>
      </c>
      <c r="K43" s="260">
        <v>0.01</v>
      </c>
      <c r="L43" s="352">
        <v>0.01</v>
      </c>
    </row>
    <row r="44" spans="1:12" ht="36" customHeight="1">
      <c r="A44" s="254"/>
      <c r="B44" s="353"/>
      <c r="C44" s="263">
        <v>12</v>
      </c>
      <c r="D44" s="34" t="s">
        <v>501</v>
      </c>
      <c r="E44" s="34"/>
      <c r="F44" s="37" t="s">
        <v>381</v>
      </c>
      <c r="G44" s="265">
        <v>2000</v>
      </c>
      <c r="H44" s="266">
        <v>900</v>
      </c>
      <c r="I44" s="260">
        <v>122.18</v>
      </c>
      <c r="J44" s="260">
        <v>0</v>
      </c>
      <c r="K44" s="260">
        <v>1.5</v>
      </c>
      <c r="L44" s="352">
        <v>0</v>
      </c>
    </row>
    <row r="45" spans="1:12" ht="50.45" customHeight="1">
      <c r="A45" s="254"/>
      <c r="B45" s="353"/>
      <c r="C45" s="263">
        <v>13</v>
      </c>
      <c r="D45" s="443" t="s">
        <v>502</v>
      </c>
      <c r="E45" s="34"/>
      <c r="F45" s="37" t="s">
        <v>381</v>
      </c>
      <c r="G45" s="265">
        <v>50</v>
      </c>
      <c r="H45" s="266">
        <v>150</v>
      </c>
      <c r="I45" s="260">
        <v>160</v>
      </c>
      <c r="J45" s="260">
        <v>300</v>
      </c>
      <c r="K45" s="260">
        <v>259.83</v>
      </c>
      <c r="L45" s="352">
        <v>400</v>
      </c>
    </row>
    <row r="46" spans="1:12" ht="62.25" customHeight="1">
      <c r="A46" s="254"/>
      <c r="B46" s="353"/>
      <c r="C46" s="263">
        <v>14</v>
      </c>
      <c r="D46" s="443" t="s">
        <v>504</v>
      </c>
      <c r="E46" s="34"/>
      <c r="F46" s="37" t="s">
        <v>381</v>
      </c>
      <c r="G46" s="265">
        <v>550</v>
      </c>
      <c r="H46" s="266">
        <v>300.58999999999997</v>
      </c>
      <c r="I46" s="260">
        <v>3.1</v>
      </c>
      <c r="J46" s="260">
        <v>0</v>
      </c>
      <c r="K46" s="260">
        <v>0.25</v>
      </c>
      <c r="L46" s="352">
        <v>0</v>
      </c>
    </row>
    <row r="47" spans="1:12" ht="36" hidden="1" customHeight="1">
      <c r="A47" s="254"/>
      <c r="B47" s="348"/>
      <c r="C47" s="263"/>
      <c r="D47" s="443" t="s">
        <v>505</v>
      </c>
      <c r="E47" s="35">
        <v>0.44</v>
      </c>
      <c r="F47" s="39">
        <v>29.12</v>
      </c>
      <c r="G47" s="258">
        <v>42.43</v>
      </c>
      <c r="H47" s="259"/>
      <c r="I47" s="260"/>
      <c r="J47" s="261"/>
      <c r="K47" s="261"/>
      <c r="L47" s="351"/>
    </row>
    <row r="48" spans="1:12" ht="44.1" hidden="1" customHeight="1">
      <c r="A48" s="254"/>
      <c r="B48" s="353"/>
      <c r="C48" s="263"/>
      <c r="D48" s="443" t="s">
        <v>506</v>
      </c>
      <c r="E48" s="34"/>
      <c r="F48" s="37">
        <v>200.23</v>
      </c>
      <c r="G48" s="265">
        <v>430.08</v>
      </c>
      <c r="H48" s="266"/>
      <c r="I48" s="267"/>
      <c r="J48" s="261"/>
      <c r="K48" s="261"/>
      <c r="L48" s="351"/>
    </row>
    <row r="49" spans="1:12" ht="33.75" hidden="1" customHeight="1">
      <c r="A49" s="254"/>
      <c r="B49" s="353"/>
      <c r="C49" s="263"/>
      <c r="D49" s="443" t="s">
        <v>503</v>
      </c>
      <c r="E49" s="34"/>
      <c r="F49" s="37"/>
      <c r="G49" s="265">
        <v>100</v>
      </c>
      <c r="H49" s="266">
        <v>418</v>
      </c>
      <c r="I49" s="267" t="s">
        <v>385</v>
      </c>
      <c r="J49" s="261"/>
      <c r="K49" s="261"/>
      <c r="L49" s="351"/>
    </row>
    <row r="50" spans="1:12" ht="36" hidden="1" customHeight="1">
      <c r="A50" s="254"/>
      <c r="B50" s="353"/>
      <c r="C50" s="263"/>
      <c r="D50" s="443" t="s">
        <v>500</v>
      </c>
      <c r="E50" s="34"/>
      <c r="F50" s="37">
        <v>376.43</v>
      </c>
      <c r="G50" s="265">
        <v>54.59</v>
      </c>
      <c r="H50" s="266">
        <v>8.11</v>
      </c>
      <c r="I50" s="267" t="s">
        <v>385</v>
      </c>
      <c r="J50" s="261"/>
      <c r="K50" s="261"/>
      <c r="L50" s="351"/>
    </row>
    <row r="51" spans="1:12" ht="31.5" hidden="1" customHeight="1">
      <c r="A51" s="254"/>
      <c r="B51" s="353"/>
      <c r="C51" s="263"/>
      <c r="D51" s="443" t="s">
        <v>507</v>
      </c>
      <c r="E51" s="34"/>
      <c r="F51" s="37">
        <v>30.89</v>
      </c>
      <c r="G51" s="265"/>
      <c r="H51" s="266" t="s">
        <v>385</v>
      </c>
      <c r="I51" s="267"/>
      <c r="J51" s="261"/>
      <c r="K51" s="261"/>
      <c r="L51" s="351"/>
    </row>
    <row r="52" spans="1:12" ht="30.6" hidden="1" customHeight="1">
      <c r="A52" s="254"/>
      <c r="B52" s="348"/>
      <c r="C52" s="263"/>
      <c r="D52" s="443" t="s">
        <v>508</v>
      </c>
      <c r="E52" s="35">
        <v>37.78</v>
      </c>
      <c r="F52" s="39" t="s">
        <v>385</v>
      </c>
      <c r="G52" s="258" t="s">
        <v>281</v>
      </c>
      <c r="H52" s="259"/>
      <c r="I52" s="260"/>
      <c r="J52" s="261"/>
      <c r="K52" s="261"/>
      <c r="L52" s="351"/>
    </row>
    <row r="53" spans="1:12" ht="36" hidden="1" customHeight="1">
      <c r="A53" s="254"/>
      <c r="B53" s="348"/>
      <c r="C53" s="263"/>
      <c r="D53" s="443" t="s">
        <v>509</v>
      </c>
      <c r="E53" s="35" t="s">
        <v>281</v>
      </c>
      <c r="F53" s="38" t="s">
        <v>385</v>
      </c>
      <c r="G53" s="258" t="s">
        <v>381</v>
      </c>
      <c r="H53" s="259" t="s">
        <v>381</v>
      </c>
      <c r="I53" s="260" t="s">
        <v>381</v>
      </c>
      <c r="J53" s="260"/>
      <c r="K53" s="261"/>
      <c r="L53" s="351"/>
    </row>
    <row r="54" spans="1:12" ht="33" hidden="1" customHeight="1">
      <c r="A54" s="254"/>
      <c r="B54" s="348"/>
      <c r="C54" s="263"/>
      <c r="D54" s="443" t="s">
        <v>510</v>
      </c>
      <c r="E54" s="35">
        <v>376.18</v>
      </c>
      <c r="F54" s="39">
        <v>133.74</v>
      </c>
      <c r="G54" s="258"/>
      <c r="H54" s="259"/>
      <c r="I54" s="260"/>
      <c r="J54" s="261"/>
      <c r="K54" s="261"/>
      <c r="L54" s="351"/>
    </row>
    <row r="55" spans="1:12" ht="32.450000000000003" hidden="1" customHeight="1">
      <c r="A55" s="254"/>
      <c r="B55" s="348"/>
      <c r="C55" s="263"/>
      <c r="D55" s="443" t="s">
        <v>511</v>
      </c>
      <c r="E55" s="35" t="s">
        <v>281</v>
      </c>
      <c r="F55" s="40" t="s">
        <v>382</v>
      </c>
      <c r="G55" s="258" t="s">
        <v>281</v>
      </c>
      <c r="H55" s="259"/>
      <c r="I55" s="260" t="s">
        <v>386</v>
      </c>
      <c r="J55" s="262"/>
      <c r="K55" s="272"/>
      <c r="L55" s="351"/>
    </row>
    <row r="56" spans="1:12" ht="62.25" hidden="1" customHeight="1">
      <c r="A56" s="254"/>
      <c r="B56" s="348"/>
      <c r="C56" s="263"/>
      <c r="D56" s="34" t="s">
        <v>519</v>
      </c>
      <c r="E56" s="35">
        <v>11.41</v>
      </c>
      <c r="F56" s="39" t="s">
        <v>386</v>
      </c>
      <c r="G56" s="258"/>
      <c r="H56" s="259"/>
      <c r="I56" s="260" t="s">
        <v>381</v>
      </c>
      <c r="J56" s="272"/>
      <c r="K56" s="262"/>
      <c r="L56" s="351"/>
    </row>
    <row r="57" spans="1:12" ht="46.5" hidden="1" customHeight="1">
      <c r="A57" s="254"/>
      <c r="B57" s="348"/>
      <c r="C57" s="263"/>
      <c r="D57" s="34" t="s">
        <v>512</v>
      </c>
      <c r="E57" s="35">
        <v>21.34</v>
      </c>
      <c r="F57" s="40" t="s">
        <v>386</v>
      </c>
      <c r="G57" s="258" t="s">
        <v>281</v>
      </c>
      <c r="H57" s="259"/>
      <c r="I57" s="260"/>
      <c r="J57" s="261"/>
      <c r="K57" s="261"/>
      <c r="L57" s="351"/>
    </row>
    <row r="58" spans="1:12" ht="59.25" hidden="1" customHeight="1">
      <c r="A58" s="273"/>
      <c r="B58" s="348"/>
      <c r="C58" s="263"/>
      <c r="D58" s="34" t="s">
        <v>513</v>
      </c>
      <c r="E58" s="35">
        <v>4499.82</v>
      </c>
      <c r="F58" s="39" t="s">
        <v>386</v>
      </c>
      <c r="G58" s="258"/>
      <c r="H58" s="259"/>
      <c r="I58" s="260"/>
      <c r="J58" s="261"/>
      <c r="K58" s="261"/>
      <c r="L58" s="351"/>
    </row>
    <row r="59" spans="1:12" ht="62.1" hidden="1" customHeight="1">
      <c r="A59" s="254"/>
      <c r="B59" s="353"/>
      <c r="C59" s="263"/>
      <c r="D59" s="34" t="s">
        <v>491</v>
      </c>
      <c r="E59" s="34"/>
      <c r="F59" s="37" t="s">
        <v>381</v>
      </c>
      <c r="G59" s="265">
        <v>0.63</v>
      </c>
      <c r="H59" s="266">
        <v>0.36</v>
      </c>
      <c r="I59" s="267" t="s">
        <v>385</v>
      </c>
      <c r="J59" s="261"/>
      <c r="K59" s="261"/>
      <c r="L59" s="351"/>
    </row>
    <row r="60" spans="1:12" ht="61.5" hidden="1" customHeight="1">
      <c r="B60" s="348"/>
      <c r="C60" s="263"/>
      <c r="D60" s="34" t="s">
        <v>514</v>
      </c>
      <c r="E60" s="35">
        <v>22.72</v>
      </c>
      <c r="F60" s="39" t="s">
        <v>386</v>
      </c>
      <c r="G60" s="258" t="s">
        <v>281</v>
      </c>
      <c r="H60" s="259"/>
      <c r="I60" s="260"/>
      <c r="J60" s="261"/>
      <c r="K60" s="261"/>
      <c r="L60" s="351"/>
    </row>
    <row r="61" spans="1:12" ht="30.6" hidden="1" customHeight="1">
      <c r="B61" s="348"/>
      <c r="C61" s="263"/>
      <c r="D61" s="34" t="s">
        <v>515</v>
      </c>
      <c r="E61" s="35" t="s">
        <v>281</v>
      </c>
      <c r="F61" s="39" t="s">
        <v>386</v>
      </c>
      <c r="G61" s="258" t="s">
        <v>281</v>
      </c>
      <c r="H61" s="259"/>
      <c r="I61" s="260"/>
      <c r="J61" s="261"/>
      <c r="K61" s="261"/>
      <c r="L61" s="351"/>
    </row>
    <row r="62" spans="1:12" ht="36" hidden="1" customHeight="1">
      <c r="B62" s="348"/>
      <c r="C62" s="263"/>
      <c r="D62" s="34" t="s">
        <v>516</v>
      </c>
      <c r="E62" s="35">
        <v>210.63</v>
      </c>
      <c r="F62" s="39" t="s">
        <v>386</v>
      </c>
      <c r="G62" s="258" t="s">
        <v>281</v>
      </c>
      <c r="H62" s="258"/>
      <c r="I62" s="260"/>
      <c r="J62" s="261"/>
      <c r="K62" s="261"/>
      <c r="L62" s="351"/>
    </row>
    <row r="63" spans="1:12" ht="17.25" customHeight="1">
      <c r="B63" s="677" t="s">
        <v>517</v>
      </c>
      <c r="C63" s="678"/>
      <c r="D63" s="678"/>
      <c r="E63" s="35">
        <f>SUM(E6+E8+E11)</f>
        <v>191209.75</v>
      </c>
      <c r="F63" s="42">
        <f>SUM(F14:F62)</f>
        <v>222953.86</v>
      </c>
      <c r="G63" s="268">
        <f>SUM(G14:G62)</f>
        <v>262304.09999999998</v>
      </c>
      <c r="H63" s="268">
        <v>725865.34</v>
      </c>
      <c r="I63" s="257">
        <f>I32+I14+I11+I8+I6</f>
        <v>503907.02</v>
      </c>
      <c r="J63" s="257">
        <f t="shared" ref="J63:L63" si="4">J32+J14+J11+J8+J6</f>
        <v>356238.61</v>
      </c>
      <c r="K63" s="257">
        <f t="shared" si="4"/>
        <v>562079.5</v>
      </c>
      <c r="L63" s="350">
        <f t="shared" si="4"/>
        <v>403083.63</v>
      </c>
    </row>
    <row r="64" spans="1:12" s="9" customFormat="1" ht="14.1" customHeight="1">
      <c r="B64" s="679" t="s">
        <v>518</v>
      </c>
      <c r="C64" s="680"/>
      <c r="D64" s="680"/>
      <c r="E64" s="680"/>
      <c r="F64" s="680"/>
      <c r="G64" s="680"/>
      <c r="H64" s="354"/>
      <c r="I64" s="354"/>
      <c r="J64" s="355"/>
      <c r="K64" s="354"/>
      <c r="L64" s="356"/>
    </row>
    <row r="65" spans="2:13" ht="15.75" customHeight="1" thickBot="1">
      <c r="B65" s="671" t="s">
        <v>46</v>
      </c>
      <c r="C65" s="672"/>
      <c r="D65" s="672"/>
      <c r="E65" s="672"/>
      <c r="F65" s="672"/>
      <c r="G65" s="672"/>
      <c r="H65" s="357"/>
      <c r="I65" s="357"/>
      <c r="J65" s="358"/>
      <c r="K65" s="359"/>
      <c r="L65" s="360"/>
      <c r="M65" s="236" t="s">
        <v>398</v>
      </c>
    </row>
    <row r="66" spans="2:13" ht="15" thickTop="1">
      <c r="L66" s="239"/>
    </row>
  </sheetData>
  <mergeCells count="12">
    <mergeCell ref="B65:G65"/>
    <mergeCell ref="B8:D8"/>
    <mergeCell ref="B11:D11"/>
    <mergeCell ref="B14:D14"/>
    <mergeCell ref="B32:D32"/>
    <mergeCell ref="B63:D63"/>
    <mergeCell ref="B64:G64"/>
    <mergeCell ref="B6:D6"/>
    <mergeCell ref="B4:D5"/>
    <mergeCell ref="B3:J3"/>
    <mergeCell ref="B1:L1"/>
    <mergeCell ref="B2:L2"/>
  </mergeCells>
  <conditionalFormatting sqref="J32:L32 J8:L8 B4:L5 B6:I8 B47:I62 B11:L11 B9:H10 B30:I32 B12:H29 B33:H46 B63:H63">
    <cfRule type="expression" dxfId="28" priority="23">
      <formula xml:space="preserve"> MOD(ROW(),3)=1</formula>
    </cfRule>
  </conditionalFormatting>
  <conditionalFormatting sqref="J7:L7">
    <cfRule type="expression" dxfId="27" priority="22">
      <formula xml:space="preserve"> MOD(ROW(),3)=1</formula>
    </cfRule>
  </conditionalFormatting>
  <conditionalFormatting sqref="J6:L6">
    <cfRule type="expression" dxfId="26" priority="8">
      <formula xml:space="preserve"> MOD(ROW(),3)=1</formula>
    </cfRule>
  </conditionalFormatting>
  <conditionalFormatting sqref="I9:L10">
    <cfRule type="expression" dxfId="25" priority="7">
      <formula xml:space="preserve"> MOD(ROW(),3)=1</formula>
    </cfRule>
  </conditionalFormatting>
  <conditionalFormatting sqref="I12:L13">
    <cfRule type="expression" dxfId="24" priority="6">
      <formula xml:space="preserve"> MOD(ROW(),3)=1</formula>
    </cfRule>
  </conditionalFormatting>
  <conditionalFormatting sqref="I15:L29">
    <cfRule type="expression" dxfId="23" priority="5">
      <formula xml:space="preserve"> MOD(ROW(),3)=1</formula>
    </cfRule>
  </conditionalFormatting>
  <conditionalFormatting sqref="I33:L46">
    <cfRule type="expression" dxfId="22" priority="4">
      <formula xml:space="preserve"> MOD(ROW(),3)=1</formula>
    </cfRule>
  </conditionalFormatting>
  <conditionalFormatting sqref="I14">
    <cfRule type="expression" dxfId="21" priority="3">
      <formula xml:space="preserve"> MOD(ROW(),3)=1</formula>
    </cfRule>
  </conditionalFormatting>
  <conditionalFormatting sqref="J14:L14">
    <cfRule type="expression" dxfId="20" priority="2">
      <formula xml:space="preserve"> MOD(ROW(),3)=1</formula>
    </cfRule>
  </conditionalFormatting>
  <conditionalFormatting sqref="I63:L63">
    <cfRule type="expression" dxfId="19" priority="1">
      <formula xml:space="preserve"> MOD(ROW(),3)=1</formula>
    </cfRule>
  </conditionalFormatting>
  <hyperlinks>
    <hyperlink ref="B65" r:id="rId1" xr:uid="{00000000-0004-0000-0800-000000000000}"/>
  </hyperlinks>
  <printOptions horizontalCentered="1"/>
  <pageMargins left="0.23622047244094499" right="0.23622047244094499" top="0.74803149606299202" bottom="0.74803149606299202" header="0.31496062992126" footer="0.31496062992126"/>
  <pageSetup paperSize="9" fitToHeight="0" orientation="landscape" r:id="rId2"/>
  <headerFooter scaleWithDoc="0"/>
  <rowBreaks count="4" manualBreakCount="4">
    <brk id="13" max="11" man="1"/>
    <brk id="21" max="11" man="1"/>
    <brk id="28" max="11" man="1"/>
    <brk id="39" max="11"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63"/>
  <sheetViews>
    <sheetView view="pageBreakPreview" topLeftCell="A28" zoomScale="115" zoomScaleSheetLayoutView="115" workbookViewId="0">
      <selection activeCell="I22" sqref="I22"/>
    </sheetView>
  </sheetViews>
  <sheetFormatPr defaultColWidth="9.140625" defaultRowHeight="15"/>
  <cols>
    <col min="1" max="1" width="5.7109375" style="44" customWidth="1"/>
    <col min="2" max="2" width="32.42578125" style="44" customWidth="1"/>
    <col min="3" max="3" width="25" style="44" customWidth="1"/>
    <col min="4" max="4" width="28.42578125" style="250" customWidth="1"/>
    <col min="5" max="16384" width="9.140625" style="44"/>
  </cols>
  <sheetData>
    <row r="1" spans="1:4" ht="15.75" thickTop="1">
      <c r="A1" s="689" t="s">
        <v>709</v>
      </c>
      <c r="B1" s="690"/>
      <c r="C1" s="690"/>
      <c r="D1" s="691"/>
    </row>
    <row r="2" spans="1:4">
      <c r="A2" s="685" t="s">
        <v>710</v>
      </c>
      <c r="B2" s="686"/>
      <c r="C2" s="686"/>
      <c r="D2" s="687"/>
    </row>
    <row r="3" spans="1:4">
      <c r="A3" s="373"/>
      <c r="B3" s="374"/>
      <c r="C3" s="374"/>
      <c r="D3" s="464" t="s">
        <v>727</v>
      </c>
    </row>
    <row r="4" spans="1:4" ht="30" customHeight="1">
      <c r="A4" s="375" t="s">
        <v>527</v>
      </c>
      <c r="B4" s="61" t="s">
        <v>526</v>
      </c>
      <c r="C4" s="519" t="s">
        <v>287</v>
      </c>
      <c r="D4" s="376" t="s">
        <v>528</v>
      </c>
    </row>
    <row r="5" spans="1:4" ht="30" customHeight="1">
      <c r="A5" s="377">
        <v>1</v>
      </c>
      <c r="B5" s="47" t="s">
        <v>542</v>
      </c>
      <c r="C5" s="520">
        <v>1500</v>
      </c>
      <c r="D5" s="682" t="s">
        <v>529</v>
      </c>
    </row>
    <row r="6" spans="1:4" ht="30" customHeight="1">
      <c r="A6" s="377">
        <v>2</v>
      </c>
      <c r="B6" s="47" t="s">
        <v>543</v>
      </c>
      <c r="C6" s="520">
        <v>1000</v>
      </c>
      <c r="D6" s="682"/>
    </row>
    <row r="7" spans="1:4" ht="30" customHeight="1">
      <c r="A7" s="380">
        <v>3</v>
      </c>
      <c r="B7" s="381" t="s">
        <v>544</v>
      </c>
      <c r="C7" s="521">
        <v>1000</v>
      </c>
      <c r="D7" s="682"/>
    </row>
    <row r="8" spans="1:4" ht="34.5" customHeight="1">
      <c r="A8" s="377">
        <v>4</v>
      </c>
      <c r="B8" s="47" t="s">
        <v>545</v>
      </c>
      <c r="C8" s="520">
        <v>500</v>
      </c>
      <c r="D8" s="682"/>
    </row>
    <row r="9" spans="1:4" ht="30" customHeight="1">
      <c r="A9" s="377">
        <v>5</v>
      </c>
      <c r="B9" s="47" t="s">
        <v>546</v>
      </c>
      <c r="C9" s="520">
        <v>200</v>
      </c>
      <c r="D9" s="682"/>
    </row>
    <row r="10" spans="1:4" ht="30" customHeight="1">
      <c r="A10" s="377">
        <v>6</v>
      </c>
      <c r="B10" s="248" t="s">
        <v>683</v>
      </c>
      <c r="C10" s="462">
        <v>100</v>
      </c>
      <c r="D10" s="463" t="s">
        <v>690</v>
      </c>
    </row>
    <row r="11" spans="1:4" ht="30" customHeight="1">
      <c r="A11" s="377">
        <v>7</v>
      </c>
      <c r="B11" s="284" t="s">
        <v>547</v>
      </c>
      <c r="C11" s="522">
        <v>700</v>
      </c>
      <c r="D11" s="683" t="s">
        <v>530</v>
      </c>
    </row>
    <row r="12" spans="1:4" ht="30" customHeight="1">
      <c r="A12" s="377">
        <v>8</v>
      </c>
      <c r="B12" s="251" t="s">
        <v>548</v>
      </c>
      <c r="C12" s="522">
        <v>1000</v>
      </c>
      <c r="D12" s="683"/>
    </row>
    <row r="13" spans="1:4" ht="30" customHeight="1">
      <c r="A13" s="377">
        <v>9</v>
      </c>
      <c r="B13" s="131" t="s">
        <v>549</v>
      </c>
      <c r="C13" s="462">
        <v>4750</v>
      </c>
      <c r="D13" s="683"/>
    </row>
    <row r="14" spans="1:4" ht="30" customHeight="1">
      <c r="A14" s="377">
        <v>10</v>
      </c>
      <c r="B14" s="251" t="s">
        <v>550</v>
      </c>
      <c r="C14" s="522">
        <v>3325</v>
      </c>
      <c r="D14" s="683"/>
    </row>
    <row r="15" spans="1:4" ht="30" customHeight="1">
      <c r="A15" s="377">
        <v>11</v>
      </c>
      <c r="B15" s="251" t="s">
        <v>551</v>
      </c>
      <c r="C15" s="522">
        <v>600</v>
      </c>
      <c r="D15" s="683"/>
    </row>
    <row r="16" spans="1:4" ht="31.5" customHeight="1">
      <c r="A16" s="377">
        <v>12</v>
      </c>
      <c r="B16" s="248" t="s">
        <v>681</v>
      </c>
      <c r="C16" s="523">
        <v>1200</v>
      </c>
      <c r="D16" s="683"/>
    </row>
    <row r="17" spans="1:4" ht="31.5" customHeight="1">
      <c r="A17" s="377">
        <v>13</v>
      </c>
      <c r="B17" s="45" t="s">
        <v>682</v>
      </c>
      <c r="C17" s="524">
        <v>450</v>
      </c>
      <c r="D17" s="683"/>
    </row>
    <row r="18" spans="1:4" ht="31.5" customHeight="1">
      <c r="A18" s="377">
        <v>14</v>
      </c>
      <c r="B18" s="284" t="s">
        <v>552</v>
      </c>
      <c r="C18" s="522">
        <v>880</v>
      </c>
      <c r="D18" s="682" t="s">
        <v>531</v>
      </c>
    </row>
    <row r="19" spans="1:4" ht="15.75" customHeight="1">
      <c r="A19" s="377">
        <v>15</v>
      </c>
      <c r="B19" s="130" t="s">
        <v>679</v>
      </c>
      <c r="C19" s="462">
        <v>400</v>
      </c>
      <c r="D19" s="682"/>
    </row>
    <row r="20" spans="1:4" ht="30" customHeight="1">
      <c r="A20" s="377">
        <v>16</v>
      </c>
      <c r="B20" s="284" t="s">
        <v>680</v>
      </c>
      <c r="C20" s="522">
        <v>100</v>
      </c>
      <c r="D20" s="683" t="s">
        <v>532</v>
      </c>
    </row>
    <row r="21" spans="1:4" ht="30" customHeight="1">
      <c r="A21" s="377">
        <v>17</v>
      </c>
      <c r="B21" s="285" t="s">
        <v>554</v>
      </c>
      <c r="C21" s="522">
        <v>20</v>
      </c>
      <c r="D21" s="683"/>
    </row>
    <row r="22" spans="1:4" ht="30" customHeight="1">
      <c r="A22" s="377">
        <v>18</v>
      </c>
      <c r="B22" s="132" t="s">
        <v>555</v>
      </c>
      <c r="C22" s="462">
        <v>20</v>
      </c>
      <c r="D22" s="683"/>
    </row>
    <row r="23" spans="1:4" ht="30" customHeight="1">
      <c r="A23" s="377">
        <v>19</v>
      </c>
      <c r="B23" s="285" t="s">
        <v>556</v>
      </c>
      <c r="C23" s="522">
        <v>20</v>
      </c>
      <c r="D23" s="683"/>
    </row>
    <row r="24" spans="1:4" ht="30" customHeight="1">
      <c r="A24" s="377">
        <v>20</v>
      </c>
      <c r="B24" s="285" t="s">
        <v>557</v>
      </c>
      <c r="C24" s="522">
        <v>20</v>
      </c>
      <c r="D24" s="683"/>
    </row>
    <row r="25" spans="1:4" ht="35.25" customHeight="1" thickBot="1">
      <c r="A25" s="496">
        <v>21</v>
      </c>
      <c r="B25" s="497" t="s">
        <v>685</v>
      </c>
      <c r="C25" s="525">
        <v>755</v>
      </c>
      <c r="D25" s="688"/>
    </row>
    <row r="26" spans="1:4" ht="38.25" customHeight="1" thickTop="1">
      <c r="A26" s="494">
        <v>22</v>
      </c>
      <c r="B26" s="495" t="s">
        <v>684</v>
      </c>
      <c r="C26" s="526">
        <v>234</v>
      </c>
      <c r="D26" s="465" t="s">
        <v>691</v>
      </c>
    </row>
    <row r="27" spans="1:4" ht="30" customHeight="1">
      <c r="A27" s="492">
        <v>23</v>
      </c>
      <c r="B27" s="493" t="s">
        <v>558</v>
      </c>
      <c r="C27" s="461">
        <v>2000</v>
      </c>
      <c r="D27" s="684" t="s">
        <v>533</v>
      </c>
    </row>
    <row r="28" spans="1:4" ht="30" customHeight="1">
      <c r="A28" s="383">
        <v>24</v>
      </c>
      <c r="B28" s="130" t="s">
        <v>559</v>
      </c>
      <c r="C28" s="527">
        <v>500</v>
      </c>
      <c r="D28" s="684"/>
    </row>
    <row r="29" spans="1:4" ht="30" customHeight="1">
      <c r="A29" s="383">
        <v>25</v>
      </c>
      <c r="B29" s="284" t="s">
        <v>560</v>
      </c>
      <c r="C29" s="528">
        <v>105</v>
      </c>
      <c r="D29" s="683" t="s">
        <v>534</v>
      </c>
    </row>
    <row r="30" spans="1:4" ht="30" customHeight="1">
      <c r="A30" s="383">
        <v>26</v>
      </c>
      <c r="B30" s="284" t="s">
        <v>553</v>
      </c>
      <c r="C30" s="524">
        <v>50</v>
      </c>
      <c r="D30" s="683"/>
    </row>
    <row r="31" spans="1:4" ht="30" customHeight="1">
      <c r="A31" s="383">
        <v>27</v>
      </c>
      <c r="B31" s="130" t="s">
        <v>561</v>
      </c>
      <c r="C31" s="527">
        <v>750</v>
      </c>
      <c r="D31" s="682" t="s">
        <v>535</v>
      </c>
    </row>
    <row r="32" spans="1:4" ht="30" customHeight="1">
      <c r="A32" s="383">
        <v>28</v>
      </c>
      <c r="B32" s="45" t="s">
        <v>562</v>
      </c>
      <c r="C32" s="529">
        <v>250</v>
      </c>
      <c r="D32" s="682"/>
    </row>
    <row r="33" spans="1:4" ht="30" customHeight="1">
      <c r="A33" s="383">
        <v>29</v>
      </c>
      <c r="B33" s="45" t="s">
        <v>563</v>
      </c>
      <c r="C33" s="529">
        <v>500</v>
      </c>
      <c r="D33" s="682"/>
    </row>
    <row r="34" spans="1:4" ht="30" customHeight="1">
      <c r="A34" s="383">
        <v>30</v>
      </c>
      <c r="B34" s="130" t="s">
        <v>564</v>
      </c>
      <c r="C34" s="527">
        <v>550</v>
      </c>
      <c r="D34" s="682"/>
    </row>
    <row r="35" spans="1:4" ht="30" customHeight="1">
      <c r="A35" s="383">
        <v>31</v>
      </c>
      <c r="B35" s="45" t="s">
        <v>565</v>
      </c>
      <c r="C35" s="529">
        <v>450</v>
      </c>
      <c r="D35" s="682"/>
    </row>
    <row r="36" spans="1:4" ht="30" customHeight="1">
      <c r="A36" s="383">
        <v>32</v>
      </c>
      <c r="B36" s="45" t="s">
        <v>566</v>
      </c>
      <c r="C36" s="529">
        <v>600</v>
      </c>
      <c r="D36" s="682"/>
    </row>
    <row r="37" spans="1:4" ht="30" customHeight="1">
      <c r="A37" s="383">
        <v>33</v>
      </c>
      <c r="B37" s="130" t="s">
        <v>567</v>
      </c>
      <c r="C37" s="527">
        <v>950</v>
      </c>
      <c r="D37" s="682"/>
    </row>
    <row r="38" spans="1:4" ht="30" customHeight="1">
      <c r="A38" s="383">
        <v>34</v>
      </c>
      <c r="B38" s="45" t="s">
        <v>568</v>
      </c>
      <c r="C38" s="529">
        <v>1400</v>
      </c>
      <c r="D38" s="682"/>
    </row>
    <row r="39" spans="1:4" ht="30" customHeight="1">
      <c r="A39" s="383">
        <v>35</v>
      </c>
      <c r="B39" s="45" t="s">
        <v>569</v>
      </c>
      <c r="C39" s="529">
        <v>630</v>
      </c>
      <c r="D39" s="682"/>
    </row>
    <row r="40" spans="1:4" ht="30" customHeight="1">
      <c r="A40" s="383">
        <v>36</v>
      </c>
      <c r="B40" s="130" t="s">
        <v>570</v>
      </c>
      <c r="C40" s="523">
        <v>500</v>
      </c>
      <c r="D40" s="683" t="s">
        <v>536</v>
      </c>
    </row>
    <row r="41" spans="1:4" ht="30" customHeight="1">
      <c r="A41" s="383">
        <v>37</v>
      </c>
      <c r="B41" s="284" t="s">
        <v>571</v>
      </c>
      <c r="C41" s="524">
        <v>250</v>
      </c>
      <c r="D41" s="683"/>
    </row>
    <row r="42" spans="1:4" ht="30" customHeight="1">
      <c r="A42" s="383">
        <v>38</v>
      </c>
      <c r="B42" s="47" t="s">
        <v>572</v>
      </c>
      <c r="C42" s="530">
        <v>20</v>
      </c>
      <c r="D42" s="378" t="s">
        <v>537</v>
      </c>
    </row>
    <row r="43" spans="1:4" ht="30" customHeight="1">
      <c r="A43" s="383">
        <v>39</v>
      </c>
      <c r="B43" s="130" t="s">
        <v>573</v>
      </c>
      <c r="C43" s="531">
        <v>40</v>
      </c>
      <c r="D43" s="684" t="s">
        <v>538</v>
      </c>
    </row>
    <row r="44" spans="1:4" ht="30" customHeight="1">
      <c r="A44" s="383">
        <v>40</v>
      </c>
      <c r="B44" s="284" t="s">
        <v>553</v>
      </c>
      <c r="C44" s="532">
        <v>100</v>
      </c>
      <c r="D44" s="684"/>
    </row>
    <row r="45" spans="1:4" ht="30" customHeight="1" thickBot="1">
      <c r="A45" s="384">
        <v>41</v>
      </c>
      <c r="B45" s="385" t="s">
        <v>689</v>
      </c>
      <c r="C45" s="533">
        <v>200</v>
      </c>
      <c r="D45" s="692"/>
    </row>
    <row r="46" spans="1:4" ht="30" customHeight="1" thickTop="1">
      <c r="A46" s="382">
        <v>42</v>
      </c>
      <c r="B46" s="133" t="s">
        <v>574</v>
      </c>
      <c r="C46" s="534">
        <v>680</v>
      </c>
      <c r="D46" s="681" t="s">
        <v>539</v>
      </c>
    </row>
    <row r="47" spans="1:4" ht="30" customHeight="1">
      <c r="A47" s="377">
        <v>43</v>
      </c>
      <c r="B47" s="47" t="s">
        <v>575</v>
      </c>
      <c r="C47" s="535">
        <v>1000</v>
      </c>
      <c r="D47" s="682"/>
    </row>
    <row r="48" spans="1:4" ht="30" customHeight="1">
      <c r="A48" s="377">
        <v>44</v>
      </c>
      <c r="B48" s="47" t="s">
        <v>576</v>
      </c>
      <c r="C48" s="535">
        <v>500</v>
      </c>
      <c r="D48" s="682"/>
    </row>
    <row r="49" spans="1:4" ht="30" customHeight="1">
      <c r="A49" s="377">
        <v>45</v>
      </c>
      <c r="B49" s="130" t="s">
        <v>577</v>
      </c>
      <c r="C49" s="462">
        <v>750</v>
      </c>
      <c r="D49" s="682"/>
    </row>
    <row r="50" spans="1:4" ht="30" customHeight="1">
      <c r="A50" s="377">
        <v>46</v>
      </c>
      <c r="B50" s="47" t="s">
        <v>578</v>
      </c>
      <c r="C50" s="535">
        <v>421</v>
      </c>
      <c r="D50" s="682"/>
    </row>
    <row r="51" spans="1:4" ht="30" customHeight="1">
      <c r="A51" s="377">
        <v>47</v>
      </c>
      <c r="B51" s="47" t="s">
        <v>579</v>
      </c>
      <c r="C51" s="520">
        <v>925</v>
      </c>
      <c r="D51" s="682"/>
    </row>
    <row r="52" spans="1:4" ht="30" customHeight="1">
      <c r="A52" s="377">
        <v>48</v>
      </c>
      <c r="B52" s="130" t="s">
        <v>686</v>
      </c>
      <c r="C52" s="462">
        <v>1000</v>
      </c>
      <c r="D52" s="682"/>
    </row>
    <row r="53" spans="1:4" ht="30" customHeight="1" thickBot="1">
      <c r="A53" s="377">
        <v>49</v>
      </c>
      <c r="B53" s="249" t="s">
        <v>687</v>
      </c>
      <c r="C53" s="536">
        <v>450</v>
      </c>
      <c r="D53" s="682"/>
    </row>
    <row r="54" spans="1:4" ht="30" customHeight="1" thickBot="1">
      <c r="A54" s="377">
        <v>50</v>
      </c>
      <c r="B54" s="249" t="s">
        <v>688</v>
      </c>
      <c r="C54" s="536">
        <v>1310</v>
      </c>
      <c r="D54" s="682"/>
    </row>
    <row r="55" spans="1:4" ht="30" customHeight="1">
      <c r="A55" s="377">
        <v>51</v>
      </c>
      <c r="B55" s="130" t="s">
        <v>580</v>
      </c>
      <c r="C55" s="462">
        <v>365</v>
      </c>
      <c r="D55" s="684" t="s">
        <v>540</v>
      </c>
    </row>
    <row r="56" spans="1:4" ht="30" customHeight="1">
      <c r="A56" s="377">
        <v>52</v>
      </c>
      <c r="B56" s="251" t="s">
        <v>581</v>
      </c>
      <c r="C56" s="537">
        <v>1200</v>
      </c>
      <c r="D56" s="684"/>
    </row>
    <row r="57" spans="1:4" ht="30" customHeight="1">
      <c r="A57" s="377">
        <v>53</v>
      </c>
      <c r="B57" s="251" t="s">
        <v>582</v>
      </c>
      <c r="C57" s="537">
        <v>100</v>
      </c>
      <c r="D57" s="684"/>
    </row>
    <row r="58" spans="1:4" ht="30" customHeight="1">
      <c r="A58" s="377">
        <v>54</v>
      </c>
      <c r="B58" s="131" t="s">
        <v>583</v>
      </c>
      <c r="C58" s="538">
        <v>65</v>
      </c>
      <c r="D58" s="684"/>
    </row>
    <row r="59" spans="1:4" ht="30" customHeight="1">
      <c r="A59" s="377">
        <v>55</v>
      </c>
      <c r="B59" s="251" t="s">
        <v>584</v>
      </c>
      <c r="C59" s="537">
        <v>600</v>
      </c>
      <c r="D59" s="684"/>
    </row>
    <row r="60" spans="1:4" ht="28.5" customHeight="1">
      <c r="A60" s="377">
        <v>56</v>
      </c>
      <c r="B60" s="251" t="s">
        <v>585</v>
      </c>
      <c r="C60" s="537">
        <v>600</v>
      </c>
      <c r="D60" s="684"/>
    </row>
    <row r="61" spans="1:4" ht="30" customHeight="1">
      <c r="A61" s="377">
        <v>57</v>
      </c>
      <c r="B61" s="131" t="s">
        <v>586</v>
      </c>
      <c r="C61" s="538">
        <v>800</v>
      </c>
      <c r="D61" s="684"/>
    </row>
    <row r="62" spans="1:4" ht="15.75" thickBot="1">
      <c r="A62" s="135" t="s">
        <v>541</v>
      </c>
      <c r="B62" s="136"/>
      <c r="C62" s="136"/>
      <c r="D62" s="379"/>
    </row>
    <row r="63" spans="1:4" ht="15.75" thickTop="1"/>
  </sheetData>
  <mergeCells count="13">
    <mergeCell ref="A1:D1"/>
    <mergeCell ref="D5:D9"/>
    <mergeCell ref="D27:D28"/>
    <mergeCell ref="D43:D45"/>
    <mergeCell ref="D46:D54"/>
    <mergeCell ref="D11:D17"/>
    <mergeCell ref="D18:D19"/>
    <mergeCell ref="D55:D61"/>
    <mergeCell ref="A2:D2"/>
    <mergeCell ref="D29:D30"/>
    <mergeCell ref="D31:D39"/>
    <mergeCell ref="D40:D41"/>
    <mergeCell ref="D20:D25"/>
  </mergeCells>
  <conditionalFormatting sqref="A4:D4">
    <cfRule type="expression" dxfId="18" priority="2">
      <formula xml:space="preserve"> MOD(ROW(),3)=1</formula>
    </cfRule>
  </conditionalFormatting>
  <conditionalFormatting sqref="A7:C7">
    <cfRule type="expression" dxfId="17" priority="1">
      <formula xml:space="preserve"> MOD(ROW(),3)=1</formula>
    </cfRule>
  </conditionalFormatting>
  <printOptions horizontalCentered="1"/>
  <pageMargins left="0.70866141732283472" right="0.70866141732283472" top="0.74803149606299213" bottom="0.74803149606299213" header="0.31496062992125984" footer="0.31496062992125984"/>
  <pageSetup scale="98" fitToHeight="0" orientation="portrait" r:id="rId1"/>
  <rowBreaks count="2" manualBreakCount="2">
    <brk id="25" max="3" man="1"/>
    <brk id="45"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60"/>
  <sheetViews>
    <sheetView tabSelected="1" view="pageBreakPreview" zoomScaleSheetLayoutView="100" workbookViewId="0">
      <selection activeCell="A3" sqref="A3:E3"/>
    </sheetView>
  </sheetViews>
  <sheetFormatPr defaultColWidth="9.140625" defaultRowHeight="15.75"/>
  <cols>
    <col min="1" max="1" width="9.85546875" style="150" customWidth="1"/>
    <col min="2" max="2" width="19.85546875" style="150" customWidth="1"/>
    <col min="3" max="3" width="19.28515625" style="150" customWidth="1"/>
    <col min="4" max="4" width="23.140625" style="150" customWidth="1"/>
    <col min="5" max="5" width="32.7109375" style="150" customWidth="1"/>
    <col min="6" max="16384" width="9.140625" style="150"/>
  </cols>
  <sheetData>
    <row r="1" spans="1:5" ht="26.25" customHeight="1" thickTop="1">
      <c r="A1" s="696" t="s">
        <v>711</v>
      </c>
      <c r="B1" s="697"/>
      <c r="C1" s="697"/>
      <c r="D1" s="697"/>
      <c r="E1" s="698"/>
    </row>
    <row r="2" spans="1:5" ht="19.5" customHeight="1">
      <c r="A2" s="693" t="s">
        <v>712</v>
      </c>
      <c r="B2" s="694"/>
      <c r="C2" s="694"/>
      <c r="D2" s="694"/>
      <c r="E2" s="695"/>
    </row>
    <row r="3" spans="1:5" ht="19.5" customHeight="1">
      <c r="A3" s="798" t="s">
        <v>728</v>
      </c>
      <c r="B3" s="799"/>
      <c r="C3" s="799"/>
      <c r="D3" s="799"/>
      <c r="E3" s="800"/>
    </row>
    <row r="4" spans="1:5">
      <c r="A4" s="699" t="s">
        <v>587</v>
      </c>
      <c r="B4" s="707" t="s">
        <v>289</v>
      </c>
      <c r="C4" s="703" t="s">
        <v>588</v>
      </c>
      <c r="D4" s="705" t="s">
        <v>591</v>
      </c>
      <c r="E4" s="701" t="s">
        <v>288</v>
      </c>
    </row>
    <row r="5" spans="1:5" ht="155.25" customHeight="1">
      <c r="A5" s="700"/>
      <c r="B5" s="707"/>
      <c r="C5" s="704"/>
      <c r="D5" s="706"/>
      <c r="E5" s="702"/>
    </row>
    <row r="6" spans="1:5" ht="22.5" customHeight="1">
      <c r="A6" s="151">
        <v>1</v>
      </c>
      <c r="B6" s="152" t="s">
        <v>144</v>
      </c>
      <c r="C6" s="153">
        <v>1065000</v>
      </c>
      <c r="D6" s="152">
        <v>268598</v>
      </c>
      <c r="E6" s="386" t="s">
        <v>67</v>
      </c>
    </row>
    <row r="7" spans="1:5">
      <c r="A7" s="151">
        <v>2</v>
      </c>
      <c r="B7" s="152" t="s">
        <v>148</v>
      </c>
      <c r="C7" s="153">
        <v>7500</v>
      </c>
      <c r="D7" s="152">
        <v>3621</v>
      </c>
      <c r="E7" s="386" t="s">
        <v>69</v>
      </c>
    </row>
    <row r="8" spans="1:5">
      <c r="A8" s="151">
        <v>3</v>
      </c>
      <c r="B8" s="152" t="s">
        <v>149</v>
      </c>
      <c r="C8" s="153">
        <v>307000</v>
      </c>
      <c r="D8" s="152">
        <v>139414</v>
      </c>
      <c r="E8" s="386" t="s">
        <v>71</v>
      </c>
    </row>
    <row r="9" spans="1:5">
      <c r="A9" s="151">
        <v>4</v>
      </c>
      <c r="B9" s="152" t="s">
        <v>150</v>
      </c>
      <c r="C9" s="153">
        <v>733000</v>
      </c>
      <c r="D9" s="152">
        <v>130072</v>
      </c>
      <c r="E9" s="386" t="s">
        <v>73</v>
      </c>
    </row>
    <row r="10" spans="1:5">
      <c r="A10" s="151">
        <v>5</v>
      </c>
      <c r="B10" s="152" t="s">
        <v>152</v>
      </c>
      <c r="C10" s="153">
        <v>400000</v>
      </c>
      <c r="D10" s="152">
        <v>60250</v>
      </c>
      <c r="E10" s="386" t="s">
        <v>77</v>
      </c>
    </row>
    <row r="11" spans="1:5">
      <c r="A11" s="151">
        <v>6</v>
      </c>
      <c r="B11" s="152" t="s">
        <v>153</v>
      </c>
      <c r="C11" s="153">
        <v>12900</v>
      </c>
      <c r="D11" s="152">
        <v>578</v>
      </c>
      <c r="E11" s="386" t="s">
        <v>83</v>
      </c>
    </row>
    <row r="12" spans="1:5">
      <c r="A12" s="151">
        <v>7</v>
      </c>
      <c r="B12" s="152" t="s">
        <v>154</v>
      </c>
      <c r="C12" s="153">
        <v>8000</v>
      </c>
      <c r="D12" s="152">
        <v>4234</v>
      </c>
      <c r="E12" s="386" t="s">
        <v>85</v>
      </c>
    </row>
    <row r="13" spans="1:5">
      <c r="A13" s="151">
        <v>8</v>
      </c>
      <c r="B13" s="152" t="s">
        <v>291</v>
      </c>
      <c r="C13" s="153">
        <v>554000</v>
      </c>
      <c r="D13" s="152">
        <v>435638</v>
      </c>
      <c r="E13" s="386" t="s">
        <v>290</v>
      </c>
    </row>
    <row r="14" spans="1:5">
      <c r="A14" s="151">
        <v>9</v>
      </c>
      <c r="B14" s="152" t="s">
        <v>156</v>
      </c>
      <c r="C14" s="153">
        <v>300000</v>
      </c>
      <c r="D14" s="152">
        <v>64013</v>
      </c>
      <c r="E14" s="386" t="s">
        <v>89</v>
      </c>
    </row>
    <row r="15" spans="1:5">
      <c r="A15" s="151">
        <v>10</v>
      </c>
      <c r="B15" s="152" t="s">
        <v>157</v>
      </c>
      <c r="C15" s="153">
        <v>125000</v>
      </c>
      <c r="D15" s="152">
        <v>47718</v>
      </c>
      <c r="E15" s="386" t="s">
        <v>91</v>
      </c>
    </row>
    <row r="16" spans="1:5">
      <c r="A16" s="151">
        <v>11</v>
      </c>
      <c r="B16" s="152" t="s">
        <v>159</v>
      </c>
      <c r="C16" s="153">
        <v>128000</v>
      </c>
      <c r="D16" s="152">
        <v>3201</v>
      </c>
      <c r="E16" s="386" t="s">
        <v>285</v>
      </c>
    </row>
    <row r="17" spans="1:5">
      <c r="A17" s="151">
        <v>12</v>
      </c>
      <c r="B17" s="152" t="s">
        <v>161</v>
      </c>
      <c r="C17" s="153">
        <v>100000</v>
      </c>
      <c r="D17" s="152">
        <v>7890</v>
      </c>
      <c r="E17" s="386" t="s">
        <v>95</v>
      </c>
    </row>
    <row r="18" spans="1:5">
      <c r="A18" s="151">
        <v>13</v>
      </c>
      <c r="B18" s="152" t="s">
        <v>162</v>
      </c>
      <c r="C18" s="153">
        <v>680000</v>
      </c>
      <c r="D18" s="152">
        <v>512755</v>
      </c>
      <c r="E18" s="386" t="s">
        <v>97</v>
      </c>
    </row>
    <row r="19" spans="1:5">
      <c r="A19" s="151">
        <v>14</v>
      </c>
      <c r="B19" s="152" t="s">
        <v>163</v>
      </c>
      <c r="C19" s="153">
        <v>150000</v>
      </c>
      <c r="D19" s="152">
        <v>153666</v>
      </c>
      <c r="E19" s="386" t="s">
        <v>99</v>
      </c>
    </row>
    <row r="20" spans="1:5">
      <c r="A20" s="151">
        <v>15</v>
      </c>
      <c r="B20" s="152" t="s">
        <v>166</v>
      </c>
      <c r="C20" s="153">
        <v>1491000</v>
      </c>
      <c r="D20" s="152">
        <v>379154</v>
      </c>
      <c r="E20" s="386" t="s">
        <v>103</v>
      </c>
    </row>
    <row r="21" spans="1:5">
      <c r="A21" s="151">
        <v>16</v>
      </c>
      <c r="B21" s="152" t="s">
        <v>167</v>
      </c>
      <c r="C21" s="153">
        <v>897000</v>
      </c>
      <c r="D21" s="152">
        <v>931313</v>
      </c>
      <c r="E21" s="386" t="s">
        <v>105</v>
      </c>
    </row>
    <row r="22" spans="1:5">
      <c r="A22" s="151">
        <v>17</v>
      </c>
      <c r="B22" s="152" t="s">
        <v>170</v>
      </c>
      <c r="C22" s="153">
        <v>38000</v>
      </c>
      <c r="D22" s="152">
        <v>2128</v>
      </c>
      <c r="E22" s="386" t="s">
        <v>107</v>
      </c>
    </row>
    <row r="23" spans="1:5">
      <c r="A23" s="151">
        <v>18</v>
      </c>
      <c r="B23" s="152" t="s">
        <v>171</v>
      </c>
      <c r="C23" s="153">
        <v>24000</v>
      </c>
      <c r="D23" s="152">
        <v>11156</v>
      </c>
      <c r="E23" s="386" t="s">
        <v>109</v>
      </c>
    </row>
    <row r="24" spans="1:5">
      <c r="A24" s="151">
        <v>19</v>
      </c>
      <c r="B24" s="152" t="s">
        <v>174</v>
      </c>
      <c r="C24" s="153">
        <v>5000</v>
      </c>
      <c r="D24" s="152">
        <v>5857</v>
      </c>
      <c r="E24" s="386" t="s">
        <v>172</v>
      </c>
    </row>
    <row r="25" spans="1:5">
      <c r="A25" s="151">
        <v>20</v>
      </c>
      <c r="B25" s="152" t="s">
        <v>177</v>
      </c>
      <c r="C25" s="153">
        <v>6700</v>
      </c>
      <c r="D25" s="152">
        <v>7953</v>
      </c>
      <c r="E25" s="386" t="s">
        <v>111</v>
      </c>
    </row>
    <row r="26" spans="1:5">
      <c r="A26" s="151">
        <v>21</v>
      </c>
      <c r="B26" s="152" t="s">
        <v>179</v>
      </c>
      <c r="C26" s="153">
        <v>605000</v>
      </c>
      <c r="D26" s="152">
        <v>271752</v>
      </c>
      <c r="E26" s="386" t="s">
        <v>114</v>
      </c>
    </row>
    <row r="27" spans="1:5">
      <c r="A27" s="151">
        <v>22</v>
      </c>
      <c r="B27" s="152" t="s">
        <v>181</v>
      </c>
      <c r="C27" s="153">
        <v>411000</v>
      </c>
      <c r="D27" s="152">
        <v>187145</v>
      </c>
      <c r="E27" s="386" t="s">
        <v>119</v>
      </c>
    </row>
    <row r="28" spans="1:5">
      <c r="A28" s="151">
        <v>23</v>
      </c>
      <c r="B28" s="152" t="s">
        <v>182</v>
      </c>
      <c r="C28" s="153">
        <v>915000</v>
      </c>
      <c r="D28" s="152">
        <v>72886</v>
      </c>
      <c r="E28" s="386" t="s">
        <v>121</v>
      </c>
    </row>
    <row r="29" spans="1:5" ht="15" customHeight="1">
      <c r="A29" s="151">
        <v>24</v>
      </c>
      <c r="B29" s="152" t="s">
        <v>183</v>
      </c>
      <c r="C29" s="153">
        <v>7300</v>
      </c>
      <c r="D29" s="152">
        <v>9044</v>
      </c>
      <c r="E29" s="386" t="s">
        <v>123</v>
      </c>
    </row>
    <row r="30" spans="1:5">
      <c r="A30" s="151">
        <v>25</v>
      </c>
      <c r="B30" s="152" t="s">
        <v>184</v>
      </c>
      <c r="C30" s="153">
        <v>615000</v>
      </c>
      <c r="D30" s="152">
        <v>224037</v>
      </c>
      <c r="E30" s="386" t="s">
        <v>125</v>
      </c>
    </row>
    <row r="31" spans="1:5">
      <c r="A31" s="151">
        <v>26</v>
      </c>
      <c r="B31" s="152" t="s">
        <v>185</v>
      </c>
      <c r="C31" s="153" t="s">
        <v>32</v>
      </c>
      <c r="D31" s="152">
        <v>316727</v>
      </c>
      <c r="E31" s="386" t="s">
        <v>127</v>
      </c>
    </row>
    <row r="32" spans="1:5">
      <c r="A32" s="151">
        <v>27</v>
      </c>
      <c r="B32" s="152" t="s">
        <v>187</v>
      </c>
      <c r="C32" s="153">
        <v>28000</v>
      </c>
      <c r="D32" s="152">
        <v>3744</v>
      </c>
      <c r="E32" s="386" t="s">
        <v>129</v>
      </c>
    </row>
    <row r="33" spans="1:5">
      <c r="A33" s="151">
        <v>28</v>
      </c>
      <c r="B33" s="152" t="s">
        <v>189</v>
      </c>
      <c r="C33" s="153">
        <v>1938000</v>
      </c>
      <c r="D33" s="152">
        <v>441180</v>
      </c>
      <c r="E33" s="386" t="s">
        <v>131</v>
      </c>
    </row>
    <row r="34" spans="1:5">
      <c r="A34" s="151">
        <v>29</v>
      </c>
      <c r="B34" s="152" t="s">
        <v>190</v>
      </c>
      <c r="C34" s="153">
        <v>83000</v>
      </c>
      <c r="D34" s="152">
        <v>365188</v>
      </c>
      <c r="E34" s="386" t="s">
        <v>133</v>
      </c>
    </row>
    <row r="35" spans="1:5">
      <c r="A35" s="151">
        <v>30</v>
      </c>
      <c r="B35" s="152" t="s">
        <v>192</v>
      </c>
      <c r="C35" s="153">
        <v>695000</v>
      </c>
      <c r="D35" s="152">
        <v>1216</v>
      </c>
      <c r="E35" s="386" t="s">
        <v>135</v>
      </c>
    </row>
    <row r="36" spans="1:5">
      <c r="A36" s="154" t="s">
        <v>398</v>
      </c>
      <c r="B36" s="155" t="s">
        <v>292</v>
      </c>
      <c r="C36" s="156"/>
      <c r="D36" s="156"/>
      <c r="E36" s="387" t="s">
        <v>589</v>
      </c>
    </row>
    <row r="37" spans="1:5" ht="31.5">
      <c r="A37" s="151">
        <v>1</v>
      </c>
      <c r="B37" s="157" t="s">
        <v>194</v>
      </c>
      <c r="C37" s="153">
        <v>1400</v>
      </c>
      <c r="D37" s="152">
        <v>97</v>
      </c>
      <c r="E37" s="388" t="s">
        <v>293</v>
      </c>
    </row>
    <row r="38" spans="1:5" ht="18" customHeight="1">
      <c r="A38" s="151">
        <v>2</v>
      </c>
      <c r="B38" s="152" t="s">
        <v>196</v>
      </c>
      <c r="C38" s="153">
        <v>2200</v>
      </c>
      <c r="D38" s="152">
        <v>169</v>
      </c>
      <c r="E38" s="386" t="s">
        <v>75</v>
      </c>
    </row>
    <row r="39" spans="1:5" ht="31.5">
      <c r="A39" s="151">
        <v>3</v>
      </c>
      <c r="B39" s="157" t="s">
        <v>198</v>
      </c>
      <c r="C39" s="153">
        <v>2000</v>
      </c>
      <c r="D39" s="152">
        <v>681</v>
      </c>
      <c r="E39" s="388" t="s">
        <v>294</v>
      </c>
    </row>
    <row r="40" spans="1:5">
      <c r="A40" s="151">
        <v>4</v>
      </c>
      <c r="B40" s="152" t="s">
        <v>203</v>
      </c>
      <c r="C40" s="153">
        <v>4300</v>
      </c>
      <c r="D40" s="152">
        <v>17541</v>
      </c>
      <c r="E40" s="386" t="s">
        <v>117</v>
      </c>
    </row>
    <row r="41" spans="1:5">
      <c r="A41" s="158"/>
      <c r="B41" s="152" t="s">
        <v>279</v>
      </c>
      <c r="C41" s="159">
        <f>SUM(C6:C40)</f>
        <v>12339300</v>
      </c>
      <c r="D41" s="160">
        <v>5080616</v>
      </c>
      <c r="E41" s="539" t="s">
        <v>66</v>
      </c>
    </row>
    <row r="42" spans="1:5">
      <c r="A42" s="161" t="s">
        <v>590</v>
      </c>
      <c r="B42" s="389"/>
      <c r="C42" s="390"/>
      <c r="D42" s="390"/>
      <c r="E42" s="162"/>
    </row>
    <row r="43" spans="1:5">
      <c r="A43" s="163"/>
      <c r="B43" s="391"/>
      <c r="C43" s="390"/>
      <c r="D43" s="390"/>
      <c r="E43" s="164"/>
    </row>
    <row r="44" spans="1:5" ht="16.5" thickBot="1">
      <c r="A44" s="165" t="s">
        <v>141</v>
      </c>
      <c r="B44" s="166"/>
      <c r="C44" s="167"/>
      <c r="D44" s="167"/>
      <c r="E44" s="168"/>
    </row>
    <row r="45" spans="1:5" ht="16.5" thickTop="1">
      <c r="A45" s="169"/>
    </row>
    <row r="46" spans="1:5">
      <c r="A46" s="169"/>
    </row>
    <row r="47" spans="1:5">
      <c r="A47" s="169"/>
    </row>
    <row r="48" spans="1:5">
      <c r="A48" s="169"/>
    </row>
    <row r="49" spans="1:6">
      <c r="A49" s="169"/>
    </row>
    <row r="50" spans="1:6">
      <c r="A50" s="169"/>
      <c r="E50" s="450"/>
      <c r="F50" s="450"/>
    </row>
    <row r="51" spans="1:6">
      <c r="A51" s="169"/>
      <c r="E51" s="450"/>
      <c r="F51" s="450"/>
    </row>
    <row r="52" spans="1:6">
      <c r="A52" s="169"/>
    </row>
    <row r="53" spans="1:6">
      <c r="A53" s="169"/>
    </row>
    <row r="54" spans="1:6">
      <c r="A54" s="169"/>
    </row>
    <row r="55" spans="1:6">
      <c r="A55" s="169"/>
    </row>
    <row r="56" spans="1:6">
      <c r="A56" s="169"/>
    </row>
    <row r="57" spans="1:6">
      <c r="A57" s="169"/>
    </row>
    <row r="58" spans="1:6">
      <c r="A58" s="169"/>
    </row>
    <row r="59" spans="1:6">
      <c r="A59" s="169"/>
    </row>
    <row r="60" spans="1:6">
      <c r="A60" s="169"/>
    </row>
  </sheetData>
  <mergeCells count="8">
    <mergeCell ref="A2:E2"/>
    <mergeCell ref="A1:E1"/>
    <mergeCell ref="A4:A5"/>
    <mergeCell ref="E4:E5"/>
    <mergeCell ref="C4:C5"/>
    <mergeCell ref="D4:D5"/>
    <mergeCell ref="B4:B5"/>
    <mergeCell ref="A3:E3"/>
  </mergeCells>
  <conditionalFormatting sqref="A4:E41">
    <cfRule type="expression" dxfId="16" priority="2">
      <formula xml:space="preserve"> MOD(ROW(),3)=1</formula>
    </cfRule>
  </conditionalFormatting>
  <printOptions horizontalCentered="1"/>
  <pageMargins left="0.70866141732283472" right="0.70866141732283472" top="0.74803149606299213" bottom="0.39370078740157483" header="0.31496062992125984" footer="0.31496062992125984"/>
  <pageSetup paperSize="9"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31"/>
  <sheetViews>
    <sheetView view="pageBreakPreview" zoomScaleSheetLayoutView="100" workbookViewId="0">
      <selection activeCell="I22" sqref="I22"/>
    </sheetView>
  </sheetViews>
  <sheetFormatPr defaultColWidth="9.140625" defaultRowHeight="15.75"/>
  <cols>
    <col min="1" max="1" width="6.85546875" style="22" customWidth="1"/>
    <col min="2" max="2" width="16.85546875" style="21" bestFit="1" customWidth="1"/>
    <col min="3" max="3" width="45.5703125" style="21" customWidth="1"/>
    <col min="4" max="4" width="21.42578125" style="21" customWidth="1"/>
    <col min="5" max="5" width="13.7109375" style="21" customWidth="1"/>
    <col min="6" max="6" width="14" style="21" customWidth="1"/>
    <col min="7" max="7" width="18.28515625" style="21" bestFit="1" customWidth="1"/>
    <col min="8" max="16384" width="9.140625" style="21"/>
  </cols>
  <sheetData>
    <row r="1" spans="1:7" ht="16.5" thickTop="1">
      <c r="A1" s="708" t="s">
        <v>713</v>
      </c>
      <c r="B1" s="709"/>
      <c r="C1" s="709"/>
      <c r="D1" s="709"/>
      <c r="E1" s="709"/>
      <c r="F1" s="709"/>
      <c r="G1" s="710"/>
    </row>
    <row r="2" spans="1:7">
      <c r="A2" s="555" t="s">
        <v>714</v>
      </c>
      <c r="B2" s="556"/>
      <c r="C2" s="556"/>
      <c r="D2" s="556"/>
      <c r="E2" s="556"/>
      <c r="F2" s="556"/>
      <c r="G2" s="557"/>
    </row>
    <row r="3" spans="1:7" ht="15.75" customHeight="1">
      <c r="A3" s="555" t="s">
        <v>401</v>
      </c>
      <c r="B3" s="556"/>
      <c r="C3" s="556"/>
      <c r="D3" s="556"/>
      <c r="E3" s="556"/>
      <c r="F3" s="556"/>
      <c r="G3" s="557"/>
    </row>
    <row r="4" spans="1:7" ht="105.75" customHeight="1">
      <c r="A4" s="170" t="s">
        <v>595</v>
      </c>
      <c r="B4" s="62" t="s">
        <v>286</v>
      </c>
      <c r="C4" s="172" t="s">
        <v>594</v>
      </c>
      <c r="D4" s="62" t="s">
        <v>592</v>
      </c>
      <c r="E4" s="62" t="s">
        <v>692</v>
      </c>
      <c r="F4" s="62" t="s">
        <v>593</v>
      </c>
      <c r="G4" s="392" t="s">
        <v>295</v>
      </c>
    </row>
    <row r="5" spans="1:7" ht="57.75" customHeight="1">
      <c r="A5" s="541">
        <v>1</v>
      </c>
      <c r="B5" s="177" t="s">
        <v>68</v>
      </c>
      <c r="C5" s="173" t="s">
        <v>596</v>
      </c>
      <c r="D5" s="63">
        <v>2.6</v>
      </c>
      <c r="E5" s="64">
        <v>6500</v>
      </c>
      <c r="F5" s="64"/>
      <c r="G5" s="393" t="s">
        <v>67</v>
      </c>
    </row>
    <row r="6" spans="1:7" ht="48.75" customHeight="1">
      <c r="A6" s="541">
        <v>2</v>
      </c>
      <c r="B6" s="177" t="s">
        <v>72</v>
      </c>
      <c r="C6" s="173" t="s">
        <v>597</v>
      </c>
      <c r="D6" s="63">
        <v>3.3664000000000001</v>
      </c>
      <c r="E6" s="64">
        <v>8316</v>
      </c>
      <c r="F6" s="64">
        <v>100</v>
      </c>
      <c r="G6" s="393" t="s">
        <v>71</v>
      </c>
    </row>
    <row r="7" spans="1:7" ht="36.75" customHeight="1">
      <c r="A7" s="541">
        <v>3</v>
      </c>
      <c r="B7" s="177" t="s">
        <v>78</v>
      </c>
      <c r="C7" s="173" t="s">
        <v>598</v>
      </c>
      <c r="D7" s="63">
        <v>4.2560000000000002</v>
      </c>
      <c r="E7" s="64">
        <v>10540</v>
      </c>
      <c r="F7" s="64">
        <v>100</v>
      </c>
      <c r="G7" s="393" t="s">
        <v>296</v>
      </c>
    </row>
    <row r="8" spans="1:7" ht="80.25" customHeight="1">
      <c r="A8" s="541">
        <v>4</v>
      </c>
      <c r="B8" s="177" t="s">
        <v>86</v>
      </c>
      <c r="C8" s="173" t="s">
        <v>599</v>
      </c>
      <c r="D8" s="63">
        <v>0.23200000000000001</v>
      </c>
      <c r="E8" s="64">
        <v>500</v>
      </c>
      <c r="F8" s="64">
        <v>80</v>
      </c>
      <c r="G8" s="393" t="s">
        <v>85</v>
      </c>
    </row>
    <row r="9" spans="1:7" ht="61.5" customHeight="1">
      <c r="A9" s="541">
        <v>5</v>
      </c>
      <c r="B9" s="177" t="s">
        <v>88</v>
      </c>
      <c r="C9" s="173" t="s">
        <v>600</v>
      </c>
      <c r="D9" s="63">
        <v>6.4436</v>
      </c>
      <c r="E9" s="64">
        <v>16009</v>
      </c>
      <c r="F9" s="64">
        <v>100</v>
      </c>
      <c r="G9" s="393" t="s">
        <v>87</v>
      </c>
    </row>
    <row r="10" spans="1:7" ht="52.5" customHeight="1">
      <c r="A10" s="541">
        <v>6</v>
      </c>
      <c r="B10" s="177" t="s">
        <v>90</v>
      </c>
      <c r="C10" s="173" t="s">
        <v>601</v>
      </c>
      <c r="D10" s="63">
        <v>2.2400000000000002</v>
      </c>
      <c r="E10" s="64">
        <v>5500</v>
      </c>
      <c r="F10" s="64">
        <v>100</v>
      </c>
      <c r="G10" s="393" t="s">
        <v>89</v>
      </c>
    </row>
    <row r="11" spans="1:7" ht="46.5" customHeight="1">
      <c r="A11" s="541">
        <v>7</v>
      </c>
      <c r="B11" s="177" t="s">
        <v>92</v>
      </c>
      <c r="C11" s="173" t="s">
        <v>602</v>
      </c>
      <c r="D11" s="63">
        <v>1</v>
      </c>
      <c r="E11" s="64">
        <v>2400</v>
      </c>
      <c r="F11" s="64">
        <v>100</v>
      </c>
      <c r="G11" s="393" t="s">
        <v>91</v>
      </c>
    </row>
    <row r="12" spans="1:7" ht="36.75" customHeight="1">
      <c r="A12" s="541">
        <v>8</v>
      </c>
      <c r="B12" s="177" t="s">
        <v>298</v>
      </c>
      <c r="C12" s="173" t="s">
        <v>603</v>
      </c>
      <c r="D12" s="63">
        <v>1.38</v>
      </c>
      <c r="E12" s="64">
        <v>3450</v>
      </c>
      <c r="F12" s="64"/>
      <c r="G12" s="393" t="s">
        <v>297</v>
      </c>
    </row>
    <row r="13" spans="1:7" ht="45.75" customHeight="1">
      <c r="A13" s="541">
        <v>9</v>
      </c>
      <c r="B13" s="177" t="s">
        <v>98</v>
      </c>
      <c r="C13" s="173" t="s">
        <v>604</v>
      </c>
      <c r="D13" s="63">
        <v>6.8</v>
      </c>
      <c r="E13" s="64">
        <v>17000</v>
      </c>
      <c r="F13" s="64"/>
      <c r="G13" s="393" t="s">
        <v>97</v>
      </c>
    </row>
    <row r="14" spans="1:7" ht="66" customHeight="1">
      <c r="A14" s="541">
        <v>10</v>
      </c>
      <c r="B14" s="177" t="s">
        <v>100</v>
      </c>
      <c r="C14" s="173" t="s">
        <v>605</v>
      </c>
      <c r="D14" s="63">
        <v>1.6352</v>
      </c>
      <c r="E14" s="64">
        <v>4088</v>
      </c>
      <c r="F14" s="64"/>
      <c r="G14" s="393" t="s">
        <v>99</v>
      </c>
    </row>
    <row r="15" spans="1:7" ht="48.75" customHeight="1">
      <c r="A15" s="541">
        <v>11</v>
      </c>
      <c r="B15" s="177" t="s">
        <v>104</v>
      </c>
      <c r="C15" s="173" t="s">
        <v>606</v>
      </c>
      <c r="D15" s="63">
        <v>10.24</v>
      </c>
      <c r="E15" s="64">
        <v>25500</v>
      </c>
      <c r="F15" s="64">
        <v>100</v>
      </c>
      <c r="G15" s="393" t="s">
        <v>103</v>
      </c>
    </row>
    <row r="16" spans="1:7" ht="37.5" customHeight="1">
      <c r="A16" s="541">
        <v>12</v>
      </c>
      <c r="B16" s="177" t="s">
        <v>106</v>
      </c>
      <c r="C16" s="173" t="s">
        <v>607</v>
      </c>
      <c r="D16" s="63">
        <v>3.5628000000000002</v>
      </c>
      <c r="E16" s="64">
        <v>8807</v>
      </c>
      <c r="F16" s="65">
        <v>100</v>
      </c>
      <c r="G16" s="393" t="s">
        <v>105</v>
      </c>
    </row>
    <row r="17" spans="1:7" ht="43.5" customHeight="1">
      <c r="A17" s="541">
        <v>13</v>
      </c>
      <c r="B17" s="177" t="s">
        <v>299</v>
      </c>
      <c r="C17" s="173" t="s">
        <v>608</v>
      </c>
      <c r="D17" s="63">
        <v>0.89280000000000004</v>
      </c>
      <c r="E17" s="64">
        <v>2208</v>
      </c>
      <c r="F17" s="64">
        <v>24</v>
      </c>
      <c r="G17" s="393" t="s">
        <v>172</v>
      </c>
    </row>
    <row r="18" spans="1:7" ht="36" customHeight="1">
      <c r="A18" s="541">
        <v>14</v>
      </c>
      <c r="B18" s="177" t="s">
        <v>300</v>
      </c>
      <c r="C18" s="173" t="s">
        <v>609</v>
      </c>
      <c r="D18" s="63">
        <v>1.024</v>
      </c>
      <c r="E18" s="64">
        <v>2517</v>
      </c>
      <c r="F18" s="64">
        <v>43</v>
      </c>
      <c r="G18" s="393" t="s">
        <v>111</v>
      </c>
    </row>
    <row r="19" spans="1:7" ht="64.5" customHeight="1">
      <c r="A19" s="541">
        <v>15</v>
      </c>
      <c r="B19" s="177" t="s">
        <v>115</v>
      </c>
      <c r="C19" s="173" t="s">
        <v>610</v>
      </c>
      <c r="D19" s="63">
        <v>4.9000000000000004</v>
      </c>
      <c r="E19" s="64">
        <v>12250</v>
      </c>
      <c r="F19" s="64"/>
      <c r="G19" s="393" t="s">
        <v>114</v>
      </c>
    </row>
    <row r="20" spans="1:7" ht="54.95" customHeight="1">
      <c r="A20" s="541">
        <v>16</v>
      </c>
      <c r="B20" s="177" t="s">
        <v>402</v>
      </c>
      <c r="C20" s="173" t="s">
        <v>611</v>
      </c>
      <c r="D20" s="63">
        <v>0.2404</v>
      </c>
      <c r="E20" s="64">
        <v>526</v>
      </c>
      <c r="F20" s="64">
        <v>75</v>
      </c>
      <c r="G20" s="393" t="s">
        <v>117</v>
      </c>
    </row>
    <row r="21" spans="1:7" ht="39" customHeight="1">
      <c r="A21" s="541">
        <v>17</v>
      </c>
      <c r="B21" s="177" t="s">
        <v>120</v>
      </c>
      <c r="C21" s="173" t="s">
        <v>612</v>
      </c>
      <c r="D21" s="63">
        <v>2.2400000000000002</v>
      </c>
      <c r="E21" s="64">
        <v>5500</v>
      </c>
      <c r="F21" s="64">
        <v>100</v>
      </c>
      <c r="G21" s="393" t="s">
        <v>119</v>
      </c>
    </row>
    <row r="22" spans="1:7" ht="60.75" customHeight="1" thickBot="1">
      <c r="A22" s="542">
        <v>18</v>
      </c>
      <c r="B22" s="397" t="s">
        <v>301</v>
      </c>
      <c r="C22" s="174" t="s">
        <v>613</v>
      </c>
      <c r="D22" s="119">
        <v>4.04</v>
      </c>
      <c r="E22" s="120">
        <v>10000</v>
      </c>
      <c r="F22" s="120">
        <v>100</v>
      </c>
      <c r="G22" s="394" t="s">
        <v>121</v>
      </c>
    </row>
    <row r="23" spans="1:7" ht="54.95" customHeight="1" thickTop="1">
      <c r="A23" s="543">
        <v>19</v>
      </c>
      <c r="B23" s="396" t="s">
        <v>124</v>
      </c>
      <c r="C23" s="175" t="s">
        <v>614</v>
      </c>
      <c r="D23" s="117">
        <v>0.34279999999999999</v>
      </c>
      <c r="E23" s="118">
        <v>839</v>
      </c>
      <c r="F23" s="118">
        <v>18</v>
      </c>
      <c r="G23" s="395" t="s">
        <v>123</v>
      </c>
    </row>
    <row r="24" spans="1:7" ht="64.5" customHeight="1">
      <c r="A24" s="541">
        <v>20</v>
      </c>
      <c r="B24" s="177" t="s">
        <v>126</v>
      </c>
      <c r="C24" s="173" t="s">
        <v>615</v>
      </c>
      <c r="D24" s="63">
        <v>1.28</v>
      </c>
      <c r="E24" s="64">
        <v>3200</v>
      </c>
      <c r="F24" s="65"/>
      <c r="G24" s="393" t="s">
        <v>125</v>
      </c>
    </row>
    <row r="25" spans="1:7" ht="35.25" customHeight="1">
      <c r="A25" s="541">
        <v>21</v>
      </c>
      <c r="B25" s="177" t="s">
        <v>128</v>
      </c>
      <c r="C25" s="173" t="s">
        <v>616</v>
      </c>
      <c r="D25" s="63">
        <v>2.04</v>
      </c>
      <c r="E25" s="64">
        <v>5000</v>
      </c>
      <c r="F25" s="64">
        <v>100</v>
      </c>
      <c r="G25" s="393" t="s">
        <v>127</v>
      </c>
    </row>
    <row r="26" spans="1:7" ht="38.25" customHeight="1">
      <c r="A26" s="541">
        <v>22</v>
      </c>
      <c r="B26" s="177" t="s">
        <v>130</v>
      </c>
      <c r="C26" s="173" t="s">
        <v>617</v>
      </c>
      <c r="D26" s="63">
        <v>0.45279999999999998</v>
      </c>
      <c r="E26" s="64">
        <v>1104</v>
      </c>
      <c r="F26" s="64">
        <v>28</v>
      </c>
      <c r="G26" s="393" t="s">
        <v>129</v>
      </c>
    </row>
    <row r="27" spans="1:7" ht="60" customHeight="1">
      <c r="A27" s="541">
        <v>23</v>
      </c>
      <c r="B27" s="177" t="s">
        <v>134</v>
      </c>
      <c r="C27" s="173" t="s">
        <v>618</v>
      </c>
      <c r="D27" s="63">
        <v>1.1220000000000001</v>
      </c>
      <c r="E27" s="64">
        <v>2805</v>
      </c>
      <c r="F27" s="64"/>
      <c r="G27" s="393" t="s">
        <v>133</v>
      </c>
    </row>
    <row r="28" spans="1:7" ht="23.25" customHeight="1">
      <c r="A28" s="171"/>
      <c r="B28" s="177" t="s">
        <v>279</v>
      </c>
      <c r="C28" s="176"/>
      <c r="D28" s="66">
        <f>SUM(D5:D27)</f>
        <v>62.330800000000004</v>
      </c>
      <c r="E28" s="67">
        <f>SUM(E5:E27)</f>
        <v>154559</v>
      </c>
      <c r="F28" s="67">
        <f>SUM(F5:F27)</f>
        <v>1268</v>
      </c>
      <c r="G28" s="392" t="s">
        <v>66</v>
      </c>
    </row>
    <row r="29" spans="1:7" ht="22.5" customHeight="1">
      <c r="A29" s="711" t="s">
        <v>620</v>
      </c>
      <c r="B29" s="712"/>
      <c r="C29" s="713"/>
      <c r="D29" s="713"/>
      <c r="E29" s="713"/>
      <c r="F29" s="713"/>
      <c r="G29" s="714"/>
    </row>
    <row r="30" spans="1:7" ht="16.5" thickBot="1">
      <c r="A30" s="715"/>
      <c r="B30" s="716"/>
      <c r="C30" s="716"/>
      <c r="D30" s="716"/>
      <c r="E30" s="716"/>
      <c r="F30" s="716"/>
      <c r="G30" s="717"/>
    </row>
    <row r="31" spans="1:7" ht="16.5" thickTop="1">
      <c r="A31" s="94"/>
    </row>
  </sheetData>
  <mergeCells count="5">
    <mergeCell ref="A2:G2"/>
    <mergeCell ref="A1:G1"/>
    <mergeCell ref="A3:G3"/>
    <mergeCell ref="A29:G29"/>
    <mergeCell ref="A30:G30"/>
  </mergeCells>
  <conditionalFormatting sqref="A4:G28">
    <cfRule type="expression" dxfId="15" priority="1">
      <formula xml:space="preserve"> MOD(ROW(),3)=1</formula>
    </cfRule>
  </conditionalFormatting>
  <printOptions horizontalCentered="1"/>
  <pageMargins left="0.23622047244094491" right="0.23622047244094491" top="0.74803149606299213" bottom="0.74803149606299213" header="0.31496062992125984" footer="0.31496062992125984"/>
  <pageSetup paperSize="9"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18</vt:i4>
      </vt:variant>
    </vt:vector>
  </HeadingPairs>
  <TitlesOfParts>
    <vt:vector size="31" baseType="lpstr">
      <vt:lpstr>6.01_2 </vt:lpstr>
      <vt:lpstr>6.03</vt:lpstr>
      <vt:lpstr>6.04 </vt:lpstr>
      <vt:lpstr> 6.05 </vt:lpstr>
      <vt:lpstr>6.06</vt:lpstr>
      <vt:lpstr>6.07</vt:lpstr>
      <vt:lpstr>6.08</vt:lpstr>
      <vt:lpstr>6.09</vt:lpstr>
      <vt:lpstr>6.10</vt:lpstr>
      <vt:lpstr>6.11</vt:lpstr>
      <vt:lpstr>6.12</vt:lpstr>
      <vt:lpstr>6.13</vt:lpstr>
      <vt:lpstr>6.14</vt:lpstr>
      <vt:lpstr>'6.07'!_GoBack</vt:lpstr>
      <vt:lpstr>' 6.05 '!Print_Area</vt:lpstr>
      <vt:lpstr>'6.01_2 '!Print_Area</vt:lpstr>
      <vt:lpstr>'6.04 '!Print_Area</vt:lpstr>
      <vt:lpstr>'6.06'!Print_Area</vt:lpstr>
      <vt:lpstr>'6.07'!Print_Area</vt:lpstr>
      <vt:lpstr>'6.08'!Print_Area</vt:lpstr>
      <vt:lpstr>'6.09'!Print_Area</vt:lpstr>
      <vt:lpstr>'6.10'!Print_Area</vt:lpstr>
      <vt:lpstr>'6.11'!Print_Area</vt:lpstr>
      <vt:lpstr>'6.12'!Print_Area</vt:lpstr>
      <vt:lpstr>'6.13'!Print_Area</vt:lpstr>
      <vt:lpstr>'6.14'!Print_Area</vt:lpstr>
      <vt:lpstr>'6.04 '!Print_Titles</vt:lpstr>
      <vt:lpstr>'6.07'!Print_Titles</vt:lpstr>
      <vt:lpstr>'6.08'!Print_Titles</vt:lpstr>
      <vt:lpstr>'6.10'!Print_Titles</vt:lpstr>
      <vt:lpstr>'6.12'!Print_Titles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cp:lastPrinted>2023-03-31T08:04:06Z</cp:lastPrinted>
  <dcterms:created xsi:type="dcterms:W3CDTF">2021-03-17T10:01:18Z</dcterms:created>
  <dcterms:modified xsi:type="dcterms:W3CDTF">2023-04-03T12:42:22Z</dcterms:modified>
</cp:coreProperties>
</file>