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D\Desktop\"/>
    </mc:Choice>
  </mc:AlternateContent>
  <xr:revisionPtr revIDLastSave="0" documentId="13_ncr:1_{1FD943BC-686B-4948-9A3D-B0114241D8BE}" xr6:coauthVersionLast="36" xr6:coauthVersionMax="36" xr10:uidLastSave="{00000000-0000-0000-0000-000000000000}"/>
  <bookViews>
    <workbookView xWindow="0" yWindow="0" windowWidth="24000" windowHeight="9405" xr2:uid="{00000000-000D-0000-FFFF-FFFF00000000}"/>
  </bookViews>
  <sheets>
    <sheet name="Factsheet onEconomic Indicators" sheetId="1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Z99" i="1" l="1"/>
  <c r="Y99" i="1"/>
  <c r="Y61" i="1"/>
  <c r="Y58" i="1"/>
  <c r="W151" i="1" l="1"/>
  <c r="V151" i="1"/>
  <c r="U151" i="1"/>
  <c r="T151" i="1"/>
  <c r="S151" i="1"/>
  <c r="R151" i="1"/>
  <c r="Q151" i="1"/>
  <c r="P151" i="1"/>
  <c r="O151" i="1"/>
  <c r="N151" i="1"/>
  <c r="M151" i="1"/>
  <c r="X99" i="1" l="1"/>
  <c r="W99" i="1" l="1"/>
  <c r="X61" i="1" l="1"/>
  <c r="X58" i="1"/>
  <c r="W61" i="1"/>
  <c r="W58" i="1"/>
  <c r="J10" i="1" l="1"/>
  <c r="J4" i="1"/>
  <c r="M10" i="1"/>
  <c r="M4" i="1" s="1"/>
  <c r="R10" i="1"/>
  <c r="Q10" i="1"/>
  <c r="P10" i="1"/>
  <c r="O10" i="1"/>
  <c r="N10" i="1"/>
  <c r="V99" i="1" l="1"/>
  <c r="U99" i="1"/>
  <c r="T99" i="1"/>
  <c r="S99" i="1"/>
  <c r="V61" i="1" l="1"/>
  <c r="V58" i="1"/>
  <c r="U61" i="1"/>
  <c r="U58" i="1"/>
  <c r="V4" i="1" l="1"/>
  <c r="T61" i="1" l="1"/>
  <c r="T58" i="1"/>
  <c r="R99" i="1" l="1"/>
  <c r="S61" i="1" l="1"/>
  <c r="S58" i="1"/>
  <c r="R58" i="1"/>
  <c r="R61" i="1"/>
  <c r="K4" i="1" l="1"/>
  <c r="Q99" i="1" l="1"/>
  <c r="P99" i="1"/>
  <c r="O99" i="1"/>
  <c r="Q61" i="1" l="1"/>
  <c r="Q58" i="1"/>
  <c r="P61" i="1"/>
  <c r="P58" i="1"/>
  <c r="O61" i="1"/>
  <c r="O58" i="1"/>
  <c r="N99" i="1" l="1"/>
  <c r="N61" i="1" l="1"/>
  <c r="N58" i="1"/>
  <c r="M99" i="1" l="1"/>
  <c r="M61" i="1"/>
  <c r="M58" i="1"/>
  <c r="L99" i="1" l="1"/>
  <c r="L58" i="1"/>
  <c r="L61" i="1"/>
  <c r="K99" i="1" l="1"/>
  <c r="K61" i="1"/>
  <c r="K58" i="1"/>
  <c r="J99" i="1" l="1"/>
  <c r="J61" i="1" l="1"/>
  <c r="J58" i="1"/>
  <c r="I99" i="1" l="1"/>
  <c r="I61" i="1"/>
  <c r="I58" i="1"/>
  <c r="H99" i="1" l="1"/>
  <c r="H61" i="1"/>
  <c r="H58" i="1"/>
  <c r="G99" i="1" l="1"/>
  <c r="G61" i="1"/>
  <c r="G58" i="1"/>
  <c r="L4" i="1" l="1"/>
</calcChain>
</file>

<file path=xl/sharedStrings.xml><?xml version="1.0" encoding="utf-8"?>
<sst xmlns="http://schemas.openxmlformats.org/spreadsheetml/2006/main" count="423" uniqueCount="331">
  <si>
    <t>S No</t>
  </si>
  <si>
    <t>Indicators</t>
  </si>
  <si>
    <t xml:space="preserve">Periodicity </t>
  </si>
  <si>
    <t>Timelag in data release</t>
  </si>
  <si>
    <t>Latest data -release date</t>
  </si>
  <si>
    <t>2019-20</t>
  </si>
  <si>
    <t>2020-21</t>
  </si>
  <si>
    <t>NATIONAL ACCOUNTS STATISTICS (at constant prices)</t>
  </si>
  <si>
    <t>Gross Value Added at basic prices (Rs. Crore)</t>
  </si>
  <si>
    <t>Quarterly</t>
  </si>
  <si>
    <t>60 days</t>
  </si>
  <si>
    <t>i.   Agriculture, forestry &amp; fishing</t>
  </si>
  <si>
    <t>ii.  Mining &amp; quarrying</t>
  </si>
  <si>
    <t>iii. Manufacturing</t>
  </si>
  <si>
    <t>iv. Electricity, gas ,water supply &amp; other utility services</t>
  </si>
  <si>
    <t>v.  Construction</t>
  </si>
  <si>
    <t>vi. Services (Total)</t>
  </si>
  <si>
    <t>Gross Domestic Product (Rs. Crore)</t>
  </si>
  <si>
    <t>Govt. Final Consumption Expenditure (Rs. Crore)</t>
  </si>
  <si>
    <t>Pvt. Final Consumption Expenditure (Rs. Crore)</t>
  </si>
  <si>
    <t>Gross Fixed Capital Formation (Rs. Crore)</t>
  </si>
  <si>
    <t>[2]</t>
  </si>
  <si>
    <t xml:space="preserve">INDUSTRY INDICES </t>
  </si>
  <si>
    <t>Index of Industrial Production – General</t>
  </si>
  <si>
    <t>Monthly</t>
  </si>
  <si>
    <t>42 days</t>
  </si>
  <si>
    <t>i. Mining</t>
  </si>
  <si>
    <t>ii. Manufacturing</t>
  </si>
  <si>
    <t>iii. Electricity</t>
  </si>
  <si>
    <t>Index of Industrial Production by Use Based</t>
  </si>
  <si>
    <t>vi.  Consumer Non-Durable Goods</t>
  </si>
  <si>
    <t>Index of Eight Core Industries</t>
  </si>
  <si>
    <t>30 days</t>
  </si>
  <si>
    <t>https://eaindustry.nic.in/eight_core_infra/Eight_Infra.pdf</t>
  </si>
  <si>
    <t>[3]</t>
  </si>
  <si>
    <t>PRICE INDICES</t>
  </si>
  <si>
    <t>Consumer Price Index (CPI) – Overall</t>
  </si>
  <si>
    <t>12 days</t>
  </si>
  <si>
    <t>CPI- AL/RL</t>
  </si>
  <si>
    <t>i. CPI- Agricultural Labourers</t>
  </si>
  <si>
    <t>20 days</t>
  </si>
  <si>
    <t>ii. CPI- Rural Labourers</t>
  </si>
  <si>
    <t>CPI- Industrial Workers</t>
  </si>
  <si>
    <t xml:space="preserve">WPI – Overall </t>
  </si>
  <si>
    <t>14 days</t>
  </si>
  <si>
    <t>i. Primary Articles</t>
  </si>
  <si>
    <t>ii. Fuel &amp; Power</t>
  </si>
  <si>
    <t>iii. Manufactured Products</t>
  </si>
  <si>
    <t>Housing Price Index</t>
  </si>
  <si>
    <t>90 Days</t>
  </si>
  <si>
    <t>[4]</t>
  </si>
  <si>
    <t>FISCAL STATISTICS</t>
  </si>
  <si>
    <t>Gross Bank Credit (Outstanding)– Total ( Rs. Crore )</t>
  </si>
  <si>
    <t>Food Credit</t>
  </si>
  <si>
    <t>Non-Food Credit</t>
  </si>
  <si>
    <t>i.Agriculture and Allied Activities</t>
  </si>
  <si>
    <t>ii.Industry</t>
  </si>
  <si>
    <t>iii.Services</t>
  </si>
  <si>
    <t>iv. Personal loans</t>
  </si>
  <si>
    <t>GST Collection ( Rs. Crore )</t>
  </si>
  <si>
    <t>Less than a week</t>
  </si>
  <si>
    <t>Receipts - Central Govt. Operations ( Rs. Crore )</t>
  </si>
  <si>
    <t>i. Revenue</t>
  </si>
  <si>
    <t>Expenditure - Central Govt. Operations ( Rs. Crore )</t>
  </si>
  <si>
    <t>ii. Capital</t>
  </si>
  <si>
    <t>[5]</t>
  </si>
  <si>
    <t>15 days</t>
  </si>
  <si>
    <t>i.Export (Values in US $ Million)</t>
  </si>
  <si>
    <t>ii.Import (Values in US $ Million)</t>
  </si>
  <si>
    <t>45 days</t>
  </si>
  <si>
    <t xml:space="preserve">https://m.rbi.org.in/Scripts/Pr_DataRelease.aspx?SectionID=352&amp;DateFilter=Year </t>
  </si>
  <si>
    <t>[6]</t>
  </si>
  <si>
    <t>PRODUCTION STATISTICS</t>
  </si>
  <si>
    <t xml:space="preserve">Fuel Minerals </t>
  </si>
  <si>
    <r>
      <t xml:space="preserve">i. Coal  </t>
    </r>
    <r>
      <rPr>
        <b/>
        <sz val="12"/>
        <color theme="1"/>
        <rFont val="Calibri"/>
        <family val="2"/>
        <scheme val="minor"/>
      </rPr>
      <t>( MillionTonnes)</t>
    </r>
  </si>
  <si>
    <r>
      <t xml:space="preserve">ii. Crude Oil  </t>
    </r>
    <r>
      <rPr>
        <b/>
        <sz val="12"/>
        <color theme="1"/>
        <rFont val="Calibri"/>
        <family val="2"/>
        <scheme val="minor"/>
      </rPr>
      <t>( TMT )</t>
    </r>
  </si>
  <si>
    <r>
      <t xml:space="preserve">iii. Natural Gas </t>
    </r>
    <r>
      <rPr>
        <b/>
        <sz val="12"/>
        <color theme="1"/>
        <rFont val="Calibri"/>
        <family val="2"/>
        <scheme val="minor"/>
      </rPr>
      <t>( MMSCM )</t>
    </r>
  </si>
  <si>
    <t>Refinery Fuels ( '000 Metric Tonnes)</t>
  </si>
  <si>
    <t xml:space="preserve">no specified date </t>
  </si>
  <si>
    <t>i.Petrol</t>
  </si>
  <si>
    <t>ii.Diesel</t>
  </si>
  <si>
    <t>iii.Aviation Turbine Fuel</t>
  </si>
  <si>
    <t xml:space="preserve">Electricity </t>
  </si>
  <si>
    <r>
      <t xml:space="preserve">i. Renewable in </t>
    </r>
    <r>
      <rPr>
        <b/>
        <sz val="11"/>
        <rFont val="Calibri"/>
        <family val="2"/>
        <scheme val="minor"/>
      </rPr>
      <t>(MU)</t>
    </r>
  </si>
  <si>
    <r>
      <t xml:space="preserve">ii. Conventional in </t>
    </r>
    <r>
      <rPr>
        <b/>
        <sz val="11"/>
        <rFont val="Calibri"/>
        <family val="2"/>
        <scheme val="minor"/>
      </rPr>
      <t>(GWH)</t>
    </r>
  </si>
  <si>
    <t>Annual</t>
  </si>
  <si>
    <t>ii.Wheat</t>
  </si>
  <si>
    <t>iii. Coarse Cereals</t>
  </si>
  <si>
    <t>iv.Pulses</t>
  </si>
  <si>
    <t>[7]</t>
  </si>
  <si>
    <t>LABOUR STATISTICS</t>
  </si>
  <si>
    <t>Employee Provident Fund</t>
  </si>
  <si>
    <t xml:space="preserve">i. Net new subscribers </t>
  </si>
  <si>
    <t>ii. New Establishment registered</t>
  </si>
  <si>
    <t>Number of employees who paid ESI contribution</t>
  </si>
  <si>
    <t>PLFS (Usual Status)</t>
  </si>
  <si>
    <t>i. Labour Force Participation Rate (All ages)</t>
  </si>
  <si>
    <t>37.5% (2018-19)</t>
  </si>
  <si>
    <t>ii. Worker Population Ratio</t>
  </si>
  <si>
    <t>35.3% (2018-19)</t>
  </si>
  <si>
    <t>iii. Unemployment Rate</t>
  </si>
  <si>
    <t>5.8% (2018-19)</t>
  </si>
  <si>
    <t>50 days</t>
  </si>
  <si>
    <t>https://npp.gov.in/monthlyGenerationReportsAct</t>
  </si>
  <si>
    <t>https://mopng.gov.in/en/petroleum-statistics/monthly-production</t>
  </si>
  <si>
    <r>
      <t xml:space="preserve"> i.</t>
    </r>
    <r>
      <rPr>
        <sz val="7"/>
        <color theme="1"/>
        <rFont val="Times New Roman"/>
        <family val="1"/>
      </rPr>
      <t>    </t>
    </r>
    <r>
      <rPr>
        <sz val="12"/>
        <color theme="1"/>
        <rFont val="Times New Roman"/>
        <family val="1"/>
      </rPr>
      <t>Primary Goods</t>
    </r>
  </si>
  <si>
    <r>
      <t>ii.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Capital Goods</t>
    </r>
  </si>
  <si>
    <r>
      <t>iii.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Intermediate Goods</t>
    </r>
  </si>
  <si>
    <r>
      <t>iv.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imes New Roman"/>
        <family val="1"/>
      </rPr>
      <t>Infrastructure/ Construction Goods</t>
    </r>
  </si>
  <si>
    <r>
      <t>v.</t>
    </r>
    <r>
      <rPr>
        <sz val="7"/>
        <color theme="1"/>
        <rFont val="Times New Roman"/>
        <family val="1"/>
      </rPr>
      <t xml:space="preserve">     </t>
    </r>
    <r>
      <rPr>
        <sz val="12"/>
        <color theme="1"/>
        <rFont val="Times New Roman"/>
        <family val="1"/>
      </rPr>
      <t>Consumer Durable Goods</t>
    </r>
  </si>
  <si>
    <t>2021-22</t>
  </si>
  <si>
    <t>i. Rice</t>
  </si>
  <si>
    <t>https://eaindustry.nic.in/pdf_files/cmonthly.pdf</t>
  </si>
  <si>
    <t>https://tradestat.commerce.gov.in/meidb/default.asp</t>
  </si>
  <si>
    <t>EXTERNAL SECTOR STATISTICS</t>
  </si>
  <si>
    <t>Weekly</t>
  </si>
  <si>
    <t>One week</t>
  </si>
  <si>
    <t xml:space="preserve"> Foreign Exchange Reserve(Values in US $ Million)</t>
  </si>
  <si>
    <t>https://rbi.org.in/Scripts/Publications.aspx?Publication=weekly</t>
  </si>
  <si>
    <t xml:space="preserve">i. Urea </t>
  </si>
  <si>
    <t>ii. DAP</t>
  </si>
  <si>
    <t>iii. Ammonium Sulphate</t>
  </si>
  <si>
    <t>iv. Complex Fertilizers</t>
  </si>
  <si>
    <t xml:space="preserve">v. Single super Phosphate </t>
  </si>
  <si>
    <t>Less than a month</t>
  </si>
  <si>
    <t>https://fert.nic.in/</t>
  </si>
  <si>
    <t>Less than 6 weeks</t>
  </si>
  <si>
    <t>Total Telephone Subscribers</t>
  </si>
  <si>
    <t>a) Wireless</t>
  </si>
  <si>
    <t>b) Wireline</t>
  </si>
  <si>
    <t>Less than 3 months</t>
  </si>
  <si>
    <t>Total Broadband Subscribers</t>
  </si>
  <si>
    <t>https://www.trai.gov.in/release-publication/reports/telecom-subscriptions-reports</t>
  </si>
  <si>
    <t>[8]</t>
  </si>
  <si>
    <t xml:space="preserve">External Trade - Merchandise </t>
  </si>
  <si>
    <t xml:space="preserve">External Trade - Service </t>
  </si>
  <si>
    <t>Difference, if any, is due to rounding off</t>
  </si>
  <si>
    <t>i. Foreign Currency Assets</t>
  </si>
  <si>
    <t>ii. Gold</t>
  </si>
  <si>
    <t>iii. SDRs</t>
  </si>
  <si>
    <t>iv. Reserve Position in the IMF</t>
  </si>
  <si>
    <t>Total Reserve</t>
  </si>
  <si>
    <t>Fertilizers (in LMT)</t>
  </si>
  <si>
    <t>Minerals (covering non-metallic-ferrous and industrial minerals but excluding fuel minerals, minor minerals and atomic minerals) - Value in Rs. Crore</t>
  </si>
  <si>
    <t>(a) Food Articles</t>
  </si>
  <si>
    <t>Telephone and Broadband Subscribers (in Million)</t>
  </si>
  <si>
    <t>https://cea.nic.in/renewable-generation-report/?lang=en</t>
  </si>
  <si>
    <t>40.1% (2019-20)</t>
  </si>
  <si>
    <t>38.2% (2019-20)</t>
  </si>
  <si>
    <t>4.8% (2019-20)</t>
  </si>
  <si>
    <t>Less than a weeks</t>
  </si>
  <si>
    <t>Source</t>
  </si>
  <si>
    <t>https://coal.gov.in/en/public-information/monthly-statistics-at-glance</t>
  </si>
  <si>
    <t>Telecom Statistics</t>
  </si>
  <si>
    <t>https://cga.nic.in/Accountproc.aspx</t>
  </si>
  <si>
    <t>2022-23</t>
  </si>
  <si>
    <t>41.6% (2020-21)</t>
  </si>
  <si>
    <t>4.2% (2020-21)</t>
  </si>
  <si>
    <t>39.8% (2020-21)</t>
  </si>
  <si>
    <t>ii. Non-Debt Capital Receipts</t>
  </si>
  <si>
    <t>https://ppac.gov.in/production/petroleum-products</t>
  </si>
  <si>
    <t>Agriculture in (Lakh Tonnes)</t>
  </si>
  <si>
    <t>41.3% (2021-22)</t>
  </si>
  <si>
    <t>39.6% (2021-22)</t>
  </si>
  <si>
    <t>4.1% (2021-22)</t>
  </si>
  <si>
    <t>1,87,035</t>
  </si>
  <si>
    <t>As on 28.04.2023</t>
  </si>
  <si>
    <t>134#</t>
  </si>
  <si>
    <t xml:space="preserve">1,57,090 </t>
  </si>
  <si>
    <t>As on 26.05.2023</t>
  </si>
  <si>
    <t>https://mines.gov.in/webportal/content/monthly-summary-on-minerals-and-non-ferrous-metal</t>
  </si>
  <si>
    <t>135#</t>
  </si>
  <si>
    <t>1,61,497</t>
  </si>
  <si>
    <t>As on 30.06.2023</t>
  </si>
  <si>
    <t>As on 30.04.2023</t>
  </si>
  <si>
    <t>136#</t>
  </si>
  <si>
    <t>1,65,105</t>
  </si>
  <si>
    <t>As on 28.07.2023</t>
  </si>
  <si>
    <t>As on 31.05.2023</t>
  </si>
  <si>
    <t>2023-24</t>
  </si>
  <si>
    <t>140#</t>
  </si>
  <si>
    <t>1,59,069</t>
  </si>
  <si>
    <t>As on 25.08.2023</t>
  </si>
  <si>
    <t>139#</t>
  </si>
  <si>
    <t>1,62,712</t>
  </si>
  <si>
    <t>As on 29.09.2023</t>
  </si>
  <si>
    <t>As on 31.07.2023</t>
  </si>
  <si>
    <t>138#</t>
  </si>
  <si>
    <t>1,72,003</t>
  </si>
  <si>
    <t>As on 27.10.2023</t>
  </si>
  <si>
    <t>As on 31.08.2023</t>
  </si>
  <si>
    <t>1,67,929</t>
  </si>
  <si>
    <t>As on 24.11.2023</t>
  </si>
  <si>
    <t>1,64,882</t>
  </si>
  <si>
    <t>As on 29.12.2023</t>
  </si>
  <si>
    <t>https://desagri.gov.in/statistics-type/advance-estimates/</t>
  </si>
  <si>
    <t>As on 30.09.2023</t>
  </si>
  <si>
    <t>As on 31.10.2023</t>
  </si>
  <si>
    <t>42.4% (2022-23)</t>
  </si>
  <si>
    <t>41.1% (2022-23)</t>
  </si>
  <si>
    <t>3.2% (2022-23)</t>
  </si>
  <si>
    <t>1,72,129</t>
  </si>
  <si>
    <t>1,68,337</t>
  </si>
  <si>
    <t>1,78,484 </t>
  </si>
  <si>
    <t>As on 26.01.2024</t>
  </si>
  <si>
    <t>As on 23.02.2024</t>
  </si>
  <si>
    <t>As on 29.03.2024</t>
  </si>
  <si>
    <t xml:space="preserve">2022-23 </t>
  </si>
  <si>
    <t>As on 30.11.2023</t>
  </si>
  <si>
    <t>As on 31.12.2023</t>
  </si>
  <si>
    <t>As on 31.01.2024</t>
  </si>
  <si>
    <t>As on 29.02.2024</t>
  </si>
  <si>
    <t xml:space="preserve">3rd Rev. Est.
( as on 29th-Feb-2024) </t>
  </si>
  <si>
    <t>2nd rev. Est.
( as on 29th-Feb-2024)</t>
  </si>
  <si>
    <t>1st Rev.. Est. (As on 29th Feb-2024))</t>
  </si>
  <si>
    <t>Provisional Est. as on 31.05.2024</t>
  </si>
  <si>
    <t>Q1 (As on 31.05.2024)</t>
  </si>
  <si>
    <t>Q2 (As on 31.05.2024)</t>
  </si>
  <si>
    <t>Q3 (As on 31.05.204)</t>
  </si>
  <si>
    <t>Q4 (As on 31.05.204)</t>
  </si>
  <si>
    <t>2024-25</t>
  </si>
  <si>
    <t>As on 26.04.2024</t>
  </si>
  <si>
    <t>As on 31.03.2024</t>
  </si>
  <si>
    <t>As on 31.05.2024</t>
  </si>
  <si>
    <t>As on 28.06.2024</t>
  </si>
  <si>
    <t>04.06.2024</t>
  </si>
  <si>
    <t>https://www.epfindia.gov.in/site_en/Estimate_of_Payroll.php</t>
  </si>
  <si>
    <t>As on 30.04.2024</t>
  </si>
  <si>
    <t>i. CPI-Rural</t>
  </si>
  <si>
    <t>ii. CPI-Urban</t>
  </si>
  <si>
    <t>iii. CFPI-Overall</t>
  </si>
  <si>
    <t>Q1 (As on 30.08.2024)</t>
  </si>
  <si>
    <t>141#</t>
  </si>
  <si>
    <t>https://rbi.org.in/Scripts/BS_PressReleaseDisplay.aspx?</t>
  </si>
  <si>
    <t>As on 26.07.2024</t>
  </si>
  <si>
    <t>As on 30.06.2024</t>
  </si>
  <si>
    <t>All India Vehicle Retail Data (in Number)</t>
  </si>
  <si>
    <t xml:space="preserve">Less than two weeks </t>
  </si>
  <si>
    <t>Tractor</t>
  </si>
  <si>
    <t>Total Two Wheeler</t>
  </si>
  <si>
    <t>Total Three Wheeler</t>
  </si>
  <si>
    <t xml:space="preserve"> Passenger Vehicle </t>
  </si>
  <si>
    <t>Total Commercial Vehicle</t>
  </si>
  <si>
    <t>i. E-Rickshaw (Passenger)</t>
  </si>
  <si>
    <t>ii. E-RICKSHAW WITH CART (Goods)</t>
  </si>
  <si>
    <t>iii. Three-Wheeler  (Goods)</t>
  </si>
  <si>
    <t>iv. Three-Wheeler (Passenger)</t>
  </si>
  <si>
    <t>v. Three- Wheeler (Personal)</t>
  </si>
  <si>
    <t>a) Light Commercial Vehicle (incl. Passenger &amp; Goods Vehicle)</t>
  </si>
  <si>
    <t>b) Medium Commercial Vehicle (incl. Passenger &amp; Goods Vehicle)</t>
  </si>
  <si>
    <t>c) Heavy Commercial Vehicle (incl. Passenger &amp; Goods Vehicle)</t>
  </si>
  <si>
    <t>d) Construction Equipment Vehicles and others</t>
  </si>
  <si>
    <t xml:space="preserve">Annual </t>
  </si>
  <si>
    <t>2017-18</t>
  </si>
  <si>
    <t>2018-19</t>
  </si>
  <si>
    <t xml:space="preserve">Air Traffic </t>
  </si>
  <si>
    <t>2016-17</t>
  </si>
  <si>
    <t>2015-16</t>
  </si>
  <si>
    <t>2014-15</t>
  </si>
  <si>
    <t>2013-14</t>
  </si>
  <si>
    <t>Total  Passenger (in Million)</t>
  </si>
  <si>
    <t xml:space="preserve">a) Domestic </t>
  </si>
  <si>
    <t xml:space="preserve">b) International </t>
  </si>
  <si>
    <t>Total Cargo (in TMT)</t>
  </si>
  <si>
    <t>https://www.fada.in/press-release-list.php?page=1</t>
  </si>
  <si>
    <t>Performance of Major Ports</t>
  </si>
  <si>
    <t>b) Passenger handeled at Major Ports (in Number)</t>
  </si>
  <si>
    <t>a) Cargo handeled at Major Ports (in Million tonnes)</t>
  </si>
  <si>
    <t>https://shipmin.gov.in/publication/annual-reports</t>
  </si>
  <si>
    <t>Q1 (2023-24)</t>
  </si>
  <si>
    <t>Q2 (2023-24)</t>
  </si>
  <si>
    <t>Q3 (2023-24)</t>
  </si>
  <si>
    <t>Q4 (2023-24)</t>
  </si>
  <si>
    <t>Q1 (2022-23)</t>
  </si>
  <si>
    <t>Q2 (2022-23)</t>
  </si>
  <si>
    <t>Q3 (2022-23)</t>
  </si>
  <si>
    <t>Q4 (2022-23)</t>
  </si>
  <si>
    <t>Q1 (2021-22)</t>
  </si>
  <si>
    <t>Q2 (2021-22)</t>
  </si>
  <si>
    <t>Q3 (2021-22)</t>
  </si>
  <si>
    <t>Q4 (2021-22)</t>
  </si>
  <si>
    <t xml:space="preserve">Total Vehicle </t>
  </si>
  <si>
    <t>https://www.gst.gov.in/download/gststatistics</t>
  </si>
  <si>
    <t xml:space="preserve">NA </t>
  </si>
  <si>
    <t>NA</t>
  </si>
  <si>
    <t>143#</t>
  </si>
  <si>
    <t>As on 30.08.2024</t>
  </si>
  <si>
    <t>[9]</t>
  </si>
  <si>
    <t xml:space="preserve">Automobile Statistics </t>
  </si>
  <si>
    <t>[10]</t>
  </si>
  <si>
    <t xml:space="preserve">Transportation Statistics </t>
  </si>
  <si>
    <t xml:space="preserve">5 Months </t>
  </si>
  <si>
    <t>https://www.dgca.gov.in/digigov-portal/?page=4252/4205/sericename</t>
  </si>
  <si>
    <t>https://data.rbi.org.in/DBIE/#/dbie/reports/Statistics/Real%20Sector/Prices%20&amp;%20Wages</t>
  </si>
  <si>
    <t>Q1(2024-25)</t>
  </si>
  <si>
    <t>As on 27.09.2024</t>
  </si>
  <si>
    <t>As on 25.10.2024</t>
  </si>
  <si>
    <t xml:space="preserve"> 2023-24 (Final as on 25.09.2024)</t>
  </si>
  <si>
    <t>https://www.mospi.gov.in/sites/default/files/publication_reports/AnnualReport_PLFS2023-24L2.pdf</t>
  </si>
  <si>
    <t>45.1% (2023-24)</t>
  </si>
  <si>
    <t>43.7% (2023-24)</t>
  </si>
  <si>
    <t>3.2% (2023-24)</t>
  </si>
  <si>
    <t>As on 31.07.2024</t>
  </si>
  <si>
    <t>As on 31.08.2024</t>
  </si>
  <si>
    <t>29.11.2024</t>
  </si>
  <si>
    <t>https://www.mospi.gov.in/sites/default/files/press_release/NAD_PR_29112024.pdf</t>
  </si>
  <si>
    <t>Q2 (As on 29.11.2024)</t>
  </si>
  <si>
    <t>https://www.mospi.gov.in/sites/default/files/press_release/IIP_PR_12dec24.pdf</t>
  </si>
  <si>
    <t>12.12.2024</t>
  </si>
  <si>
    <t>https://www.mospi.gov.in/sites/default/files/press_release/CPI_PR_12dec24.pdf</t>
  </si>
  <si>
    <t>https://labourbureau.gov.in/uploads/public/notice/Press-release-english-nov-2024pdf-d0a36471a3dac27a876052217a3d4457.pdf</t>
  </si>
  <si>
    <t>23.12.2024</t>
  </si>
  <si>
    <t>https://labourbureau.gov.in/uploads/public/notice/Press-Release-CPIIW-Oct-2024E-Finalpdf-dd23d7a110ef80385ae13a847b686060.pdf</t>
  </si>
  <si>
    <t>05.12.2024</t>
  </si>
  <si>
    <t>145#</t>
  </si>
  <si>
    <t>16.12.2024</t>
  </si>
  <si>
    <t>1,82,269</t>
  </si>
  <si>
    <t>01.12.2024</t>
  </si>
  <si>
    <t>As on 29.11.2024</t>
  </si>
  <si>
    <t>06.12.2024</t>
  </si>
  <si>
    <t>27.12.2024</t>
  </si>
  <si>
    <t>17.12.2024</t>
  </si>
  <si>
    <t>09.12.2024</t>
  </si>
  <si>
    <t>20.12.2024</t>
  </si>
  <si>
    <t>As on 30.09.2024</t>
  </si>
  <si>
    <t>As on 31.10.2024</t>
  </si>
  <si>
    <t>Q2 (2024-25)</t>
  </si>
  <si>
    <t>31.12.2024</t>
  </si>
  <si>
    <t>27.11.2024</t>
  </si>
  <si>
    <t>04.12.2024</t>
  </si>
  <si>
    <t>https://www.esic.gov.in/attachments/newseventfile/1ee13fab1ccf704c0f400ec98c6322e4.pdf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</si>
</sst>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3" formatCode="_(* #,##0.00_);_(* \(#,##0.00\);_(* &quot;-&quot;??_);_(@_)"/>
    <numFmt numFmtId="164" formatCode="_ * #,##0.00_ ;_ * \-#,##0.00_ ;_ * &quot;-&quot;??_ ;_ @_ "/>
    <numFmt numFmtId="165" formatCode="0.0"/>
    <numFmt numFmtId="166" formatCode="0.0%"/>
    <numFmt numFmtId="167" formatCode="#,##0.0"/>
    <numFmt numFmtId="168" formatCode="##0.000"/>
    <numFmt numFmtId="169" formatCode="_-* #,###_-;\(#,###\);_-* &quot;–&quot;_-;_-@_-"/>
    <numFmt numFmtId="170" formatCode="_-* #,###.00_-;\(#,###.00\);_-* &quot;–&quot;_-;_-@_-"/>
    <numFmt numFmtId="171" formatCode="_-\ #,##0.000_-;\(#,##0.000\);_-* &quot;–&quot;_-;_-@_-"/>
    <numFmt numFmtId="172" formatCode="_-* #,###.0_-;\(#,###.0\);_-* &quot;–&quot;_-;_-@_-"/>
    <numFmt numFmtId="173" formatCode="_-\ #,##0%_-;\(#,##0\)%;_-* &quot;–&quot;_-;_-@_-"/>
    <numFmt numFmtId="174" formatCode="_-####_-;\(####\);_-\ &quot;–&quot;_-;_-@_-"/>
    <numFmt numFmtId="175" formatCode="_-\ #,##0.00_-;\(#,##0.00\);_-* &quot;–&quot;_-;_-@_-"/>
    <numFmt numFmtId="176" formatCode="_-* #,##0.0_-;\(#,##0.0\);_-* &quot;–&quot;_-;_-@_-"/>
    <numFmt numFmtId="177" formatCode="_-\ #,##0.0_-;\(#,##0.0\);_-* &quot;–&quot;_-;_-@_-"/>
    <numFmt numFmtId="178" formatCode="_-* #,##0.00_-;\-* #,##0.00_-;_-* &quot;-&quot;??_-;_-@_-"/>
    <numFmt numFmtId="179" formatCode="_-* ###0_-;\(###0\);_-* &quot;–&quot;_-;_-@_-"/>
    <numFmt numFmtId="180" formatCode="_-* ###0.00_-;\(###0.00\);_-* &quot;–&quot;_-;_-@_-"/>
  </numFmts>
  <fonts count="76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name val="Times New Roman"/>
      <family val="1"/>
    </font>
    <font>
      <sz val="12"/>
      <color theme="1"/>
      <name val="Calibri"/>
      <family val="2"/>
      <scheme val="minor"/>
    </font>
    <font>
      <sz val="7"/>
      <color theme="1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sz val="8"/>
      <name val="Arial"/>
      <family val="2"/>
    </font>
    <font>
      <sz val="7"/>
      <color indexed="45"/>
      <name val="Arial"/>
      <family val="2"/>
    </font>
    <font>
      <sz val="10"/>
      <name val="Courier"/>
      <family val="3"/>
    </font>
    <font>
      <u/>
      <sz val="11"/>
      <color theme="10"/>
      <name val="Calibri"/>
      <family val="2"/>
      <scheme val="minor"/>
    </font>
    <font>
      <sz val="9"/>
      <name val="UniversCondLight"/>
    </font>
    <font>
      <sz val="8"/>
      <name val="Times"/>
      <family val="1"/>
    </font>
    <font>
      <sz val="7"/>
      <name val="Times"/>
      <family val="1"/>
    </font>
    <font>
      <sz val="8"/>
      <name val="UniversCond"/>
    </font>
    <font>
      <sz val="9.5"/>
      <name val="UniversCond"/>
    </font>
    <font>
      <sz val="7"/>
      <name val="Arial"/>
      <family val="2"/>
    </font>
    <font>
      <sz val="11"/>
      <color indexed="9"/>
      <name val="Calibri"/>
      <family val="2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8.5"/>
      <color indexed="45"/>
      <name val="Arial"/>
      <family val="2"/>
    </font>
    <font>
      <sz val="12"/>
      <color indexed="50"/>
      <name val="Arial"/>
      <family val="2"/>
    </font>
    <font>
      <vertAlign val="superscript"/>
      <sz val="8"/>
      <name val="Arial"/>
      <family val="2"/>
    </font>
    <font>
      <b/>
      <sz val="7.5"/>
      <name val="Arial"/>
      <family val="2"/>
    </font>
    <font>
      <sz val="7.5"/>
      <name val="Arial"/>
      <family val="2"/>
    </font>
    <font>
      <sz val="8"/>
      <color indexed="50"/>
      <name val="Arial"/>
      <family val="2"/>
    </font>
    <font>
      <sz val="7.5"/>
      <color indexed="57"/>
      <name val="Arial"/>
      <family val="2"/>
    </font>
    <font>
      <sz val="8"/>
      <color indexed="57"/>
      <name val="Arial"/>
      <family val="2"/>
    </font>
    <font>
      <b/>
      <sz val="11"/>
      <color indexed="8"/>
      <name val="Calibri"/>
      <family val="2"/>
    </font>
    <font>
      <u/>
      <sz val="10"/>
      <color indexed="12"/>
      <name val="Arial"/>
      <family val="2"/>
    </font>
    <font>
      <sz val="9"/>
      <name val="Geneva"/>
    </font>
    <font>
      <b/>
      <sz val="18"/>
      <color indexed="62"/>
      <name val="Cambria"/>
      <family val="2"/>
    </font>
    <font>
      <b/>
      <sz val="15"/>
      <color indexed="45"/>
      <name val="Arial"/>
      <family val="2"/>
    </font>
    <font>
      <b/>
      <sz val="7"/>
      <color indexed="45"/>
      <name val="Arial"/>
      <family val="2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rgb="FF000000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2"/>
      <color rgb="FF000000"/>
      <name val="Arial"/>
      <family val="2"/>
    </font>
    <font>
      <sz val="11"/>
      <color rgb="FF212529"/>
      <name val="Graphik Regular"/>
    </font>
    <font>
      <sz val="12"/>
      <color rgb="FF000000"/>
      <name val="Times New Roman"/>
      <family val="1"/>
    </font>
    <font>
      <b/>
      <sz val="14"/>
      <name val="Times New Roman"/>
      <family val="1"/>
    </font>
  </fonts>
  <fills count="44">
    <fill>
      <patternFill patternType="none"/>
    </fill>
    <fill>
      <patternFill patternType="gray125"/>
    </fill>
    <fill>
      <patternFill patternType="solid">
        <fgColor rgb="FFA876A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9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14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  <fill>
      <patternFill patternType="solid">
        <fgColor rgb="FFFAFAFA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45"/>
      </top>
      <bottom style="thin">
        <color indexed="45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50"/>
      </bottom>
      <diagonal/>
    </border>
    <border>
      <left style="thin">
        <color indexed="23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EEEEEE"/>
      </left>
      <right style="medium">
        <color rgb="FFEEEEEE"/>
      </right>
      <top style="medium">
        <color rgb="FFEEEEEE"/>
      </top>
      <bottom style="medium">
        <color rgb="FFEEEEEE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38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3" fillId="0" borderId="0"/>
    <xf numFmtId="164" fontId="15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5" fillId="0" borderId="0" applyFont="0" applyFill="0" applyBorder="0" applyAlignment="0" applyProtection="0"/>
    <xf numFmtId="167" fontId="19" fillId="0" borderId="12">
      <alignment horizontal="right" vertical="center"/>
    </xf>
    <xf numFmtId="0" fontId="17" fillId="0" borderId="0"/>
    <xf numFmtId="0" fontId="17" fillId="0" borderId="0"/>
    <xf numFmtId="0" fontId="17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7" fillId="0" borderId="0"/>
    <xf numFmtId="0" fontId="13" fillId="5" borderId="11" applyNumberFormat="0" applyFont="0" applyAlignment="0" applyProtection="0"/>
    <xf numFmtId="0" fontId="22" fillId="6" borderId="0"/>
    <xf numFmtId="0" fontId="22" fillId="6" borderId="0"/>
    <xf numFmtId="0" fontId="22" fillId="6" borderId="0"/>
    <xf numFmtId="0" fontId="23" fillId="0" borderId="13"/>
    <xf numFmtId="0" fontId="24" fillId="0" borderId="0"/>
    <xf numFmtId="0" fontId="25" fillId="0" borderId="0"/>
    <xf numFmtId="0" fontId="22" fillId="6" borderId="0"/>
    <xf numFmtId="0" fontId="21" fillId="0" borderId="0" applyNumberFormat="0" applyFill="0" applyBorder="0" applyAlignment="0" applyProtection="0"/>
    <xf numFmtId="0" fontId="23" fillId="0" borderId="6"/>
    <xf numFmtId="0" fontId="15" fillId="0" borderId="0"/>
    <xf numFmtId="0" fontId="20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7" fillId="0" borderId="0"/>
    <xf numFmtId="0" fontId="13" fillId="0" borderId="0"/>
    <xf numFmtId="0" fontId="13" fillId="0" borderId="0"/>
    <xf numFmtId="0" fontId="17" fillId="0" borderId="0"/>
    <xf numFmtId="0" fontId="16" fillId="5" borderId="11" applyNumberFormat="0" applyFont="0" applyAlignment="0" applyProtection="0"/>
    <xf numFmtId="49" fontId="2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2" fillId="6" borderId="0"/>
    <xf numFmtId="0" fontId="26" fillId="0" borderId="0"/>
    <xf numFmtId="0" fontId="23" fillId="0" borderId="14"/>
    <xf numFmtId="0" fontId="6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8" fillId="0" borderId="0" applyFill="0" applyBorder="0"/>
    <xf numFmtId="43" fontId="20" fillId="0" borderId="0"/>
    <xf numFmtId="0" fontId="13" fillId="0" borderId="0"/>
    <xf numFmtId="9" fontId="20" fillId="0" borderId="0" applyFont="0" applyFill="0" applyBorder="0" applyAlignment="0" applyProtection="0"/>
    <xf numFmtId="43" fontId="20" fillId="0" borderId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28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28" fillId="11" borderId="0" applyNumberFormat="0" applyBorder="0" applyAlignment="0" applyProtection="0"/>
    <xf numFmtId="0" fontId="16" fillId="9" borderId="0" applyNumberFormat="0" applyBorder="0" applyAlignment="0" applyProtection="0"/>
    <xf numFmtId="0" fontId="16" fillId="12" borderId="0" applyNumberFormat="0" applyBorder="0" applyAlignment="0" applyProtection="0"/>
    <xf numFmtId="0" fontId="28" fillId="10" borderId="0" applyNumberFormat="0" applyBorder="0" applyAlignment="0" applyProtection="0"/>
    <xf numFmtId="0" fontId="16" fillId="7" borderId="0" applyNumberFormat="0" applyBorder="0" applyAlignment="0" applyProtection="0"/>
    <xf numFmtId="0" fontId="16" fillId="10" borderId="0" applyNumberFormat="0" applyBorder="0" applyAlignment="0" applyProtection="0"/>
    <xf numFmtId="0" fontId="28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7" borderId="0" applyNumberFormat="0" applyBorder="0" applyAlignment="0" applyProtection="0"/>
    <xf numFmtId="0" fontId="28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4" borderId="0" applyNumberFormat="0" applyBorder="0" applyAlignment="0" applyProtection="0"/>
    <xf numFmtId="0" fontId="28" fillId="14" borderId="0" applyNumberFormat="0" applyBorder="0" applyAlignment="0" applyProtection="0"/>
    <xf numFmtId="0" fontId="29" fillId="0" borderId="0"/>
    <xf numFmtId="0" fontId="30" fillId="0" borderId="0">
      <alignment horizontal="right"/>
    </xf>
    <xf numFmtId="0" fontId="31" fillId="0" borderId="0"/>
    <xf numFmtId="0" fontId="32" fillId="0" borderId="0"/>
    <xf numFmtId="0" fontId="33" fillId="0" borderId="0"/>
    <xf numFmtId="0" fontId="34" fillId="0" borderId="15" applyNumberFormat="0" applyAlignment="0"/>
    <xf numFmtId="0" fontId="27" fillId="0" borderId="0" applyAlignment="0">
      <alignment horizontal="left"/>
    </xf>
    <xf numFmtId="0" fontId="27" fillId="0" borderId="0">
      <alignment horizontal="right"/>
    </xf>
    <xf numFmtId="166" fontId="27" fillId="0" borderId="0">
      <alignment horizontal="right"/>
    </xf>
    <xf numFmtId="165" fontId="35" fillId="0" borderId="0">
      <alignment horizontal="right"/>
    </xf>
    <xf numFmtId="0" fontId="36" fillId="0" borderId="0"/>
    <xf numFmtId="0" fontId="37" fillId="0" borderId="0">
      <alignment horizontal="left"/>
    </xf>
    <xf numFmtId="0" fontId="38" fillId="0" borderId="0">
      <alignment horizontal="left"/>
    </xf>
    <xf numFmtId="0" fontId="27" fillId="0" borderId="0"/>
    <xf numFmtId="0" fontId="39" fillId="0" borderId="0">
      <alignment horizontal="right" vertical="center"/>
    </xf>
    <xf numFmtId="169" fontId="40" fillId="0" borderId="0">
      <alignment horizontal="right" vertical="center"/>
    </xf>
    <xf numFmtId="170" fontId="40" fillId="0" borderId="0">
      <alignment horizontal="right" vertical="center"/>
    </xf>
    <xf numFmtId="171" fontId="40" fillId="0" borderId="0">
      <alignment horizontal="right"/>
    </xf>
    <xf numFmtId="9" fontId="41" fillId="15" borderId="0">
      <alignment horizontal="right" vertical="center"/>
    </xf>
    <xf numFmtId="172" fontId="41" fillId="15" borderId="0">
      <alignment horizontal="right" vertical="center"/>
    </xf>
    <xf numFmtId="173" fontId="41" fillId="0" borderId="16" applyBorder="0">
      <alignment horizontal="right"/>
    </xf>
    <xf numFmtId="174" fontId="27" fillId="0" borderId="0">
      <alignment horizontal="right" vertical="center"/>
    </xf>
    <xf numFmtId="175" fontId="41" fillId="0" borderId="0">
      <alignment horizontal="right"/>
    </xf>
    <xf numFmtId="171" fontId="41" fillId="0" borderId="0">
      <alignment horizontal="right"/>
    </xf>
    <xf numFmtId="166" fontId="41" fillId="0" borderId="0">
      <alignment horizontal="right" vertical="center"/>
    </xf>
    <xf numFmtId="176" fontId="41" fillId="0" borderId="0">
      <alignment horizontal="right" vertical="center"/>
    </xf>
    <xf numFmtId="173" fontId="42" fillId="0" borderId="0">
      <alignment horizontal="right"/>
    </xf>
    <xf numFmtId="169" fontId="41" fillId="0" borderId="0">
      <alignment horizontal="right" vertical="center"/>
    </xf>
    <xf numFmtId="169" fontId="43" fillId="15" borderId="0">
      <alignment horizontal="right" vertical="center"/>
    </xf>
    <xf numFmtId="169" fontId="43" fillId="0" borderId="0" applyFill="0" applyBorder="0">
      <alignment horizontal="right" vertical="center"/>
    </xf>
    <xf numFmtId="169" fontId="41" fillId="0" borderId="0">
      <alignment horizontal="right" vertical="center"/>
    </xf>
    <xf numFmtId="0" fontId="38" fillId="0" borderId="17"/>
    <xf numFmtId="177" fontId="18" fillId="0" borderId="18">
      <alignment horizontal="right"/>
    </xf>
    <xf numFmtId="0" fontId="44" fillId="0" borderId="0">
      <alignment horizontal="center"/>
    </xf>
    <xf numFmtId="0" fontId="43" fillId="0" borderId="0">
      <alignment horizontal="center"/>
    </xf>
    <xf numFmtId="164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6" fillId="0" borderId="0" applyFont="0" applyFill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18" borderId="0" applyNumberFormat="0" applyBorder="0" applyAlignment="0" applyProtection="0"/>
    <xf numFmtId="0" fontId="44" fillId="0" borderId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168" fontId="20" fillId="0" borderId="0"/>
    <xf numFmtId="168" fontId="20" fillId="0" borderId="0"/>
    <xf numFmtId="168" fontId="20" fillId="0" borderId="0"/>
    <xf numFmtId="0" fontId="15" fillId="0" borderId="0"/>
    <xf numFmtId="0" fontId="20" fillId="0" borderId="0"/>
    <xf numFmtId="168" fontId="20" fillId="0" borderId="0"/>
    <xf numFmtId="165" fontId="20" fillId="0" borderId="0"/>
    <xf numFmtId="0" fontId="20" fillId="0" borderId="0"/>
    <xf numFmtId="168" fontId="20" fillId="0" borderId="0"/>
    <xf numFmtId="168" fontId="20" fillId="0" borderId="0"/>
    <xf numFmtId="168" fontId="20" fillId="0" borderId="0"/>
    <xf numFmtId="168" fontId="20" fillId="0" borderId="0"/>
    <xf numFmtId="168" fontId="20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8" fillId="0" borderId="0" applyFill="0" applyBorder="0"/>
    <xf numFmtId="0" fontId="15" fillId="0" borderId="0"/>
    <xf numFmtId="0" fontId="18" fillId="0" borderId="0" applyFill="0" applyBorder="0"/>
    <xf numFmtId="0" fontId="15" fillId="0" borderId="0"/>
    <xf numFmtId="0" fontId="15" fillId="0" borderId="0"/>
    <xf numFmtId="0" fontId="15" fillId="0" borderId="0"/>
    <xf numFmtId="0" fontId="18" fillId="0" borderId="0" applyFill="0" applyBorder="0"/>
    <xf numFmtId="0" fontId="18" fillId="0" borderId="0" applyFill="0" applyBorder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8" fontId="20" fillId="0" borderId="0"/>
    <xf numFmtId="0" fontId="18" fillId="0" borderId="0" applyFill="0" applyBorder="0"/>
    <xf numFmtId="0" fontId="15" fillId="0" borderId="0"/>
    <xf numFmtId="0" fontId="27" fillId="0" borderId="0">
      <alignment vertical="center"/>
    </xf>
    <xf numFmtId="174" fontId="27" fillId="0" borderId="0">
      <alignment horizontal="right" vertical="center"/>
    </xf>
    <xf numFmtId="9" fontId="15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15" fillId="0" borderId="0"/>
    <xf numFmtId="0" fontId="49" fillId="0" borderId="0"/>
    <xf numFmtId="0" fontId="37" fillId="0" borderId="0">
      <alignment horizontal="left"/>
    </xf>
    <xf numFmtId="179" fontId="30" fillId="19" borderId="0">
      <alignment horizontal="right" vertical="center"/>
    </xf>
    <xf numFmtId="0" fontId="37" fillId="0" borderId="0">
      <alignment horizontal="left"/>
    </xf>
    <xf numFmtId="174" fontId="27" fillId="0" borderId="0">
      <alignment horizontal="right" vertical="center"/>
    </xf>
    <xf numFmtId="166" fontId="27" fillId="0" borderId="0">
      <alignment horizontal="right" vertical="center"/>
    </xf>
    <xf numFmtId="0" fontId="30" fillId="0" borderId="0">
      <alignment vertical="center"/>
    </xf>
    <xf numFmtId="0" fontId="50" fillId="0" borderId="12" applyNumberFormat="0">
      <alignment vertical="center"/>
    </xf>
    <xf numFmtId="0" fontId="36" fillId="0" borderId="0">
      <alignment horizontal="left" vertical="center"/>
    </xf>
    <xf numFmtId="180" fontId="27" fillId="0" borderId="0">
      <alignment horizontal="right" vertical="center"/>
    </xf>
    <xf numFmtId="0" fontId="57" fillId="0" borderId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5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28" fillId="37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8" fillId="21" borderId="0" applyNumberFormat="0" applyBorder="0" applyAlignment="0" applyProtection="0"/>
    <xf numFmtId="0" fontId="59" fillId="38" borderId="20" applyNumberFormat="0" applyAlignment="0" applyProtection="0"/>
    <xf numFmtId="0" fontId="59" fillId="38" borderId="20" applyNumberFormat="0" applyAlignment="0" applyProtection="0"/>
    <xf numFmtId="0" fontId="59" fillId="38" borderId="20" applyNumberFormat="0" applyAlignment="0" applyProtection="0"/>
    <xf numFmtId="0" fontId="59" fillId="38" borderId="20" applyNumberFormat="0" applyAlignment="0" applyProtection="0"/>
    <xf numFmtId="0" fontId="60" fillId="39" borderId="21" applyNumberFormat="0" applyAlignment="0" applyProtection="0"/>
    <xf numFmtId="0" fontId="60" fillId="39" borderId="21" applyNumberFormat="0" applyAlignment="0" applyProtection="0"/>
    <xf numFmtId="0" fontId="60" fillId="39" borderId="21" applyNumberFormat="0" applyAlignment="0" applyProtection="0"/>
    <xf numFmtId="0" fontId="60" fillId="39" borderId="21" applyNumberFormat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22" borderId="0" applyNumberFormat="0" applyBorder="0" applyAlignment="0" applyProtection="0"/>
    <xf numFmtId="0" fontId="62" fillId="22" borderId="0" applyNumberFormat="0" applyBorder="0" applyAlignment="0" applyProtection="0"/>
    <xf numFmtId="0" fontId="62" fillId="22" borderId="0" applyNumberFormat="0" applyBorder="0" applyAlignment="0" applyProtection="0"/>
    <xf numFmtId="0" fontId="62" fillId="22" borderId="0" applyNumberFormat="0" applyBorder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3" fillId="0" borderId="22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4" fillId="0" borderId="23" applyNumberFormat="0" applyFill="0" applyAlignment="0" applyProtection="0"/>
    <xf numFmtId="0" fontId="65" fillId="0" borderId="24" applyNumberFormat="0" applyFill="0" applyAlignment="0" applyProtection="0"/>
    <xf numFmtId="0" fontId="65" fillId="0" borderId="24" applyNumberFormat="0" applyFill="0" applyAlignment="0" applyProtection="0"/>
    <xf numFmtId="0" fontId="65" fillId="0" borderId="24" applyNumberFormat="0" applyFill="0" applyAlignment="0" applyProtection="0"/>
    <xf numFmtId="0" fontId="65" fillId="0" borderId="24" applyNumberFormat="0" applyFill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25" borderId="20" applyNumberFormat="0" applyAlignment="0" applyProtection="0"/>
    <xf numFmtId="0" fontId="66" fillId="25" borderId="20" applyNumberFormat="0" applyAlignment="0" applyProtection="0"/>
    <xf numFmtId="0" fontId="66" fillId="25" borderId="20" applyNumberFormat="0" applyAlignment="0" applyProtection="0"/>
    <xf numFmtId="0" fontId="66" fillId="25" borderId="20" applyNumberFormat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7" fillId="0" borderId="25" applyNumberFormat="0" applyFill="0" applyAlignment="0" applyProtection="0"/>
    <xf numFmtId="0" fontId="68" fillId="40" borderId="0" applyNumberFormat="0" applyBorder="0" applyAlignment="0" applyProtection="0"/>
    <xf numFmtId="0" fontId="68" fillId="40" borderId="0" applyNumberFormat="0" applyBorder="0" applyAlignment="0" applyProtection="0"/>
    <xf numFmtId="0" fontId="68" fillId="40" borderId="0" applyNumberFormat="0" applyBorder="0" applyAlignment="0" applyProtection="0"/>
    <xf numFmtId="0" fontId="68" fillId="40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41" borderId="26" applyNumberFormat="0" applyFont="0" applyAlignment="0" applyProtection="0"/>
    <xf numFmtId="0" fontId="16" fillId="41" borderId="26" applyNumberFormat="0" applyFont="0" applyAlignment="0" applyProtection="0"/>
    <xf numFmtId="0" fontId="16" fillId="41" borderId="26" applyNumberFormat="0" applyFont="0" applyAlignment="0" applyProtection="0"/>
    <xf numFmtId="0" fontId="16" fillId="41" borderId="26" applyNumberFormat="0" applyFont="0" applyAlignment="0" applyProtection="0"/>
    <xf numFmtId="0" fontId="69" fillId="38" borderId="27" applyNumberFormat="0" applyAlignment="0" applyProtection="0"/>
    <xf numFmtId="0" fontId="69" fillId="38" borderId="27" applyNumberFormat="0" applyAlignment="0" applyProtection="0"/>
    <xf numFmtId="0" fontId="69" fillId="38" borderId="27" applyNumberFormat="0" applyAlignment="0" applyProtection="0"/>
    <xf numFmtId="0" fontId="69" fillId="38" borderId="27" applyNumberFormat="0" applyAlignment="0" applyProtection="0"/>
    <xf numFmtId="9" fontId="16" fillId="0" borderId="0" applyFon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45" fillId="0" borderId="28" applyNumberFormat="0" applyFill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</cellStyleXfs>
  <cellXfs count="415">
    <xf numFmtId="0" fontId="0" fillId="0" borderId="0" xfId="0"/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0" fillId="0" borderId="1" xfId="0" applyBorder="1" applyAlignment="1">
      <alignment vertical="top"/>
    </xf>
    <xf numFmtId="0" fontId="5" fillId="0" borderId="2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7" fillId="0" borderId="2" xfId="0" applyFont="1" applyBorder="1" applyAlignment="1" applyProtection="1">
      <alignment vertical="top" wrapText="1"/>
    </xf>
    <xf numFmtId="0" fontId="7" fillId="0" borderId="1" xfId="0" applyFont="1" applyBorder="1" applyAlignment="1" applyProtection="1">
      <alignment vertical="top" wrapText="1"/>
    </xf>
    <xf numFmtId="0" fontId="0" fillId="0" borderId="2" xfId="0" applyBorder="1" applyAlignment="1">
      <alignment vertical="top"/>
    </xf>
    <xf numFmtId="0" fontId="7" fillId="0" borderId="2" xfId="0" applyFont="1" applyFill="1" applyBorder="1" applyAlignment="1" applyProtection="1">
      <alignment vertical="top" wrapText="1"/>
    </xf>
    <xf numFmtId="0" fontId="7" fillId="0" borderId="1" xfId="0" applyFont="1" applyFill="1" applyBorder="1" applyAlignment="1" applyProtection="1">
      <alignment vertical="top" wrapText="1"/>
    </xf>
    <xf numFmtId="0" fontId="7" fillId="0" borderId="7" xfId="0" applyFont="1" applyFill="1" applyBorder="1" applyAlignment="1" applyProtection="1">
      <alignment vertical="top" wrapText="1"/>
    </xf>
    <xf numFmtId="0" fontId="0" fillId="0" borderId="0" xfId="0" applyFill="1"/>
    <xf numFmtId="3" fontId="0" fillId="0" borderId="1" xfId="0" applyNumberFormat="1" applyFill="1" applyBorder="1" applyAlignment="1">
      <alignment vertical="top"/>
    </xf>
    <xf numFmtId="0" fontId="4" fillId="0" borderId="2" xfId="0" applyFont="1" applyFill="1" applyBorder="1" applyAlignment="1">
      <alignment vertical="top"/>
    </xf>
    <xf numFmtId="0" fontId="4" fillId="0" borderId="3" xfId="0" applyFont="1" applyFill="1" applyBorder="1" applyAlignment="1">
      <alignment vertical="top"/>
    </xf>
    <xf numFmtId="0" fontId="8" fillId="0" borderId="2" xfId="0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2" fillId="0" borderId="2" xfId="0" applyFont="1" applyFill="1" applyBorder="1" applyAlignment="1">
      <alignment vertical="top"/>
    </xf>
    <xf numFmtId="0" fontId="0" fillId="0" borderId="2" xfId="0" applyFont="1" applyFill="1" applyBorder="1" applyAlignment="1">
      <alignment vertical="top"/>
    </xf>
    <xf numFmtId="0" fontId="10" fillId="0" borderId="2" xfId="0" applyFont="1" applyBorder="1" applyAlignment="1">
      <alignment vertical="top"/>
    </xf>
    <xf numFmtId="0" fontId="11" fillId="0" borderId="2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top"/>
    </xf>
    <xf numFmtId="0" fontId="0" fillId="0" borderId="2" xfId="0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8" xfId="0" applyFill="1" applyBorder="1" applyAlignment="1">
      <alignment vertical="top"/>
    </xf>
    <xf numFmtId="0" fontId="0" fillId="0" borderId="9" xfId="0" applyBorder="1" applyAlignment="1">
      <alignment vertical="top"/>
    </xf>
    <xf numFmtId="0" fontId="2" fillId="0" borderId="0" xfId="0" applyFont="1" applyAlignment="1">
      <alignment horizontal="center"/>
    </xf>
    <xf numFmtId="0" fontId="11" fillId="0" borderId="1" xfId="0" applyFont="1" applyFill="1" applyBorder="1" applyAlignment="1">
      <alignment vertical="top"/>
    </xf>
    <xf numFmtId="0" fontId="2" fillId="0" borderId="0" xfId="0" applyFont="1" applyAlignment="1"/>
    <xf numFmtId="0" fontId="2" fillId="0" borderId="1" xfId="0" applyFont="1" applyFill="1" applyBorder="1" applyAlignment="1">
      <alignment vertical="top"/>
    </xf>
    <xf numFmtId="0" fontId="2" fillId="0" borderId="2" xfId="0" applyFont="1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2" xfId="0" applyFill="1" applyBorder="1" applyAlignment="1">
      <alignment vertical="top"/>
    </xf>
    <xf numFmtId="17" fontId="2" fillId="0" borderId="2" xfId="0" applyNumberFormat="1" applyFont="1" applyBorder="1" applyAlignment="1">
      <alignment vertical="top"/>
    </xf>
    <xf numFmtId="0" fontId="0" fillId="0" borderId="1" xfId="0" applyFill="1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8" xfId="0" applyBorder="1" applyAlignment="1">
      <alignment vertical="top"/>
    </xf>
    <xf numFmtId="0" fontId="2" fillId="0" borderId="0" xfId="0" applyFont="1" applyAlignment="1">
      <alignment vertical="center"/>
    </xf>
    <xf numFmtId="0" fontId="0" fillId="0" borderId="1" xfId="0" applyFont="1" applyBorder="1" applyAlignment="1">
      <alignment vertical="top"/>
    </xf>
    <xf numFmtId="0" fontId="8" fillId="0" borderId="1" xfId="0" applyFont="1" applyFill="1" applyBorder="1" applyAlignment="1">
      <alignment vertical="top"/>
    </xf>
    <xf numFmtId="0" fontId="2" fillId="0" borderId="2" xfId="0" applyFont="1" applyFill="1" applyBorder="1"/>
    <xf numFmtId="0" fontId="0" fillId="0" borderId="2" xfId="0" applyFill="1" applyBorder="1"/>
    <xf numFmtId="2" fontId="0" fillId="0" borderId="2" xfId="0" applyNumberFormat="1" applyFill="1" applyBorder="1" applyAlignment="1">
      <alignment vertical="top"/>
    </xf>
    <xf numFmtId="0" fontId="5" fillId="0" borderId="1" xfId="0" applyFont="1" applyFill="1" applyBorder="1" applyAlignment="1">
      <alignment vertical="top"/>
    </xf>
    <xf numFmtId="0" fontId="5" fillId="0" borderId="2" xfId="0" applyFont="1" applyFill="1" applyBorder="1" applyAlignment="1">
      <alignment vertical="top"/>
    </xf>
    <xf numFmtId="0" fontId="8" fillId="0" borderId="2" xfId="0" applyFont="1" applyFill="1" applyBorder="1" applyAlignment="1">
      <alignment vertical="top"/>
    </xf>
    <xf numFmtId="0" fontId="0" fillId="0" borderId="1" xfId="0" applyFont="1" applyFill="1" applyBorder="1" applyAlignment="1">
      <alignment vertical="top"/>
    </xf>
    <xf numFmtId="0" fontId="2" fillId="0" borderId="1" xfId="0" applyFont="1" applyFill="1" applyBorder="1"/>
    <xf numFmtId="165" fontId="0" fillId="0" borderId="1" xfId="0" applyNumberFormat="1" applyFill="1" applyBorder="1"/>
    <xf numFmtId="0" fontId="0" fillId="0" borderId="1" xfId="0" applyFill="1" applyBorder="1"/>
    <xf numFmtId="0" fontId="0" fillId="0" borderId="5" xfId="0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2" fontId="0" fillId="0" borderId="1" xfId="0" applyNumberFormat="1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0" fillId="0" borderId="0" xfId="0" applyAlignment="1">
      <alignment horizontal="left"/>
    </xf>
    <xf numFmtId="0" fontId="11" fillId="0" borderId="2" xfId="0" applyFont="1" applyFill="1" applyBorder="1" applyAlignment="1">
      <alignment vertical="top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top"/>
    </xf>
    <xf numFmtId="0" fontId="2" fillId="0" borderId="0" xfId="0" applyFont="1" applyFill="1"/>
    <xf numFmtId="1" fontId="2" fillId="0" borderId="2" xfId="0" applyNumberFormat="1" applyFont="1" applyFill="1" applyBorder="1" applyAlignment="1">
      <alignment vertical="top"/>
    </xf>
    <xf numFmtId="0" fontId="8" fillId="0" borderId="2" xfId="0" applyFont="1" applyFill="1" applyBorder="1" applyAlignment="1">
      <alignment horizontal="left" vertical="top" indent="2"/>
    </xf>
    <xf numFmtId="1" fontId="0" fillId="0" borderId="2" xfId="0" applyNumberFormat="1" applyFill="1" applyBorder="1" applyAlignment="1">
      <alignment vertical="top"/>
    </xf>
    <xf numFmtId="0" fontId="54" fillId="0" borderId="0" xfId="0" applyFont="1" applyAlignment="1">
      <alignment vertical="top"/>
    </xf>
    <xf numFmtId="0" fontId="54" fillId="0" borderId="2" xfId="0" applyFont="1" applyBorder="1" applyAlignment="1">
      <alignment vertical="top"/>
    </xf>
    <xf numFmtId="0" fontId="55" fillId="0" borderId="2" xfId="0" applyFont="1" applyBorder="1" applyAlignment="1">
      <alignment vertical="top"/>
    </xf>
    <xf numFmtId="0" fontId="55" fillId="0" borderId="1" xfId="0" applyFont="1" applyBorder="1" applyAlignment="1">
      <alignment vertical="top"/>
    </xf>
    <xf numFmtId="3" fontId="54" fillId="0" borderId="1" xfId="0" applyNumberFormat="1" applyFont="1" applyFill="1" applyBorder="1" applyAlignment="1">
      <alignment vertical="top"/>
    </xf>
    <xf numFmtId="3" fontId="14" fillId="0" borderId="1" xfId="0" applyNumberFormat="1" applyFont="1" applyFill="1" applyBorder="1" applyAlignment="1">
      <alignment vertical="top"/>
    </xf>
    <xf numFmtId="0" fontId="54" fillId="0" borderId="0" xfId="0" applyFont="1" applyFill="1" applyAlignment="1">
      <alignment vertical="top"/>
    </xf>
    <xf numFmtId="0" fontId="53" fillId="0" borderId="2" xfId="0" applyFont="1" applyFill="1" applyBorder="1" applyAlignment="1">
      <alignment vertical="top"/>
    </xf>
    <xf numFmtId="0" fontId="53" fillId="0" borderId="3" xfId="0" applyFont="1" applyFill="1" applyBorder="1" applyAlignment="1">
      <alignment vertical="top"/>
    </xf>
    <xf numFmtId="0" fontId="56" fillId="0" borderId="2" xfId="0" applyFont="1" applyBorder="1" applyAlignment="1">
      <alignment vertical="top"/>
    </xf>
    <xf numFmtId="0" fontId="56" fillId="0" borderId="1" xfId="0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/>
    <xf numFmtId="0" fontId="0" fillId="0" borderId="3" xfId="0" applyBorder="1" applyAlignment="1">
      <alignment vertical="top"/>
    </xf>
    <xf numFmtId="2" fontId="0" fillId="0" borderId="1" xfId="0" applyNumberFormat="1" applyFill="1" applyBorder="1" applyAlignment="1">
      <alignment horizontal="right" vertical="center"/>
    </xf>
    <xf numFmtId="0" fontId="0" fillId="0" borderId="3" xfId="0" applyFill="1" applyBorder="1" applyAlignment="1">
      <alignment vertical="top"/>
    </xf>
    <xf numFmtId="0" fontId="0" fillId="0" borderId="1" xfId="0" applyFill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3" xfId="0" applyFill="1" applyBorder="1"/>
    <xf numFmtId="0" fontId="0" fillId="0" borderId="0" xfId="0"/>
    <xf numFmtId="0" fontId="2" fillId="4" borderId="1" xfId="0" applyFont="1" applyFill="1" applyBorder="1" applyAlignment="1">
      <alignment vertical="top"/>
    </xf>
    <xf numFmtId="0" fontId="0" fillId="4" borderId="1" xfId="0" applyFill="1" applyBorder="1" applyAlignment="1">
      <alignment vertical="top"/>
    </xf>
    <xf numFmtId="0" fontId="2" fillId="0" borderId="0" xfId="0" applyFont="1" applyBorder="1" applyAlignment="1">
      <alignment vertical="top"/>
    </xf>
    <xf numFmtId="0" fontId="11" fillId="0" borderId="0" xfId="0" applyFont="1" applyBorder="1" applyAlignment="1">
      <alignment vertical="top"/>
    </xf>
    <xf numFmtId="0" fontId="4" fillId="4" borderId="1" xfId="0" applyFont="1" applyFill="1" applyBorder="1" applyAlignment="1">
      <alignment horizontal="left" wrapText="1"/>
    </xf>
    <xf numFmtId="0" fontId="0" fillId="0" borderId="4" xfId="0" applyBorder="1" applyAlignment="1">
      <alignment horizontal="left"/>
    </xf>
    <xf numFmtId="0" fontId="5" fillId="4" borderId="3" xfId="0" applyFont="1" applyFill="1" applyBorder="1" applyAlignment="1">
      <alignment vertical="top"/>
    </xf>
    <xf numFmtId="0" fontId="0" fillId="4" borderId="3" xfId="0" applyFill="1" applyBorder="1" applyAlignment="1">
      <alignment horizontal="left"/>
    </xf>
    <xf numFmtId="0" fontId="0" fillId="4" borderId="4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11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vertical="top"/>
    </xf>
    <xf numFmtId="0" fontId="0" fillId="4" borderId="7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left"/>
    </xf>
    <xf numFmtId="0" fontId="0" fillId="0" borderId="1" xfId="0" applyFill="1" applyBorder="1" applyAlignment="1">
      <alignment vertical="top"/>
    </xf>
    <xf numFmtId="0" fontId="0" fillId="0" borderId="1" xfId="0" applyBorder="1" applyAlignment="1">
      <alignment vertical="top"/>
    </xf>
    <xf numFmtId="0" fontId="3" fillId="4" borderId="1" xfId="0" applyFont="1" applyFill="1" applyBorder="1" applyAlignment="1">
      <alignment horizontal="left" wrapText="1"/>
    </xf>
    <xf numFmtId="0" fontId="0" fillId="0" borderId="4" xfId="0" applyFill="1" applyBorder="1" applyAlignment="1">
      <alignment vertical="top"/>
    </xf>
    <xf numFmtId="10" fontId="0" fillId="4" borderId="1" xfId="0" applyNumberFormat="1" applyFill="1" applyBorder="1" applyAlignment="1">
      <alignment vertical="top"/>
    </xf>
    <xf numFmtId="0" fontId="0" fillId="4" borderId="4" xfId="0" applyFill="1" applyBorder="1" applyAlignment="1">
      <alignment vertical="top"/>
    </xf>
    <xf numFmtId="0" fontId="14" fillId="0" borderId="1" xfId="0" applyFont="1" applyFill="1" applyBorder="1" applyAlignment="1">
      <alignment vertical="top"/>
    </xf>
    <xf numFmtId="0" fontId="0" fillId="0" borderId="10" xfId="0" applyFill="1" applyBorder="1" applyAlignment="1">
      <alignment vertical="top" wrapText="1"/>
    </xf>
    <xf numFmtId="1" fontId="0" fillId="0" borderId="1" xfId="0" applyNumberFormat="1" applyFill="1" applyBorder="1" applyAlignment="1">
      <alignment vertical="top"/>
    </xf>
    <xf numFmtId="0" fontId="1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vertical="top" wrapText="1"/>
    </xf>
    <xf numFmtId="2" fontId="0" fillId="0" borderId="1" xfId="0" applyNumberFormat="1" applyFill="1" applyBorder="1" applyAlignment="1">
      <alignment vertical="center"/>
    </xf>
    <xf numFmtId="3" fontId="0" fillId="0" borderId="0" xfId="0" applyNumberFormat="1" applyFill="1" applyAlignment="1">
      <alignment vertical="center"/>
    </xf>
    <xf numFmtId="3" fontId="0" fillId="0" borderId="1" xfId="0" applyNumberFormat="1" applyFill="1" applyBorder="1" applyAlignment="1">
      <alignment vertical="center"/>
    </xf>
    <xf numFmtId="10" fontId="0" fillId="0" borderId="1" xfId="0" applyNumberFormat="1" applyFill="1" applyBorder="1" applyAlignment="1">
      <alignment vertical="top"/>
    </xf>
    <xf numFmtId="0" fontId="4" fillId="0" borderId="1" xfId="0" applyFont="1" applyFill="1" applyBorder="1" applyAlignment="1">
      <alignment horizontal="left" wrapText="1"/>
    </xf>
    <xf numFmtId="2" fontId="2" fillId="0" borderId="1" xfId="0" applyNumberFormat="1" applyFont="1" applyFill="1" applyBorder="1"/>
    <xf numFmtId="2" fontId="2" fillId="0" borderId="1" xfId="0" applyNumberFormat="1" applyFont="1" applyFill="1" applyBorder="1" applyAlignment="1">
      <alignment vertical="top"/>
    </xf>
    <xf numFmtId="3" fontId="7" fillId="0" borderId="1" xfId="0" applyNumberFormat="1" applyFont="1" applyFill="1" applyBorder="1" applyAlignment="1" applyProtection="1">
      <alignment vertical="top" wrapText="1"/>
    </xf>
    <xf numFmtId="0" fontId="0" fillId="0" borderId="0" xfId="0" applyFill="1" applyAlignment="1">
      <alignment vertical="top"/>
    </xf>
    <xf numFmtId="3" fontId="0" fillId="0" borderId="1" xfId="0" applyNumberFormat="1" applyFill="1" applyBorder="1"/>
    <xf numFmtId="1" fontId="2" fillId="0" borderId="1" xfId="0" applyNumberFormat="1" applyFont="1" applyFill="1" applyBorder="1"/>
    <xf numFmtId="0" fontId="14" fillId="0" borderId="7" xfId="0" applyFont="1" applyFill="1" applyBorder="1" applyAlignment="1">
      <alignment vertical="top" wrapText="1"/>
    </xf>
    <xf numFmtId="17" fontId="2" fillId="0" borderId="2" xfId="0" applyNumberFormat="1" applyFont="1" applyFill="1" applyBorder="1" applyAlignment="1">
      <alignment vertical="top"/>
    </xf>
    <xf numFmtId="0" fontId="56" fillId="0" borderId="1" xfId="0" applyFont="1" applyFill="1" applyBorder="1" applyAlignment="1">
      <alignment vertical="top"/>
    </xf>
    <xf numFmtId="0" fontId="10" fillId="0" borderId="2" xfId="0" applyFont="1" applyFill="1" applyBorder="1" applyAlignment="1">
      <alignment vertical="top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2" fillId="0" borderId="1" xfId="0" applyFont="1" applyBorder="1" applyAlignment="1">
      <alignment vertical="center"/>
    </xf>
    <xf numFmtId="0" fontId="2" fillId="4" borderId="2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3" fontId="2" fillId="0" borderId="1" xfId="0" applyNumberFormat="1" applyFont="1" applyFill="1" applyBorder="1"/>
    <xf numFmtId="0" fontId="0" fillId="0" borderId="0" xfId="0"/>
    <xf numFmtId="0" fontId="2" fillId="0" borderId="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1" fontId="2" fillId="0" borderId="2" xfId="0" applyNumberFormat="1" applyFont="1" applyFill="1" applyBorder="1"/>
    <xf numFmtId="0" fontId="0" fillId="0" borderId="1" xfId="0" applyBorder="1" applyAlignment="1">
      <alignment vertical="center"/>
    </xf>
    <xf numFmtId="0" fontId="51" fillId="4" borderId="1" xfId="0" applyFont="1" applyFill="1" applyBorder="1" applyAlignment="1">
      <alignment vertical="center"/>
    </xf>
    <xf numFmtId="0" fontId="51" fillId="2" borderId="1" xfId="0" applyFont="1" applyFill="1" applyBorder="1" applyAlignment="1">
      <alignment vertical="center" wrapText="1"/>
    </xf>
    <xf numFmtId="0" fontId="51" fillId="2" borderId="2" xfId="0" applyFont="1" applyFill="1" applyBorder="1" applyAlignment="1">
      <alignment vertical="center" wrapText="1"/>
    </xf>
    <xf numFmtId="165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/>
    <xf numFmtId="0" fontId="0" fillId="0" borderId="1" xfId="0" applyBorder="1"/>
    <xf numFmtId="0" fontId="1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top"/>
    </xf>
    <xf numFmtId="0" fontId="0" fillId="0" borderId="2" xfId="0" applyFill="1" applyBorder="1" applyAlignment="1">
      <alignment horizontal="left" vertical="top"/>
    </xf>
    <xf numFmtId="0" fontId="6" fillId="0" borderId="2" xfId="1" applyFill="1" applyBorder="1" applyAlignment="1" applyProtection="1">
      <alignment horizontal="left" vertical="top" wrapText="1"/>
    </xf>
    <xf numFmtId="0" fontId="0" fillId="0" borderId="3" xfId="0" applyBorder="1" applyAlignment="1">
      <alignment horizontal="left" vertical="top"/>
    </xf>
    <xf numFmtId="0" fontId="6" fillId="0" borderId="2" xfId="1" applyBorder="1" applyAlignment="1" applyProtection="1">
      <alignment horizontal="left" vertical="top" wrapText="1"/>
    </xf>
    <xf numFmtId="0" fontId="6" fillId="0" borderId="2" xfId="1" applyFill="1" applyBorder="1" applyAlignment="1" applyProtection="1">
      <alignment horizontal="left" vertical="center" wrapText="1"/>
    </xf>
    <xf numFmtId="0" fontId="6" fillId="0" borderId="2" xfId="1" applyBorder="1" applyAlignment="1" applyProtection="1">
      <alignment horizontal="left"/>
    </xf>
    <xf numFmtId="0" fontId="6" fillId="0" borderId="2" xfId="1" applyBorder="1" applyAlignment="1" applyProtection="1">
      <alignment horizontal="left" wrapText="1"/>
    </xf>
    <xf numFmtId="0" fontId="6" fillId="0" borderId="2" xfId="1" applyBorder="1" applyAlignment="1" applyProtection="1">
      <alignment horizontal="left" vertical="center" wrapText="1"/>
    </xf>
    <xf numFmtId="0" fontId="0" fillId="0" borderId="2" xfId="0" applyBorder="1" applyAlignment="1">
      <alignment horizontal="left"/>
    </xf>
    <xf numFmtId="0" fontId="6" fillId="0" borderId="2" xfId="1" applyFill="1" applyBorder="1" applyAlignment="1" applyProtection="1">
      <alignment horizontal="center" vertical="top" wrapText="1"/>
    </xf>
    <xf numFmtId="0" fontId="6" fillId="4" borderId="2" xfId="1" applyFill="1" applyBorder="1" applyAlignment="1" applyProtection="1">
      <alignment horizontal="left" vertical="top"/>
    </xf>
    <xf numFmtId="0" fontId="6" fillId="4" borderId="2" xfId="1" applyFill="1" applyBorder="1" applyAlignment="1" applyProtection="1">
      <alignment horizontal="left" vertical="center" wrapText="1"/>
    </xf>
    <xf numFmtId="0" fontId="6" fillId="0" borderId="2" xfId="1" applyBorder="1" applyAlignment="1" applyProtection="1">
      <alignment horizontal="center" wrapText="1"/>
    </xf>
    <xf numFmtId="0" fontId="55" fillId="0" borderId="2" xfId="0" applyFont="1" applyBorder="1" applyAlignment="1">
      <alignment vertical="center"/>
    </xf>
    <xf numFmtId="0" fontId="55" fillId="0" borderId="1" xfId="0" applyFont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right" vertical="top"/>
    </xf>
    <xf numFmtId="0" fontId="57" fillId="0" borderId="1" xfId="0" applyFont="1" applyFill="1" applyBorder="1"/>
    <xf numFmtId="0" fontId="57" fillId="0" borderId="1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right" vertical="center"/>
    </xf>
    <xf numFmtId="0" fontId="4" fillId="4" borderId="2" xfId="0" applyFont="1" applyFill="1" applyBorder="1" applyAlignment="1">
      <alignment horizontal="left" wrapText="1"/>
    </xf>
    <xf numFmtId="0" fontId="52" fillId="0" borderId="2" xfId="0" applyFont="1" applyBorder="1" applyAlignment="1">
      <alignment vertical="top"/>
    </xf>
    <xf numFmtId="0" fontId="54" fillId="0" borderId="2" xfId="0" applyFont="1" applyBorder="1" applyAlignment="1">
      <alignment vertical="center"/>
    </xf>
    <xf numFmtId="0" fontId="3" fillId="0" borderId="2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51" fillId="4" borderId="1" xfId="0" applyFont="1" applyFill="1" applyBorder="1" applyAlignment="1">
      <alignment horizontal="center" vertical="center"/>
    </xf>
    <xf numFmtId="0" fontId="52" fillId="0" borderId="1" xfId="0" applyFont="1" applyBorder="1" applyAlignment="1">
      <alignment horizontal="center" vertical="top"/>
    </xf>
    <xf numFmtId="0" fontId="54" fillId="0" borderId="0" xfId="0" applyFont="1" applyAlignment="1">
      <alignment horizontal="center" vertical="top"/>
    </xf>
    <xf numFmtId="0" fontId="54" fillId="0" borderId="1" xfId="0" applyFont="1" applyBorder="1" applyAlignment="1">
      <alignment horizontal="center" vertical="top"/>
    </xf>
    <xf numFmtId="0" fontId="54" fillId="0" borderId="0" xfId="0" applyFont="1" applyFill="1" applyAlignment="1">
      <alignment horizontal="center" vertical="top"/>
    </xf>
    <xf numFmtId="0" fontId="5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6" fillId="0" borderId="3" xfId="1" applyBorder="1" applyAlignment="1" applyProtection="1">
      <alignment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Fill="1" applyAlignment="1">
      <alignment horizontal="left"/>
    </xf>
    <xf numFmtId="3" fontId="0" fillId="0" borderId="8" xfId="0" applyNumberFormat="1" applyBorder="1" applyAlignment="1">
      <alignment vertical="top"/>
    </xf>
    <xf numFmtId="3" fontId="0" fillId="0" borderId="9" xfId="0" applyNumberFormat="1" applyBorder="1" applyAlignment="1">
      <alignment vertical="top"/>
    </xf>
    <xf numFmtId="0" fontId="2" fillId="0" borderId="9" xfId="0" applyFont="1" applyBorder="1" applyAlignment="1">
      <alignment vertical="top"/>
    </xf>
    <xf numFmtId="0" fontId="2" fillId="0" borderId="2" xfId="0" applyFont="1" applyFill="1" applyBorder="1" applyAlignment="1">
      <alignment horizontal="center" vertical="top"/>
    </xf>
    <xf numFmtId="165" fontId="10" fillId="0" borderId="1" xfId="0" applyNumberFormat="1" applyFont="1" applyFill="1" applyBorder="1"/>
    <xf numFmtId="165" fontId="11" fillId="0" borderId="1" xfId="0" applyNumberFormat="1" applyFont="1" applyFill="1" applyBorder="1"/>
    <xf numFmtId="0" fontId="73" fillId="43" borderId="1" xfId="0" applyFont="1" applyFill="1" applyBorder="1" applyAlignment="1">
      <alignment horizontal="right" vertical="center" wrapText="1"/>
    </xf>
    <xf numFmtId="0" fontId="73" fillId="0" borderId="0" xfId="0" applyFont="1"/>
    <xf numFmtId="0" fontId="73" fillId="0" borderId="1" xfId="0" applyFont="1" applyBorder="1"/>
    <xf numFmtId="0" fontId="73" fillId="42" borderId="2" xfId="0" applyFont="1" applyFill="1" applyBorder="1" applyAlignment="1">
      <alignment horizontal="right" vertical="center" wrapText="1"/>
    </xf>
    <xf numFmtId="0" fontId="73" fillId="43" borderId="2" xfId="0" applyFont="1" applyFill="1" applyBorder="1" applyAlignment="1">
      <alignment horizontal="right" vertical="center" wrapText="1"/>
    </xf>
    <xf numFmtId="0" fontId="6" fillId="4" borderId="3" xfId="1" applyFill="1" applyBorder="1" applyAlignment="1" applyProtection="1">
      <alignment horizontal="center" vertical="top" wrapText="1"/>
    </xf>
    <xf numFmtId="3" fontId="14" fillId="0" borderId="1" xfId="0" applyNumberFormat="1" applyFont="1" applyFill="1" applyBorder="1" applyAlignment="1">
      <alignment horizontal="right" vertical="top"/>
    </xf>
    <xf numFmtId="165" fontId="2" fillId="0" borderId="2" xfId="0" applyNumberFormat="1" applyFont="1" applyFill="1" applyBorder="1" applyAlignment="1">
      <alignment vertical="top"/>
    </xf>
    <xf numFmtId="165" fontId="0" fillId="0" borderId="2" xfId="0" applyNumberFormat="1" applyFill="1" applyBorder="1" applyAlignment="1">
      <alignment vertical="top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0" fontId="73" fillId="42" borderId="30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1" fontId="0" fillId="0" borderId="2" xfId="0" applyNumberFormat="1" applyFont="1" applyFill="1" applyBorder="1"/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3" fontId="2" fillId="0" borderId="1" xfId="0" applyNumberFormat="1" applyFont="1" applyFill="1" applyBorder="1" applyAlignment="1">
      <alignment vertical="top"/>
    </xf>
    <xf numFmtId="0" fontId="2" fillId="0" borderId="3" xfId="0" applyFont="1" applyFill="1" applyBorder="1" applyAlignment="1">
      <alignment vertical="top" wrapText="1"/>
    </xf>
    <xf numFmtId="0" fontId="73" fillId="0" borderId="0" xfId="0" applyFont="1" applyFill="1"/>
    <xf numFmtId="0" fontId="0" fillId="0" borderId="1" xfId="0" applyFill="1" applyBorder="1" applyAlignment="1">
      <alignment horizontal="right"/>
    </xf>
    <xf numFmtId="0" fontId="2" fillId="0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1" fontId="2" fillId="0" borderId="3" xfId="0" applyNumberFormat="1" applyFont="1" applyFill="1" applyBorder="1" applyAlignment="1">
      <alignment horizontal="right" vertical="top"/>
    </xf>
    <xf numFmtId="0" fontId="12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0" fontId="0" fillId="0" borderId="1" xfId="0" applyFont="1" applyFill="1" applyBorder="1"/>
    <xf numFmtId="2" fontId="0" fillId="0" borderId="1" xfId="0" applyNumberFormat="1" applyFont="1" applyFill="1" applyBorder="1"/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0" fontId="12" fillId="2" borderId="3" xfId="0" applyFont="1" applyFill="1" applyBorder="1" applyAlignment="1">
      <alignment horizontal="center" vertical="center" wrapText="1"/>
    </xf>
    <xf numFmtId="0" fontId="0" fillId="0" borderId="29" xfId="0" applyBorder="1"/>
    <xf numFmtId="0" fontId="0" fillId="0" borderId="10" xfId="0" applyBorder="1" applyAlignment="1">
      <alignment vertical="top"/>
    </xf>
    <xf numFmtId="0" fontId="6" fillId="4" borderId="7" xfId="1" applyFill="1" applyBorder="1" applyAlignment="1" applyProtection="1">
      <alignment horizontal="left" wrapText="1"/>
    </xf>
    <xf numFmtId="0" fontId="12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0" fontId="4" fillId="4" borderId="8" xfId="0" applyFont="1" applyFill="1" applyBorder="1" applyAlignment="1">
      <alignment horizontal="left" wrapText="1"/>
    </xf>
    <xf numFmtId="0" fontId="73" fillId="0" borderId="2" xfId="0" applyFont="1" applyFill="1" applyBorder="1" applyAlignment="1">
      <alignment horizontal="right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0" fontId="6" fillId="0" borderId="2" xfId="1" applyBorder="1" applyAlignment="1" applyProtection="1">
      <alignment horizontal="left" vertical="top" wrapText="1"/>
    </xf>
    <xf numFmtId="0" fontId="0" fillId="0" borderId="2" xfId="0" applyFill="1" applyBorder="1" applyAlignment="1">
      <alignment horizontal="right"/>
    </xf>
    <xf numFmtId="0" fontId="0" fillId="0" borderId="2" xfId="0" applyFont="1" applyFill="1" applyBorder="1"/>
    <xf numFmtId="2" fontId="0" fillId="0" borderId="2" xfId="0" applyNumberFormat="1" applyFont="1" applyFill="1" applyBorder="1"/>
    <xf numFmtId="0" fontId="0" fillId="0" borderId="1" xfId="0" applyFill="1" applyBorder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0" fontId="12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 wrapText="1"/>
    </xf>
    <xf numFmtId="3" fontId="54" fillId="0" borderId="1" xfId="38" applyNumberFormat="1" applyFont="1" applyFill="1" applyBorder="1" applyAlignment="1">
      <alignment horizontal="right" vertical="center" wrapText="1" indent="1"/>
    </xf>
    <xf numFmtId="0" fontId="2" fillId="0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1" fontId="0" fillId="0" borderId="1" xfId="0" applyNumberFormat="1" applyFont="1" applyFill="1" applyBorder="1"/>
    <xf numFmtId="3" fontId="2" fillId="0" borderId="9" xfId="0" applyNumberFormat="1" applyFont="1" applyFill="1" applyBorder="1" applyAlignment="1">
      <alignment vertical="top"/>
    </xf>
    <xf numFmtId="3" fontId="2" fillId="0" borderId="10" xfId="0" applyNumberFormat="1" applyFont="1" applyFill="1" applyBorder="1"/>
    <xf numFmtId="3" fontId="2" fillId="0" borderId="29" xfId="0" applyNumberFormat="1" applyFont="1" applyFill="1" applyBorder="1" applyAlignment="1">
      <alignment vertical="top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vertical="top"/>
    </xf>
    <xf numFmtId="0" fontId="0" fillId="0" borderId="1" xfId="0" applyFont="1" applyFill="1" applyBorder="1" applyAlignment="1">
      <alignment vertical="top" wrapText="1"/>
    </xf>
    <xf numFmtId="0" fontId="0" fillId="0" borderId="2" xfId="0" applyFill="1" applyBorder="1" applyAlignment="1">
      <alignment horizontal="center" vertical="top" wrapText="1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0" fontId="12" fillId="2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3" xfId="0" applyFont="1" applyFill="1" applyBorder="1" applyAlignment="1">
      <alignment horizontal="left" wrapText="1"/>
    </xf>
    <xf numFmtId="3" fontId="74" fillId="0" borderId="1" xfId="0" applyNumberFormat="1" applyFont="1" applyBorder="1"/>
    <xf numFmtId="0" fontId="72" fillId="0" borderId="1" xfId="0" applyFont="1" applyBorder="1"/>
    <xf numFmtId="17" fontId="2" fillId="0" borderId="8" xfId="0" applyNumberFormat="1" applyFont="1" applyBorder="1" applyAlignment="1">
      <alignment vertical="top"/>
    </xf>
    <xf numFmtId="0" fontId="0" fillId="0" borderId="1" xfId="0" applyBorder="1" applyAlignment="1">
      <alignment horizontal="center" wrapText="1"/>
    </xf>
    <xf numFmtId="0" fontId="0" fillId="0" borderId="4" xfId="0" applyBorder="1"/>
    <xf numFmtId="3" fontId="0" fillId="0" borderId="1" xfId="0" applyNumberFormat="1" applyBorder="1"/>
    <xf numFmtId="0" fontId="2" fillId="0" borderId="1" xfId="0" applyFont="1" applyBorder="1"/>
    <xf numFmtId="0" fontId="12" fillId="2" borderId="19" xfId="0" applyFont="1" applyFill="1" applyBorder="1" applyAlignment="1">
      <alignment horizontal="center" vertical="center" wrapText="1"/>
    </xf>
    <xf numFmtId="0" fontId="54" fillId="0" borderId="0" xfId="0" applyFont="1" applyAlignment="1" applyProtection="1">
      <alignment horizontal="center" vertical="center"/>
      <protection locked="0"/>
    </xf>
    <xf numFmtId="0" fontId="54" fillId="0" borderId="0" xfId="0" applyFont="1" applyAlignment="1" applyProtection="1">
      <alignment vertical="center"/>
      <protection locked="0"/>
    </xf>
    <xf numFmtId="0" fontId="53" fillId="0" borderId="2" xfId="0" applyFont="1" applyFill="1" applyBorder="1" applyAlignment="1" applyProtection="1">
      <alignment vertical="center" wrapText="1"/>
      <protection locked="0"/>
    </xf>
    <xf numFmtId="0" fontId="53" fillId="0" borderId="1" xfId="0" applyFont="1" applyFill="1" applyBorder="1" applyAlignment="1" applyProtection="1">
      <alignment vertical="center" wrapText="1"/>
      <protection locked="0"/>
    </xf>
    <xf numFmtId="0" fontId="54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3" fontId="2" fillId="0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Fill="1" applyAlignment="1" applyProtection="1">
      <alignment vertical="center"/>
      <protection locked="0"/>
    </xf>
    <xf numFmtId="165" fontId="0" fillId="0" borderId="3" xfId="0" applyNumberFormat="1" applyFill="1" applyBorder="1" applyAlignment="1">
      <alignment horizontal="center" vertical="center"/>
    </xf>
    <xf numFmtId="165" fontId="0" fillId="0" borderId="2" xfId="0" applyNumberFormat="1" applyFill="1" applyBorder="1" applyAlignment="1">
      <alignment vertical="center"/>
    </xf>
    <xf numFmtId="165" fontId="0" fillId="0" borderId="0" xfId="0" applyNumberFormat="1" applyAlignment="1">
      <alignment vertical="center"/>
    </xf>
    <xf numFmtId="0" fontId="2" fillId="0" borderId="2" xfId="0" applyFont="1" applyFill="1" applyBorder="1" applyAlignment="1">
      <alignment horizontal="center" vertical="top" wrapText="1"/>
    </xf>
    <xf numFmtId="0" fontId="73" fillId="42" borderId="0" xfId="0" applyFont="1" applyFill="1" applyBorder="1" applyAlignment="1">
      <alignment horizontal="right" vertical="center" wrapText="1"/>
    </xf>
    <xf numFmtId="0" fontId="0" fillId="0" borderId="31" xfId="0" applyBorder="1"/>
    <xf numFmtId="17" fontId="2" fillId="0" borderId="2" xfId="0" applyNumberFormat="1" applyFont="1" applyBorder="1" applyAlignment="1">
      <alignment horizontal="center" vertical="center"/>
    </xf>
    <xf numFmtId="17" fontId="2" fillId="0" borderId="8" xfId="0" applyNumberFormat="1" applyFont="1" applyBorder="1" applyAlignment="1">
      <alignment horizontal="center" vertical="center"/>
    </xf>
    <xf numFmtId="0" fontId="53" fillId="0" borderId="7" xfId="0" applyFont="1" applyFill="1" applyBorder="1" applyAlignment="1" applyProtection="1">
      <alignment vertical="center" wrapText="1"/>
      <protection locked="0"/>
    </xf>
    <xf numFmtId="3" fontId="2" fillId="0" borderId="9" xfId="0" applyNumberFormat="1" applyFont="1" applyFill="1" applyBorder="1" applyAlignment="1" applyProtection="1">
      <alignment vertical="top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0" fontId="75" fillId="3" borderId="5" xfId="0" applyFont="1" applyFill="1" applyBorder="1" applyAlignment="1">
      <alignment horizontal="center" vertical="top" wrapText="1"/>
    </xf>
    <xf numFmtId="0" fontId="53" fillId="3" borderId="1" xfId="0" applyFont="1" applyFill="1" applyBorder="1" applyAlignment="1" applyProtection="1">
      <alignment vertical="center" wrapText="1"/>
      <protection locked="0"/>
    </xf>
    <xf numFmtId="0" fontId="53" fillId="3" borderId="7" xfId="0" applyFont="1" applyFill="1" applyBorder="1" applyAlignment="1" applyProtection="1">
      <alignment vertical="center" wrapText="1"/>
      <protection locked="0"/>
    </xf>
    <xf numFmtId="3" fontId="2" fillId="3" borderId="9" xfId="0" applyNumberFormat="1" applyFont="1" applyFill="1" applyBorder="1" applyAlignment="1" applyProtection="1">
      <alignment vertical="top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6" fillId="0" borderId="10" xfId="1" applyBorder="1" applyAlignment="1" applyProtection="1">
      <alignment horizontal="center" vertical="top"/>
    </xf>
    <xf numFmtId="0" fontId="4" fillId="3" borderId="3" xfId="0" applyFont="1" applyFill="1" applyBorder="1" applyAlignment="1">
      <alignment vertical="top"/>
    </xf>
    <xf numFmtId="0" fontId="6" fillId="0" borderId="3" xfId="1" applyBorder="1" applyAlignment="1" applyProtection="1">
      <alignment horizontal="left" vertical="top" wrapText="1"/>
    </xf>
    <xf numFmtId="0" fontId="4" fillId="3" borderId="1" xfId="0" applyFont="1" applyFill="1" applyBorder="1" applyAlignment="1">
      <alignment horizontal="left" wrapText="1"/>
    </xf>
    <xf numFmtId="0" fontId="0" fillId="3" borderId="2" xfId="0" applyFill="1" applyBorder="1"/>
    <xf numFmtId="2" fontId="0" fillId="3" borderId="2" xfId="0" applyNumberFormat="1" applyFont="1" applyFill="1" applyBorder="1"/>
    <xf numFmtId="2" fontId="0" fillId="3" borderId="8" xfId="0" applyNumberFormat="1" applyFont="1" applyFill="1" applyBorder="1"/>
    <xf numFmtId="0" fontId="4" fillId="3" borderId="8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/>
    </xf>
    <xf numFmtId="0" fontId="0" fillId="3" borderId="1" xfId="0" applyFill="1" applyBorder="1"/>
    <xf numFmtId="3" fontId="0" fillId="3" borderId="7" xfId="0" applyNumberFormat="1" applyFill="1" applyBorder="1"/>
    <xf numFmtId="0" fontId="3" fillId="3" borderId="1" xfId="0" applyFont="1" applyFill="1" applyBorder="1"/>
    <xf numFmtId="0" fontId="2" fillId="0" borderId="6" xfId="0" applyFont="1" applyBorder="1" applyAlignment="1">
      <alignment horizontal="center"/>
    </xf>
    <xf numFmtId="0" fontId="12" fillId="2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vertical="top"/>
    </xf>
    <xf numFmtId="0" fontId="0" fillId="0" borderId="1" xfId="0" applyFill="1" applyBorder="1" applyAlignment="1">
      <alignment horizontal="center" wrapText="1"/>
    </xf>
    <xf numFmtId="1" fontId="2" fillId="0" borderId="7" xfId="0" applyNumberFormat="1" applyFont="1" applyFill="1" applyBorder="1"/>
    <xf numFmtId="1" fontId="2" fillId="0" borderId="29" xfId="0" applyNumberFormat="1" applyFont="1" applyFill="1" applyBorder="1"/>
    <xf numFmtId="1" fontId="0" fillId="0" borderId="29" xfId="0" applyNumberFormat="1" applyFont="1" applyFill="1" applyBorder="1"/>
    <xf numFmtId="1" fontId="0" fillId="0" borderId="29" xfId="0" applyNumberFormat="1" applyFill="1" applyBorder="1" applyAlignment="1">
      <alignment vertical="top"/>
    </xf>
    <xf numFmtId="1" fontId="0" fillId="0" borderId="10" xfId="0" applyNumberFormat="1" applyFill="1" applyBorder="1" applyAlignment="1">
      <alignment vertical="top"/>
    </xf>
    <xf numFmtId="1" fontId="2" fillId="0" borderId="2" xfId="0" applyNumberFormat="1" applyFont="1" applyFill="1" applyBorder="1" applyAlignment="1">
      <alignment vertical="center"/>
    </xf>
    <xf numFmtId="0" fontId="0" fillId="0" borderId="9" xfId="0" applyFont="1" applyFill="1" applyBorder="1" applyAlignment="1">
      <alignment vertical="top"/>
    </xf>
    <xf numFmtId="165" fontId="0" fillId="0" borderId="1" xfId="0" applyNumberFormat="1" applyFill="1" applyBorder="1" applyAlignment="1">
      <alignment vertical="top"/>
    </xf>
    <xf numFmtId="17" fontId="2" fillId="0" borderId="8" xfId="0" applyNumberFormat="1" applyFont="1" applyFill="1" applyBorder="1" applyAlignment="1">
      <alignment vertical="top"/>
    </xf>
    <xf numFmtId="0" fontId="0" fillId="0" borderId="2" xfId="0" applyFill="1" applyBorder="1" applyAlignment="1">
      <alignment horizontal="center" vertical="top"/>
    </xf>
    <xf numFmtId="3" fontId="0" fillId="0" borderId="7" xfId="0" applyNumberFormat="1" applyFill="1" applyBorder="1"/>
    <xf numFmtId="0" fontId="5" fillId="0" borderId="1" xfId="0" applyFont="1" applyFill="1" applyBorder="1"/>
    <xf numFmtId="0" fontId="0" fillId="0" borderId="10" xfId="0" applyFill="1" applyBorder="1"/>
    <xf numFmtId="0" fontId="2" fillId="3" borderId="19" xfId="0" applyFont="1" applyFill="1" applyBorder="1" applyAlignment="1" applyProtection="1">
      <alignment horizontal="center" vertical="center"/>
      <protection locked="0"/>
    </xf>
    <xf numFmtId="0" fontId="4" fillId="3" borderId="19" xfId="0" applyFont="1" applyFill="1" applyBorder="1" applyAlignment="1">
      <alignment horizontal="left" wrapText="1"/>
    </xf>
    <xf numFmtId="3" fontId="0" fillId="3" borderId="29" xfId="0" applyNumberFormat="1" applyFill="1" applyBorder="1"/>
    <xf numFmtId="0" fontId="2" fillId="0" borderId="7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17" fontId="5" fillId="0" borderId="1" xfId="0" applyNumberFormat="1" applyFont="1" applyFill="1" applyBorder="1" applyAlignment="1">
      <alignment vertical="top"/>
    </xf>
    <xf numFmtId="17" fontId="2" fillId="0" borderId="1" xfId="0" applyNumberFormat="1" applyFont="1" applyBorder="1" applyAlignment="1">
      <alignment horizontal="center" vertical="center"/>
    </xf>
    <xf numFmtId="17" fontId="2" fillId="0" borderId="1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4" borderId="1" xfId="0" applyFill="1" applyBorder="1"/>
    <xf numFmtId="0" fontId="0" fillId="4" borderId="0" xfId="0" applyFill="1" applyBorder="1"/>
    <xf numFmtId="0" fontId="12" fillId="2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wrapText="1"/>
    </xf>
    <xf numFmtId="0" fontId="6" fillId="0" borderId="3" xfId="1" applyBorder="1" applyAlignment="1" applyProtection="1">
      <alignment horizontal="left" vertical="top" wrapText="1"/>
    </xf>
    <xf numFmtId="0" fontId="4" fillId="3" borderId="3" xfId="0" applyFont="1" applyFill="1" applyBorder="1" applyAlignment="1">
      <alignment vertical="top"/>
    </xf>
    <xf numFmtId="17" fontId="2" fillId="0" borderId="4" xfId="0" applyNumberFormat="1" applyFont="1" applyBorder="1" applyAlignment="1">
      <alignment horizontal="center" vertical="center"/>
    </xf>
    <xf numFmtId="2" fontId="0" fillId="0" borderId="2" xfId="0" applyNumberForma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top" wrapText="1"/>
    </xf>
    <xf numFmtId="0" fontId="0" fillId="0" borderId="4" xfId="0" applyBorder="1" applyAlignment="1">
      <alignment vertical="center"/>
    </xf>
    <xf numFmtId="0" fontId="4" fillId="3" borderId="2" xfId="0" applyFont="1" applyFill="1" applyBorder="1" applyAlignment="1">
      <alignment vertical="top"/>
    </xf>
    <xf numFmtId="0" fontId="4" fillId="3" borderId="3" xfId="0" applyFont="1" applyFill="1" applyBorder="1" applyAlignment="1">
      <alignment vertical="top"/>
    </xf>
    <xf numFmtId="0" fontId="6" fillId="0" borderId="8" xfId="1" applyBorder="1" applyAlignment="1" applyProtection="1">
      <alignment horizontal="left" vertical="top" wrapText="1"/>
    </xf>
    <xf numFmtId="0" fontId="6" fillId="0" borderId="9" xfId="1" applyBorder="1" applyAlignment="1" applyProtection="1">
      <alignment horizontal="left" vertical="top" wrapText="1"/>
    </xf>
    <xf numFmtId="0" fontId="6" fillId="0" borderId="5" xfId="1" applyBorder="1" applyAlignment="1" applyProtection="1">
      <alignment horizontal="left" vertical="top" wrapText="1"/>
    </xf>
    <xf numFmtId="0" fontId="53" fillId="3" borderId="2" xfId="0" applyFont="1" applyFill="1" applyBorder="1" applyAlignment="1">
      <alignment vertical="top"/>
    </xf>
    <xf numFmtId="0" fontId="53" fillId="3" borderId="3" xfId="0" applyFont="1" applyFill="1" applyBorder="1" applyAlignment="1">
      <alignment vertical="top"/>
    </xf>
    <xf numFmtId="0" fontId="6" fillId="0" borderId="8" xfId="1" applyBorder="1" applyAlignment="1" applyProtection="1">
      <alignment horizontal="left" vertical="center" wrapText="1"/>
    </xf>
    <xf numFmtId="0" fontId="6" fillId="0" borderId="9" xfId="1" applyBorder="1" applyAlignment="1" applyProtection="1">
      <alignment horizontal="left" vertical="center" wrapText="1"/>
    </xf>
    <xf numFmtId="0" fontId="6" fillId="0" borderId="5" xfId="1" applyBorder="1" applyAlignment="1" applyProtection="1">
      <alignment horizontal="left" vertical="center" wrapText="1"/>
    </xf>
    <xf numFmtId="0" fontId="4" fillId="3" borderId="2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 wrapText="1"/>
    </xf>
    <xf numFmtId="0" fontId="6" fillId="0" borderId="3" xfId="1" applyBorder="1" applyAlignment="1" applyProtection="1">
      <alignment horizontal="left" vertical="top" wrapText="1"/>
    </xf>
    <xf numFmtId="0" fontId="6" fillId="0" borderId="19" xfId="1" applyBorder="1" applyAlignment="1" applyProtection="1">
      <alignment horizontal="left" vertical="top" wrapText="1"/>
    </xf>
    <xf numFmtId="0" fontId="6" fillId="0" borderId="0" xfId="1" applyBorder="1" applyAlignment="1" applyProtection="1">
      <alignment horizontal="left" vertical="top" wrapText="1"/>
    </xf>
    <xf numFmtId="0" fontId="6" fillId="0" borderId="6" xfId="1" applyBorder="1" applyAlignment="1" applyProtection="1">
      <alignment horizontal="left" vertical="top" wrapText="1"/>
    </xf>
    <xf numFmtId="0" fontId="6" fillId="0" borderId="8" xfId="1" applyBorder="1" applyAlignment="1" applyProtection="1">
      <alignment horizontal="left" vertical="center"/>
    </xf>
    <xf numFmtId="0" fontId="6" fillId="0" borderId="9" xfId="1" applyBorder="1" applyAlignment="1" applyProtection="1">
      <alignment horizontal="left" vertical="center"/>
    </xf>
    <xf numFmtId="0" fontId="6" fillId="0" borderId="5" xfId="1" applyBorder="1" applyAlignment="1" applyProtection="1">
      <alignment horizontal="left" vertical="center"/>
    </xf>
    <xf numFmtId="0" fontId="6" fillId="0" borderId="19" xfId="1" applyBorder="1" applyAlignment="1" applyProtection="1">
      <alignment horizontal="center" wrapText="1"/>
    </xf>
    <xf numFmtId="0" fontId="0" fillId="0" borderId="6" xfId="0" applyBorder="1" applyAlignment="1">
      <alignment horizont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6" fillId="0" borderId="1" xfId="1" applyBorder="1" applyAlignment="1" applyProtection="1">
      <alignment horizontal="center" wrapText="1"/>
    </xf>
    <xf numFmtId="0" fontId="6" fillId="0" borderId="1" xfId="1" applyBorder="1" applyAlignment="1" applyProtection="1">
      <alignment horizontal="left" vertical="center" wrapText="1"/>
    </xf>
    <xf numFmtId="0" fontId="6" fillId="0" borderId="7" xfId="1" applyBorder="1" applyAlignment="1" applyProtection="1">
      <alignment horizontal="center" vertical="top"/>
    </xf>
    <xf numFmtId="0" fontId="6" fillId="0" borderId="29" xfId="1" applyBorder="1" applyAlignment="1" applyProtection="1">
      <alignment horizontal="center" vertical="top"/>
    </xf>
    <xf numFmtId="0" fontId="6" fillId="0" borderId="10" xfId="1" applyBorder="1" applyAlignment="1" applyProtection="1">
      <alignment horizontal="center" vertical="top"/>
    </xf>
    <xf numFmtId="0" fontId="6" fillId="0" borderId="2" xfId="1" applyFill="1" applyBorder="1" applyAlignment="1" applyProtection="1">
      <alignment horizontal="left" vertical="top" wrapText="1"/>
    </xf>
    <xf numFmtId="0" fontId="6" fillId="4" borderId="7" xfId="1" applyFill="1" applyBorder="1" applyAlignment="1" applyProtection="1">
      <alignment horizontal="left" vertical="top" wrapText="1"/>
    </xf>
    <xf numFmtId="0" fontId="6" fillId="4" borderId="29" xfId="1" applyFill="1" applyBorder="1" applyAlignment="1" applyProtection="1">
      <alignment horizontal="left" vertical="top" wrapText="1"/>
    </xf>
    <xf numFmtId="0" fontId="6" fillId="4" borderId="10" xfId="1" applyFill="1" applyBorder="1" applyAlignment="1" applyProtection="1">
      <alignment horizontal="left" vertical="top" wrapText="1"/>
    </xf>
    <xf numFmtId="0" fontId="6" fillId="0" borderId="2" xfId="1" applyBorder="1" applyAlignment="1" applyProtection="1">
      <alignment horizontal="left" vertical="top" wrapText="1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165" fontId="2" fillId="0" borderId="1" xfId="0" applyNumberFormat="1" applyFont="1" applyFill="1" applyBorder="1"/>
    <xf numFmtId="165" fontId="0" fillId="0" borderId="1" xfId="0" applyNumberFormat="1" applyFill="1" applyBorder="1" applyAlignment="1">
      <alignment vertical="center"/>
    </xf>
    <xf numFmtId="1" fontId="2" fillId="0" borderId="2" xfId="0" applyNumberFormat="1" applyFont="1" applyFill="1" applyBorder="1" applyAlignment="1">
      <alignment horizontal="center" vertical="center"/>
    </xf>
    <xf numFmtId="3" fontId="0" fillId="0" borderId="0" xfId="0" applyNumberFormat="1" applyFill="1"/>
    <xf numFmtId="0" fontId="0" fillId="0" borderId="1" xfId="0" applyFill="1" applyBorder="1" applyAlignment="1">
      <alignment horizontal="left" vertical="top"/>
    </xf>
    <xf numFmtId="0" fontId="0" fillId="0" borderId="2" xfId="0" applyFill="1" applyBorder="1" applyAlignment="1">
      <alignment vertical="center"/>
    </xf>
    <xf numFmtId="3" fontId="0" fillId="0" borderId="2" xfId="0" applyNumberFormat="1" applyFill="1" applyBorder="1" applyAlignment="1">
      <alignment vertical="center"/>
    </xf>
    <xf numFmtId="0" fontId="2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</cellXfs>
  <cellStyles count="1381">
    <cellStyle name="20% - Accent1 2" xfId="1213" xr:uid="{00000000-0005-0000-0000-000000000000}"/>
    <cellStyle name="20% - Accent1 3" xfId="1214" xr:uid="{00000000-0005-0000-0000-000001000000}"/>
    <cellStyle name="20% - Accent1 4" xfId="1215" xr:uid="{00000000-0005-0000-0000-000002000000}"/>
    <cellStyle name="20% - Accent1 5" xfId="1216" xr:uid="{00000000-0005-0000-0000-000003000000}"/>
    <cellStyle name="20% - Accent2 2" xfId="1217" xr:uid="{00000000-0005-0000-0000-000004000000}"/>
    <cellStyle name="20% - Accent2 3" xfId="1218" xr:uid="{00000000-0005-0000-0000-000005000000}"/>
    <cellStyle name="20% - Accent2 4" xfId="1219" xr:uid="{00000000-0005-0000-0000-000006000000}"/>
    <cellStyle name="20% - Accent2 5" xfId="1220" xr:uid="{00000000-0005-0000-0000-000007000000}"/>
    <cellStyle name="20% - Accent3 2" xfId="1221" xr:uid="{00000000-0005-0000-0000-000008000000}"/>
    <cellStyle name="20% - Accent3 3" xfId="1222" xr:uid="{00000000-0005-0000-0000-000009000000}"/>
    <cellStyle name="20% - Accent3 4" xfId="1223" xr:uid="{00000000-0005-0000-0000-00000A000000}"/>
    <cellStyle name="20% - Accent3 5" xfId="1224" xr:uid="{00000000-0005-0000-0000-00000B000000}"/>
    <cellStyle name="20% - Accent4 2" xfId="1225" xr:uid="{00000000-0005-0000-0000-00000C000000}"/>
    <cellStyle name="20% - Accent4 3" xfId="1226" xr:uid="{00000000-0005-0000-0000-00000D000000}"/>
    <cellStyle name="20% - Accent4 4" xfId="1227" xr:uid="{00000000-0005-0000-0000-00000E000000}"/>
    <cellStyle name="20% - Accent4 5" xfId="1228" xr:uid="{00000000-0005-0000-0000-00000F000000}"/>
    <cellStyle name="20% - Accent5 2" xfId="1229" xr:uid="{00000000-0005-0000-0000-000010000000}"/>
    <cellStyle name="20% - Accent5 3" xfId="1230" xr:uid="{00000000-0005-0000-0000-000011000000}"/>
    <cellStyle name="20% - Accent5 4" xfId="1231" xr:uid="{00000000-0005-0000-0000-000012000000}"/>
    <cellStyle name="20% - Accent5 5" xfId="1232" xr:uid="{00000000-0005-0000-0000-000013000000}"/>
    <cellStyle name="20% - Accent6 2" xfId="1233" xr:uid="{00000000-0005-0000-0000-000014000000}"/>
    <cellStyle name="20% - Accent6 3" xfId="1234" xr:uid="{00000000-0005-0000-0000-000015000000}"/>
    <cellStyle name="20% - Accent6 4" xfId="1235" xr:uid="{00000000-0005-0000-0000-000016000000}"/>
    <cellStyle name="20% - Accent6 5" xfId="1236" xr:uid="{00000000-0005-0000-0000-000017000000}"/>
    <cellStyle name="40% - Accent1 2" xfId="1237" xr:uid="{00000000-0005-0000-0000-000018000000}"/>
    <cellStyle name="40% - Accent1 3" xfId="1238" xr:uid="{00000000-0005-0000-0000-000019000000}"/>
    <cellStyle name="40% - Accent1 4" xfId="1239" xr:uid="{00000000-0005-0000-0000-00001A000000}"/>
    <cellStyle name="40% - Accent1 5" xfId="1240" xr:uid="{00000000-0005-0000-0000-00001B000000}"/>
    <cellStyle name="40% - Accent2 2" xfId="1241" xr:uid="{00000000-0005-0000-0000-00001C000000}"/>
    <cellStyle name="40% - Accent2 3" xfId="1242" xr:uid="{00000000-0005-0000-0000-00001D000000}"/>
    <cellStyle name="40% - Accent2 4" xfId="1243" xr:uid="{00000000-0005-0000-0000-00001E000000}"/>
    <cellStyle name="40% - Accent2 5" xfId="1244" xr:uid="{00000000-0005-0000-0000-00001F000000}"/>
    <cellStyle name="40% - Accent3 2" xfId="1245" xr:uid="{00000000-0005-0000-0000-000020000000}"/>
    <cellStyle name="40% - Accent3 3" xfId="1246" xr:uid="{00000000-0005-0000-0000-000021000000}"/>
    <cellStyle name="40% - Accent3 4" xfId="1247" xr:uid="{00000000-0005-0000-0000-000022000000}"/>
    <cellStyle name="40% - Accent3 5" xfId="1248" xr:uid="{00000000-0005-0000-0000-000023000000}"/>
    <cellStyle name="40% - Accent4 2" xfId="1249" xr:uid="{00000000-0005-0000-0000-000024000000}"/>
    <cellStyle name="40% - Accent4 3" xfId="1250" xr:uid="{00000000-0005-0000-0000-000025000000}"/>
    <cellStyle name="40% - Accent4 4" xfId="1251" xr:uid="{00000000-0005-0000-0000-000026000000}"/>
    <cellStyle name="40% - Accent4 5" xfId="1252" xr:uid="{00000000-0005-0000-0000-000027000000}"/>
    <cellStyle name="40% - Accent5 2" xfId="1253" xr:uid="{00000000-0005-0000-0000-000028000000}"/>
    <cellStyle name="40% - Accent5 3" xfId="1254" xr:uid="{00000000-0005-0000-0000-000029000000}"/>
    <cellStyle name="40% - Accent5 4" xfId="1255" xr:uid="{00000000-0005-0000-0000-00002A000000}"/>
    <cellStyle name="40% - Accent5 5" xfId="1256" xr:uid="{00000000-0005-0000-0000-00002B000000}"/>
    <cellStyle name="40% - Accent6 2" xfId="1257" xr:uid="{00000000-0005-0000-0000-00002C000000}"/>
    <cellStyle name="40% - Accent6 3" xfId="1258" xr:uid="{00000000-0005-0000-0000-00002D000000}"/>
    <cellStyle name="40% - Accent6 4" xfId="1259" xr:uid="{00000000-0005-0000-0000-00002E000000}"/>
    <cellStyle name="40% - Accent6 5" xfId="1260" xr:uid="{00000000-0005-0000-0000-00002F000000}"/>
    <cellStyle name="60% - Accent1 2" xfId="1261" xr:uid="{00000000-0005-0000-0000-000030000000}"/>
    <cellStyle name="60% - Accent1 3" xfId="1262" xr:uid="{00000000-0005-0000-0000-000031000000}"/>
    <cellStyle name="60% - Accent1 4" xfId="1263" xr:uid="{00000000-0005-0000-0000-000032000000}"/>
    <cellStyle name="60% - Accent1 5" xfId="1264" xr:uid="{00000000-0005-0000-0000-000033000000}"/>
    <cellStyle name="60% - Accent2 2" xfId="1265" xr:uid="{00000000-0005-0000-0000-000034000000}"/>
    <cellStyle name="60% - Accent2 3" xfId="1266" xr:uid="{00000000-0005-0000-0000-000035000000}"/>
    <cellStyle name="60% - Accent2 4" xfId="1267" xr:uid="{00000000-0005-0000-0000-000036000000}"/>
    <cellStyle name="60% - Accent2 5" xfId="1268" xr:uid="{00000000-0005-0000-0000-000037000000}"/>
    <cellStyle name="60% - Accent3 2" xfId="1269" xr:uid="{00000000-0005-0000-0000-000038000000}"/>
    <cellStyle name="60% - Accent3 3" xfId="1270" xr:uid="{00000000-0005-0000-0000-000039000000}"/>
    <cellStyle name="60% - Accent3 4" xfId="1271" xr:uid="{00000000-0005-0000-0000-00003A000000}"/>
    <cellStyle name="60% - Accent3 5" xfId="1272" xr:uid="{00000000-0005-0000-0000-00003B000000}"/>
    <cellStyle name="60% - Accent4 2" xfId="1273" xr:uid="{00000000-0005-0000-0000-00003C000000}"/>
    <cellStyle name="60% - Accent4 3" xfId="1274" xr:uid="{00000000-0005-0000-0000-00003D000000}"/>
    <cellStyle name="60% - Accent4 4" xfId="1275" xr:uid="{00000000-0005-0000-0000-00003E000000}"/>
    <cellStyle name="60% - Accent4 5" xfId="1276" xr:uid="{00000000-0005-0000-0000-00003F000000}"/>
    <cellStyle name="60% - Accent5 2" xfId="1277" xr:uid="{00000000-0005-0000-0000-000040000000}"/>
    <cellStyle name="60% - Accent5 3" xfId="1278" xr:uid="{00000000-0005-0000-0000-000041000000}"/>
    <cellStyle name="60% - Accent5 4" xfId="1279" xr:uid="{00000000-0005-0000-0000-000042000000}"/>
    <cellStyle name="60% - Accent5 5" xfId="1280" xr:uid="{00000000-0005-0000-0000-000043000000}"/>
    <cellStyle name="60% - Accent6 2" xfId="1281" xr:uid="{00000000-0005-0000-0000-000044000000}"/>
    <cellStyle name="60% - Accent6 3" xfId="1282" xr:uid="{00000000-0005-0000-0000-000045000000}"/>
    <cellStyle name="60% - Accent6 4" xfId="1283" xr:uid="{00000000-0005-0000-0000-000046000000}"/>
    <cellStyle name="60% - Accent6 5" xfId="1284" xr:uid="{00000000-0005-0000-0000-000047000000}"/>
    <cellStyle name="Accent1 - 20%" xfId="1100" xr:uid="{00000000-0005-0000-0000-000048000000}"/>
    <cellStyle name="Accent1 - 40%" xfId="1101" xr:uid="{00000000-0005-0000-0000-000049000000}"/>
    <cellStyle name="Accent1 - 60%" xfId="1102" xr:uid="{00000000-0005-0000-0000-00004A000000}"/>
    <cellStyle name="Accent1 2" xfId="1285" xr:uid="{00000000-0005-0000-0000-00004B000000}"/>
    <cellStyle name="Accent1 3" xfId="1286" xr:uid="{00000000-0005-0000-0000-00004C000000}"/>
    <cellStyle name="Accent1 4" xfId="1287" xr:uid="{00000000-0005-0000-0000-00004D000000}"/>
    <cellStyle name="Accent1 5" xfId="1288" xr:uid="{00000000-0005-0000-0000-00004E000000}"/>
    <cellStyle name="Accent2 - 20%" xfId="1103" xr:uid="{00000000-0005-0000-0000-00004F000000}"/>
    <cellStyle name="Accent2 - 40%" xfId="1104" xr:uid="{00000000-0005-0000-0000-000050000000}"/>
    <cellStyle name="Accent2 - 60%" xfId="1105" xr:uid="{00000000-0005-0000-0000-000051000000}"/>
    <cellStyle name="Accent2 2" xfId="1289" xr:uid="{00000000-0005-0000-0000-000052000000}"/>
    <cellStyle name="Accent2 3" xfId="1290" xr:uid="{00000000-0005-0000-0000-000053000000}"/>
    <cellStyle name="Accent2 4" xfId="1291" xr:uid="{00000000-0005-0000-0000-000054000000}"/>
    <cellStyle name="Accent2 5" xfId="1292" xr:uid="{00000000-0005-0000-0000-000055000000}"/>
    <cellStyle name="Accent3 - 20%" xfId="1106" xr:uid="{00000000-0005-0000-0000-000056000000}"/>
    <cellStyle name="Accent3 - 40%" xfId="1107" xr:uid="{00000000-0005-0000-0000-000057000000}"/>
    <cellStyle name="Accent3 - 60%" xfId="1108" xr:uid="{00000000-0005-0000-0000-000058000000}"/>
    <cellStyle name="Accent3 2" xfId="1293" xr:uid="{00000000-0005-0000-0000-000059000000}"/>
    <cellStyle name="Accent3 3" xfId="1294" xr:uid="{00000000-0005-0000-0000-00005A000000}"/>
    <cellStyle name="Accent3 4" xfId="1295" xr:uid="{00000000-0005-0000-0000-00005B000000}"/>
    <cellStyle name="Accent3 5" xfId="1296" xr:uid="{00000000-0005-0000-0000-00005C000000}"/>
    <cellStyle name="Accent4 - 20%" xfId="1109" xr:uid="{00000000-0005-0000-0000-00005D000000}"/>
    <cellStyle name="Accent4 - 40%" xfId="1110" xr:uid="{00000000-0005-0000-0000-00005E000000}"/>
    <cellStyle name="Accent4 - 60%" xfId="1111" xr:uid="{00000000-0005-0000-0000-00005F000000}"/>
    <cellStyle name="Accent4 2" xfId="1297" xr:uid="{00000000-0005-0000-0000-000060000000}"/>
    <cellStyle name="Accent4 3" xfId="1298" xr:uid="{00000000-0005-0000-0000-000061000000}"/>
    <cellStyle name="Accent4 4" xfId="1299" xr:uid="{00000000-0005-0000-0000-000062000000}"/>
    <cellStyle name="Accent4 5" xfId="1300" xr:uid="{00000000-0005-0000-0000-000063000000}"/>
    <cellStyle name="Accent5 - 20%" xfId="1112" xr:uid="{00000000-0005-0000-0000-000064000000}"/>
    <cellStyle name="Accent5 - 40%" xfId="1113" xr:uid="{00000000-0005-0000-0000-000065000000}"/>
    <cellStyle name="Accent5 - 60%" xfId="1114" xr:uid="{00000000-0005-0000-0000-000066000000}"/>
    <cellStyle name="Accent5 2" xfId="1301" xr:uid="{00000000-0005-0000-0000-000067000000}"/>
    <cellStyle name="Accent5 3" xfId="1302" xr:uid="{00000000-0005-0000-0000-000068000000}"/>
    <cellStyle name="Accent5 4" xfId="1303" xr:uid="{00000000-0005-0000-0000-000069000000}"/>
    <cellStyle name="Accent5 5" xfId="1304" xr:uid="{00000000-0005-0000-0000-00006A000000}"/>
    <cellStyle name="Accent6 - 20%" xfId="1115" xr:uid="{00000000-0005-0000-0000-00006B000000}"/>
    <cellStyle name="Accent6 - 40%" xfId="1116" xr:uid="{00000000-0005-0000-0000-00006C000000}"/>
    <cellStyle name="Accent6 - 60%" xfId="1117" xr:uid="{00000000-0005-0000-0000-00006D000000}"/>
    <cellStyle name="Accent6 2" xfId="1305" xr:uid="{00000000-0005-0000-0000-00006E000000}"/>
    <cellStyle name="Accent6 3" xfId="1306" xr:uid="{00000000-0005-0000-0000-00006F000000}"/>
    <cellStyle name="Accent6 4" xfId="1307" xr:uid="{00000000-0005-0000-0000-000070000000}"/>
    <cellStyle name="Accent6 5" xfId="1308" xr:uid="{00000000-0005-0000-0000-000071000000}"/>
    <cellStyle name="Bad 2" xfId="1309" xr:uid="{00000000-0005-0000-0000-000072000000}"/>
    <cellStyle name="Bad 3" xfId="1310" xr:uid="{00000000-0005-0000-0000-000073000000}"/>
    <cellStyle name="Bad 4" xfId="1311" xr:uid="{00000000-0005-0000-0000-000074000000}"/>
    <cellStyle name="Bad 5" xfId="1312" xr:uid="{00000000-0005-0000-0000-000075000000}"/>
    <cellStyle name="C01_Main head" xfId="1118" xr:uid="{00000000-0005-0000-0000-000076000000}"/>
    <cellStyle name="C02_Column heads" xfId="1119" xr:uid="{00000000-0005-0000-0000-000077000000}"/>
    <cellStyle name="C03_Sub head bold" xfId="1120" xr:uid="{00000000-0005-0000-0000-000078000000}"/>
    <cellStyle name="C03a_Sub head" xfId="1121" xr:uid="{00000000-0005-0000-0000-000079000000}"/>
    <cellStyle name="C04_Total text white bold" xfId="1122" xr:uid="{00000000-0005-0000-0000-00007A000000}"/>
    <cellStyle name="C04a_Total text black with rule" xfId="1123" xr:uid="{00000000-0005-0000-0000-00007B000000}"/>
    <cellStyle name="C05_Main text" xfId="1124" xr:uid="{00000000-0005-0000-0000-00007C000000}"/>
    <cellStyle name="C06_Figs" xfId="1125" xr:uid="{00000000-0005-0000-0000-00007D000000}"/>
    <cellStyle name="C07_Figs 1 dec percent" xfId="1126" xr:uid="{00000000-0005-0000-0000-00007E000000}"/>
    <cellStyle name="C08_Figs 1 decimal" xfId="1127" xr:uid="{00000000-0005-0000-0000-00007F000000}"/>
    <cellStyle name="C09_Notes" xfId="1128" xr:uid="{00000000-0005-0000-0000-000080000000}"/>
    <cellStyle name="C10_Text subhead" xfId="1129" xr:uid="{00000000-0005-0000-0000-000081000000}"/>
    <cellStyle name="C11_Note head" xfId="1130" xr:uid="{00000000-0005-0000-0000-000082000000}"/>
    <cellStyle name="C12_Annotation" xfId="1131" xr:uid="{00000000-0005-0000-0000-000083000000}"/>
    <cellStyle name="C13_Annotation Superiors" xfId="1132" xr:uid="{00000000-0005-0000-0000-000084000000}"/>
    <cellStyle name="C14_Current year figs" xfId="1133" xr:uid="{00000000-0005-0000-0000-000085000000}"/>
    <cellStyle name="C14a_Current Year Figs 2 dec" xfId="1134" xr:uid="{00000000-0005-0000-0000-000086000000}"/>
    <cellStyle name="C14b_Current Year Figs 3 dec" xfId="1135" xr:uid="{00000000-0005-0000-0000-000087000000}"/>
    <cellStyle name="C14c_Current year %" xfId="1136" xr:uid="{00000000-0005-0000-0000-000088000000}"/>
    <cellStyle name="C14d_Current Year Figs 1 dec" xfId="1137" xr:uid="{00000000-0005-0000-0000-000089000000}"/>
    <cellStyle name="C14e_Current year (%)" xfId="1138" xr:uid="{00000000-0005-0000-0000-00008A000000}"/>
    <cellStyle name="C15_Previous year figs" xfId="1139" xr:uid="{00000000-0005-0000-0000-00008B000000}"/>
    <cellStyle name="C15a_Previous year figs 2 dec" xfId="1140" xr:uid="{00000000-0005-0000-0000-00008C000000}"/>
    <cellStyle name="C15b_Prevoius Year Figs 3 dec" xfId="1141" xr:uid="{00000000-0005-0000-0000-00008D000000}"/>
    <cellStyle name="C15c_Previous year %" xfId="1142" xr:uid="{00000000-0005-0000-0000-00008E000000}"/>
    <cellStyle name="C15d_Previous Year Figs 1 dec" xfId="1143" xr:uid="{00000000-0005-0000-0000-00008F000000}"/>
    <cellStyle name="C15e__Previous year (%)" xfId="1144" xr:uid="{00000000-0005-0000-0000-000090000000}"/>
    <cellStyle name="C16_Note_figs" xfId="1145" xr:uid="{00000000-0005-0000-0000-000091000000}"/>
    <cellStyle name="C17_Parent Current yr figs" xfId="1146" xr:uid="{00000000-0005-0000-0000-000092000000}"/>
    <cellStyle name="C18_Parent Previous yr figs" xfId="1147" xr:uid="{00000000-0005-0000-0000-000093000000}"/>
    <cellStyle name="C19_Regular figs" xfId="1148" xr:uid="{00000000-0005-0000-0000-000094000000}"/>
    <cellStyle name="C20_Note headings" xfId="1149" xr:uid="{00000000-0005-0000-0000-000095000000}"/>
    <cellStyle name="C21_Regular figs 1 dec" xfId="1150" xr:uid="{00000000-0005-0000-0000-000096000000}"/>
    <cellStyle name="C22_Running head" xfId="1151" xr:uid="{00000000-0005-0000-0000-000097000000}"/>
    <cellStyle name="C23_Folios" xfId="1152" xr:uid="{00000000-0005-0000-0000-000098000000}"/>
    <cellStyle name="Calculation 2" xfId="1313" xr:uid="{00000000-0005-0000-0000-000099000000}"/>
    <cellStyle name="Calculation 3" xfId="1314" xr:uid="{00000000-0005-0000-0000-00009A000000}"/>
    <cellStyle name="Calculation 4" xfId="1315" xr:uid="{00000000-0005-0000-0000-00009B000000}"/>
    <cellStyle name="Calculation 5" xfId="1316" xr:uid="{00000000-0005-0000-0000-00009C000000}"/>
    <cellStyle name="Check Cell 2" xfId="1317" xr:uid="{00000000-0005-0000-0000-00009D000000}"/>
    <cellStyle name="Check Cell 3" xfId="1318" xr:uid="{00000000-0005-0000-0000-00009E000000}"/>
    <cellStyle name="Check Cell 4" xfId="1319" xr:uid="{00000000-0005-0000-0000-00009F000000}"/>
    <cellStyle name="Check Cell 5" xfId="1320" xr:uid="{00000000-0005-0000-0000-0000A0000000}"/>
    <cellStyle name="colhead1" xfId="26" xr:uid="{00000000-0005-0000-0000-0000A1000000}"/>
    <cellStyle name="colhead2" xfId="27" xr:uid="{00000000-0005-0000-0000-0000A2000000}"/>
    <cellStyle name="Comma 2" xfId="3" xr:uid="{00000000-0005-0000-0000-0000A3000000}"/>
    <cellStyle name="Comma 2 2" xfId="4" xr:uid="{00000000-0005-0000-0000-0000A4000000}"/>
    <cellStyle name="Comma 3" xfId="1153" xr:uid="{00000000-0005-0000-0000-0000A5000000}"/>
    <cellStyle name="Comma 3 2" xfId="1154" xr:uid="{00000000-0005-0000-0000-0000A6000000}"/>
    <cellStyle name="Comma 5" xfId="1155" xr:uid="{00000000-0005-0000-0000-0000A7000000}"/>
    <cellStyle name="data" xfId="28" xr:uid="{00000000-0005-0000-0000-0000A8000000}"/>
    <cellStyle name="double line" xfId="29" xr:uid="{00000000-0005-0000-0000-0000A9000000}"/>
    <cellStyle name="Emphasis 1" xfId="1156" xr:uid="{00000000-0005-0000-0000-0000AA000000}"/>
    <cellStyle name="Emphasis 2" xfId="1157" xr:uid="{00000000-0005-0000-0000-0000AB000000}"/>
    <cellStyle name="Emphasis 3" xfId="1158" xr:uid="{00000000-0005-0000-0000-0000AC000000}"/>
    <cellStyle name="Explanatory Text 2" xfId="1321" xr:uid="{00000000-0005-0000-0000-0000AD000000}"/>
    <cellStyle name="Explanatory Text 3" xfId="1322" xr:uid="{00000000-0005-0000-0000-0000AE000000}"/>
    <cellStyle name="Explanatory Text 4" xfId="1323" xr:uid="{00000000-0005-0000-0000-0000AF000000}"/>
    <cellStyle name="Explanatory Text 5" xfId="1324" xr:uid="{00000000-0005-0000-0000-0000B0000000}"/>
    <cellStyle name="footnote" xfId="30" xr:uid="{00000000-0005-0000-0000-0000B1000000}"/>
    <cellStyle name="G03_Text" xfId="1159" xr:uid="{00000000-0005-0000-0000-0000B2000000}"/>
    <cellStyle name="Good 2" xfId="1325" xr:uid="{00000000-0005-0000-0000-0000B3000000}"/>
    <cellStyle name="Good 3" xfId="1326" xr:uid="{00000000-0005-0000-0000-0000B4000000}"/>
    <cellStyle name="Good 4" xfId="1327" xr:uid="{00000000-0005-0000-0000-0000B5000000}"/>
    <cellStyle name="Good 5" xfId="1328" xr:uid="{00000000-0005-0000-0000-0000B6000000}"/>
    <cellStyle name="head" xfId="31" xr:uid="{00000000-0005-0000-0000-0000B7000000}"/>
    <cellStyle name="Heading 1 2" xfId="1329" xr:uid="{00000000-0005-0000-0000-0000B8000000}"/>
    <cellStyle name="Heading 1 3" xfId="1330" xr:uid="{00000000-0005-0000-0000-0000B9000000}"/>
    <cellStyle name="Heading 1 4" xfId="1331" xr:uid="{00000000-0005-0000-0000-0000BA000000}"/>
    <cellStyle name="Heading 1 5" xfId="1332" xr:uid="{00000000-0005-0000-0000-0000BB000000}"/>
    <cellStyle name="Heading 2 2" xfId="1333" xr:uid="{00000000-0005-0000-0000-0000BC000000}"/>
    <cellStyle name="Heading 2 3" xfId="1334" xr:uid="{00000000-0005-0000-0000-0000BD000000}"/>
    <cellStyle name="Heading 2 4" xfId="1335" xr:uid="{00000000-0005-0000-0000-0000BE000000}"/>
    <cellStyle name="Heading 2 5" xfId="1336" xr:uid="{00000000-0005-0000-0000-0000BF000000}"/>
    <cellStyle name="Heading 3 2" xfId="1337" xr:uid="{00000000-0005-0000-0000-0000C0000000}"/>
    <cellStyle name="Heading 3 3" xfId="1338" xr:uid="{00000000-0005-0000-0000-0000C1000000}"/>
    <cellStyle name="Heading 3 4" xfId="1339" xr:uid="{00000000-0005-0000-0000-0000C2000000}"/>
    <cellStyle name="Heading 3 5" xfId="1340" xr:uid="{00000000-0005-0000-0000-0000C3000000}"/>
    <cellStyle name="Heading 4 2" xfId="1341" xr:uid="{00000000-0005-0000-0000-0000C4000000}"/>
    <cellStyle name="Heading 4 3" xfId="1342" xr:uid="{00000000-0005-0000-0000-0000C5000000}"/>
    <cellStyle name="Heading 4 4" xfId="1343" xr:uid="{00000000-0005-0000-0000-0000C6000000}"/>
    <cellStyle name="Heading 4 5" xfId="1344" xr:uid="{00000000-0005-0000-0000-0000C7000000}"/>
    <cellStyle name="heading1" xfId="32" xr:uid="{00000000-0005-0000-0000-0000C8000000}"/>
    <cellStyle name="Hyperlink" xfId="1" builtinId="8"/>
    <cellStyle name="Hyperlink 2" xfId="33" xr:uid="{00000000-0005-0000-0000-0000CA000000}"/>
    <cellStyle name="Hyperlink 2 2" xfId="1160" xr:uid="{00000000-0005-0000-0000-0000CB000000}"/>
    <cellStyle name="Hyperlink 3" xfId="1093" xr:uid="{00000000-0005-0000-0000-0000CC000000}"/>
    <cellStyle name="Input 2" xfId="1345" xr:uid="{00000000-0005-0000-0000-0000CD000000}"/>
    <cellStyle name="Input 3" xfId="1346" xr:uid="{00000000-0005-0000-0000-0000CE000000}"/>
    <cellStyle name="Input 4" xfId="1347" xr:uid="{00000000-0005-0000-0000-0000CF000000}"/>
    <cellStyle name="Input 5" xfId="1348" xr:uid="{00000000-0005-0000-0000-0000D0000000}"/>
    <cellStyle name="line" xfId="34" xr:uid="{00000000-0005-0000-0000-0000D1000000}"/>
    <cellStyle name="Linked Cell 2" xfId="1349" xr:uid="{00000000-0005-0000-0000-0000D2000000}"/>
    <cellStyle name="Linked Cell 3" xfId="1350" xr:uid="{00000000-0005-0000-0000-0000D3000000}"/>
    <cellStyle name="Linked Cell 4" xfId="1351" xr:uid="{00000000-0005-0000-0000-0000D4000000}"/>
    <cellStyle name="Linked Cell 5" xfId="1352" xr:uid="{00000000-0005-0000-0000-0000D5000000}"/>
    <cellStyle name="Neutral 2" xfId="1353" xr:uid="{00000000-0005-0000-0000-0000D6000000}"/>
    <cellStyle name="Neutral 3" xfId="1354" xr:uid="{00000000-0005-0000-0000-0000D7000000}"/>
    <cellStyle name="Neutral 4" xfId="1355" xr:uid="{00000000-0005-0000-0000-0000D8000000}"/>
    <cellStyle name="Neutral 5" xfId="1356" xr:uid="{00000000-0005-0000-0000-0000D9000000}"/>
    <cellStyle name="Normal" xfId="0" builtinId="0"/>
    <cellStyle name="Normal 10" xfId="5" xr:uid="{00000000-0005-0000-0000-0000DB000000}"/>
    <cellStyle name="Normal 10 2" xfId="1162" xr:uid="{00000000-0005-0000-0000-0000DC000000}"/>
    <cellStyle name="Normal 10 2 2" xfId="6" xr:uid="{00000000-0005-0000-0000-0000DD000000}"/>
    <cellStyle name="Normal 10 3" xfId="1163" xr:uid="{00000000-0005-0000-0000-0000DE000000}"/>
    <cellStyle name="Normal 10 4" xfId="1161" xr:uid="{00000000-0005-0000-0000-0000DF000000}"/>
    <cellStyle name="Normal 101" xfId="1164" xr:uid="{00000000-0005-0000-0000-0000E0000000}"/>
    <cellStyle name="Normal 11" xfId="1165" xr:uid="{00000000-0005-0000-0000-0000E1000000}"/>
    <cellStyle name="Normal 11 2" xfId="35" xr:uid="{00000000-0005-0000-0000-0000E2000000}"/>
    <cellStyle name="Normal 11 2 2" xfId="1099" xr:uid="{00000000-0005-0000-0000-0000E3000000}"/>
    <cellStyle name="Normal 11 2 3" xfId="1166" xr:uid="{00000000-0005-0000-0000-0000E4000000}"/>
    <cellStyle name="Normal 11 3" xfId="1167" xr:uid="{00000000-0005-0000-0000-0000E5000000}"/>
    <cellStyle name="Normal 12" xfId="1168" xr:uid="{00000000-0005-0000-0000-0000E6000000}"/>
    <cellStyle name="Normal 13" xfId="1169" xr:uid="{00000000-0005-0000-0000-0000E7000000}"/>
    <cellStyle name="Normal 14" xfId="1170" xr:uid="{00000000-0005-0000-0000-0000E8000000}"/>
    <cellStyle name="Normal 15" xfId="1171" xr:uid="{00000000-0005-0000-0000-0000E9000000}"/>
    <cellStyle name="Normal 16" xfId="2" xr:uid="{00000000-0005-0000-0000-0000EA000000}"/>
    <cellStyle name="Normal 16 2" xfId="36" xr:uid="{00000000-0005-0000-0000-0000EB000000}"/>
    <cellStyle name="Normal 16 2 2" xfId="1096" xr:uid="{00000000-0005-0000-0000-0000EC000000}"/>
    <cellStyle name="Normal 16 3" xfId="1172" xr:uid="{00000000-0005-0000-0000-0000ED000000}"/>
    <cellStyle name="Normal 17" xfId="1173" xr:uid="{00000000-0005-0000-0000-0000EE000000}"/>
    <cellStyle name="Normal 18" xfId="1095" xr:uid="{00000000-0005-0000-0000-0000EF000000}"/>
    <cellStyle name="Normal 19" xfId="1212" xr:uid="{00000000-0005-0000-0000-0000F0000000}"/>
    <cellStyle name="Normal 2" xfId="7" xr:uid="{00000000-0005-0000-0000-0000F1000000}"/>
    <cellStyle name="Normal 2 10" xfId="8" xr:uid="{00000000-0005-0000-0000-0000F2000000}"/>
    <cellStyle name="Normal 2 2" xfId="9" xr:uid="{00000000-0005-0000-0000-0000F3000000}"/>
    <cellStyle name="Normal 2 2 2" xfId="37" xr:uid="{00000000-0005-0000-0000-0000F4000000}"/>
    <cellStyle name="Normal 2 2 3" xfId="38" xr:uid="{00000000-0005-0000-0000-0000F5000000}"/>
    <cellStyle name="Normal 2 2 3 2" xfId="1174" xr:uid="{00000000-0005-0000-0000-0000F6000000}"/>
    <cellStyle name="Normal 2 3" xfId="19" xr:uid="{00000000-0005-0000-0000-0000F7000000}"/>
    <cellStyle name="Normal 2 3 2" xfId="39" xr:uid="{00000000-0005-0000-0000-0000F8000000}"/>
    <cellStyle name="Normal 2 3 2 2" xfId="1094" xr:uid="{00000000-0005-0000-0000-0000F9000000}"/>
    <cellStyle name="Normal 2 4" xfId="20" xr:uid="{00000000-0005-0000-0000-0000FA000000}"/>
    <cellStyle name="Normal 2 4 2" xfId="40" xr:uid="{00000000-0005-0000-0000-0000FB000000}"/>
    <cellStyle name="Normal 2 5" xfId="17" xr:uid="{00000000-0005-0000-0000-0000FC000000}"/>
    <cellStyle name="Normal 2 6" xfId="1357" xr:uid="{00000000-0005-0000-0000-0000FD000000}"/>
    <cellStyle name="Normal 23 5" xfId="1175" xr:uid="{00000000-0005-0000-0000-0000FE000000}"/>
    <cellStyle name="Normal 3" xfId="10" xr:uid="{00000000-0005-0000-0000-0000FF000000}"/>
    <cellStyle name="Normal 3 2" xfId="11" xr:uid="{00000000-0005-0000-0000-000000010000}"/>
    <cellStyle name="Normal 3 2 2" xfId="41" xr:uid="{00000000-0005-0000-0000-000001010000}"/>
    <cellStyle name="Normal 3 2 3" xfId="42" xr:uid="{00000000-0005-0000-0000-000002010000}"/>
    <cellStyle name="Normal 3 3" xfId="21" xr:uid="{00000000-0005-0000-0000-000003010000}"/>
    <cellStyle name="Normal 3 3 2" xfId="1176" xr:uid="{00000000-0005-0000-0000-000004010000}"/>
    <cellStyle name="Normal 3 3 3" xfId="1177" xr:uid="{00000000-0005-0000-0000-000005010000}"/>
    <cellStyle name="Normal 3 3 3 2" xfId="1178" xr:uid="{00000000-0005-0000-0000-000006010000}"/>
    <cellStyle name="Normal 3 3 4" xfId="1097" xr:uid="{00000000-0005-0000-0000-000007010000}"/>
    <cellStyle name="Normal 3 4" xfId="22" xr:uid="{00000000-0005-0000-0000-000008010000}"/>
    <cellStyle name="Normal 33" xfId="1179" xr:uid="{00000000-0005-0000-0000-000009010000}"/>
    <cellStyle name="Normal 4" xfId="23" xr:uid="{00000000-0005-0000-0000-00000A010000}"/>
    <cellStyle name="Normal 4 2" xfId="43" xr:uid="{00000000-0005-0000-0000-00000B010000}"/>
    <cellStyle name="Normal 4 2 2" xfId="1180" xr:uid="{00000000-0005-0000-0000-00000C010000}"/>
    <cellStyle name="Normal 4 3" xfId="44" xr:uid="{00000000-0005-0000-0000-00000D010000}"/>
    <cellStyle name="Normal 4 4" xfId="45" xr:uid="{00000000-0005-0000-0000-00000E010000}"/>
    <cellStyle name="Normal 42" xfId="1181" xr:uid="{00000000-0005-0000-0000-00000F010000}"/>
    <cellStyle name="Normal 5" xfId="18" xr:uid="{00000000-0005-0000-0000-000010010000}"/>
    <cellStyle name="Normal 5 2" xfId="12" xr:uid="{00000000-0005-0000-0000-000011010000}"/>
    <cellStyle name="Normal 5 3" xfId="46" xr:uid="{00000000-0005-0000-0000-000012010000}"/>
    <cellStyle name="Normal 5 4" xfId="1358" xr:uid="{00000000-0005-0000-0000-000013010000}"/>
    <cellStyle name="Normal 6" xfId="13" xr:uid="{00000000-0005-0000-0000-000014010000}"/>
    <cellStyle name="Normal 6 2" xfId="47" xr:uid="{00000000-0005-0000-0000-000015010000}"/>
    <cellStyle name="Normal 6 2 2" xfId="1182" xr:uid="{00000000-0005-0000-0000-000016010000}"/>
    <cellStyle name="Normal 7" xfId="24" xr:uid="{00000000-0005-0000-0000-000017010000}"/>
    <cellStyle name="Normal 7 2" xfId="1183" xr:uid="{00000000-0005-0000-0000-000018010000}"/>
    <cellStyle name="Normal 7 3" xfId="1359" xr:uid="{00000000-0005-0000-0000-000019010000}"/>
    <cellStyle name="Normal 8" xfId="16" xr:uid="{00000000-0005-0000-0000-00001A010000}"/>
    <cellStyle name="Normal 8 2" xfId="1185" xr:uid="{00000000-0005-0000-0000-00001B010000}"/>
    <cellStyle name="Normal 8 3" xfId="1184" xr:uid="{00000000-0005-0000-0000-00001C010000}"/>
    <cellStyle name="Normal 8 7" xfId="1186" xr:uid="{00000000-0005-0000-0000-00001D010000}"/>
    <cellStyle name="Normal 83" xfId="1187" xr:uid="{00000000-0005-0000-0000-00001E010000}"/>
    <cellStyle name="Normal 84" xfId="1188" xr:uid="{00000000-0005-0000-0000-00001F010000}"/>
    <cellStyle name="Normal 85" xfId="1189" xr:uid="{00000000-0005-0000-0000-000020010000}"/>
    <cellStyle name="Normal 86" xfId="1190" xr:uid="{00000000-0005-0000-0000-000021010000}"/>
    <cellStyle name="Normal 87" xfId="1191" xr:uid="{00000000-0005-0000-0000-000022010000}"/>
    <cellStyle name="Normal 9" xfId="48" xr:uid="{00000000-0005-0000-0000-000023010000}"/>
    <cellStyle name="Normal 9 10" xfId="1193" xr:uid="{00000000-0005-0000-0000-000024010000}"/>
    <cellStyle name="Normal 9 2" xfId="1194" xr:uid="{00000000-0005-0000-0000-000025010000}"/>
    <cellStyle name="Normal 9 3" xfId="1192" xr:uid="{00000000-0005-0000-0000-000026010000}"/>
    <cellStyle name="Note 2" xfId="25" xr:uid="{00000000-0005-0000-0000-000027010000}"/>
    <cellStyle name="Note 2 2" xfId="49" xr:uid="{00000000-0005-0000-0000-000028010000}"/>
    <cellStyle name="Note 2 3" xfId="1360" xr:uid="{00000000-0005-0000-0000-000029010000}"/>
    <cellStyle name="Note 3" xfId="1361" xr:uid="{00000000-0005-0000-0000-00002A010000}"/>
    <cellStyle name="Note 4" xfId="1362" xr:uid="{00000000-0005-0000-0000-00002B010000}"/>
    <cellStyle name="Note 5" xfId="1363" xr:uid="{00000000-0005-0000-0000-00002C010000}"/>
    <cellStyle name="numbertext" xfId="50" xr:uid="{00000000-0005-0000-0000-00002D010000}"/>
    <cellStyle name="O01_Table text" xfId="1195" xr:uid="{00000000-0005-0000-0000-00002E010000}"/>
    <cellStyle name="O02_Previous year figs" xfId="1196" xr:uid="{00000000-0005-0000-0000-00002F010000}"/>
    <cellStyle name="Output 2" xfId="1364" xr:uid="{00000000-0005-0000-0000-000030010000}"/>
    <cellStyle name="Output 3" xfId="1365" xr:uid="{00000000-0005-0000-0000-000031010000}"/>
    <cellStyle name="Output 4" xfId="1366" xr:uid="{00000000-0005-0000-0000-000032010000}"/>
    <cellStyle name="Output 5" xfId="1367" xr:uid="{00000000-0005-0000-0000-000033010000}"/>
    <cellStyle name="Percent 2" xfId="1197" xr:uid="{00000000-0005-0000-0000-000034010000}"/>
    <cellStyle name="Percent 2 10" xfId="1198" xr:uid="{00000000-0005-0000-0000-000035010000}"/>
    <cellStyle name="Percent 3" xfId="1098" xr:uid="{00000000-0005-0000-0000-000036010000}"/>
    <cellStyle name="Percent 4" xfId="14" xr:uid="{00000000-0005-0000-0000-000037010000}"/>
    <cellStyle name="Percent 5" xfId="1368" xr:uid="{00000000-0005-0000-0000-000038010000}"/>
    <cellStyle name="Percent 8" xfId="1199" xr:uid="{00000000-0005-0000-0000-000039010000}"/>
    <cellStyle name="Sheet Title" xfId="1200" xr:uid="{00000000-0005-0000-0000-00003A010000}"/>
    <cellStyle name="Style 1" xfId="1201" xr:uid="{00000000-0005-0000-0000-00003B010000}"/>
    <cellStyle name="style1405592466248" xfId="51" xr:uid="{00000000-0005-0000-0000-00003C010000}"/>
    <cellStyle name="style1405592466311" xfId="52" xr:uid="{00000000-0005-0000-0000-00003D010000}"/>
    <cellStyle name="style1405592466342" xfId="53" xr:uid="{00000000-0005-0000-0000-00003E010000}"/>
    <cellStyle name="style1405592466373" xfId="54" xr:uid="{00000000-0005-0000-0000-00003F010000}"/>
    <cellStyle name="style1405592466404" xfId="55" xr:uid="{00000000-0005-0000-0000-000040010000}"/>
    <cellStyle name="style1405592466451" xfId="56" xr:uid="{00000000-0005-0000-0000-000041010000}"/>
    <cellStyle name="style1405592466482" xfId="57" xr:uid="{00000000-0005-0000-0000-000042010000}"/>
    <cellStyle name="style1405592466513" xfId="58" xr:uid="{00000000-0005-0000-0000-000043010000}"/>
    <cellStyle name="style1405592466545" xfId="59" xr:uid="{00000000-0005-0000-0000-000044010000}"/>
    <cellStyle name="style1405592466607" xfId="60" xr:uid="{00000000-0005-0000-0000-000045010000}"/>
    <cellStyle name="style1405592466638" xfId="61" xr:uid="{00000000-0005-0000-0000-000046010000}"/>
    <cellStyle name="style1405592466669" xfId="62" xr:uid="{00000000-0005-0000-0000-000047010000}"/>
    <cellStyle name="style1405592466701" xfId="63" xr:uid="{00000000-0005-0000-0000-000048010000}"/>
    <cellStyle name="style1405592466716" xfId="64" xr:uid="{00000000-0005-0000-0000-000049010000}"/>
    <cellStyle name="style1405592466747" xfId="65" xr:uid="{00000000-0005-0000-0000-00004A010000}"/>
    <cellStyle name="style1405592466779" xfId="66" xr:uid="{00000000-0005-0000-0000-00004B010000}"/>
    <cellStyle name="style1405592466810" xfId="67" xr:uid="{00000000-0005-0000-0000-00004C010000}"/>
    <cellStyle name="style1405592466841" xfId="68" xr:uid="{00000000-0005-0000-0000-00004D010000}"/>
    <cellStyle name="style1405592466872" xfId="69" xr:uid="{00000000-0005-0000-0000-00004E010000}"/>
    <cellStyle name="style1405592466903" xfId="70" xr:uid="{00000000-0005-0000-0000-00004F010000}"/>
    <cellStyle name="style1405592466935" xfId="71" xr:uid="{00000000-0005-0000-0000-000050010000}"/>
    <cellStyle name="style1405592466950" xfId="72" xr:uid="{00000000-0005-0000-0000-000051010000}"/>
    <cellStyle name="style1405592466981" xfId="73" xr:uid="{00000000-0005-0000-0000-000052010000}"/>
    <cellStyle name="style1405592467028" xfId="74" xr:uid="{00000000-0005-0000-0000-000053010000}"/>
    <cellStyle name="style1405592467059" xfId="75" xr:uid="{00000000-0005-0000-0000-000054010000}"/>
    <cellStyle name="style1405592467075" xfId="76" xr:uid="{00000000-0005-0000-0000-000055010000}"/>
    <cellStyle name="style1405592467106" xfId="77" xr:uid="{00000000-0005-0000-0000-000056010000}"/>
    <cellStyle name="style1405592467122" xfId="78" xr:uid="{00000000-0005-0000-0000-000057010000}"/>
    <cellStyle name="style1405592467153" xfId="79" xr:uid="{00000000-0005-0000-0000-000058010000}"/>
    <cellStyle name="style1405592467169" xfId="80" xr:uid="{00000000-0005-0000-0000-000059010000}"/>
    <cellStyle name="style1405592467200" xfId="81" xr:uid="{00000000-0005-0000-0000-00005A010000}"/>
    <cellStyle name="style1405592467231" xfId="82" xr:uid="{00000000-0005-0000-0000-00005B010000}"/>
    <cellStyle name="style1405592467247" xfId="83" xr:uid="{00000000-0005-0000-0000-00005C010000}"/>
    <cellStyle name="style1405592467278" xfId="84" xr:uid="{00000000-0005-0000-0000-00005D010000}"/>
    <cellStyle name="style1405592467309" xfId="85" xr:uid="{00000000-0005-0000-0000-00005E010000}"/>
    <cellStyle name="style1405592467325" xfId="86" xr:uid="{00000000-0005-0000-0000-00005F010000}"/>
    <cellStyle name="style1405592467356" xfId="87" xr:uid="{00000000-0005-0000-0000-000060010000}"/>
    <cellStyle name="style1405592467371" xfId="88" xr:uid="{00000000-0005-0000-0000-000061010000}"/>
    <cellStyle name="style1405592467434" xfId="89" xr:uid="{00000000-0005-0000-0000-000062010000}"/>
    <cellStyle name="style1405592467449" xfId="90" xr:uid="{00000000-0005-0000-0000-000063010000}"/>
    <cellStyle name="style1405592467496" xfId="91" xr:uid="{00000000-0005-0000-0000-000064010000}"/>
    <cellStyle name="style1405592467527" xfId="92" xr:uid="{00000000-0005-0000-0000-000065010000}"/>
    <cellStyle name="style1405592467559" xfId="93" xr:uid="{00000000-0005-0000-0000-000066010000}"/>
    <cellStyle name="style1405592467574" xfId="94" xr:uid="{00000000-0005-0000-0000-000067010000}"/>
    <cellStyle name="style1405592467605" xfId="95" xr:uid="{00000000-0005-0000-0000-000068010000}"/>
    <cellStyle name="style1405592467637" xfId="96" xr:uid="{00000000-0005-0000-0000-000069010000}"/>
    <cellStyle name="style1405592467652" xfId="97" xr:uid="{00000000-0005-0000-0000-00006A010000}"/>
    <cellStyle name="style1405592467683" xfId="98" xr:uid="{00000000-0005-0000-0000-00006B010000}"/>
    <cellStyle name="style1405592467715" xfId="99" xr:uid="{00000000-0005-0000-0000-00006C010000}"/>
    <cellStyle name="style1405592467730" xfId="100" xr:uid="{00000000-0005-0000-0000-00006D010000}"/>
    <cellStyle name="style1405592467746" xfId="101" xr:uid="{00000000-0005-0000-0000-00006E010000}"/>
    <cellStyle name="style1405592467777" xfId="102" xr:uid="{00000000-0005-0000-0000-00006F010000}"/>
    <cellStyle name="style1405592467808" xfId="103" xr:uid="{00000000-0005-0000-0000-000070010000}"/>
    <cellStyle name="style1405592467839" xfId="104" xr:uid="{00000000-0005-0000-0000-000071010000}"/>
    <cellStyle name="style1405592467855" xfId="105" xr:uid="{00000000-0005-0000-0000-000072010000}"/>
    <cellStyle name="style1405592467886" xfId="106" xr:uid="{00000000-0005-0000-0000-000073010000}"/>
    <cellStyle name="style1405592467902" xfId="107" xr:uid="{00000000-0005-0000-0000-000074010000}"/>
    <cellStyle name="style1405592467933" xfId="108" xr:uid="{00000000-0005-0000-0000-000075010000}"/>
    <cellStyle name="style1405592467949" xfId="109" xr:uid="{00000000-0005-0000-0000-000076010000}"/>
    <cellStyle name="style1405592468011" xfId="110" xr:uid="{00000000-0005-0000-0000-000077010000}"/>
    <cellStyle name="style1405592468027" xfId="111" xr:uid="{00000000-0005-0000-0000-000078010000}"/>
    <cellStyle name="style1405592468058" xfId="112" xr:uid="{00000000-0005-0000-0000-000079010000}"/>
    <cellStyle name="style1405592468073" xfId="113" xr:uid="{00000000-0005-0000-0000-00007A010000}"/>
    <cellStyle name="style1405592468105" xfId="114" xr:uid="{00000000-0005-0000-0000-00007B010000}"/>
    <cellStyle name="style1405592468120" xfId="115" xr:uid="{00000000-0005-0000-0000-00007C010000}"/>
    <cellStyle name="style1405592468136" xfId="116" xr:uid="{00000000-0005-0000-0000-00007D010000}"/>
    <cellStyle name="style1405592468167" xfId="117" xr:uid="{00000000-0005-0000-0000-00007E010000}"/>
    <cellStyle name="style1405592468307" xfId="118" xr:uid="{00000000-0005-0000-0000-00007F010000}"/>
    <cellStyle name="style1405592468354" xfId="119" xr:uid="{00000000-0005-0000-0000-000080010000}"/>
    <cellStyle name="style1405593751810" xfId="120" xr:uid="{00000000-0005-0000-0000-000081010000}"/>
    <cellStyle name="style1405593751840" xfId="121" xr:uid="{00000000-0005-0000-0000-000082010000}"/>
    <cellStyle name="style1405593751866" xfId="122" xr:uid="{00000000-0005-0000-0000-000083010000}"/>
    <cellStyle name="style1405593751887" xfId="123" xr:uid="{00000000-0005-0000-0000-000084010000}"/>
    <cellStyle name="style1405593751916" xfId="124" xr:uid="{00000000-0005-0000-0000-000085010000}"/>
    <cellStyle name="style1405593751942" xfId="125" xr:uid="{00000000-0005-0000-0000-000086010000}"/>
    <cellStyle name="style1405593751969" xfId="126" xr:uid="{00000000-0005-0000-0000-000087010000}"/>
    <cellStyle name="style1405593751994" xfId="127" xr:uid="{00000000-0005-0000-0000-000088010000}"/>
    <cellStyle name="style1405593752020" xfId="128" xr:uid="{00000000-0005-0000-0000-000089010000}"/>
    <cellStyle name="style1405593752044" xfId="129" xr:uid="{00000000-0005-0000-0000-00008A010000}"/>
    <cellStyle name="style1405593752069" xfId="130" xr:uid="{00000000-0005-0000-0000-00008B010000}"/>
    <cellStyle name="style1405593752093" xfId="131" xr:uid="{00000000-0005-0000-0000-00008C010000}"/>
    <cellStyle name="style1405593752113" xfId="132" xr:uid="{00000000-0005-0000-0000-00008D010000}"/>
    <cellStyle name="style1405593752133" xfId="133" xr:uid="{00000000-0005-0000-0000-00008E010000}"/>
    <cellStyle name="style1405593752156" xfId="134" xr:uid="{00000000-0005-0000-0000-00008F010000}"/>
    <cellStyle name="style1405593752219" xfId="135" xr:uid="{00000000-0005-0000-0000-000090010000}"/>
    <cellStyle name="style1405593752245" xfId="136" xr:uid="{00000000-0005-0000-0000-000091010000}"/>
    <cellStyle name="style1405593752269" xfId="137" xr:uid="{00000000-0005-0000-0000-000092010000}"/>
    <cellStyle name="style1405593752295" xfId="138" xr:uid="{00000000-0005-0000-0000-000093010000}"/>
    <cellStyle name="style1405593752320" xfId="139" xr:uid="{00000000-0005-0000-0000-000094010000}"/>
    <cellStyle name="style1405593752340" xfId="140" xr:uid="{00000000-0005-0000-0000-000095010000}"/>
    <cellStyle name="style1405593752361" xfId="141" xr:uid="{00000000-0005-0000-0000-000096010000}"/>
    <cellStyle name="style1405593752381" xfId="142" xr:uid="{00000000-0005-0000-0000-000097010000}"/>
    <cellStyle name="style1405593752401" xfId="143" xr:uid="{00000000-0005-0000-0000-000098010000}"/>
    <cellStyle name="style1405593752420" xfId="144" xr:uid="{00000000-0005-0000-0000-000099010000}"/>
    <cellStyle name="style1405593752440" xfId="145" xr:uid="{00000000-0005-0000-0000-00009A010000}"/>
    <cellStyle name="style1405593752461" xfId="146" xr:uid="{00000000-0005-0000-0000-00009B010000}"/>
    <cellStyle name="style1405593752481" xfId="147" xr:uid="{00000000-0005-0000-0000-00009C010000}"/>
    <cellStyle name="style1405593752505" xfId="148" xr:uid="{00000000-0005-0000-0000-00009D010000}"/>
    <cellStyle name="style1405593752539" xfId="149" xr:uid="{00000000-0005-0000-0000-00009E010000}"/>
    <cellStyle name="style1405593752569" xfId="150" xr:uid="{00000000-0005-0000-0000-00009F010000}"/>
    <cellStyle name="style1405593752650" xfId="151" xr:uid="{00000000-0005-0000-0000-0000A0010000}"/>
    <cellStyle name="style1405593752674" xfId="152" xr:uid="{00000000-0005-0000-0000-0000A1010000}"/>
    <cellStyle name="style1405593752700" xfId="153" xr:uid="{00000000-0005-0000-0000-0000A2010000}"/>
    <cellStyle name="style1405593752726" xfId="154" xr:uid="{00000000-0005-0000-0000-0000A3010000}"/>
    <cellStyle name="style1405593752745" xfId="155" xr:uid="{00000000-0005-0000-0000-0000A4010000}"/>
    <cellStyle name="style1405593752763" xfId="156" xr:uid="{00000000-0005-0000-0000-0000A5010000}"/>
    <cellStyle name="style1405593752782" xfId="157" xr:uid="{00000000-0005-0000-0000-0000A6010000}"/>
    <cellStyle name="style1405593752804" xfId="158" xr:uid="{00000000-0005-0000-0000-0000A7010000}"/>
    <cellStyle name="style1405593752829" xfId="159" xr:uid="{00000000-0005-0000-0000-0000A8010000}"/>
    <cellStyle name="style1405593752855" xfId="160" xr:uid="{00000000-0005-0000-0000-0000A9010000}"/>
    <cellStyle name="style1405593752876" xfId="161" xr:uid="{00000000-0005-0000-0000-0000AA010000}"/>
    <cellStyle name="style1405593752900" xfId="162" xr:uid="{00000000-0005-0000-0000-0000AB010000}"/>
    <cellStyle name="style1405593752927" xfId="163" xr:uid="{00000000-0005-0000-0000-0000AC010000}"/>
    <cellStyle name="style1405593752946" xfId="164" xr:uid="{00000000-0005-0000-0000-0000AD010000}"/>
    <cellStyle name="style1405593752972" xfId="165" xr:uid="{00000000-0005-0000-0000-0000AE010000}"/>
    <cellStyle name="style1405593752997" xfId="166" xr:uid="{00000000-0005-0000-0000-0000AF010000}"/>
    <cellStyle name="style1405593753062" xfId="167" xr:uid="{00000000-0005-0000-0000-0000B0010000}"/>
    <cellStyle name="style1405593753080" xfId="168" xr:uid="{00000000-0005-0000-0000-0000B1010000}"/>
    <cellStyle name="style1405593753099" xfId="169" xr:uid="{00000000-0005-0000-0000-0000B2010000}"/>
    <cellStyle name="style1405593753121" xfId="170" xr:uid="{00000000-0005-0000-0000-0000B3010000}"/>
    <cellStyle name="style1405593753146" xfId="171" xr:uid="{00000000-0005-0000-0000-0000B4010000}"/>
    <cellStyle name="style1405593753170" xfId="172" xr:uid="{00000000-0005-0000-0000-0000B5010000}"/>
    <cellStyle name="style1405593753189" xfId="173" xr:uid="{00000000-0005-0000-0000-0000B6010000}"/>
    <cellStyle name="style1405593753214" xfId="174" xr:uid="{00000000-0005-0000-0000-0000B7010000}"/>
    <cellStyle name="style1405593753233" xfId="175" xr:uid="{00000000-0005-0000-0000-0000B8010000}"/>
    <cellStyle name="style1405593753252" xfId="176" xr:uid="{00000000-0005-0000-0000-0000B9010000}"/>
    <cellStyle name="style1405593753271" xfId="177" xr:uid="{00000000-0005-0000-0000-0000BA010000}"/>
    <cellStyle name="style1405593753293" xfId="178" xr:uid="{00000000-0005-0000-0000-0000BB010000}"/>
    <cellStyle name="style1405593753312" xfId="179" xr:uid="{00000000-0005-0000-0000-0000BC010000}"/>
    <cellStyle name="style1405593753330" xfId="180" xr:uid="{00000000-0005-0000-0000-0000BD010000}"/>
    <cellStyle name="style1405593753349" xfId="181" xr:uid="{00000000-0005-0000-0000-0000BE010000}"/>
    <cellStyle name="style1405593753369" xfId="182" xr:uid="{00000000-0005-0000-0000-0000BF010000}"/>
    <cellStyle name="style1405593753388" xfId="183" xr:uid="{00000000-0005-0000-0000-0000C0010000}"/>
    <cellStyle name="style1405593753407" xfId="184" xr:uid="{00000000-0005-0000-0000-0000C1010000}"/>
    <cellStyle name="style1405593753428" xfId="185" xr:uid="{00000000-0005-0000-0000-0000C2010000}"/>
    <cellStyle name="style1405593753583" xfId="186" xr:uid="{00000000-0005-0000-0000-0000C3010000}"/>
    <cellStyle name="style1405593753611" xfId="187" xr:uid="{00000000-0005-0000-0000-0000C4010000}"/>
    <cellStyle name="style1405593955548" xfId="188" xr:uid="{00000000-0005-0000-0000-0000C5010000}"/>
    <cellStyle name="style1405593955730" xfId="189" xr:uid="{00000000-0005-0000-0000-0000C6010000}"/>
    <cellStyle name="style1405593955822" xfId="190" xr:uid="{00000000-0005-0000-0000-0000C7010000}"/>
    <cellStyle name="style1405593955932" xfId="191" xr:uid="{00000000-0005-0000-0000-0000C8010000}"/>
    <cellStyle name="style1405593956160" xfId="192" xr:uid="{00000000-0005-0000-0000-0000C9010000}"/>
    <cellStyle name="style1405593956198" xfId="193" xr:uid="{00000000-0005-0000-0000-0000CA010000}"/>
    <cellStyle name="style1405593956253" xfId="194" xr:uid="{00000000-0005-0000-0000-0000CB010000}"/>
    <cellStyle name="style1405593956383" xfId="195" xr:uid="{00000000-0005-0000-0000-0000CC010000}"/>
    <cellStyle name="style1405594020147" xfId="196" xr:uid="{00000000-0005-0000-0000-0000CD010000}"/>
    <cellStyle name="style1405594020195" xfId="197" xr:uid="{00000000-0005-0000-0000-0000CE010000}"/>
    <cellStyle name="style1405594020240" xfId="198" xr:uid="{00000000-0005-0000-0000-0000CF010000}"/>
    <cellStyle name="style1405594020827" xfId="199" xr:uid="{00000000-0005-0000-0000-0000D0010000}"/>
    <cellStyle name="style1405594020984" xfId="200" xr:uid="{00000000-0005-0000-0000-0000D1010000}"/>
    <cellStyle name="style1405594021124" xfId="201" xr:uid="{00000000-0005-0000-0000-0000D2010000}"/>
    <cellStyle name="style1405594021251" xfId="202" xr:uid="{00000000-0005-0000-0000-0000D3010000}"/>
    <cellStyle name="style1405594021435" xfId="203" xr:uid="{00000000-0005-0000-0000-0000D4010000}"/>
    <cellStyle name="style1405594021470" xfId="204" xr:uid="{00000000-0005-0000-0000-0000D5010000}"/>
    <cellStyle name="style1405594021524" xfId="205" xr:uid="{00000000-0005-0000-0000-0000D6010000}"/>
    <cellStyle name="style1405594021704" xfId="206" xr:uid="{00000000-0005-0000-0000-0000D7010000}"/>
    <cellStyle name="style1406113848636" xfId="207" xr:uid="{00000000-0005-0000-0000-0000D8010000}"/>
    <cellStyle name="style1406113848741" xfId="208" xr:uid="{00000000-0005-0000-0000-0000D9010000}"/>
    <cellStyle name="style1406113848796" xfId="209" xr:uid="{00000000-0005-0000-0000-0000DA010000}"/>
    <cellStyle name="style1406113848827" xfId="210" xr:uid="{00000000-0005-0000-0000-0000DB010000}"/>
    <cellStyle name="style1406113848859" xfId="211" xr:uid="{00000000-0005-0000-0000-0000DC010000}"/>
    <cellStyle name="style1406113848891" xfId="212" xr:uid="{00000000-0005-0000-0000-0000DD010000}"/>
    <cellStyle name="style1406113848925" xfId="213" xr:uid="{00000000-0005-0000-0000-0000DE010000}"/>
    <cellStyle name="style1406113848965" xfId="214" xr:uid="{00000000-0005-0000-0000-0000DF010000}"/>
    <cellStyle name="style1406113848998" xfId="215" xr:uid="{00000000-0005-0000-0000-0000E0010000}"/>
    <cellStyle name="style1406113849028" xfId="216" xr:uid="{00000000-0005-0000-0000-0000E1010000}"/>
    <cellStyle name="style1406113849058" xfId="217" xr:uid="{00000000-0005-0000-0000-0000E2010000}"/>
    <cellStyle name="style1406113849090" xfId="218" xr:uid="{00000000-0005-0000-0000-0000E3010000}"/>
    <cellStyle name="style1406113849117" xfId="219" xr:uid="{00000000-0005-0000-0000-0000E4010000}"/>
    <cellStyle name="style1406113849144" xfId="220" xr:uid="{00000000-0005-0000-0000-0000E5010000}"/>
    <cellStyle name="style1406113849183" xfId="221" xr:uid="{00000000-0005-0000-0000-0000E6010000}"/>
    <cellStyle name="style1406113849217" xfId="222" xr:uid="{00000000-0005-0000-0000-0000E7010000}"/>
    <cellStyle name="style1406113849255" xfId="223" xr:uid="{00000000-0005-0000-0000-0000E8010000}"/>
    <cellStyle name="style1406113849284" xfId="224" xr:uid="{00000000-0005-0000-0000-0000E9010000}"/>
    <cellStyle name="style1406113849311" xfId="225" xr:uid="{00000000-0005-0000-0000-0000EA010000}"/>
    <cellStyle name="style1406113849339" xfId="226" xr:uid="{00000000-0005-0000-0000-0000EB010000}"/>
    <cellStyle name="style1406113849367" xfId="227" xr:uid="{00000000-0005-0000-0000-0000EC010000}"/>
    <cellStyle name="style1406113849389" xfId="228" xr:uid="{00000000-0005-0000-0000-0000ED010000}"/>
    <cellStyle name="style1406113849413" xfId="229" xr:uid="{00000000-0005-0000-0000-0000EE010000}"/>
    <cellStyle name="style1406113849558" xfId="230" xr:uid="{00000000-0005-0000-0000-0000EF010000}"/>
    <cellStyle name="style1406113849582" xfId="231" xr:uid="{00000000-0005-0000-0000-0000F0010000}"/>
    <cellStyle name="style1406113849605" xfId="232" xr:uid="{00000000-0005-0000-0000-0000F1010000}"/>
    <cellStyle name="style1406113849630" xfId="233" xr:uid="{00000000-0005-0000-0000-0000F2010000}"/>
    <cellStyle name="style1406113849653" xfId="234" xr:uid="{00000000-0005-0000-0000-0000F3010000}"/>
    <cellStyle name="style1406113849674" xfId="235" xr:uid="{00000000-0005-0000-0000-0000F4010000}"/>
    <cellStyle name="style1406113849701" xfId="236" xr:uid="{00000000-0005-0000-0000-0000F5010000}"/>
    <cellStyle name="style1406113849728" xfId="237" xr:uid="{00000000-0005-0000-0000-0000F6010000}"/>
    <cellStyle name="style1406113849754" xfId="238" xr:uid="{00000000-0005-0000-0000-0000F7010000}"/>
    <cellStyle name="style1406113849781" xfId="239" xr:uid="{00000000-0005-0000-0000-0000F8010000}"/>
    <cellStyle name="style1406113849808" xfId="240" xr:uid="{00000000-0005-0000-0000-0000F9010000}"/>
    <cellStyle name="style1406113849835" xfId="241" xr:uid="{00000000-0005-0000-0000-0000FA010000}"/>
    <cellStyle name="style1406113849856" xfId="242" xr:uid="{00000000-0005-0000-0000-0000FB010000}"/>
    <cellStyle name="style1406113849876" xfId="243" xr:uid="{00000000-0005-0000-0000-0000FC010000}"/>
    <cellStyle name="style1406113849898" xfId="244" xr:uid="{00000000-0005-0000-0000-0000FD010000}"/>
    <cellStyle name="style1406113849921" xfId="245" xr:uid="{00000000-0005-0000-0000-0000FE010000}"/>
    <cellStyle name="style1406113849947" xfId="246" xr:uid="{00000000-0005-0000-0000-0000FF010000}"/>
    <cellStyle name="style1406113849975" xfId="247" xr:uid="{00000000-0005-0000-0000-000000020000}"/>
    <cellStyle name="style1406113850004" xfId="248" xr:uid="{00000000-0005-0000-0000-000001020000}"/>
    <cellStyle name="style1406113850027" xfId="249" xr:uid="{00000000-0005-0000-0000-000002020000}"/>
    <cellStyle name="style1406113850054" xfId="250" xr:uid="{00000000-0005-0000-0000-000003020000}"/>
    <cellStyle name="style1406113850081" xfId="251" xr:uid="{00000000-0005-0000-0000-000004020000}"/>
    <cellStyle name="style1406113850103" xfId="252" xr:uid="{00000000-0005-0000-0000-000005020000}"/>
    <cellStyle name="style1406113850129" xfId="253" xr:uid="{00000000-0005-0000-0000-000006020000}"/>
    <cellStyle name="style1406113850156" xfId="254" xr:uid="{00000000-0005-0000-0000-000007020000}"/>
    <cellStyle name="style1406113850182" xfId="255" xr:uid="{00000000-0005-0000-0000-000008020000}"/>
    <cellStyle name="style1406113850203" xfId="256" xr:uid="{00000000-0005-0000-0000-000009020000}"/>
    <cellStyle name="style1406113850224" xfId="257" xr:uid="{00000000-0005-0000-0000-00000A020000}"/>
    <cellStyle name="style1406113850258" xfId="258" xr:uid="{00000000-0005-0000-0000-00000B020000}"/>
    <cellStyle name="style1406113850331" xfId="259" xr:uid="{00000000-0005-0000-0000-00000C020000}"/>
    <cellStyle name="style1406113850358" xfId="260" xr:uid="{00000000-0005-0000-0000-00000D020000}"/>
    <cellStyle name="style1406113850380" xfId="261" xr:uid="{00000000-0005-0000-0000-00000E020000}"/>
    <cellStyle name="style1406113850409" xfId="262" xr:uid="{00000000-0005-0000-0000-00000F020000}"/>
    <cellStyle name="style1406113850431" xfId="263" xr:uid="{00000000-0005-0000-0000-000010020000}"/>
    <cellStyle name="style1406113850452" xfId="264" xr:uid="{00000000-0005-0000-0000-000011020000}"/>
    <cellStyle name="style1406113850474" xfId="265" xr:uid="{00000000-0005-0000-0000-000012020000}"/>
    <cellStyle name="style1406113850501" xfId="266" xr:uid="{00000000-0005-0000-0000-000013020000}"/>
    <cellStyle name="style1406113850522" xfId="267" xr:uid="{00000000-0005-0000-0000-000014020000}"/>
    <cellStyle name="style1406113850542" xfId="268" xr:uid="{00000000-0005-0000-0000-000015020000}"/>
    <cellStyle name="style1406113850570" xfId="269" xr:uid="{00000000-0005-0000-0000-000016020000}"/>
    <cellStyle name="style1406113850591" xfId="270" xr:uid="{00000000-0005-0000-0000-000017020000}"/>
    <cellStyle name="style1406113850614" xfId="271" xr:uid="{00000000-0005-0000-0000-000018020000}"/>
    <cellStyle name="style1406113850636" xfId="272" xr:uid="{00000000-0005-0000-0000-000019020000}"/>
    <cellStyle name="style1406113850655" xfId="273" xr:uid="{00000000-0005-0000-0000-00001A020000}"/>
    <cellStyle name="style1406113850674" xfId="274" xr:uid="{00000000-0005-0000-0000-00001B020000}"/>
    <cellStyle name="style1406113850723" xfId="275" xr:uid="{00000000-0005-0000-0000-00001C020000}"/>
    <cellStyle name="style1406113850767" xfId="276" xr:uid="{00000000-0005-0000-0000-00001D020000}"/>
    <cellStyle name="style1406113850816" xfId="277" xr:uid="{00000000-0005-0000-0000-00001E020000}"/>
    <cellStyle name="style1406114189185" xfId="278" xr:uid="{00000000-0005-0000-0000-00001F020000}"/>
    <cellStyle name="style1406114189213" xfId="279" xr:uid="{00000000-0005-0000-0000-000020020000}"/>
    <cellStyle name="style1406114189239" xfId="280" xr:uid="{00000000-0005-0000-0000-000021020000}"/>
    <cellStyle name="style1406114189259" xfId="281" xr:uid="{00000000-0005-0000-0000-000022020000}"/>
    <cellStyle name="style1406114189283" xfId="282" xr:uid="{00000000-0005-0000-0000-000023020000}"/>
    <cellStyle name="style1406114189307" xfId="283" xr:uid="{00000000-0005-0000-0000-000024020000}"/>
    <cellStyle name="style1406114189331" xfId="284" xr:uid="{00000000-0005-0000-0000-000025020000}"/>
    <cellStyle name="style1406114189356" xfId="285" xr:uid="{00000000-0005-0000-0000-000026020000}"/>
    <cellStyle name="style1406114189382" xfId="286" xr:uid="{00000000-0005-0000-0000-000027020000}"/>
    <cellStyle name="style1406114189407" xfId="287" xr:uid="{00000000-0005-0000-0000-000028020000}"/>
    <cellStyle name="style1406114189432" xfId="288" xr:uid="{00000000-0005-0000-0000-000029020000}"/>
    <cellStyle name="style1406114189459" xfId="289" xr:uid="{00000000-0005-0000-0000-00002A020000}"/>
    <cellStyle name="style1406114189481" xfId="290" xr:uid="{00000000-0005-0000-0000-00002B020000}"/>
    <cellStyle name="style1406114189505" xfId="291" xr:uid="{00000000-0005-0000-0000-00002C020000}"/>
    <cellStyle name="style1406114189535" xfId="292" xr:uid="{00000000-0005-0000-0000-00002D020000}"/>
    <cellStyle name="style1406114189560" xfId="293" xr:uid="{00000000-0005-0000-0000-00002E020000}"/>
    <cellStyle name="style1406114189585" xfId="294" xr:uid="{00000000-0005-0000-0000-00002F020000}"/>
    <cellStyle name="style1406114189616" xfId="295" xr:uid="{00000000-0005-0000-0000-000030020000}"/>
    <cellStyle name="style1406114189644" xfId="296" xr:uid="{00000000-0005-0000-0000-000031020000}"/>
    <cellStyle name="style1406114189671" xfId="297" xr:uid="{00000000-0005-0000-0000-000032020000}"/>
    <cellStyle name="style1406114189696" xfId="298" xr:uid="{00000000-0005-0000-0000-000033020000}"/>
    <cellStyle name="style1406114189716" xfId="299" xr:uid="{00000000-0005-0000-0000-000034020000}"/>
    <cellStyle name="style1406114189736" xfId="300" xr:uid="{00000000-0005-0000-0000-000035020000}"/>
    <cellStyle name="style1406114189757" xfId="301" xr:uid="{00000000-0005-0000-0000-000036020000}"/>
    <cellStyle name="style1406114189778" xfId="302" xr:uid="{00000000-0005-0000-0000-000037020000}"/>
    <cellStyle name="style1406114189799" xfId="303" xr:uid="{00000000-0005-0000-0000-000038020000}"/>
    <cellStyle name="style1406114189820" xfId="304" xr:uid="{00000000-0005-0000-0000-000039020000}"/>
    <cellStyle name="style1406114189840" xfId="305" xr:uid="{00000000-0005-0000-0000-00003A020000}"/>
    <cellStyle name="style1406114189860" xfId="306" xr:uid="{00000000-0005-0000-0000-00003B020000}"/>
    <cellStyle name="style1406114189886" xfId="307" xr:uid="{00000000-0005-0000-0000-00003C020000}"/>
    <cellStyle name="style1406114189911" xfId="308" xr:uid="{00000000-0005-0000-0000-00003D020000}"/>
    <cellStyle name="style1406114189990" xfId="309" xr:uid="{00000000-0005-0000-0000-00003E020000}"/>
    <cellStyle name="style1406114190017" xfId="310" xr:uid="{00000000-0005-0000-0000-00003F020000}"/>
    <cellStyle name="style1406114190044" xfId="311" xr:uid="{00000000-0005-0000-0000-000040020000}"/>
    <cellStyle name="style1406114190069" xfId="312" xr:uid="{00000000-0005-0000-0000-000041020000}"/>
    <cellStyle name="style1406114190088" xfId="313" xr:uid="{00000000-0005-0000-0000-000042020000}"/>
    <cellStyle name="style1406114190108" xfId="314" xr:uid="{00000000-0005-0000-0000-000043020000}"/>
    <cellStyle name="style1406114190127" xfId="315" xr:uid="{00000000-0005-0000-0000-000044020000}"/>
    <cellStyle name="style1406114190148" xfId="316" xr:uid="{00000000-0005-0000-0000-000045020000}"/>
    <cellStyle name="style1406114190171" xfId="317" xr:uid="{00000000-0005-0000-0000-000046020000}"/>
    <cellStyle name="style1406114190195" xfId="318" xr:uid="{00000000-0005-0000-0000-000047020000}"/>
    <cellStyle name="style1406114190219" xfId="319" xr:uid="{00000000-0005-0000-0000-000048020000}"/>
    <cellStyle name="style1406114190238" xfId="320" xr:uid="{00000000-0005-0000-0000-000049020000}"/>
    <cellStyle name="style1406114190262" xfId="321" xr:uid="{00000000-0005-0000-0000-00004A020000}"/>
    <cellStyle name="style1406114190285" xfId="322" xr:uid="{00000000-0005-0000-0000-00004B020000}"/>
    <cellStyle name="style1406114190303" xfId="323" xr:uid="{00000000-0005-0000-0000-00004C020000}"/>
    <cellStyle name="style1406114190327" xfId="324" xr:uid="{00000000-0005-0000-0000-00004D020000}"/>
    <cellStyle name="style1406114190351" xfId="325" xr:uid="{00000000-0005-0000-0000-00004E020000}"/>
    <cellStyle name="style1406114190375" xfId="326" xr:uid="{00000000-0005-0000-0000-00004F020000}"/>
    <cellStyle name="style1406114190395" xfId="327" xr:uid="{00000000-0005-0000-0000-000050020000}"/>
    <cellStyle name="style1406114190415" xfId="328" xr:uid="{00000000-0005-0000-0000-000051020000}"/>
    <cellStyle name="style1406114190439" xfId="329" xr:uid="{00000000-0005-0000-0000-000052020000}"/>
    <cellStyle name="style1406114190464" xfId="330" xr:uid="{00000000-0005-0000-0000-000053020000}"/>
    <cellStyle name="style1406114190487" xfId="331" xr:uid="{00000000-0005-0000-0000-000054020000}"/>
    <cellStyle name="style1406114190507" xfId="332" xr:uid="{00000000-0005-0000-0000-000055020000}"/>
    <cellStyle name="style1406114190534" xfId="333" xr:uid="{00000000-0005-0000-0000-000056020000}"/>
    <cellStyle name="style1406114190553" xfId="334" xr:uid="{00000000-0005-0000-0000-000057020000}"/>
    <cellStyle name="style1406114190571" xfId="335" xr:uid="{00000000-0005-0000-0000-000058020000}"/>
    <cellStyle name="style1406114190588" xfId="336" xr:uid="{00000000-0005-0000-0000-000059020000}"/>
    <cellStyle name="style1406114190609" xfId="337" xr:uid="{00000000-0005-0000-0000-00005A020000}"/>
    <cellStyle name="style1406114190628" xfId="338" xr:uid="{00000000-0005-0000-0000-00005B020000}"/>
    <cellStyle name="style1406114190647" xfId="339" xr:uid="{00000000-0005-0000-0000-00005C020000}"/>
    <cellStyle name="style1406114190666" xfId="340" xr:uid="{00000000-0005-0000-0000-00005D020000}"/>
    <cellStyle name="style1406114190687" xfId="341" xr:uid="{00000000-0005-0000-0000-00005E020000}"/>
    <cellStyle name="style1406114190844" xfId="342" xr:uid="{00000000-0005-0000-0000-00005F020000}"/>
    <cellStyle name="style1406114190863" xfId="343" xr:uid="{00000000-0005-0000-0000-000060020000}"/>
    <cellStyle name="style1406114190881" xfId="344" xr:uid="{00000000-0005-0000-0000-000061020000}"/>
    <cellStyle name="style1406114190900" xfId="345" xr:uid="{00000000-0005-0000-0000-000062020000}"/>
    <cellStyle name="style1406114190959" xfId="346" xr:uid="{00000000-0005-0000-0000-000063020000}"/>
    <cellStyle name="style1406114191014" xfId="347" xr:uid="{00000000-0005-0000-0000-000064020000}"/>
    <cellStyle name="style1406114191303" xfId="348" xr:uid="{00000000-0005-0000-0000-000065020000}"/>
    <cellStyle name="style1406114191912" xfId="349" xr:uid="{00000000-0005-0000-0000-000066020000}"/>
    <cellStyle name="style1406114345186" xfId="350" xr:uid="{00000000-0005-0000-0000-000067020000}"/>
    <cellStyle name="style1406114345361" xfId="351" xr:uid="{00000000-0005-0000-0000-000068020000}"/>
    <cellStyle name="style1406114398523" xfId="352" xr:uid="{00000000-0005-0000-0000-000069020000}"/>
    <cellStyle name="style1406114398549" xfId="353" xr:uid="{00000000-0005-0000-0000-00006A020000}"/>
    <cellStyle name="style1406114398571" xfId="354" xr:uid="{00000000-0005-0000-0000-00006B020000}"/>
    <cellStyle name="style1406114398589" xfId="355" xr:uid="{00000000-0005-0000-0000-00006C020000}"/>
    <cellStyle name="style1406114398610" xfId="356" xr:uid="{00000000-0005-0000-0000-00006D020000}"/>
    <cellStyle name="style1406114398632" xfId="357" xr:uid="{00000000-0005-0000-0000-00006E020000}"/>
    <cellStyle name="style1406114398654" xfId="358" xr:uid="{00000000-0005-0000-0000-00006F020000}"/>
    <cellStyle name="style1406114398679" xfId="359" xr:uid="{00000000-0005-0000-0000-000070020000}"/>
    <cellStyle name="style1406114398703" xfId="360" xr:uid="{00000000-0005-0000-0000-000071020000}"/>
    <cellStyle name="style1406114398726" xfId="361" xr:uid="{00000000-0005-0000-0000-000072020000}"/>
    <cellStyle name="style1406114398750" xfId="362" xr:uid="{00000000-0005-0000-0000-000073020000}"/>
    <cellStyle name="style1406114398774" xfId="363" xr:uid="{00000000-0005-0000-0000-000074020000}"/>
    <cellStyle name="style1406114398792" xfId="364" xr:uid="{00000000-0005-0000-0000-000075020000}"/>
    <cellStyle name="style1406114398812" xfId="365" xr:uid="{00000000-0005-0000-0000-000076020000}"/>
    <cellStyle name="style1406114398835" xfId="366" xr:uid="{00000000-0005-0000-0000-000077020000}"/>
    <cellStyle name="style1406114398855" xfId="367" xr:uid="{00000000-0005-0000-0000-000078020000}"/>
    <cellStyle name="style1406114398880" xfId="368" xr:uid="{00000000-0005-0000-0000-000079020000}"/>
    <cellStyle name="style1406114398898" xfId="369" xr:uid="{00000000-0005-0000-0000-00007A020000}"/>
    <cellStyle name="style1406114398922" xfId="370" xr:uid="{00000000-0005-0000-0000-00007B020000}"/>
    <cellStyle name="style1406114398946" xfId="371" xr:uid="{00000000-0005-0000-0000-00007C020000}"/>
    <cellStyle name="style1406114398972" xfId="372" xr:uid="{00000000-0005-0000-0000-00007D020000}"/>
    <cellStyle name="style1406114398991" xfId="373" xr:uid="{00000000-0005-0000-0000-00007E020000}"/>
    <cellStyle name="style1406114399009" xfId="374" xr:uid="{00000000-0005-0000-0000-00007F020000}"/>
    <cellStyle name="style1406114399027" xfId="375" xr:uid="{00000000-0005-0000-0000-000080020000}"/>
    <cellStyle name="style1406114399044" xfId="376" xr:uid="{00000000-0005-0000-0000-000081020000}"/>
    <cellStyle name="style1406114399064" xfId="377" xr:uid="{00000000-0005-0000-0000-000082020000}"/>
    <cellStyle name="style1406114399083" xfId="378" xr:uid="{00000000-0005-0000-0000-000083020000}"/>
    <cellStyle name="style1406114399102" xfId="379" xr:uid="{00000000-0005-0000-0000-000084020000}"/>
    <cellStyle name="style1406114399120" xfId="380" xr:uid="{00000000-0005-0000-0000-000085020000}"/>
    <cellStyle name="style1406114399144" xfId="381" xr:uid="{00000000-0005-0000-0000-000086020000}"/>
    <cellStyle name="style1406114399167" xfId="382" xr:uid="{00000000-0005-0000-0000-000087020000}"/>
    <cellStyle name="style1406114399199" xfId="383" xr:uid="{00000000-0005-0000-0000-000088020000}"/>
    <cellStyle name="style1406114399226" xfId="384" xr:uid="{00000000-0005-0000-0000-000089020000}"/>
    <cellStyle name="style1406114399254" xfId="385" xr:uid="{00000000-0005-0000-0000-00008A020000}"/>
    <cellStyle name="style1406114399277" xfId="386" xr:uid="{00000000-0005-0000-0000-00008B020000}"/>
    <cellStyle name="style1406114399294" xfId="387" xr:uid="{00000000-0005-0000-0000-00008C020000}"/>
    <cellStyle name="style1406114399311" xfId="388" xr:uid="{00000000-0005-0000-0000-00008D020000}"/>
    <cellStyle name="style1406114399329" xfId="389" xr:uid="{00000000-0005-0000-0000-00008E020000}"/>
    <cellStyle name="style1406114399348" xfId="390" xr:uid="{00000000-0005-0000-0000-00008F020000}"/>
    <cellStyle name="style1406114399367" xfId="391" xr:uid="{00000000-0005-0000-0000-000090020000}"/>
    <cellStyle name="style1406114399389" xfId="392" xr:uid="{00000000-0005-0000-0000-000091020000}"/>
    <cellStyle name="style1406114399411" xfId="393" xr:uid="{00000000-0005-0000-0000-000092020000}"/>
    <cellStyle name="style1406114399490" xfId="394" xr:uid="{00000000-0005-0000-0000-000093020000}"/>
    <cellStyle name="style1406114399512" xfId="395" xr:uid="{00000000-0005-0000-0000-000094020000}"/>
    <cellStyle name="style1406114399534" xfId="396" xr:uid="{00000000-0005-0000-0000-000095020000}"/>
    <cellStyle name="style1406114399551" xfId="397" xr:uid="{00000000-0005-0000-0000-000096020000}"/>
    <cellStyle name="style1406114399576" xfId="398" xr:uid="{00000000-0005-0000-0000-000097020000}"/>
    <cellStyle name="style1406114399599" xfId="399" xr:uid="{00000000-0005-0000-0000-000098020000}"/>
    <cellStyle name="style1406114399622" xfId="400" xr:uid="{00000000-0005-0000-0000-000099020000}"/>
    <cellStyle name="style1406114399641" xfId="401" xr:uid="{00000000-0005-0000-0000-00009A020000}"/>
    <cellStyle name="style1406114399662" xfId="402" xr:uid="{00000000-0005-0000-0000-00009B020000}"/>
    <cellStyle name="style1406114399689" xfId="403" xr:uid="{00000000-0005-0000-0000-00009C020000}"/>
    <cellStyle name="style1406114399716" xfId="404" xr:uid="{00000000-0005-0000-0000-00009D020000}"/>
    <cellStyle name="style1406114399740" xfId="405" xr:uid="{00000000-0005-0000-0000-00009E020000}"/>
    <cellStyle name="style1406114399758" xfId="406" xr:uid="{00000000-0005-0000-0000-00009F020000}"/>
    <cellStyle name="style1406114399783" xfId="407" xr:uid="{00000000-0005-0000-0000-0000A0020000}"/>
    <cellStyle name="style1406114399802" xfId="408" xr:uid="{00000000-0005-0000-0000-0000A1020000}"/>
    <cellStyle name="style1406114399820" xfId="409" xr:uid="{00000000-0005-0000-0000-0000A2020000}"/>
    <cellStyle name="style1406114399839" xfId="410" xr:uid="{00000000-0005-0000-0000-0000A3020000}"/>
    <cellStyle name="style1406114399860" xfId="411" xr:uid="{00000000-0005-0000-0000-0000A4020000}"/>
    <cellStyle name="style1406114399878" xfId="412" xr:uid="{00000000-0005-0000-0000-0000A5020000}"/>
    <cellStyle name="style1406114399896" xfId="413" xr:uid="{00000000-0005-0000-0000-0000A6020000}"/>
    <cellStyle name="style1406114399914" xfId="414" xr:uid="{00000000-0005-0000-0000-0000A7020000}"/>
    <cellStyle name="style1406114399932" xfId="415" xr:uid="{00000000-0005-0000-0000-0000A8020000}"/>
    <cellStyle name="style1406114399951" xfId="416" xr:uid="{00000000-0005-0000-0000-0000A9020000}"/>
    <cellStyle name="style1406114399969" xfId="417" xr:uid="{00000000-0005-0000-0000-0000AA020000}"/>
    <cellStyle name="style1406114399987" xfId="418" xr:uid="{00000000-0005-0000-0000-0000AB020000}"/>
    <cellStyle name="style1406114400018" xfId="419" xr:uid="{00000000-0005-0000-0000-0000AC020000}"/>
    <cellStyle name="style1406114400104" xfId="420" xr:uid="{00000000-0005-0000-0000-0000AD020000}"/>
    <cellStyle name="style1406114400339" xfId="421" xr:uid="{00000000-0005-0000-0000-0000AE020000}"/>
    <cellStyle name="style1406114400806" xfId="422" xr:uid="{00000000-0005-0000-0000-0000AF020000}"/>
    <cellStyle name="style1406114440149" xfId="423" xr:uid="{00000000-0005-0000-0000-0000B0020000}"/>
    <cellStyle name="style1406114440175" xfId="424" xr:uid="{00000000-0005-0000-0000-0000B1020000}"/>
    <cellStyle name="style1406114440200" xfId="425" xr:uid="{00000000-0005-0000-0000-0000B2020000}"/>
    <cellStyle name="style1406114440219" xfId="426" xr:uid="{00000000-0005-0000-0000-0000B3020000}"/>
    <cellStyle name="style1406114440242" xfId="427" xr:uid="{00000000-0005-0000-0000-0000B4020000}"/>
    <cellStyle name="style1406114440265" xfId="428" xr:uid="{00000000-0005-0000-0000-0000B5020000}"/>
    <cellStyle name="style1406114440288" xfId="429" xr:uid="{00000000-0005-0000-0000-0000B6020000}"/>
    <cellStyle name="style1406114440311" xfId="430" xr:uid="{00000000-0005-0000-0000-0000B7020000}"/>
    <cellStyle name="style1406114440332" xfId="431" xr:uid="{00000000-0005-0000-0000-0000B8020000}"/>
    <cellStyle name="style1406114440354" xfId="432" xr:uid="{00000000-0005-0000-0000-0000B9020000}"/>
    <cellStyle name="style1406114440375" xfId="433" xr:uid="{00000000-0005-0000-0000-0000BA020000}"/>
    <cellStyle name="style1406114440396" xfId="434" xr:uid="{00000000-0005-0000-0000-0000BB020000}"/>
    <cellStyle name="style1406114440413" xfId="435" xr:uid="{00000000-0005-0000-0000-0000BC020000}"/>
    <cellStyle name="style1406114440430" xfId="436" xr:uid="{00000000-0005-0000-0000-0000BD020000}"/>
    <cellStyle name="style1406114440452" xfId="437" xr:uid="{00000000-0005-0000-0000-0000BE020000}"/>
    <cellStyle name="style1406114440470" xfId="438" xr:uid="{00000000-0005-0000-0000-0000BF020000}"/>
    <cellStyle name="style1406114440492" xfId="439" xr:uid="{00000000-0005-0000-0000-0000C0020000}"/>
    <cellStyle name="style1406114440509" xfId="440" xr:uid="{00000000-0005-0000-0000-0000C1020000}"/>
    <cellStyle name="style1406114440531" xfId="441" xr:uid="{00000000-0005-0000-0000-0000C2020000}"/>
    <cellStyle name="style1406114440552" xfId="442" xr:uid="{00000000-0005-0000-0000-0000C3020000}"/>
    <cellStyle name="style1406114440573" xfId="443" xr:uid="{00000000-0005-0000-0000-0000C4020000}"/>
    <cellStyle name="style1406114440590" xfId="444" xr:uid="{00000000-0005-0000-0000-0000C5020000}"/>
    <cellStyle name="style1406114440607" xfId="445" xr:uid="{00000000-0005-0000-0000-0000C6020000}"/>
    <cellStyle name="style1406114440624" xfId="446" xr:uid="{00000000-0005-0000-0000-0000C7020000}"/>
    <cellStyle name="style1406114440641" xfId="447" xr:uid="{00000000-0005-0000-0000-0000C8020000}"/>
    <cellStyle name="style1406114440657" xfId="448" xr:uid="{00000000-0005-0000-0000-0000C9020000}"/>
    <cellStyle name="style1406114440676" xfId="449" xr:uid="{00000000-0005-0000-0000-0000CA020000}"/>
    <cellStyle name="style1406114440693" xfId="450" xr:uid="{00000000-0005-0000-0000-0000CB020000}"/>
    <cellStyle name="style1406114440711" xfId="451" xr:uid="{00000000-0005-0000-0000-0000CC020000}"/>
    <cellStyle name="style1406114440733" xfId="452" xr:uid="{00000000-0005-0000-0000-0000CD020000}"/>
    <cellStyle name="style1406114440756" xfId="453" xr:uid="{00000000-0005-0000-0000-0000CE020000}"/>
    <cellStyle name="style1406114440778" xfId="454" xr:uid="{00000000-0005-0000-0000-0000CF020000}"/>
    <cellStyle name="style1406114440801" xfId="455" xr:uid="{00000000-0005-0000-0000-0000D0020000}"/>
    <cellStyle name="style1406114440831" xfId="456" xr:uid="{00000000-0005-0000-0000-0000D1020000}"/>
    <cellStyle name="style1406114440854" xfId="457" xr:uid="{00000000-0005-0000-0000-0000D2020000}"/>
    <cellStyle name="style1406114440871" xfId="458" xr:uid="{00000000-0005-0000-0000-0000D3020000}"/>
    <cellStyle name="style1406114440888" xfId="459" xr:uid="{00000000-0005-0000-0000-0000D4020000}"/>
    <cellStyle name="style1406114440905" xfId="460" xr:uid="{00000000-0005-0000-0000-0000D5020000}"/>
    <cellStyle name="style1406114440922" xfId="461" xr:uid="{00000000-0005-0000-0000-0000D6020000}"/>
    <cellStyle name="style1406114440941" xfId="462" xr:uid="{00000000-0005-0000-0000-0000D7020000}"/>
    <cellStyle name="style1406114440964" xfId="463" xr:uid="{00000000-0005-0000-0000-0000D8020000}"/>
    <cellStyle name="style1406114440986" xfId="464" xr:uid="{00000000-0005-0000-0000-0000D9020000}"/>
    <cellStyle name="style1406114441003" xfId="465" xr:uid="{00000000-0005-0000-0000-0000DA020000}"/>
    <cellStyle name="style1406114441024" xfId="466" xr:uid="{00000000-0005-0000-0000-0000DB020000}"/>
    <cellStyle name="style1406114441046" xfId="467" xr:uid="{00000000-0005-0000-0000-0000DC020000}"/>
    <cellStyle name="style1406114441063" xfId="468" xr:uid="{00000000-0005-0000-0000-0000DD020000}"/>
    <cellStyle name="style1406114441085" xfId="469" xr:uid="{00000000-0005-0000-0000-0000DE020000}"/>
    <cellStyle name="style1406114441106" xfId="470" xr:uid="{00000000-0005-0000-0000-0000DF020000}"/>
    <cellStyle name="style1406114441127" xfId="471" xr:uid="{00000000-0005-0000-0000-0000E0020000}"/>
    <cellStyle name="style1406114441144" xfId="472" xr:uid="{00000000-0005-0000-0000-0000E1020000}"/>
    <cellStyle name="style1406114441245" xfId="473" xr:uid="{00000000-0005-0000-0000-0000E2020000}"/>
    <cellStyle name="style1406114441267" xfId="474" xr:uid="{00000000-0005-0000-0000-0000E3020000}"/>
    <cellStyle name="style1406114441288" xfId="475" xr:uid="{00000000-0005-0000-0000-0000E4020000}"/>
    <cellStyle name="style1406114441309" xfId="476" xr:uid="{00000000-0005-0000-0000-0000E5020000}"/>
    <cellStyle name="style1406114441326" xfId="477" xr:uid="{00000000-0005-0000-0000-0000E6020000}"/>
    <cellStyle name="style1406114441350" xfId="478" xr:uid="{00000000-0005-0000-0000-0000E7020000}"/>
    <cellStyle name="style1406114441369" xfId="479" xr:uid="{00000000-0005-0000-0000-0000E8020000}"/>
    <cellStyle name="style1406114441387" xfId="480" xr:uid="{00000000-0005-0000-0000-0000E9020000}"/>
    <cellStyle name="style1406114441405" xfId="481" xr:uid="{00000000-0005-0000-0000-0000EA020000}"/>
    <cellStyle name="style1406114441425" xfId="482" xr:uid="{00000000-0005-0000-0000-0000EB020000}"/>
    <cellStyle name="style1406114441444" xfId="483" xr:uid="{00000000-0005-0000-0000-0000EC020000}"/>
    <cellStyle name="style1406114441462" xfId="484" xr:uid="{00000000-0005-0000-0000-0000ED020000}"/>
    <cellStyle name="style1406114441479" xfId="485" xr:uid="{00000000-0005-0000-0000-0000EE020000}"/>
    <cellStyle name="style1406114441496" xfId="486" xr:uid="{00000000-0005-0000-0000-0000EF020000}"/>
    <cellStyle name="style1406114441514" xfId="487" xr:uid="{00000000-0005-0000-0000-0000F0020000}"/>
    <cellStyle name="style1406114441532" xfId="488" xr:uid="{00000000-0005-0000-0000-0000F1020000}"/>
    <cellStyle name="style1406114441549" xfId="489" xr:uid="{00000000-0005-0000-0000-0000F2020000}"/>
    <cellStyle name="style1406114441566" xfId="490" xr:uid="{00000000-0005-0000-0000-0000F3020000}"/>
    <cellStyle name="style1406114441594" xfId="491" xr:uid="{00000000-0005-0000-0000-0000F4020000}"/>
    <cellStyle name="style1406114441626" xfId="492" xr:uid="{00000000-0005-0000-0000-0000F5020000}"/>
    <cellStyle name="style1406114442197" xfId="493" xr:uid="{00000000-0005-0000-0000-0000F6020000}"/>
    <cellStyle name="style1406114490232" xfId="494" xr:uid="{00000000-0005-0000-0000-0000F7020000}"/>
    <cellStyle name="style1406114490278" xfId="495" xr:uid="{00000000-0005-0000-0000-0000F8020000}"/>
    <cellStyle name="style1406114490860" xfId="496" xr:uid="{00000000-0005-0000-0000-0000F9020000}"/>
    <cellStyle name="style1406114491098" xfId="497" xr:uid="{00000000-0005-0000-0000-0000FA020000}"/>
    <cellStyle name="style1406114491204" xfId="498" xr:uid="{00000000-0005-0000-0000-0000FB020000}"/>
    <cellStyle name="style1406114491528" xfId="499" xr:uid="{00000000-0005-0000-0000-0000FC020000}"/>
    <cellStyle name="style1406114491549" xfId="500" xr:uid="{00000000-0005-0000-0000-0000FD020000}"/>
    <cellStyle name="style1406114491606" xfId="501" xr:uid="{00000000-0005-0000-0000-0000FE020000}"/>
    <cellStyle name="style1406114491677" xfId="502" xr:uid="{00000000-0005-0000-0000-0000FF020000}"/>
    <cellStyle name="style1406182998088" xfId="503" xr:uid="{00000000-0005-0000-0000-000000030000}"/>
    <cellStyle name="style1406182998186" xfId="504" xr:uid="{00000000-0005-0000-0000-000001030000}"/>
    <cellStyle name="style1406183036983" xfId="505" xr:uid="{00000000-0005-0000-0000-000002030000}"/>
    <cellStyle name="style1409810494475" xfId="506" xr:uid="{00000000-0005-0000-0000-000003030000}"/>
    <cellStyle name="style1409810494591" xfId="507" xr:uid="{00000000-0005-0000-0000-000004030000}"/>
    <cellStyle name="style1409810494633" xfId="508" xr:uid="{00000000-0005-0000-0000-000005030000}"/>
    <cellStyle name="style1409810494661" xfId="509" xr:uid="{00000000-0005-0000-0000-000006030000}"/>
    <cellStyle name="style1409810494696" xfId="510" xr:uid="{00000000-0005-0000-0000-000007030000}"/>
    <cellStyle name="style1409810494729" xfId="511" xr:uid="{00000000-0005-0000-0000-000008030000}"/>
    <cellStyle name="style1409810494762" xfId="512" xr:uid="{00000000-0005-0000-0000-000009030000}"/>
    <cellStyle name="style1409810494801" xfId="513" xr:uid="{00000000-0005-0000-0000-00000A030000}"/>
    <cellStyle name="style1409810494834" xfId="514" xr:uid="{00000000-0005-0000-0000-00000B030000}"/>
    <cellStyle name="style1409810494865" xfId="515" xr:uid="{00000000-0005-0000-0000-00000C030000}"/>
    <cellStyle name="style1409810494897" xfId="516" xr:uid="{00000000-0005-0000-0000-00000D030000}"/>
    <cellStyle name="style1409810494930" xfId="517" xr:uid="{00000000-0005-0000-0000-00000E030000}"/>
    <cellStyle name="style1409810494957" xfId="518" xr:uid="{00000000-0005-0000-0000-00000F030000}"/>
    <cellStyle name="style1409810494983" xfId="519" xr:uid="{00000000-0005-0000-0000-000010030000}"/>
    <cellStyle name="style1409810495021" xfId="520" xr:uid="{00000000-0005-0000-0000-000011030000}"/>
    <cellStyle name="style1409810495134" xfId="521" xr:uid="{00000000-0005-0000-0000-000012030000}"/>
    <cellStyle name="style1409810495184" xfId="522" xr:uid="{00000000-0005-0000-0000-000013030000}"/>
    <cellStyle name="style1409810495215" xfId="523" xr:uid="{00000000-0005-0000-0000-000014030000}"/>
    <cellStyle name="style1409810495245" xfId="524" xr:uid="{00000000-0005-0000-0000-000015030000}"/>
    <cellStyle name="style1409810495274" xfId="525" xr:uid="{00000000-0005-0000-0000-000016030000}"/>
    <cellStyle name="style1409810495302" xfId="526" xr:uid="{00000000-0005-0000-0000-000017030000}"/>
    <cellStyle name="style1409810495331" xfId="527" xr:uid="{00000000-0005-0000-0000-000018030000}"/>
    <cellStyle name="style1409810495361" xfId="528" xr:uid="{00000000-0005-0000-0000-000019030000}"/>
    <cellStyle name="style1409810495386" xfId="529" xr:uid="{00000000-0005-0000-0000-00001A030000}"/>
    <cellStyle name="style1409810495409" xfId="530" xr:uid="{00000000-0005-0000-0000-00001B030000}"/>
    <cellStyle name="style1409810495433" xfId="531" xr:uid="{00000000-0005-0000-0000-00001C030000}"/>
    <cellStyle name="style1409810495465" xfId="532" xr:uid="{00000000-0005-0000-0000-00001D030000}"/>
    <cellStyle name="style1409810495489" xfId="533" xr:uid="{00000000-0005-0000-0000-00001E030000}"/>
    <cellStyle name="style1409810495510" xfId="534" xr:uid="{00000000-0005-0000-0000-00001F030000}"/>
    <cellStyle name="style1409810495537" xfId="535" xr:uid="{00000000-0005-0000-0000-000020030000}"/>
    <cellStyle name="style1409810495565" xfId="536" xr:uid="{00000000-0005-0000-0000-000021030000}"/>
    <cellStyle name="style1409810495592" xfId="537" xr:uid="{00000000-0005-0000-0000-000022030000}"/>
    <cellStyle name="style1409810495620" xfId="538" xr:uid="{00000000-0005-0000-0000-000023030000}"/>
    <cellStyle name="style1409810495648" xfId="539" xr:uid="{00000000-0005-0000-0000-000024030000}"/>
    <cellStyle name="style1409810495676" xfId="540" xr:uid="{00000000-0005-0000-0000-000025030000}"/>
    <cellStyle name="style1409810495698" xfId="541" xr:uid="{00000000-0005-0000-0000-000026030000}"/>
    <cellStyle name="style1409810495777" xfId="542" xr:uid="{00000000-0005-0000-0000-000027030000}"/>
    <cellStyle name="style1409810495805" xfId="543" xr:uid="{00000000-0005-0000-0000-000028030000}"/>
    <cellStyle name="style1409810495828" xfId="544" xr:uid="{00000000-0005-0000-0000-000029030000}"/>
    <cellStyle name="style1409810495856" xfId="545" xr:uid="{00000000-0005-0000-0000-00002A030000}"/>
    <cellStyle name="style1409810495884" xfId="546" xr:uid="{00000000-0005-0000-0000-00002B030000}"/>
    <cellStyle name="style1409810495914" xfId="547" xr:uid="{00000000-0005-0000-0000-00002C030000}"/>
    <cellStyle name="style1409810495937" xfId="548" xr:uid="{00000000-0005-0000-0000-00002D030000}"/>
    <cellStyle name="style1409810495965" xfId="549" xr:uid="{00000000-0005-0000-0000-00002E030000}"/>
    <cellStyle name="style1409810495993" xfId="550" xr:uid="{00000000-0005-0000-0000-00002F030000}"/>
    <cellStyle name="style1409810496015" xfId="551" xr:uid="{00000000-0005-0000-0000-000030030000}"/>
    <cellStyle name="style1409810496042" xfId="552" xr:uid="{00000000-0005-0000-0000-000031030000}"/>
    <cellStyle name="style1409810496069" xfId="553" xr:uid="{00000000-0005-0000-0000-000032030000}"/>
    <cellStyle name="style1409810496096" xfId="554" xr:uid="{00000000-0005-0000-0000-000033030000}"/>
    <cellStyle name="style1409810496117" xfId="555" xr:uid="{00000000-0005-0000-0000-000034030000}"/>
    <cellStyle name="style1409810496139" xfId="556" xr:uid="{00000000-0005-0000-0000-000035030000}"/>
    <cellStyle name="style1409810496166" xfId="557" xr:uid="{00000000-0005-0000-0000-000036030000}"/>
    <cellStyle name="style1409810496193" xfId="558" xr:uid="{00000000-0005-0000-0000-000037030000}"/>
    <cellStyle name="style1409810496219" xfId="559" xr:uid="{00000000-0005-0000-0000-000038030000}"/>
    <cellStyle name="style1409810496241" xfId="560" xr:uid="{00000000-0005-0000-0000-000039030000}"/>
    <cellStyle name="style1409810496272" xfId="561" xr:uid="{00000000-0005-0000-0000-00003A030000}"/>
    <cellStyle name="style1409810496293" xfId="562" xr:uid="{00000000-0005-0000-0000-00003B030000}"/>
    <cellStyle name="style1409810496359" xfId="563" xr:uid="{00000000-0005-0000-0000-00003C030000}"/>
    <cellStyle name="style1409810496380" xfId="564" xr:uid="{00000000-0005-0000-0000-00003D030000}"/>
    <cellStyle name="style1409810496405" xfId="565" xr:uid="{00000000-0005-0000-0000-00003E030000}"/>
    <cellStyle name="style1409810496426" xfId="566" xr:uid="{00000000-0005-0000-0000-00003F030000}"/>
    <cellStyle name="style1409810496447" xfId="567" xr:uid="{00000000-0005-0000-0000-000040030000}"/>
    <cellStyle name="style1409810496468" xfId="568" xr:uid="{00000000-0005-0000-0000-000041030000}"/>
    <cellStyle name="style1409810496490" xfId="569" xr:uid="{00000000-0005-0000-0000-000042030000}"/>
    <cellStyle name="style1409810496515" xfId="570" xr:uid="{00000000-0005-0000-0000-000043030000}"/>
    <cellStyle name="style1409810496535" xfId="571" xr:uid="{00000000-0005-0000-0000-000044030000}"/>
    <cellStyle name="style1409810496554" xfId="572" xr:uid="{00000000-0005-0000-0000-000045030000}"/>
    <cellStyle name="style1409810496601" xfId="573" xr:uid="{00000000-0005-0000-0000-000046030000}"/>
    <cellStyle name="style1409810496625" xfId="574" xr:uid="{00000000-0005-0000-0000-000047030000}"/>
    <cellStyle name="style1409810496668" xfId="575" xr:uid="{00000000-0005-0000-0000-000048030000}"/>
    <cellStyle name="style1409810496930" xfId="576" xr:uid="{00000000-0005-0000-0000-000049030000}"/>
    <cellStyle name="style1409810497634" xfId="577" xr:uid="{00000000-0005-0000-0000-00004A030000}"/>
    <cellStyle name="style1409810497655" xfId="578" xr:uid="{00000000-0005-0000-0000-00004B030000}"/>
    <cellStyle name="style1409810497674" xfId="579" xr:uid="{00000000-0005-0000-0000-00004C030000}"/>
    <cellStyle name="style1409810497717" xfId="580" xr:uid="{00000000-0005-0000-0000-00004D030000}"/>
    <cellStyle name="style1409811450489" xfId="581" xr:uid="{00000000-0005-0000-0000-00004E030000}"/>
    <cellStyle name="style1409811450518" xfId="582" xr:uid="{00000000-0005-0000-0000-00004F030000}"/>
    <cellStyle name="style1409811450548" xfId="583" xr:uid="{00000000-0005-0000-0000-000050030000}"/>
    <cellStyle name="style1409811450569" xfId="584" xr:uid="{00000000-0005-0000-0000-000051030000}"/>
    <cellStyle name="style1409811450596" xfId="585" xr:uid="{00000000-0005-0000-0000-000052030000}"/>
    <cellStyle name="style1409811450621" xfId="586" xr:uid="{00000000-0005-0000-0000-000053030000}"/>
    <cellStyle name="style1409811450646" xfId="587" xr:uid="{00000000-0005-0000-0000-000054030000}"/>
    <cellStyle name="style1409811450671" xfId="588" xr:uid="{00000000-0005-0000-0000-000055030000}"/>
    <cellStyle name="style1409811450697" xfId="589" xr:uid="{00000000-0005-0000-0000-000056030000}"/>
    <cellStyle name="style1409811450722" xfId="590" xr:uid="{00000000-0005-0000-0000-000057030000}"/>
    <cellStyle name="style1409811450746" xfId="591" xr:uid="{00000000-0005-0000-0000-000058030000}"/>
    <cellStyle name="style1409811450772" xfId="592" xr:uid="{00000000-0005-0000-0000-000059030000}"/>
    <cellStyle name="style1409811450796" xfId="593" xr:uid="{00000000-0005-0000-0000-00005A030000}"/>
    <cellStyle name="style1409811450817" xfId="594" xr:uid="{00000000-0005-0000-0000-00005B030000}"/>
    <cellStyle name="style1409811450847" xfId="595" xr:uid="{00000000-0005-0000-0000-00005C030000}"/>
    <cellStyle name="style1409811450867" xfId="596" xr:uid="{00000000-0005-0000-0000-00005D030000}"/>
    <cellStyle name="style1409811450889" xfId="597" xr:uid="{00000000-0005-0000-0000-00005E030000}"/>
    <cellStyle name="style1409811450914" xfId="598" xr:uid="{00000000-0005-0000-0000-00005F030000}"/>
    <cellStyle name="style1409811450938" xfId="599" xr:uid="{00000000-0005-0000-0000-000060030000}"/>
    <cellStyle name="style1409811450962" xfId="600" xr:uid="{00000000-0005-0000-0000-000061030000}"/>
    <cellStyle name="style1409811450987" xfId="601" xr:uid="{00000000-0005-0000-0000-000062030000}"/>
    <cellStyle name="style1409811451006" xfId="602" xr:uid="{00000000-0005-0000-0000-000063030000}"/>
    <cellStyle name="style1409811451024" xfId="603" xr:uid="{00000000-0005-0000-0000-000064030000}"/>
    <cellStyle name="style1409811451043" xfId="604" xr:uid="{00000000-0005-0000-0000-000065030000}"/>
    <cellStyle name="style1409811451060" xfId="605" xr:uid="{00000000-0005-0000-0000-000066030000}"/>
    <cellStyle name="style1409811451078" xfId="606" xr:uid="{00000000-0005-0000-0000-000067030000}"/>
    <cellStyle name="style1409811451096" xfId="607" xr:uid="{00000000-0005-0000-0000-000068030000}"/>
    <cellStyle name="style1409811451114" xfId="608" xr:uid="{00000000-0005-0000-0000-000069030000}"/>
    <cellStyle name="style1409811451132" xfId="609" xr:uid="{00000000-0005-0000-0000-00006A030000}"/>
    <cellStyle name="style1409811451155" xfId="610" xr:uid="{00000000-0005-0000-0000-00006B030000}"/>
    <cellStyle name="style1409811451178" xfId="611" xr:uid="{00000000-0005-0000-0000-00006C030000}"/>
    <cellStyle name="style1409811451201" xfId="612" xr:uid="{00000000-0005-0000-0000-00006D030000}"/>
    <cellStyle name="style1409811451226" xfId="613" xr:uid="{00000000-0005-0000-0000-00006E030000}"/>
    <cellStyle name="style1409811451249" xfId="614" xr:uid="{00000000-0005-0000-0000-00006F030000}"/>
    <cellStyle name="style1409811451272" xfId="615" xr:uid="{00000000-0005-0000-0000-000070030000}"/>
    <cellStyle name="style1409811451290" xfId="616" xr:uid="{00000000-0005-0000-0000-000071030000}"/>
    <cellStyle name="style1409811451309" xfId="617" xr:uid="{00000000-0005-0000-0000-000072030000}"/>
    <cellStyle name="style1409811451327" xfId="618" xr:uid="{00000000-0005-0000-0000-000073030000}"/>
    <cellStyle name="style1409811451345" xfId="619" xr:uid="{00000000-0005-0000-0000-000074030000}"/>
    <cellStyle name="style1409811451364" xfId="620" xr:uid="{00000000-0005-0000-0000-000075030000}"/>
    <cellStyle name="style1409811451386" xfId="621" xr:uid="{00000000-0005-0000-0000-000076030000}"/>
    <cellStyle name="style1409811451410" xfId="622" xr:uid="{00000000-0005-0000-0000-000077030000}"/>
    <cellStyle name="style1409811451428" xfId="623" xr:uid="{00000000-0005-0000-0000-000078030000}"/>
    <cellStyle name="style1409811451451" xfId="624" xr:uid="{00000000-0005-0000-0000-000079030000}"/>
    <cellStyle name="style1409811451475" xfId="625" xr:uid="{00000000-0005-0000-0000-00007A030000}"/>
    <cellStyle name="style1409811451493" xfId="626" xr:uid="{00000000-0005-0000-0000-00007B030000}"/>
    <cellStyle name="style1409811451517" xfId="627" xr:uid="{00000000-0005-0000-0000-00007C030000}"/>
    <cellStyle name="style1409811451539" xfId="628" xr:uid="{00000000-0005-0000-0000-00007D030000}"/>
    <cellStyle name="style1409811451561" xfId="629" xr:uid="{00000000-0005-0000-0000-00007E030000}"/>
    <cellStyle name="style1409811451580" xfId="630" xr:uid="{00000000-0005-0000-0000-00007F030000}"/>
    <cellStyle name="style1409811451670" xfId="631" xr:uid="{00000000-0005-0000-0000-000080030000}"/>
    <cellStyle name="style1409811451694" xfId="632" xr:uid="{00000000-0005-0000-0000-000081030000}"/>
    <cellStyle name="style1409811451718" xfId="633" xr:uid="{00000000-0005-0000-0000-000082030000}"/>
    <cellStyle name="style1409811451741" xfId="634" xr:uid="{00000000-0005-0000-0000-000083030000}"/>
    <cellStyle name="style1409811451759" xfId="635" xr:uid="{00000000-0005-0000-0000-000084030000}"/>
    <cellStyle name="style1409811451783" xfId="636" xr:uid="{00000000-0005-0000-0000-000085030000}"/>
    <cellStyle name="style1409811451800" xfId="637" xr:uid="{00000000-0005-0000-0000-000086030000}"/>
    <cellStyle name="style1409811451818" xfId="638" xr:uid="{00000000-0005-0000-0000-000087030000}"/>
    <cellStyle name="style1409811451835" xfId="639" xr:uid="{00000000-0005-0000-0000-000088030000}"/>
    <cellStyle name="style1409811451855" xfId="640" xr:uid="{00000000-0005-0000-0000-000089030000}"/>
    <cellStyle name="style1409811451872" xfId="641" xr:uid="{00000000-0005-0000-0000-00008A030000}"/>
    <cellStyle name="style1409811451889" xfId="642" xr:uid="{00000000-0005-0000-0000-00008B030000}"/>
    <cellStyle name="style1409811451906" xfId="643" xr:uid="{00000000-0005-0000-0000-00008C030000}"/>
    <cellStyle name="style1409811451924" xfId="644" xr:uid="{00000000-0005-0000-0000-00008D030000}"/>
    <cellStyle name="style1409811451943" xfId="645" xr:uid="{00000000-0005-0000-0000-00008E030000}"/>
    <cellStyle name="style1409811451961" xfId="646" xr:uid="{00000000-0005-0000-0000-00008F030000}"/>
    <cellStyle name="style1409811451978" xfId="647" xr:uid="{00000000-0005-0000-0000-000090030000}"/>
    <cellStyle name="style1409811452008" xfId="648" xr:uid="{00000000-0005-0000-0000-000091030000}"/>
    <cellStyle name="style1409811452041" xfId="649" xr:uid="{00000000-0005-0000-0000-000092030000}"/>
    <cellStyle name="style1409811452061" xfId="650" xr:uid="{00000000-0005-0000-0000-000093030000}"/>
    <cellStyle name="style1409811452606" xfId="651" xr:uid="{00000000-0005-0000-0000-000094030000}"/>
    <cellStyle name="style1409811452829" xfId="652" xr:uid="{00000000-0005-0000-0000-000095030000}"/>
    <cellStyle name="style1409812471424" xfId="653" xr:uid="{00000000-0005-0000-0000-000096030000}"/>
    <cellStyle name="style1409813259693" xfId="654" xr:uid="{00000000-0005-0000-0000-000097030000}"/>
    <cellStyle name="style1409813389577" xfId="655" xr:uid="{00000000-0005-0000-0000-000098030000}"/>
    <cellStyle name="style1409813389676" xfId="656" xr:uid="{00000000-0005-0000-0000-000099030000}"/>
    <cellStyle name="style1410496241751" xfId="657" xr:uid="{00000000-0005-0000-0000-00009A030000}"/>
    <cellStyle name="style1410496241907" xfId="658" xr:uid="{00000000-0005-0000-0000-00009B030000}"/>
    <cellStyle name="style1410496242208" xfId="659" xr:uid="{00000000-0005-0000-0000-00009C030000}"/>
    <cellStyle name="style1410496242228" xfId="660" xr:uid="{00000000-0005-0000-0000-00009D030000}"/>
    <cellStyle name="style1410496242249" xfId="661" xr:uid="{00000000-0005-0000-0000-00009E030000}"/>
    <cellStyle name="style1410496242269" xfId="662" xr:uid="{00000000-0005-0000-0000-00009F030000}"/>
    <cellStyle name="style1410496242289" xfId="663" xr:uid="{00000000-0005-0000-0000-0000A0030000}"/>
    <cellStyle name="style1410496242308" xfId="664" xr:uid="{00000000-0005-0000-0000-0000A1030000}"/>
    <cellStyle name="style1410496242349" xfId="665" xr:uid="{00000000-0005-0000-0000-0000A2030000}"/>
    <cellStyle name="style1410496242382" xfId="666" xr:uid="{00000000-0005-0000-0000-0000A3030000}"/>
    <cellStyle name="style1410496242404" xfId="667" xr:uid="{00000000-0005-0000-0000-0000A4030000}"/>
    <cellStyle name="style1410496242741" xfId="668" xr:uid="{00000000-0005-0000-0000-0000A5030000}"/>
    <cellStyle name="style1410762192666" xfId="669" xr:uid="{00000000-0005-0000-0000-0000A6030000}"/>
    <cellStyle name="style1410762192728" xfId="670" xr:uid="{00000000-0005-0000-0000-0000A7030000}"/>
    <cellStyle name="style1410762192775" xfId="671" xr:uid="{00000000-0005-0000-0000-0000A8030000}"/>
    <cellStyle name="style1410762192790" xfId="672" xr:uid="{00000000-0005-0000-0000-0000A9030000}"/>
    <cellStyle name="style1410762192822" xfId="673" xr:uid="{00000000-0005-0000-0000-0000AA030000}"/>
    <cellStyle name="style1410762192853" xfId="674" xr:uid="{00000000-0005-0000-0000-0000AB030000}"/>
    <cellStyle name="style1410762192884" xfId="675" xr:uid="{00000000-0005-0000-0000-0000AC030000}"/>
    <cellStyle name="style1410762192931" xfId="676" xr:uid="{00000000-0005-0000-0000-0000AD030000}"/>
    <cellStyle name="style1410762192962" xfId="677" xr:uid="{00000000-0005-0000-0000-0000AE030000}"/>
    <cellStyle name="style1410762192978" xfId="678" xr:uid="{00000000-0005-0000-0000-0000AF030000}"/>
    <cellStyle name="style1410762193009" xfId="679" xr:uid="{00000000-0005-0000-0000-0000B0030000}"/>
    <cellStyle name="style1410762193040" xfId="680" xr:uid="{00000000-0005-0000-0000-0000B1030000}"/>
    <cellStyle name="style1410762193071" xfId="681" xr:uid="{00000000-0005-0000-0000-0000B2030000}"/>
    <cellStyle name="style1410762193087" xfId="682" xr:uid="{00000000-0005-0000-0000-0000B3030000}"/>
    <cellStyle name="style1410762193118" xfId="683" xr:uid="{00000000-0005-0000-0000-0000B4030000}"/>
    <cellStyle name="style1410762193149" xfId="684" xr:uid="{00000000-0005-0000-0000-0000B5030000}"/>
    <cellStyle name="style1410762193212" xfId="685" xr:uid="{00000000-0005-0000-0000-0000B6030000}"/>
    <cellStyle name="style1410762193243" xfId="686" xr:uid="{00000000-0005-0000-0000-0000B7030000}"/>
    <cellStyle name="style1410762193274" xfId="687" xr:uid="{00000000-0005-0000-0000-0000B8030000}"/>
    <cellStyle name="style1410762193305" xfId="688" xr:uid="{00000000-0005-0000-0000-0000B9030000}"/>
    <cellStyle name="style1410762193321" xfId="689" xr:uid="{00000000-0005-0000-0000-0000BA030000}"/>
    <cellStyle name="style1410762193352" xfId="690" xr:uid="{00000000-0005-0000-0000-0000BB030000}"/>
    <cellStyle name="style1410762193368" xfId="691" xr:uid="{00000000-0005-0000-0000-0000BC030000}"/>
    <cellStyle name="style1410762193399" xfId="692" xr:uid="{00000000-0005-0000-0000-0000BD030000}"/>
    <cellStyle name="style1410762193414" xfId="693" xr:uid="{00000000-0005-0000-0000-0000BE030000}"/>
    <cellStyle name="style1410762193446" xfId="694" xr:uid="{00000000-0005-0000-0000-0000BF030000}"/>
    <cellStyle name="style1410762193461" xfId="695" xr:uid="{00000000-0005-0000-0000-0000C0030000}"/>
    <cellStyle name="style1410762193492" xfId="696" xr:uid="{00000000-0005-0000-0000-0000C1030000}"/>
    <cellStyle name="style1410762193508" xfId="697" xr:uid="{00000000-0005-0000-0000-0000C2030000}"/>
    <cellStyle name="style1410762193539" xfId="698" xr:uid="{00000000-0005-0000-0000-0000C3030000}"/>
    <cellStyle name="style1410762193570" xfId="699" xr:uid="{00000000-0005-0000-0000-0000C4030000}"/>
    <cellStyle name="style1410762193602" xfId="700" xr:uid="{00000000-0005-0000-0000-0000C5030000}"/>
    <cellStyle name="style1410762193617" xfId="701" xr:uid="{00000000-0005-0000-0000-0000C6030000}"/>
    <cellStyle name="style1410762193648" xfId="702" xr:uid="{00000000-0005-0000-0000-0000C7030000}"/>
    <cellStyle name="style1410762193680" xfId="703" xr:uid="{00000000-0005-0000-0000-0000C8030000}"/>
    <cellStyle name="style1410762193695" xfId="704" xr:uid="{00000000-0005-0000-0000-0000C9030000}"/>
    <cellStyle name="style1410762193726" xfId="705" xr:uid="{00000000-0005-0000-0000-0000CA030000}"/>
    <cellStyle name="style1410762193742" xfId="706" xr:uid="{00000000-0005-0000-0000-0000CB030000}"/>
    <cellStyle name="style1410762193773" xfId="707" xr:uid="{00000000-0005-0000-0000-0000CC030000}"/>
    <cellStyle name="style1410762193836" xfId="708" xr:uid="{00000000-0005-0000-0000-0000CD030000}"/>
    <cellStyle name="style1410762193867" xfId="709" xr:uid="{00000000-0005-0000-0000-0000CE030000}"/>
    <cellStyle name="style1410762193898" xfId="710" xr:uid="{00000000-0005-0000-0000-0000CF030000}"/>
    <cellStyle name="style1410762193914" xfId="711" xr:uid="{00000000-0005-0000-0000-0000D0030000}"/>
    <cellStyle name="style1410762193945" xfId="712" xr:uid="{00000000-0005-0000-0000-0000D1030000}"/>
    <cellStyle name="style1410762193976" xfId="713" xr:uid="{00000000-0005-0000-0000-0000D2030000}"/>
    <cellStyle name="style1410762193992" xfId="714" xr:uid="{00000000-0005-0000-0000-0000D3030000}"/>
    <cellStyle name="style1410762194023" xfId="715" xr:uid="{00000000-0005-0000-0000-0000D4030000}"/>
    <cellStyle name="style1410762194054" xfId="716" xr:uid="{00000000-0005-0000-0000-0000D5030000}"/>
    <cellStyle name="style1410762194070" xfId="717" xr:uid="{00000000-0005-0000-0000-0000D6030000}"/>
    <cellStyle name="style1410762194101" xfId="718" xr:uid="{00000000-0005-0000-0000-0000D7030000}"/>
    <cellStyle name="style1410762194116" xfId="719" xr:uid="{00000000-0005-0000-0000-0000D8030000}"/>
    <cellStyle name="style1410762194148" xfId="720" xr:uid="{00000000-0005-0000-0000-0000D9030000}"/>
    <cellStyle name="style1410762194179" xfId="721" xr:uid="{00000000-0005-0000-0000-0000DA030000}"/>
    <cellStyle name="style1410762194194" xfId="722" xr:uid="{00000000-0005-0000-0000-0000DB030000}"/>
    <cellStyle name="style1410762194226" xfId="723" xr:uid="{00000000-0005-0000-0000-0000DC030000}"/>
    <cellStyle name="style1410762194241" xfId="724" xr:uid="{00000000-0005-0000-0000-0000DD030000}"/>
    <cellStyle name="style1410762194272" xfId="725" xr:uid="{00000000-0005-0000-0000-0000DE030000}"/>
    <cellStyle name="style1410762194288" xfId="726" xr:uid="{00000000-0005-0000-0000-0000DF030000}"/>
    <cellStyle name="style1410762194319" xfId="727" xr:uid="{00000000-0005-0000-0000-0000E0030000}"/>
    <cellStyle name="style1410762194335" xfId="728" xr:uid="{00000000-0005-0000-0000-0000E1030000}"/>
    <cellStyle name="style1410762194397" xfId="729" xr:uid="{00000000-0005-0000-0000-0000E2030000}"/>
    <cellStyle name="style1410762194428" xfId="730" xr:uid="{00000000-0005-0000-0000-0000E3030000}"/>
    <cellStyle name="style1410762194444" xfId="731" xr:uid="{00000000-0005-0000-0000-0000E4030000}"/>
    <cellStyle name="style1410762194475" xfId="732" xr:uid="{00000000-0005-0000-0000-0000E5030000}"/>
    <cellStyle name="style1410762194491" xfId="733" xr:uid="{00000000-0005-0000-0000-0000E6030000}"/>
    <cellStyle name="style1410762194522" xfId="734" xr:uid="{00000000-0005-0000-0000-0000E7030000}"/>
    <cellStyle name="style1410762194553" xfId="735" xr:uid="{00000000-0005-0000-0000-0000E8030000}"/>
    <cellStyle name="style1410762194584" xfId="736" xr:uid="{00000000-0005-0000-0000-0000E9030000}"/>
    <cellStyle name="style1410762194818" xfId="737" xr:uid="{00000000-0005-0000-0000-0000EA030000}"/>
    <cellStyle name="style1410762194850" xfId="738" xr:uid="{00000000-0005-0000-0000-0000EB030000}"/>
    <cellStyle name="style1410762195286" xfId="739" xr:uid="{00000000-0005-0000-0000-0000EC030000}"/>
    <cellStyle name="style1410762332983" xfId="740" xr:uid="{00000000-0005-0000-0000-0000ED030000}"/>
    <cellStyle name="style1410762333012" xfId="741" xr:uid="{00000000-0005-0000-0000-0000EE030000}"/>
    <cellStyle name="style1410762333039" xfId="742" xr:uid="{00000000-0005-0000-0000-0000EF030000}"/>
    <cellStyle name="style1410762333059" xfId="743" xr:uid="{00000000-0005-0000-0000-0000F0030000}"/>
    <cellStyle name="style1410762333083" xfId="744" xr:uid="{00000000-0005-0000-0000-0000F1030000}"/>
    <cellStyle name="style1410762333107" xfId="745" xr:uid="{00000000-0005-0000-0000-0000F2030000}"/>
    <cellStyle name="style1410762333130" xfId="746" xr:uid="{00000000-0005-0000-0000-0000F3030000}"/>
    <cellStyle name="style1410762333155" xfId="747" xr:uid="{00000000-0005-0000-0000-0000F4030000}"/>
    <cellStyle name="style1410762333179" xfId="748" xr:uid="{00000000-0005-0000-0000-0000F5030000}"/>
    <cellStyle name="style1410762333203" xfId="749" xr:uid="{00000000-0005-0000-0000-0000F6030000}"/>
    <cellStyle name="style1410762333227" xfId="750" xr:uid="{00000000-0005-0000-0000-0000F7030000}"/>
    <cellStyle name="style1410762333252" xfId="751" xr:uid="{00000000-0005-0000-0000-0000F8030000}"/>
    <cellStyle name="style1410762333271" xfId="752" xr:uid="{00000000-0005-0000-0000-0000F9030000}"/>
    <cellStyle name="style1410762333290" xfId="753" xr:uid="{00000000-0005-0000-0000-0000FA030000}"/>
    <cellStyle name="style1410762333317" xfId="754" xr:uid="{00000000-0005-0000-0000-0000FB030000}"/>
    <cellStyle name="style1410762333337" xfId="755" xr:uid="{00000000-0005-0000-0000-0000FC030000}"/>
    <cellStyle name="style1410762333362" xfId="756" xr:uid="{00000000-0005-0000-0000-0000FD030000}"/>
    <cellStyle name="style1410762333382" xfId="757" xr:uid="{00000000-0005-0000-0000-0000FE030000}"/>
    <cellStyle name="style1410762333406" xfId="758" xr:uid="{00000000-0005-0000-0000-0000FF030000}"/>
    <cellStyle name="style1410762333430" xfId="759" xr:uid="{00000000-0005-0000-0000-000000040000}"/>
    <cellStyle name="style1410762333454" xfId="760" xr:uid="{00000000-0005-0000-0000-000001040000}"/>
    <cellStyle name="style1410762333473" xfId="761" xr:uid="{00000000-0005-0000-0000-000002040000}"/>
    <cellStyle name="style1410762333493" xfId="762" xr:uid="{00000000-0005-0000-0000-000003040000}"/>
    <cellStyle name="style1410762333512" xfId="763" xr:uid="{00000000-0005-0000-0000-000004040000}"/>
    <cellStyle name="style1410762333533" xfId="764" xr:uid="{00000000-0005-0000-0000-000005040000}"/>
    <cellStyle name="style1410762333553" xfId="765" xr:uid="{00000000-0005-0000-0000-000006040000}"/>
    <cellStyle name="style1410762333575" xfId="766" xr:uid="{00000000-0005-0000-0000-000007040000}"/>
    <cellStyle name="style1410762333595" xfId="767" xr:uid="{00000000-0005-0000-0000-000008040000}"/>
    <cellStyle name="style1410762333615" xfId="768" xr:uid="{00000000-0005-0000-0000-000009040000}"/>
    <cellStyle name="style1410762333639" xfId="769" xr:uid="{00000000-0005-0000-0000-00000A040000}"/>
    <cellStyle name="style1410762333663" xfId="770" xr:uid="{00000000-0005-0000-0000-00000B040000}"/>
    <cellStyle name="style1410762333690" xfId="771" xr:uid="{00000000-0005-0000-0000-00000C040000}"/>
    <cellStyle name="style1410762333767" xfId="772" xr:uid="{00000000-0005-0000-0000-00000D040000}"/>
    <cellStyle name="style1410762333791" xfId="773" xr:uid="{00000000-0005-0000-0000-00000E040000}"/>
    <cellStyle name="style1410762333816" xfId="774" xr:uid="{00000000-0005-0000-0000-00000F040000}"/>
    <cellStyle name="style1410762333836" xfId="775" xr:uid="{00000000-0005-0000-0000-000010040000}"/>
    <cellStyle name="style1410762333854" xfId="776" xr:uid="{00000000-0005-0000-0000-000011040000}"/>
    <cellStyle name="style1410762333874" xfId="777" xr:uid="{00000000-0005-0000-0000-000012040000}"/>
    <cellStyle name="style1410762333895" xfId="778" xr:uid="{00000000-0005-0000-0000-000013040000}"/>
    <cellStyle name="style1410762333916" xfId="779" xr:uid="{00000000-0005-0000-0000-000014040000}"/>
    <cellStyle name="style1410762333940" xfId="780" xr:uid="{00000000-0005-0000-0000-000015040000}"/>
    <cellStyle name="style1410762333964" xfId="781" xr:uid="{00000000-0005-0000-0000-000016040000}"/>
    <cellStyle name="style1410762333983" xfId="782" xr:uid="{00000000-0005-0000-0000-000017040000}"/>
    <cellStyle name="style1410762334007" xfId="783" xr:uid="{00000000-0005-0000-0000-000018040000}"/>
    <cellStyle name="style1410762334030" xfId="784" xr:uid="{00000000-0005-0000-0000-000019040000}"/>
    <cellStyle name="style1410762334050" xfId="785" xr:uid="{00000000-0005-0000-0000-00001A040000}"/>
    <cellStyle name="style1410762334073" xfId="786" xr:uid="{00000000-0005-0000-0000-00001B040000}"/>
    <cellStyle name="style1410762334097" xfId="787" xr:uid="{00000000-0005-0000-0000-00001C040000}"/>
    <cellStyle name="style1410762334121" xfId="788" xr:uid="{00000000-0005-0000-0000-00001D040000}"/>
    <cellStyle name="style1410762334139" xfId="789" xr:uid="{00000000-0005-0000-0000-00001E040000}"/>
    <cellStyle name="style1410762334158" xfId="790" xr:uid="{00000000-0005-0000-0000-00001F040000}"/>
    <cellStyle name="style1410762334181" xfId="791" xr:uid="{00000000-0005-0000-0000-000020040000}"/>
    <cellStyle name="style1410762334205" xfId="792" xr:uid="{00000000-0005-0000-0000-000021040000}"/>
    <cellStyle name="style1410762334230" xfId="793" xr:uid="{00000000-0005-0000-0000-000022040000}"/>
    <cellStyle name="style1410762334250" xfId="794" xr:uid="{00000000-0005-0000-0000-000023040000}"/>
    <cellStyle name="style1410762334275" xfId="795" xr:uid="{00000000-0005-0000-0000-000024040000}"/>
    <cellStyle name="style1410762334294" xfId="796" xr:uid="{00000000-0005-0000-0000-000025040000}"/>
    <cellStyle name="style1410762334313" xfId="797" xr:uid="{00000000-0005-0000-0000-000026040000}"/>
    <cellStyle name="style1410762334333" xfId="798" xr:uid="{00000000-0005-0000-0000-000027040000}"/>
    <cellStyle name="style1410762334354" xfId="799" xr:uid="{00000000-0005-0000-0000-000028040000}"/>
    <cellStyle name="style1410762334372" xfId="800" xr:uid="{00000000-0005-0000-0000-000029040000}"/>
    <cellStyle name="style1410762334391" xfId="801" xr:uid="{00000000-0005-0000-0000-00002A040000}"/>
    <cellStyle name="style1410762334410" xfId="802" xr:uid="{00000000-0005-0000-0000-00002B040000}"/>
    <cellStyle name="style1410762334428" xfId="803" xr:uid="{00000000-0005-0000-0000-00002C040000}"/>
    <cellStyle name="style1410762334446" xfId="804" xr:uid="{00000000-0005-0000-0000-00002D040000}"/>
    <cellStyle name="style1410762334464" xfId="805" xr:uid="{00000000-0005-0000-0000-00002E040000}"/>
    <cellStyle name="style1410762334482" xfId="806" xr:uid="{00000000-0005-0000-0000-00002F040000}"/>
    <cellStyle name="style1410762334646" xfId="807" xr:uid="{00000000-0005-0000-0000-000030040000}"/>
    <cellStyle name="style1410762334676" xfId="808" xr:uid="{00000000-0005-0000-0000-000031040000}"/>
    <cellStyle name="style1410762334710" xfId="809" xr:uid="{00000000-0005-0000-0000-000032040000}"/>
    <cellStyle name="style1410762334814" xfId="810" xr:uid="{00000000-0005-0000-0000-000033040000}"/>
    <cellStyle name="style1410762335009" xfId="811" xr:uid="{00000000-0005-0000-0000-000034040000}"/>
    <cellStyle name="style1410851014922" xfId="812" xr:uid="{00000000-0005-0000-0000-000035040000}"/>
    <cellStyle name="style1410851015234" xfId="813" xr:uid="{00000000-0005-0000-0000-000036040000}"/>
    <cellStyle name="style1410851404619" xfId="814" xr:uid="{00000000-0005-0000-0000-000037040000}"/>
    <cellStyle name="style1411446450504" xfId="815" xr:uid="{00000000-0005-0000-0000-000038040000}"/>
    <cellStyle name="style1411446450504 2" xfId="816" xr:uid="{00000000-0005-0000-0000-000039040000}"/>
    <cellStyle name="style1411446450551" xfId="817" xr:uid="{00000000-0005-0000-0000-00003A040000}"/>
    <cellStyle name="style1411446450551 2" xfId="818" xr:uid="{00000000-0005-0000-0000-00003B040000}"/>
    <cellStyle name="style1411446450598" xfId="819" xr:uid="{00000000-0005-0000-0000-00003C040000}"/>
    <cellStyle name="style1411446450598 2" xfId="820" xr:uid="{00000000-0005-0000-0000-00003D040000}"/>
    <cellStyle name="style1411446450629" xfId="821" xr:uid="{00000000-0005-0000-0000-00003E040000}"/>
    <cellStyle name="style1411446450629 2" xfId="822" xr:uid="{00000000-0005-0000-0000-00003F040000}"/>
    <cellStyle name="style1411446450660" xfId="823" xr:uid="{00000000-0005-0000-0000-000040040000}"/>
    <cellStyle name="style1411446450660 2" xfId="824" xr:uid="{00000000-0005-0000-0000-000041040000}"/>
    <cellStyle name="style1411446450738" xfId="825" xr:uid="{00000000-0005-0000-0000-000042040000}"/>
    <cellStyle name="style1411446450738 2" xfId="826" xr:uid="{00000000-0005-0000-0000-000043040000}"/>
    <cellStyle name="style1411446450769" xfId="827" xr:uid="{00000000-0005-0000-0000-000044040000}"/>
    <cellStyle name="style1411446450769 2" xfId="828" xr:uid="{00000000-0005-0000-0000-000045040000}"/>
    <cellStyle name="style1411446450801" xfId="829" xr:uid="{00000000-0005-0000-0000-000046040000}"/>
    <cellStyle name="style1411446450801 2" xfId="830" xr:uid="{00000000-0005-0000-0000-000047040000}"/>
    <cellStyle name="style1411446450847" xfId="831" xr:uid="{00000000-0005-0000-0000-000048040000}"/>
    <cellStyle name="style1411446450847 2" xfId="832" xr:uid="{00000000-0005-0000-0000-000049040000}"/>
    <cellStyle name="style1411446450879" xfId="833" xr:uid="{00000000-0005-0000-0000-00004A040000}"/>
    <cellStyle name="style1411446450879 2" xfId="834" xr:uid="{00000000-0005-0000-0000-00004B040000}"/>
    <cellStyle name="style1411446450910" xfId="835" xr:uid="{00000000-0005-0000-0000-00004C040000}"/>
    <cellStyle name="style1411446450910 2" xfId="836" xr:uid="{00000000-0005-0000-0000-00004D040000}"/>
    <cellStyle name="style1411446450957" xfId="837" xr:uid="{00000000-0005-0000-0000-00004E040000}"/>
    <cellStyle name="style1411446450957 2" xfId="838" xr:uid="{00000000-0005-0000-0000-00004F040000}"/>
    <cellStyle name="style1411446450988" xfId="839" xr:uid="{00000000-0005-0000-0000-000050040000}"/>
    <cellStyle name="style1411446450988 2" xfId="840" xr:uid="{00000000-0005-0000-0000-000051040000}"/>
    <cellStyle name="style1411446451019" xfId="841" xr:uid="{00000000-0005-0000-0000-000052040000}"/>
    <cellStyle name="style1411446451019 2" xfId="842" xr:uid="{00000000-0005-0000-0000-000053040000}"/>
    <cellStyle name="style1411446451050" xfId="843" xr:uid="{00000000-0005-0000-0000-000054040000}"/>
    <cellStyle name="style1411446451050 2" xfId="844" xr:uid="{00000000-0005-0000-0000-000055040000}"/>
    <cellStyle name="style1411446451128" xfId="845" xr:uid="{00000000-0005-0000-0000-000056040000}"/>
    <cellStyle name="style1411446451128 2" xfId="846" xr:uid="{00000000-0005-0000-0000-000057040000}"/>
    <cellStyle name="style1411446451159" xfId="847" xr:uid="{00000000-0005-0000-0000-000058040000}"/>
    <cellStyle name="style1411446451159 2" xfId="848" xr:uid="{00000000-0005-0000-0000-000059040000}"/>
    <cellStyle name="style1411446451191" xfId="849" xr:uid="{00000000-0005-0000-0000-00005A040000}"/>
    <cellStyle name="style1411446451191 2" xfId="850" xr:uid="{00000000-0005-0000-0000-00005B040000}"/>
    <cellStyle name="style1411446451206" xfId="851" xr:uid="{00000000-0005-0000-0000-00005C040000}"/>
    <cellStyle name="style1411446451206 2" xfId="852" xr:uid="{00000000-0005-0000-0000-00005D040000}"/>
    <cellStyle name="style1411446451237" xfId="853" xr:uid="{00000000-0005-0000-0000-00005E040000}"/>
    <cellStyle name="style1411446451237 2" xfId="854" xr:uid="{00000000-0005-0000-0000-00005F040000}"/>
    <cellStyle name="style1411446451269" xfId="855" xr:uid="{00000000-0005-0000-0000-000060040000}"/>
    <cellStyle name="style1411446451269 2" xfId="856" xr:uid="{00000000-0005-0000-0000-000061040000}"/>
    <cellStyle name="style1411446451284" xfId="857" xr:uid="{00000000-0005-0000-0000-000062040000}"/>
    <cellStyle name="style1411446451284 2" xfId="858" xr:uid="{00000000-0005-0000-0000-000063040000}"/>
    <cellStyle name="style1411446451315" xfId="859" xr:uid="{00000000-0005-0000-0000-000064040000}"/>
    <cellStyle name="style1411446451315 2" xfId="860" xr:uid="{00000000-0005-0000-0000-000065040000}"/>
    <cellStyle name="style1411446451331" xfId="861" xr:uid="{00000000-0005-0000-0000-000066040000}"/>
    <cellStyle name="style1411446451331 2" xfId="862" xr:uid="{00000000-0005-0000-0000-000067040000}"/>
    <cellStyle name="style1411446451362" xfId="863" xr:uid="{00000000-0005-0000-0000-000068040000}"/>
    <cellStyle name="style1411446451362 2" xfId="864" xr:uid="{00000000-0005-0000-0000-000069040000}"/>
    <cellStyle name="style1411446451378" xfId="865" xr:uid="{00000000-0005-0000-0000-00006A040000}"/>
    <cellStyle name="style1411446451378 2" xfId="866" xr:uid="{00000000-0005-0000-0000-00006B040000}"/>
    <cellStyle name="style1411446451409" xfId="867" xr:uid="{00000000-0005-0000-0000-00006C040000}"/>
    <cellStyle name="style1411446451409 2" xfId="868" xr:uid="{00000000-0005-0000-0000-00006D040000}"/>
    <cellStyle name="style1411446451471" xfId="869" xr:uid="{00000000-0005-0000-0000-00006E040000}"/>
    <cellStyle name="style1411446451471 2" xfId="870" xr:uid="{00000000-0005-0000-0000-00006F040000}"/>
    <cellStyle name="style1411446451518" xfId="871" xr:uid="{00000000-0005-0000-0000-000070040000}"/>
    <cellStyle name="style1411446451518 2" xfId="872" xr:uid="{00000000-0005-0000-0000-000071040000}"/>
    <cellStyle name="style1411446451549" xfId="873" xr:uid="{00000000-0005-0000-0000-000072040000}"/>
    <cellStyle name="style1411446451549 2" xfId="874" xr:uid="{00000000-0005-0000-0000-000073040000}"/>
    <cellStyle name="style1411446451581" xfId="875" xr:uid="{00000000-0005-0000-0000-000074040000}"/>
    <cellStyle name="style1411446451581 2" xfId="876" xr:uid="{00000000-0005-0000-0000-000075040000}"/>
    <cellStyle name="style1411446451596" xfId="877" xr:uid="{00000000-0005-0000-0000-000076040000}"/>
    <cellStyle name="style1411446451596 2" xfId="878" xr:uid="{00000000-0005-0000-0000-000077040000}"/>
    <cellStyle name="style1411446451627" xfId="879" xr:uid="{00000000-0005-0000-0000-000078040000}"/>
    <cellStyle name="style1411446451627 2" xfId="880" xr:uid="{00000000-0005-0000-0000-000079040000}"/>
    <cellStyle name="style1411446451659" xfId="881" xr:uid="{00000000-0005-0000-0000-00007A040000}"/>
    <cellStyle name="style1411446451659 2" xfId="882" xr:uid="{00000000-0005-0000-0000-00007B040000}"/>
    <cellStyle name="style1411446451690" xfId="883" xr:uid="{00000000-0005-0000-0000-00007C040000}"/>
    <cellStyle name="style1411446451690 2" xfId="884" xr:uid="{00000000-0005-0000-0000-00007D040000}"/>
    <cellStyle name="style1411446451705" xfId="885" xr:uid="{00000000-0005-0000-0000-00007E040000}"/>
    <cellStyle name="style1411446451705 2" xfId="886" xr:uid="{00000000-0005-0000-0000-00007F040000}"/>
    <cellStyle name="style1411446451721" xfId="887" xr:uid="{00000000-0005-0000-0000-000080040000}"/>
    <cellStyle name="style1411446451721 2" xfId="888" xr:uid="{00000000-0005-0000-0000-000081040000}"/>
    <cellStyle name="style1411446451752" xfId="889" xr:uid="{00000000-0005-0000-0000-000082040000}"/>
    <cellStyle name="style1411446451752 2" xfId="890" xr:uid="{00000000-0005-0000-0000-000083040000}"/>
    <cellStyle name="style1411446451815" xfId="891" xr:uid="{00000000-0005-0000-0000-000084040000}"/>
    <cellStyle name="style1411446451815 2" xfId="892" xr:uid="{00000000-0005-0000-0000-000085040000}"/>
    <cellStyle name="style1411446451846" xfId="893" xr:uid="{00000000-0005-0000-0000-000086040000}"/>
    <cellStyle name="style1411446451846 2" xfId="894" xr:uid="{00000000-0005-0000-0000-000087040000}"/>
    <cellStyle name="style1411446451877" xfId="895" xr:uid="{00000000-0005-0000-0000-000088040000}"/>
    <cellStyle name="style1411446451877 2" xfId="896" xr:uid="{00000000-0005-0000-0000-000089040000}"/>
    <cellStyle name="style1411446451893" xfId="897" xr:uid="{00000000-0005-0000-0000-00008A040000}"/>
    <cellStyle name="style1411446451893 2" xfId="898" xr:uid="{00000000-0005-0000-0000-00008B040000}"/>
    <cellStyle name="style1411446451924" xfId="899" xr:uid="{00000000-0005-0000-0000-00008C040000}"/>
    <cellStyle name="style1411446451924 2" xfId="900" xr:uid="{00000000-0005-0000-0000-00008D040000}"/>
    <cellStyle name="style1411446451955" xfId="901" xr:uid="{00000000-0005-0000-0000-00008E040000}"/>
    <cellStyle name="style1411446451955 2" xfId="902" xr:uid="{00000000-0005-0000-0000-00008F040000}"/>
    <cellStyle name="style1411446451971" xfId="903" xr:uid="{00000000-0005-0000-0000-000090040000}"/>
    <cellStyle name="style1411446451971 2" xfId="904" xr:uid="{00000000-0005-0000-0000-000091040000}"/>
    <cellStyle name="style1411446452002" xfId="905" xr:uid="{00000000-0005-0000-0000-000092040000}"/>
    <cellStyle name="style1411446452002 2" xfId="906" xr:uid="{00000000-0005-0000-0000-000093040000}"/>
    <cellStyle name="style1411446452033" xfId="907" xr:uid="{00000000-0005-0000-0000-000094040000}"/>
    <cellStyle name="style1411446452033 2" xfId="908" xr:uid="{00000000-0005-0000-0000-000095040000}"/>
    <cellStyle name="style1411446452049" xfId="909" xr:uid="{00000000-0005-0000-0000-000096040000}"/>
    <cellStyle name="style1411446452049 2" xfId="910" xr:uid="{00000000-0005-0000-0000-000097040000}"/>
    <cellStyle name="style1411446452111" xfId="911" xr:uid="{00000000-0005-0000-0000-000098040000}"/>
    <cellStyle name="style1411446452111 2" xfId="912" xr:uid="{00000000-0005-0000-0000-000099040000}"/>
    <cellStyle name="style1411446452142" xfId="913" xr:uid="{00000000-0005-0000-0000-00009A040000}"/>
    <cellStyle name="style1411446452142 2" xfId="914" xr:uid="{00000000-0005-0000-0000-00009B040000}"/>
    <cellStyle name="style1411446452158" xfId="915" xr:uid="{00000000-0005-0000-0000-00009C040000}"/>
    <cellStyle name="style1411446452158 2" xfId="916" xr:uid="{00000000-0005-0000-0000-00009D040000}"/>
    <cellStyle name="style1411446452189" xfId="917" xr:uid="{00000000-0005-0000-0000-00009E040000}"/>
    <cellStyle name="style1411446452189 2" xfId="918" xr:uid="{00000000-0005-0000-0000-00009F040000}"/>
    <cellStyle name="style1411446452220" xfId="919" xr:uid="{00000000-0005-0000-0000-0000A0040000}"/>
    <cellStyle name="style1411446452220 2" xfId="920" xr:uid="{00000000-0005-0000-0000-0000A1040000}"/>
    <cellStyle name="style1411446452236" xfId="921" xr:uid="{00000000-0005-0000-0000-0000A2040000}"/>
    <cellStyle name="style1411446452236 2" xfId="922" xr:uid="{00000000-0005-0000-0000-0000A3040000}"/>
    <cellStyle name="style1411446452267" xfId="923" xr:uid="{00000000-0005-0000-0000-0000A4040000}"/>
    <cellStyle name="style1411446452267 2" xfId="924" xr:uid="{00000000-0005-0000-0000-0000A5040000}"/>
    <cellStyle name="style1411446452298" xfId="925" xr:uid="{00000000-0005-0000-0000-0000A6040000}"/>
    <cellStyle name="style1411446452298 2" xfId="926" xr:uid="{00000000-0005-0000-0000-0000A7040000}"/>
    <cellStyle name="style1411446452314" xfId="927" xr:uid="{00000000-0005-0000-0000-0000A8040000}"/>
    <cellStyle name="style1411446452314 2" xfId="928" xr:uid="{00000000-0005-0000-0000-0000A9040000}"/>
    <cellStyle name="style1411446452329" xfId="929" xr:uid="{00000000-0005-0000-0000-0000AA040000}"/>
    <cellStyle name="style1411446452329 2" xfId="930" xr:uid="{00000000-0005-0000-0000-0000AB040000}"/>
    <cellStyle name="style1411446452361" xfId="931" xr:uid="{00000000-0005-0000-0000-0000AC040000}"/>
    <cellStyle name="style1411446452361 2" xfId="932" xr:uid="{00000000-0005-0000-0000-0000AD040000}"/>
    <cellStyle name="style1411446452407" xfId="933" xr:uid="{00000000-0005-0000-0000-0000AE040000}"/>
    <cellStyle name="style1411446452407 2" xfId="934" xr:uid="{00000000-0005-0000-0000-0000AF040000}"/>
    <cellStyle name="style1411446452439" xfId="935" xr:uid="{00000000-0005-0000-0000-0000B0040000}"/>
    <cellStyle name="style1411446452439 2" xfId="936" xr:uid="{00000000-0005-0000-0000-0000B1040000}"/>
    <cellStyle name="style1411446452454" xfId="937" xr:uid="{00000000-0005-0000-0000-0000B2040000}"/>
    <cellStyle name="style1411446452454 2" xfId="938" xr:uid="{00000000-0005-0000-0000-0000B3040000}"/>
    <cellStyle name="style1411446452485" xfId="939" xr:uid="{00000000-0005-0000-0000-0000B4040000}"/>
    <cellStyle name="style1411446452485 2" xfId="940" xr:uid="{00000000-0005-0000-0000-0000B5040000}"/>
    <cellStyle name="style1411446452501" xfId="941" xr:uid="{00000000-0005-0000-0000-0000B6040000}"/>
    <cellStyle name="style1411446452501 2" xfId="942" xr:uid="{00000000-0005-0000-0000-0000B7040000}"/>
    <cellStyle name="style1411446452532" xfId="943" xr:uid="{00000000-0005-0000-0000-0000B8040000}"/>
    <cellStyle name="style1411446452532 2" xfId="944" xr:uid="{00000000-0005-0000-0000-0000B9040000}"/>
    <cellStyle name="style1411446452548" xfId="945" xr:uid="{00000000-0005-0000-0000-0000BA040000}"/>
    <cellStyle name="style1411446452548 2" xfId="946" xr:uid="{00000000-0005-0000-0000-0000BB040000}"/>
    <cellStyle name="style1411446452563" xfId="947" xr:uid="{00000000-0005-0000-0000-0000BC040000}"/>
    <cellStyle name="style1411446452563 2" xfId="948" xr:uid="{00000000-0005-0000-0000-0000BD040000}"/>
    <cellStyle name="style1411449801970" xfId="949" xr:uid="{00000000-0005-0000-0000-0000BE040000}"/>
    <cellStyle name="style1411449802014" xfId="950" xr:uid="{00000000-0005-0000-0000-0000BF040000}"/>
    <cellStyle name="style1411449802039" xfId="951" xr:uid="{00000000-0005-0000-0000-0000C0040000}"/>
    <cellStyle name="style1411449802064" xfId="952" xr:uid="{00000000-0005-0000-0000-0000C1040000}"/>
    <cellStyle name="style1411449802092" xfId="953" xr:uid="{00000000-0005-0000-0000-0000C2040000}"/>
    <cellStyle name="style1411449802118" xfId="954" xr:uid="{00000000-0005-0000-0000-0000C3040000}"/>
    <cellStyle name="style1411449802516" xfId="955" xr:uid="{00000000-0005-0000-0000-0000C4040000}"/>
    <cellStyle name="style1411449802578" xfId="956" xr:uid="{00000000-0005-0000-0000-0000C5040000}"/>
    <cellStyle name="style1411449802602" xfId="957" xr:uid="{00000000-0005-0000-0000-0000C6040000}"/>
    <cellStyle name="style1411449802628" xfId="958" xr:uid="{00000000-0005-0000-0000-0000C7040000}"/>
    <cellStyle name="style1411449802695" xfId="959" xr:uid="{00000000-0005-0000-0000-0000C8040000}"/>
    <cellStyle name="style1411449802719" xfId="960" xr:uid="{00000000-0005-0000-0000-0000C9040000}"/>
    <cellStyle name="style1411449802744" xfId="961" xr:uid="{00000000-0005-0000-0000-0000CA040000}"/>
    <cellStyle name="style1411449802916" xfId="962" xr:uid="{00000000-0005-0000-0000-0000CB040000}"/>
    <cellStyle name="style1411449802935" xfId="963" xr:uid="{00000000-0005-0000-0000-0000CC040000}"/>
    <cellStyle name="style1411449802987" xfId="964" xr:uid="{00000000-0005-0000-0000-0000CD040000}"/>
    <cellStyle name="style1411449803130" xfId="965" xr:uid="{00000000-0005-0000-0000-0000CE040000}"/>
    <cellStyle name="style1411449803296" xfId="966" xr:uid="{00000000-0005-0000-0000-0000CF040000}"/>
    <cellStyle name="style1411449803317" xfId="967" xr:uid="{00000000-0005-0000-0000-0000D0040000}"/>
    <cellStyle name="style1411449803337" xfId="968" xr:uid="{00000000-0005-0000-0000-0000D1040000}"/>
    <cellStyle name="style1411449803356" xfId="969" xr:uid="{00000000-0005-0000-0000-0000D2040000}"/>
    <cellStyle name="style1411449803379" xfId="970" xr:uid="{00000000-0005-0000-0000-0000D3040000}"/>
    <cellStyle name="style1411449803400" xfId="971" xr:uid="{00000000-0005-0000-0000-0000D4040000}"/>
    <cellStyle name="style1411449803420" xfId="972" xr:uid="{00000000-0005-0000-0000-0000D5040000}"/>
    <cellStyle name="style1411449803440" xfId="973" xr:uid="{00000000-0005-0000-0000-0000D6040000}"/>
    <cellStyle name="style1411449803461" xfId="974" xr:uid="{00000000-0005-0000-0000-0000D7040000}"/>
    <cellStyle name="style1411449803483" xfId="975" xr:uid="{00000000-0005-0000-0000-0000D8040000}"/>
    <cellStyle name="style1411449803510" xfId="976" xr:uid="{00000000-0005-0000-0000-0000D9040000}"/>
    <cellStyle name="style1411449803534" xfId="977" xr:uid="{00000000-0005-0000-0000-0000DA040000}"/>
    <cellStyle name="style1411449803554" xfId="978" xr:uid="{00000000-0005-0000-0000-0000DB040000}"/>
    <cellStyle name="style1411449803577" xfId="979" xr:uid="{00000000-0005-0000-0000-0000DC040000}"/>
    <cellStyle name="style1411451081406" xfId="980" xr:uid="{00000000-0005-0000-0000-0000DD040000}"/>
    <cellStyle name="style1411451081449" xfId="981" xr:uid="{00000000-0005-0000-0000-0000DE040000}"/>
    <cellStyle name="style1411451081472" xfId="982" xr:uid="{00000000-0005-0000-0000-0000DF040000}"/>
    <cellStyle name="style1411451081497" xfId="983" xr:uid="{00000000-0005-0000-0000-0000E0040000}"/>
    <cellStyle name="style1411451081522" xfId="984" xr:uid="{00000000-0005-0000-0000-0000E1040000}"/>
    <cellStyle name="style1411451081547" xfId="985" xr:uid="{00000000-0005-0000-0000-0000E2040000}"/>
    <cellStyle name="style1411451081953" xfId="986" xr:uid="{00000000-0005-0000-0000-0000E3040000}"/>
    <cellStyle name="style1411451082017" xfId="987" xr:uid="{00000000-0005-0000-0000-0000E4040000}"/>
    <cellStyle name="style1411451082043" xfId="988" xr:uid="{00000000-0005-0000-0000-0000E5040000}"/>
    <cellStyle name="style1411451082068" xfId="989" xr:uid="{00000000-0005-0000-0000-0000E6040000}"/>
    <cellStyle name="style1411451082091" xfId="990" xr:uid="{00000000-0005-0000-0000-0000E7040000}"/>
    <cellStyle name="style1411451082115" xfId="991" xr:uid="{00000000-0005-0000-0000-0000E8040000}"/>
    <cellStyle name="style1411451082188" xfId="992" xr:uid="{00000000-0005-0000-0000-0000E9040000}"/>
    <cellStyle name="style1411451082364" xfId="993" xr:uid="{00000000-0005-0000-0000-0000EA040000}"/>
    <cellStyle name="style1411451082383" xfId="994" xr:uid="{00000000-0005-0000-0000-0000EB040000}"/>
    <cellStyle name="style1411451082433" xfId="995" xr:uid="{00000000-0005-0000-0000-0000EC040000}"/>
    <cellStyle name="style1411451082533" xfId="996" xr:uid="{00000000-0005-0000-0000-0000ED040000}"/>
    <cellStyle name="style1411451082735" xfId="997" xr:uid="{00000000-0005-0000-0000-0000EE040000}"/>
    <cellStyle name="style1411451082754" xfId="998" xr:uid="{00000000-0005-0000-0000-0000EF040000}"/>
    <cellStyle name="style1411451082774" xfId="999" xr:uid="{00000000-0005-0000-0000-0000F0040000}"/>
    <cellStyle name="style1411451082793" xfId="1000" xr:uid="{00000000-0005-0000-0000-0000F1040000}"/>
    <cellStyle name="style1411451082814" xfId="1001" xr:uid="{00000000-0005-0000-0000-0000F2040000}"/>
    <cellStyle name="style1411451082834" xfId="1002" xr:uid="{00000000-0005-0000-0000-0000F3040000}"/>
    <cellStyle name="style1411451082853" xfId="1003" xr:uid="{00000000-0005-0000-0000-0000F4040000}"/>
    <cellStyle name="style1411451082873" xfId="1004" xr:uid="{00000000-0005-0000-0000-0000F5040000}"/>
    <cellStyle name="style1411451082893" xfId="1005" xr:uid="{00000000-0005-0000-0000-0000F6040000}"/>
    <cellStyle name="style1411451082912" xfId="1006" xr:uid="{00000000-0005-0000-0000-0000F7040000}"/>
    <cellStyle name="style1411451082933" xfId="1007" xr:uid="{00000000-0005-0000-0000-0000F8040000}"/>
    <cellStyle name="style1411451082954" xfId="1008" xr:uid="{00000000-0005-0000-0000-0000F9040000}"/>
    <cellStyle name="style1411451082974" xfId="1009" xr:uid="{00000000-0005-0000-0000-0000FA040000}"/>
    <cellStyle name="style1411451082993" xfId="1010" xr:uid="{00000000-0005-0000-0000-0000FB040000}"/>
    <cellStyle name="style1411451083012" xfId="1011" xr:uid="{00000000-0005-0000-0000-0000FC040000}"/>
    <cellStyle name="style1411542382001" xfId="1012" xr:uid="{00000000-0005-0000-0000-0000FD040000}"/>
    <cellStyle name="style1411542382059" xfId="1013" xr:uid="{00000000-0005-0000-0000-0000FE040000}"/>
    <cellStyle name="style1411542382094" xfId="1014" xr:uid="{00000000-0005-0000-0000-0000FF040000}"/>
    <cellStyle name="style1411542382123" xfId="1015" xr:uid="{00000000-0005-0000-0000-000000050000}"/>
    <cellStyle name="style1411542382156" xfId="1016" xr:uid="{00000000-0005-0000-0000-000001050000}"/>
    <cellStyle name="style1411542382190" xfId="1017" xr:uid="{00000000-0005-0000-0000-000002050000}"/>
    <cellStyle name="style1411542382225" xfId="1018" xr:uid="{00000000-0005-0000-0000-000003050000}"/>
    <cellStyle name="style1411542382311" xfId="1019" xr:uid="{00000000-0005-0000-0000-000004050000}"/>
    <cellStyle name="style1411542382346" xfId="1020" xr:uid="{00000000-0005-0000-0000-000005050000}"/>
    <cellStyle name="style1411542382378" xfId="1021" xr:uid="{00000000-0005-0000-0000-000006050000}"/>
    <cellStyle name="style1411542382409" xfId="1022" xr:uid="{00000000-0005-0000-0000-000007050000}"/>
    <cellStyle name="style1411542382440" xfId="1023" xr:uid="{00000000-0005-0000-0000-000008050000}"/>
    <cellStyle name="style1411542382466" xfId="1024" xr:uid="{00000000-0005-0000-0000-000009050000}"/>
    <cellStyle name="style1411542382491" xfId="1025" xr:uid="{00000000-0005-0000-0000-00000A050000}"/>
    <cellStyle name="style1411542382523" xfId="1026" xr:uid="{00000000-0005-0000-0000-00000B050000}"/>
    <cellStyle name="style1411542382556" xfId="1027" xr:uid="{00000000-0005-0000-0000-00000C050000}"/>
    <cellStyle name="style1411542382585" xfId="1028" xr:uid="{00000000-0005-0000-0000-00000D050000}"/>
    <cellStyle name="style1411542382613" xfId="1029" xr:uid="{00000000-0005-0000-0000-00000E050000}"/>
    <cellStyle name="style1411542382701" xfId="1030" xr:uid="{00000000-0005-0000-0000-00000F050000}"/>
    <cellStyle name="style1411542382751" xfId="1031" xr:uid="{00000000-0005-0000-0000-000010050000}"/>
    <cellStyle name="style1411542382774" xfId="1032" xr:uid="{00000000-0005-0000-0000-000011050000}"/>
    <cellStyle name="style1411542382797" xfId="1033" xr:uid="{00000000-0005-0000-0000-000012050000}"/>
    <cellStyle name="style1411542382821" xfId="1034" xr:uid="{00000000-0005-0000-0000-000013050000}"/>
    <cellStyle name="style1411542382844" xfId="1035" xr:uid="{00000000-0005-0000-0000-000014050000}"/>
    <cellStyle name="style1411542382872" xfId="1036" xr:uid="{00000000-0005-0000-0000-000015050000}"/>
    <cellStyle name="style1411542382898" xfId="1037" xr:uid="{00000000-0005-0000-0000-000016050000}"/>
    <cellStyle name="style1411542382921" xfId="1038" xr:uid="{00000000-0005-0000-0000-000017050000}"/>
    <cellStyle name="style1411542382949" xfId="1039" xr:uid="{00000000-0005-0000-0000-000018050000}"/>
    <cellStyle name="style1411542382977" xfId="1040" xr:uid="{00000000-0005-0000-0000-000019050000}"/>
    <cellStyle name="style1411542383005" xfId="1041" xr:uid="{00000000-0005-0000-0000-00001A050000}"/>
    <cellStyle name="style1411542383036" xfId="1042" xr:uid="{00000000-0005-0000-0000-00001B050000}"/>
    <cellStyle name="style1411542383066" xfId="1043" xr:uid="{00000000-0005-0000-0000-00001C050000}"/>
    <cellStyle name="style1411542383094" xfId="1044" xr:uid="{00000000-0005-0000-0000-00001D050000}"/>
    <cellStyle name="style1411542383116" xfId="1045" xr:uid="{00000000-0005-0000-0000-00001E050000}"/>
    <cellStyle name="style1411542383137" xfId="1046" xr:uid="{00000000-0005-0000-0000-00001F050000}"/>
    <cellStyle name="style1411542383160" xfId="1047" xr:uid="{00000000-0005-0000-0000-000020050000}"/>
    <cellStyle name="style1411542383184" xfId="1048" xr:uid="{00000000-0005-0000-0000-000021050000}"/>
    <cellStyle name="style1411542383249" xfId="1049" xr:uid="{00000000-0005-0000-0000-000022050000}"/>
    <cellStyle name="style1411542383276" xfId="1050" xr:uid="{00000000-0005-0000-0000-000023050000}"/>
    <cellStyle name="style1411542383303" xfId="1051" xr:uid="{00000000-0005-0000-0000-000024050000}"/>
    <cellStyle name="style1411542383332" xfId="1052" xr:uid="{00000000-0005-0000-0000-000025050000}"/>
    <cellStyle name="style1411542383355" xfId="1053" xr:uid="{00000000-0005-0000-0000-000026050000}"/>
    <cellStyle name="style1411542383382" xfId="1054" xr:uid="{00000000-0005-0000-0000-000027050000}"/>
    <cellStyle name="style1411542383409" xfId="1055" xr:uid="{00000000-0005-0000-0000-000028050000}"/>
    <cellStyle name="style1411542383430" xfId="1056" xr:uid="{00000000-0005-0000-0000-000029050000}"/>
    <cellStyle name="style1411542383457" xfId="1057" xr:uid="{00000000-0005-0000-0000-00002A050000}"/>
    <cellStyle name="style1411542383483" xfId="1058" xr:uid="{00000000-0005-0000-0000-00002B050000}"/>
    <cellStyle name="style1411542383510" xfId="1059" xr:uid="{00000000-0005-0000-0000-00002C050000}"/>
    <cellStyle name="style1411542383530" xfId="1060" xr:uid="{00000000-0005-0000-0000-00002D050000}"/>
    <cellStyle name="style1411542383552" xfId="1061" xr:uid="{00000000-0005-0000-0000-00002E050000}"/>
    <cellStyle name="style1411542383579" xfId="1062" xr:uid="{00000000-0005-0000-0000-00002F050000}"/>
    <cellStyle name="style1411542383606" xfId="1063" xr:uid="{00000000-0005-0000-0000-000030050000}"/>
    <cellStyle name="style1411542383632" xfId="1064" xr:uid="{00000000-0005-0000-0000-000031050000}"/>
    <cellStyle name="style1411542383654" xfId="1065" xr:uid="{00000000-0005-0000-0000-000032050000}"/>
    <cellStyle name="style1411542383684" xfId="1066" xr:uid="{00000000-0005-0000-0000-000033050000}"/>
    <cellStyle name="style1411542383710" xfId="1067" xr:uid="{00000000-0005-0000-0000-000034050000}"/>
    <cellStyle name="style1411542383732" xfId="1068" xr:uid="{00000000-0005-0000-0000-000035050000}"/>
    <cellStyle name="style1411542383756" xfId="1069" xr:uid="{00000000-0005-0000-0000-000036050000}"/>
    <cellStyle name="style1411542383790" xfId="1070" xr:uid="{00000000-0005-0000-0000-000037050000}"/>
    <cellStyle name="style1411542383813" xfId="1071" xr:uid="{00000000-0005-0000-0000-000038050000}"/>
    <cellStyle name="style1411542383835" xfId="1072" xr:uid="{00000000-0005-0000-0000-000039050000}"/>
    <cellStyle name="style1411542383858" xfId="1073" xr:uid="{00000000-0005-0000-0000-00003A050000}"/>
    <cellStyle name="style1411542383881" xfId="1074" xr:uid="{00000000-0005-0000-0000-00003B050000}"/>
    <cellStyle name="style1411542383904" xfId="1075" xr:uid="{00000000-0005-0000-0000-00003C050000}"/>
    <cellStyle name="style1411542383967" xfId="1076" xr:uid="{00000000-0005-0000-0000-00003D050000}"/>
    <cellStyle name="style1411542383989" xfId="1077" xr:uid="{00000000-0005-0000-0000-00003E050000}"/>
    <cellStyle name="style1411542384009" xfId="1078" xr:uid="{00000000-0005-0000-0000-00003F050000}"/>
    <cellStyle name="style1411542384030" xfId="1079" xr:uid="{00000000-0005-0000-0000-000040050000}"/>
    <cellStyle name="style1411542384052" xfId="1080" xr:uid="{00000000-0005-0000-0000-000041050000}"/>
    <cellStyle name="style1411542384115" xfId="1081" xr:uid="{00000000-0005-0000-0000-000042050000}"/>
    <cellStyle name="style1411542384148" xfId="1082" xr:uid="{00000000-0005-0000-0000-000043050000}"/>
    <cellStyle name="style1411542384169" xfId="1083" xr:uid="{00000000-0005-0000-0000-000044050000}"/>
    <cellStyle name="style1411542384188" xfId="1084" xr:uid="{00000000-0005-0000-0000-000045050000}"/>
    <cellStyle name="style1411542384208" xfId="1085" xr:uid="{00000000-0005-0000-0000-000046050000}"/>
    <cellStyle name="style1411542384227" xfId="1086" xr:uid="{00000000-0005-0000-0000-000047050000}"/>
    <cellStyle name="style1411542384246" xfId="1087" xr:uid="{00000000-0005-0000-0000-000048050000}"/>
    <cellStyle name="style1411542384273" xfId="1088" xr:uid="{00000000-0005-0000-0000-000049050000}"/>
    <cellStyle name="style1411542384293" xfId="1089" xr:uid="{00000000-0005-0000-0000-00004A050000}"/>
    <cellStyle name="subhead" xfId="1090" xr:uid="{00000000-0005-0000-0000-00004B050000}"/>
    <cellStyle name="table" xfId="1091" xr:uid="{00000000-0005-0000-0000-00004C050000}"/>
    <cellStyle name="Title 2" xfId="1369" xr:uid="{00000000-0005-0000-0000-00004D050000}"/>
    <cellStyle name="Title 3" xfId="1370" xr:uid="{00000000-0005-0000-0000-00004E050000}"/>
    <cellStyle name="Title 4" xfId="1371" xr:uid="{00000000-0005-0000-0000-00004F050000}"/>
    <cellStyle name="Title 5" xfId="1372" xr:uid="{00000000-0005-0000-0000-000050050000}"/>
    <cellStyle name="Total 2" xfId="1373" xr:uid="{00000000-0005-0000-0000-000051050000}"/>
    <cellStyle name="Total 3" xfId="1374" xr:uid="{00000000-0005-0000-0000-000052050000}"/>
    <cellStyle name="Total 4" xfId="1375" xr:uid="{00000000-0005-0000-0000-000053050000}"/>
    <cellStyle name="Total 5" xfId="1376" xr:uid="{00000000-0005-0000-0000-000054050000}"/>
    <cellStyle name="Warning Text 2" xfId="1377" xr:uid="{00000000-0005-0000-0000-000055050000}"/>
    <cellStyle name="Warning Text 3" xfId="1378" xr:uid="{00000000-0005-0000-0000-000056050000}"/>
    <cellStyle name="Warning Text 4" xfId="1379" xr:uid="{00000000-0005-0000-0000-000057050000}"/>
    <cellStyle name="Warning Text 5" xfId="1380" xr:uid="{00000000-0005-0000-0000-000058050000}"/>
    <cellStyle name="wideline" xfId="1092" xr:uid="{00000000-0005-0000-0000-000059050000}"/>
    <cellStyle name="X01_Page_head" xfId="1202" xr:uid="{00000000-0005-0000-0000-00005A050000}"/>
    <cellStyle name="X02_Text subhead" xfId="1203" xr:uid="{00000000-0005-0000-0000-00005B050000}"/>
    <cellStyle name="X03_Col head general" xfId="1204" xr:uid="{00000000-0005-0000-0000-00005C050000}"/>
    <cellStyle name="X04_Text subhead" xfId="1205" xr:uid="{00000000-0005-0000-0000-00005D050000}"/>
    <cellStyle name="X05_Figs" xfId="1206" xr:uid="{00000000-0005-0000-0000-00005E050000}"/>
    <cellStyle name="X06_Figs %" xfId="1207" xr:uid="{00000000-0005-0000-0000-00005F050000}"/>
    <cellStyle name="X07_Notes" xfId="1208" xr:uid="{00000000-0005-0000-0000-000060050000}"/>
    <cellStyle name="X08_Total Oil" xfId="1209" xr:uid="{00000000-0005-0000-0000-000061050000}"/>
    <cellStyle name="X09_Folio" xfId="1210" xr:uid="{00000000-0005-0000-0000-000062050000}"/>
    <cellStyle name="X10_Figs 21 dec" xfId="1211" xr:uid="{00000000-0005-0000-0000-000063050000}"/>
    <cellStyle name="X12_Total Figs 1 dec" xfId="15" xr:uid="{00000000-0005-0000-0000-00006405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D/Downloads/Statements1.1Bto9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 B"/>
      <sheetName val="1.2 B"/>
      <sheetName val="2 B"/>
      <sheetName val="3.1 B"/>
      <sheetName val="3.2 B"/>
      <sheetName val="4.1 B"/>
      <sheetName val="4.2 B"/>
      <sheetName val="5 B"/>
      <sheetName val="6.1 B"/>
      <sheetName val="6.2 B"/>
      <sheetName val="7.1 B"/>
      <sheetName val="7.2 B"/>
      <sheetName val="8.1 B"/>
      <sheetName val="8.2 B"/>
      <sheetName val="9 B"/>
    </sheetNames>
    <sheetDataSet>
      <sheetData sheetId="0"/>
      <sheetData sheetId="1"/>
      <sheetData sheetId="2"/>
      <sheetData sheetId="3"/>
      <sheetData sheetId="4"/>
      <sheetData sheetId="5"/>
      <sheetData sheetId="6">
        <row r="20">
          <cell r="N20">
            <v>1838718.0761976263</v>
          </cell>
        </row>
        <row r="23">
          <cell r="N23">
            <v>939005.23932721349</v>
          </cell>
        </row>
        <row r="31">
          <cell r="N31">
            <v>894602.89926540665</v>
          </cell>
        </row>
        <row r="32">
          <cell r="N32">
            <v>2510871.0159348561</v>
          </cell>
        </row>
        <row r="33">
          <cell r="N33">
            <v>828313.61947562592</v>
          </cell>
        </row>
        <row r="34">
          <cell r="N34">
            <v>1046990.3948640632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ga.nic.in/Accountproc.aspx" TargetMode="External"/><Relationship Id="rId13" Type="http://schemas.openxmlformats.org/officeDocument/2006/relationships/hyperlink" Target="https://mines.gov.in/webportal/content/monthly-summary-on-minerals-and-non-ferrous-metal" TargetMode="External"/><Relationship Id="rId18" Type="http://schemas.openxmlformats.org/officeDocument/2006/relationships/hyperlink" Target="https://fert.nic.in/" TargetMode="External"/><Relationship Id="rId26" Type="http://schemas.openxmlformats.org/officeDocument/2006/relationships/hyperlink" Target="https://www.mospi.gov.in/sites/default/files/press_release/IIP_PR_12dec24.pdf" TargetMode="External"/><Relationship Id="rId3" Type="http://schemas.openxmlformats.org/officeDocument/2006/relationships/hyperlink" Target="https://tradestat.commerce.gov.in/meidb/default.asp" TargetMode="External"/><Relationship Id="rId21" Type="http://schemas.openxmlformats.org/officeDocument/2006/relationships/hyperlink" Target="https://www.gst.gov.in/download/gststatistics" TargetMode="External"/><Relationship Id="rId7" Type="http://schemas.openxmlformats.org/officeDocument/2006/relationships/hyperlink" Target="https://eaindustry.nic.in/eight_core_infra/Eight_Infra.pdf" TargetMode="External"/><Relationship Id="rId12" Type="http://schemas.openxmlformats.org/officeDocument/2006/relationships/hyperlink" Target="https://coal.gov.in/en/public-information/monthly-statistics-at-glance" TargetMode="External"/><Relationship Id="rId17" Type="http://schemas.openxmlformats.org/officeDocument/2006/relationships/hyperlink" Target="https://rbi.org.in/Scripts/BS_PressReleaseDisplay.aspx?" TargetMode="External"/><Relationship Id="rId25" Type="http://schemas.openxmlformats.org/officeDocument/2006/relationships/hyperlink" Target="https://www.mospi.gov.in/sites/default/files/press_release/NAD_PR_29112024.pdf" TargetMode="External"/><Relationship Id="rId2" Type="http://schemas.openxmlformats.org/officeDocument/2006/relationships/hyperlink" Target="https://npp.gov.in/monthlyGenerationReportsAct" TargetMode="External"/><Relationship Id="rId16" Type="http://schemas.openxmlformats.org/officeDocument/2006/relationships/hyperlink" Target="https://www.epfindia.gov.in/site_en/Estimate_of_Payroll.php" TargetMode="External"/><Relationship Id="rId20" Type="http://schemas.openxmlformats.org/officeDocument/2006/relationships/hyperlink" Target="https://shipmin.gov.in/publication/annual-reports" TargetMode="External"/><Relationship Id="rId29" Type="http://schemas.openxmlformats.org/officeDocument/2006/relationships/hyperlink" Target="https://labourbureau.gov.in/uploads/public/notice/Press-Release-CPIIW-Oct-2024E-Finalpdf-dd23d7a110ef80385ae13a847b686060.pdf" TargetMode="External"/><Relationship Id="rId1" Type="http://schemas.openxmlformats.org/officeDocument/2006/relationships/hyperlink" Target="https://m.rbi.org.in/Scripts/Pr_DataRelease.aspx?SectionID=352&amp;DateFilter=Year" TargetMode="External"/><Relationship Id="rId6" Type="http://schemas.openxmlformats.org/officeDocument/2006/relationships/hyperlink" Target="https://cea.nic.in/renewable-generation-report/?lang=en" TargetMode="External"/><Relationship Id="rId11" Type="http://schemas.openxmlformats.org/officeDocument/2006/relationships/hyperlink" Target="https://ppac.gov.in/production/petroleum-products" TargetMode="External"/><Relationship Id="rId24" Type="http://schemas.openxmlformats.org/officeDocument/2006/relationships/hyperlink" Target="https://www.mospi.gov.in/sites/default/files/publication_reports/AnnualReport_PLFS2023-24L2.pdf" TargetMode="External"/><Relationship Id="rId5" Type="http://schemas.openxmlformats.org/officeDocument/2006/relationships/hyperlink" Target="https://mopng.gov.in/en/petroleum-statistics/monthly-production" TargetMode="External"/><Relationship Id="rId15" Type="http://schemas.openxmlformats.org/officeDocument/2006/relationships/hyperlink" Target="https://desagri.gov.in/statistics-type/advance-estimates/" TargetMode="External"/><Relationship Id="rId23" Type="http://schemas.openxmlformats.org/officeDocument/2006/relationships/hyperlink" Target="https://data.rbi.org.in/DBIE/" TargetMode="External"/><Relationship Id="rId28" Type="http://schemas.openxmlformats.org/officeDocument/2006/relationships/hyperlink" Target="https://labourbureau.gov.in/uploads/public/notice/Press-release-english-nov-2024pdf-d0a36471a3dac27a876052217a3d4457.pdf" TargetMode="External"/><Relationship Id="rId10" Type="http://schemas.openxmlformats.org/officeDocument/2006/relationships/hyperlink" Target="https://cga.nic.in/Accountproc.aspx" TargetMode="External"/><Relationship Id="rId19" Type="http://schemas.openxmlformats.org/officeDocument/2006/relationships/hyperlink" Target="https://www.fada.in/press-release-list.php?page=1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rbi.org.in/Scripts/Publications.aspx?Publication=weekly" TargetMode="External"/><Relationship Id="rId9" Type="http://schemas.openxmlformats.org/officeDocument/2006/relationships/hyperlink" Target="https://eaindustry.nic.in/pdf_files/cmonthly.pdf" TargetMode="External"/><Relationship Id="rId14" Type="http://schemas.openxmlformats.org/officeDocument/2006/relationships/hyperlink" Target="https://www.trai.gov.in/release-publication/reports/telecom-subscriptions-reports" TargetMode="External"/><Relationship Id="rId22" Type="http://schemas.openxmlformats.org/officeDocument/2006/relationships/hyperlink" Target="https://www.dgca.gov.in/digigov-portal/?page=4252/4205/sericename" TargetMode="External"/><Relationship Id="rId27" Type="http://schemas.openxmlformats.org/officeDocument/2006/relationships/hyperlink" Target="https://www.mospi.gov.in/sites/default/files/press_release/CPI_PR_12dec24.pdf" TargetMode="External"/><Relationship Id="rId30" Type="http://schemas.openxmlformats.org/officeDocument/2006/relationships/hyperlink" Target="https://www.esic.gov.in/attachments/newseventfile/1ee13fab1ccf704c0f400ec98c6322e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70"/>
  <sheetViews>
    <sheetView tabSelected="1" zoomScale="90" zoomScaleNormal="90" workbookViewId="0">
      <pane xSplit="6" ySplit="1" topLeftCell="T137" activePane="bottomRight" state="frozen"/>
      <selection pane="topRight" activeCell="F1" sqref="F1"/>
      <selection pane="bottomLeft" activeCell="A4" sqref="A4"/>
      <selection pane="bottomRight" activeCell="Y160" sqref="Y160"/>
    </sheetView>
  </sheetViews>
  <sheetFormatPr defaultRowHeight="15"/>
  <cols>
    <col min="1" max="1" width="9.28515625" style="30" customWidth="1"/>
    <col min="2" max="2" width="7.85546875" style="30" hidden="1" customWidth="1"/>
    <col min="3" max="3" width="58.5703125" customWidth="1"/>
    <col min="4" max="4" width="14.5703125" customWidth="1"/>
    <col min="5" max="5" width="11.7109375" customWidth="1"/>
    <col min="6" max="6" width="15.5703125" customWidth="1"/>
    <col min="7" max="9" width="12" style="136" customWidth="1"/>
    <col min="10" max="10" width="12.85546875" style="136" customWidth="1"/>
    <col min="11" max="11" width="12.5703125" style="136" customWidth="1"/>
    <col min="12" max="12" width="13.140625" style="136" customWidth="1"/>
    <col min="13" max="13" width="12.5703125" style="136" customWidth="1"/>
    <col min="14" max="14" width="13.140625" style="136" customWidth="1"/>
    <col min="15" max="15" width="12.42578125" style="136" customWidth="1"/>
    <col min="16" max="16" width="12.5703125" style="136" customWidth="1"/>
    <col min="17" max="17" width="18.5703125" style="136" customWidth="1"/>
    <col min="18" max="18" width="14.85546875" style="136" customWidth="1"/>
    <col min="19" max="21" width="15" style="136" customWidth="1"/>
    <col min="22" max="22" width="14" style="136" customWidth="1"/>
    <col min="23" max="23" width="15" style="136" customWidth="1"/>
    <col min="24" max="26" width="12" style="136" customWidth="1"/>
    <col min="27" max="27" width="45.5703125" style="58" customWidth="1"/>
    <col min="28" max="28" width="9.140625" style="53"/>
  </cols>
  <sheetData>
    <row r="1" spans="1:28" s="134" customFormat="1" ht="56.25">
      <c r="A1" s="180" t="s">
        <v>0</v>
      </c>
      <c r="B1" s="143"/>
      <c r="C1" s="144" t="s">
        <v>1</v>
      </c>
      <c r="D1" s="144" t="s">
        <v>2</v>
      </c>
      <c r="E1" s="144" t="s">
        <v>3</v>
      </c>
      <c r="F1" s="145" t="s">
        <v>4</v>
      </c>
      <c r="G1" s="387"/>
      <c r="H1" s="387"/>
      <c r="I1" s="387"/>
      <c r="J1" s="387"/>
      <c r="K1" s="387"/>
      <c r="L1" s="230"/>
      <c r="M1" s="237"/>
      <c r="N1" s="241"/>
      <c r="O1" s="246"/>
      <c r="P1" s="256"/>
      <c r="Q1" s="256"/>
      <c r="R1" s="286"/>
      <c r="S1" s="386"/>
      <c r="T1" s="387"/>
      <c r="U1" s="387"/>
      <c r="V1" s="388"/>
      <c r="W1" s="276"/>
      <c r="X1" s="329"/>
      <c r="Y1" s="329"/>
      <c r="Z1" s="357"/>
      <c r="AA1" s="149" t="s">
        <v>151</v>
      </c>
      <c r="AB1" s="60"/>
    </row>
    <row r="2" spans="1:28" s="292" customFormat="1" ht="37.5">
      <c r="A2" s="287"/>
      <c r="B2" s="288"/>
      <c r="C2" s="311" t="s">
        <v>7</v>
      </c>
      <c r="D2" s="312"/>
      <c r="E2" s="313"/>
      <c r="F2" s="313"/>
      <c r="G2" s="314"/>
      <c r="H2" s="315"/>
      <c r="I2" s="315"/>
      <c r="J2" s="309" t="s">
        <v>5</v>
      </c>
      <c r="K2" s="310" t="s">
        <v>6</v>
      </c>
      <c r="L2" s="309" t="s">
        <v>110</v>
      </c>
      <c r="M2" s="309" t="s">
        <v>155</v>
      </c>
      <c r="N2" s="389" t="s">
        <v>179</v>
      </c>
      <c r="O2" s="390"/>
      <c r="P2" s="390"/>
      <c r="Q2" s="390"/>
      <c r="R2" s="391"/>
      <c r="S2" s="392" t="s">
        <v>220</v>
      </c>
      <c r="T2" s="393"/>
      <c r="U2" s="393"/>
      <c r="V2" s="393"/>
      <c r="W2" s="394"/>
      <c r="X2" s="346"/>
      <c r="Y2" s="346"/>
      <c r="Z2" s="346"/>
      <c r="AA2" s="308"/>
      <c r="AB2" s="295"/>
    </row>
    <row r="3" spans="1:28" s="292" customFormat="1" ht="57">
      <c r="A3" s="287"/>
      <c r="B3" s="288"/>
      <c r="C3" s="289"/>
      <c r="D3" s="290"/>
      <c r="E3" s="304"/>
      <c r="F3" s="304"/>
      <c r="G3" s="305"/>
      <c r="H3" s="306"/>
      <c r="I3" s="306"/>
      <c r="J3" s="293"/>
      <c r="K3" s="291" t="s">
        <v>212</v>
      </c>
      <c r="L3" s="293" t="s">
        <v>213</v>
      </c>
      <c r="M3" s="293" t="s">
        <v>214</v>
      </c>
      <c r="N3" s="294" t="s">
        <v>215</v>
      </c>
      <c r="O3" s="293" t="s">
        <v>216</v>
      </c>
      <c r="P3" s="293" t="s">
        <v>217</v>
      </c>
      <c r="Q3" s="293" t="s">
        <v>218</v>
      </c>
      <c r="R3" s="293" t="s">
        <v>219</v>
      </c>
      <c r="U3" s="307"/>
      <c r="V3" s="293" t="s">
        <v>231</v>
      </c>
      <c r="W3" s="405" t="s">
        <v>306</v>
      </c>
      <c r="X3" s="307"/>
      <c r="Y3" s="307"/>
      <c r="Z3" s="307"/>
      <c r="AA3" s="308"/>
      <c r="AB3" s="295"/>
    </row>
    <row r="4" spans="1:28" ht="15.75" customHeight="1">
      <c r="A4" s="183">
        <v>1</v>
      </c>
      <c r="B4" s="67"/>
      <c r="C4" s="68" t="s">
        <v>8</v>
      </c>
      <c r="D4" s="69" t="s">
        <v>9</v>
      </c>
      <c r="E4" s="124" t="s">
        <v>10</v>
      </c>
      <c r="F4" s="124" t="s">
        <v>304</v>
      </c>
      <c r="G4" s="266"/>
      <c r="H4" s="267"/>
      <c r="I4" s="267"/>
      <c r="J4" s="70">
        <f>13236100</f>
        <v>13236100</v>
      </c>
      <c r="K4" s="70">
        <f>K5+K6+K7+K8+K9+K10</f>
        <v>12687344.574616479</v>
      </c>
      <c r="L4" s="135">
        <f>L5+L6+L7+L8+L9+L10</f>
        <v>13876840.04238908</v>
      </c>
      <c r="M4" s="70">
        <f>M5+M6+M7+M8+M9+M10</f>
        <v>14804900.590850744</v>
      </c>
      <c r="N4" s="266">
        <v>15873751</v>
      </c>
      <c r="O4" s="267">
        <v>3811997</v>
      </c>
      <c r="P4" s="267">
        <v>3842473</v>
      </c>
      <c r="Q4" s="267">
        <v>3995825</v>
      </c>
      <c r="R4" s="267">
        <v>4223455</v>
      </c>
      <c r="U4" s="197"/>
      <c r="V4" s="220">
        <f>V5+V6+V7+V8+V9+V10</f>
        <v>4072734</v>
      </c>
      <c r="W4" s="135">
        <v>4057697</v>
      </c>
      <c r="X4" s="197"/>
      <c r="Y4" s="197"/>
      <c r="Z4" s="197"/>
      <c r="AA4" s="367" t="s">
        <v>305</v>
      </c>
      <c r="AB4" s="13"/>
    </row>
    <row r="5" spans="1:28">
      <c r="A5" s="183"/>
      <c r="B5" s="67"/>
      <c r="C5" s="7" t="s">
        <v>11</v>
      </c>
      <c r="D5" s="8"/>
      <c r="E5" s="11"/>
      <c r="F5" s="11"/>
      <c r="G5" s="14"/>
      <c r="H5" s="14"/>
      <c r="I5" s="14"/>
      <c r="J5" s="209">
        <v>1994326</v>
      </c>
      <c r="K5" s="209">
        <v>2074212.4041124191</v>
      </c>
      <c r="L5" s="122">
        <v>2170106.4716424323</v>
      </c>
      <c r="M5" s="122">
        <v>2272250.4748694743</v>
      </c>
      <c r="N5" s="14">
        <v>2304982</v>
      </c>
      <c r="O5" s="14">
        <v>521648</v>
      </c>
      <c r="P5" s="14">
        <v>440989</v>
      </c>
      <c r="Q5" s="14">
        <v>711458</v>
      </c>
      <c r="R5" s="14">
        <v>630886</v>
      </c>
      <c r="U5" s="198"/>
      <c r="V5" s="122">
        <v>532092</v>
      </c>
      <c r="W5" s="122">
        <v>456279</v>
      </c>
      <c r="X5" s="198"/>
      <c r="Y5" s="198"/>
      <c r="Z5" s="198"/>
      <c r="AA5" s="368"/>
      <c r="AB5" s="13"/>
    </row>
    <row r="6" spans="1:28">
      <c r="A6" s="183"/>
      <c r="B6" s="67"/>
      <c r="C6" s="7" t="s">
        <v>12</v>
      </c>
      <c r="D6" s="8"/>
      <c r="E6" s="11"/>
      <c r="F6" s="11"/>
      <c r="G6" s="14"/>
      <c r="H6" s="14"/>
      <c r="I6" s="14"/>
      <c r="J6" s="71">
        <v>317134</v>
      </c>
      <c r="K6" s="71">
        <v>291075.15801687189</v>
      </c>
      <c r="L6" s="122">
        <v>309276.05902834737</v>
      </c>
      <c r="M6" s="122">
        <v>315256.2714690562</v>
      </c>
      <c r="N6" s="14">
        <v>337623</v>
      </c>
      <c r="O6" s="14">
        <v>85551</v>
      </c>
      <c r="P6" s="14">
        <v>68934</v>
      </c>
      <c r="Q6" s="14">
        <v>82645</v>
      </c>
      <c r="R6" s="14">
        <v>100493</v>
      </c>
      <c r="U6" s="198"/>
      <c r="V6" s="122">
        <v>91691</v>
      </c>
      <c r="W6" s="122">
        <v>68861</v>
      </c>
      <c r="X6" s="198"/>
      <c r="Y6" s="198"/>
      <c r="Z6" s="198"/>
      <c r="AA6" s="368"/>
      <c r="AB6" s="13"/>
    </row>
    <row r="7" spans="1:28">
      <c r="A7" s="183"/>
      <c r="B7" s="67"/>
      <c r="C7" s="7" t="s">
        <v>13</v>
      </c>
      <c r="D7" s="8"/>
      <c r="E7" s="11"/>
      <c r="F7" s="11"/>
      <c r="G7" s="14"/>
      <c r="H7" s="14"/>
      <c r="I7" s="14"/>
      <c r="J7" s="71">
        <v>2259706</v>
      </c>
      <c r="K7" s="71">
        <v>2329160.1065762043</v>
      </c>
      <c r="L7" s="122">
        <v>2561033.1116884518</v>
      </c>
      <c r="M7" s="122">
        <v>2504663.3301900397</v>
      </c>
      <c r="N7" s="14">
        <v>2751680</v>
      </c>
      <c r="O7" s="14">
        <v>639709</v>
      </c>
      <c r="P7" s="14">
        <v>687183</v>
      </c>
      <c r="Q7" s="14">
        <v>653886</v>
      </c>
      <c r="R7" s="14">
        <v>770903</v>
      </c>
      <c r="U7" s="198"/>
      <c r="V7" s="122">
        <v>684792</v>
      </c>
      <c r="W7" s="122">
        <v>701961</v>
      </c>
      <c r="X7" s="198"/>
      <c r="Y7" s="198"/>
      <c r="Z7" s="198"/>
      <c r="AA7" s="368"/>
      <c r="AB7" s="13"/>
    </row>
    <row r="8" spans="1:28" ht="21.75" customHeight="1">
      <c r="A8" s="182"/>
      <c r="B8" s="66"/>
      <c r="C8" s="7" t="s">
        <v>14</v>
      </c>
      <c r="D8" s="8"/>
      <c r="E8" s="11"/>
      <c r="F8" s="120"/>
      <c r="G8" s="14"/>
      <c r="H8" s="14"/>
      <c r="I8" s="14"/>
      <c r="J8" s="71">
        <v>300798</v>
      </c>
      <c r="K8" s="71">
        <v>288213.14199607854</v>
      </c>
      <c r="L8" s="122">
        <v>317966.19574919163</v>
      </c>
      <c r="M8" s="122">
        <v>347973.41294833244</v>
      </c>
      <c r="N8" s="14">
        <v>374174</v>
      </c>
      <c r="O8" s="14">
        <v>94034</v>
      </c>
      <c r="P8" s="14">
        <v>97686</v>
      </c>
      <c r="Q8" s="14">
        <v>89670</v>
      </c>
      <c r="R8" s="14">
        <v>92785</v>
      </c>
      <c r="U8" s="198"/>
      <c r="V8" s="122">
        <v>103805</v>
      </c>
      <c r="W8" s="122">
        <v>100922</v>
      </c>
      <c r="X8" s="198"/>
      <c r="Y8" s="198"/>
      <c r="Z8" s="198"/>
      <c r="AA8" s="368"/>
      <c r="AB8" s="13"/>
    </row>
    <row r="9" spans="1:28">
      <c r="A9" s="182"/>
      <c r="B9" s="66"/>
      <c r="C9" s="7" t="s">
        <v>15</v>
      </c>
      <c r="D9" s="8"/>
      <c r="E9" s="11"/>
      <c r="F9" s="11"/>
      <c r="G9" s="14"/>
      <c r="H9" s="14"/>
      <c r="I9" s="14"/>
      <c r="J9" s="71">
        <v>1043429</v>
      </c>
      <c r="K9" s="71">
        <v>995370.64433886076</v>
      </c>
      <c r="L9" s="122">
        <v>1193532.1153507449</v>
      </c>
      <c r="M9" s="122">
        <v>1306255.8563090516</v>
      </c>
      <c r="N9" s="14">
        <v>1436081</v>
      </c>
      <c r="O9" s="14">
        <v>334754</v>
      </c>
      <c r="P9" s="14">
        <v>320067</v>
      </c>
      <c r="Q9" s="14">
        <v>361170</v>
      </c>
      <c r="R9" s="14">
        <v>420090</v>
      </c>
      <c r="U9" s="198"/>
      <c r="V9" s="122">
        <v>369927</v>
      </c>
      <c r="W9" s="122">
        <v>344640</v>
      </c>
      <c r="X9" s="198"/>
      <c r="Y9" s="198"/>
      <c r="Z9" s="198"/>
      <c r="AA9" s="368"/>
      <c r="AB9" s="13"/>
    </row>
    <row r="10" spans="1:28" s="13" customFormat="1">
      <c r="A10" s="184"/>
      <c r="B10" s="72"/>
      <c r="C10" s="10" t="s">
        <v>16</v>
      </c>
      <c r="D10" s="11"/>
      <c r="E10" s="12"/>
      <c r="F10" s="12"/>
      <c r="G10" s="14"/>
      <c r="H10" s="14"/>
      <c r="I10" s="14"/>
      <c r="J10" s="71">
        <f>1828868+861192+784536+2113708+762531+969873</f>
        <v>7320708</v>
      </c>
      <c r="K10" s="71">
        <v>6709313.1195760444</v>
      </c>
      <c r="L10" s="122">
        <v>7324926.0889299121</v>
      </c>
      <c r="M10" s="71">
        <f>'[1]4.2 B'!$N$20+'[1]4.2 B'!$N$23+'[1]4.2 B'!$N$31+'[1]4.2 B'!$N$32+'[1]4.2 B'!$N$33+'[1]4.2 B'!$N$34</f>
        <v>8058501.2450647913</v>
      </c>
      <c r="N10" s="14">
        <f>2955767+3691645+2021798</f>
        <v>8669210</v>
      </c>
      <c r="O10" s="14">
        <f>645039+1017115+474148</f>
        <v>2136302</v>
      </c>
      <c r="P10" s="14">
        <f>707675+1011847+508093</f>
        <v>2227615</v>
      </c>
      <c r="Q10" s="14">
        <f>760699+820426+515871</f>
        <v>2096996</v>
      </c>
      <c r="R10" s="14">
        <f>842354+842256+523687</f>
        <v>2208297</v>
      </c>
      <c r="U10" s="198"/>
      <c r="V10" s="122">
        <v>2290427</v>
      </c>
      <c r="W10" s="122">
        <v>2385035</v>
      </c>
      <c r="X10" s="198"/>
      <c r="Y10" s="198"/>
      <c r="Z10" s="198"/>
      <c r="AA10" s="368"/>
    </row>
    <row r="11" spans="1:28" ht="15.75">
      <c r="A11" s="183">
        <v>2</v>
      </c>
      <c r="B11" s="67"/>
      <c r="C11" s="68" t="s">
        <v>17</v>
      </c>
      <c r="D11" s="69" t="s">
        <v>9</v>
      </c>
      <c r="E11" s="124" t="s">
        <v>10</v>
      </c>
      <c r="F11" s="124" t="s">
        <v>304</v>
      </c>
      <c r="G11" s="268"/>
      <c r="H11" s="268"/>
      <c r="I11" s="268"/>
      <c r="J11" s="70">
        <v>14534641</v>
      </c>
      <c r="K11" s="70">
        <v>13694869.244348833</v>
      </c>
      <c r="L11" s="261">
        <v>15021846.266426418</v>
      </c>
      <c r="M11" s="261">
        <v>16071428.572516853</v>
      </c>
      <c r="N11" s="268">
        <v>17381722</v>
      </c>
      <c r="O11" s="268">
        <v>4091484</v>
      </c>
      <c r="P11" s="268">
        <v>4185779</v>
      </c>
      <c r="Q11" s="268">
        <v>4380675</v>
      </c>
      <c r="R11" s="268">
        <v>4723784</v>
      </c>
      <c r="U11" s="199"/>
      <c r="V11" s="135">
        <v>4363732</v>
      </c>
      <c r="W11" s="135">
        <v>4410323</v>
      </c>
      <c r="X11" s="199"/>
      <c r="Y11" s="199"/>
      <c r="Z11" s="199"/>
      <c r="AA11" s="368"/>
      <c r="AB11" s="13"/>
    </row>
    <row r="12" spans="1:28" ht="15.75">
      <c r="A12" s="183">
        <v>3</v>
      </c>
      <c r="B12" s="67"/>
      <c r="C12" s="68" t="s">
        <v>18</v>
      </c>
      <c r="D12" s="69" t="s">
        <v>9</v>
      </c>
      <c r="E12" s="124" t="s">
        <v>10</v>
      </c>
      <c r="F12" s="124" t="s">
        <v>304</v>
      </c>
      <c r="G12" s="135"/>
      <c r="H12" s="135"/>
      <c r="I12" s="135"/>
      <c r="J12" s="70">
        <v>1491606</v>
      </c>
      <c r="K12" s="70">
        <v>1480124.3572273564</v>
      </c>
      <c r="L12" s="261">
        <v>1480393.8521343167</v>
      </c>
      <c r="M12" s="261">
        <v>1613725.5080985017</v>
      </c>
      <c r="N12" s="135">
        <v>1653333</v>
      </c>
      <c r="O12" s="135">
        <v>415961</v>
      </c>
      <c r="P12" s="135">
        <v>383709</v>
      </c>
      <c r="Q12" s="135">
        <v>341402</v>
      </c>
      <c r="R12" s="220">
        <v>512261</v>
      </c>
      <c r="U12" s="198"/>
      <c r="V12" s="135">
        <v>414945</v>
      </c>
      <c r="W12" s="135">
        <v>400698</v>
      </c>
      <c r="X12" s="198"/>
      <c r="Y12" s="198"/>
      <c r="Z12" s="198"/>
      <c r="AA12" s="368"/>
      <c r="AB12" s="13"/>
    </row>
    <row r="13" spans="1:28" ht="15.75">
      <c r="A13" s="183">
        <v>4</v>
      </c>
      <c r="B13" s="67"/>
      <c r="C13" s="68" t="s">
        <v>19</v>
      </c>
      <c r="D13" s="69" t="s">
        <v>9</v>
      </c>
      <c r="E13" s="124" t="s">
        <v>10</v>
      </c>
      <c r="F13" s="124" t="s">
        <v>304</v>
      </c>
      <c r="G13" s="135"/>
      <c r="H13" s="135"/>
      <c r="I13" s="135"/>
      <c r="J13" s="70">
        <v>8256218</v>
      </c>
      <c r="K13" s="70">
        <v>7819508.5214750497</v>
      </c>
      <c r="L13" s="261">
        <v>8732573.4006623086</v>
      </c>
      <c r="M13" s="261">
        <v>9323824.5409895703</v>
      </c>
      <c r="N13" s="135">
        <v>9699214</v>
      </c>
      <c r="O13" s="135">
        <v>2286468</v>
      </c>
      <c r="P13" s="135">
        <v>2342610</v>
      </c>
      <c r="Q13" s="135">
        <v>2572957</v>
      </c>
      <c r="R13" s="33">
        <v>2497179</v>
      </c>
      <c r="U13" s="198"/>
      <c r="V13" s="135">
        <v>2456777</v>
      </c>
      <c r="W13" s="135">
        <v>2482288</v>
      </c>
      <c r="X13" s="198"/>
      <c r="Y13" s="198"/>
      <c r="Z13" s="198"/>
      <c r="AA13" s="368"/>
      <c r="AB13" s="13"/>
    </row>
    <row r="14" spans="1:28" ht="15.75">
      <c r="A14" s="183">
        <v>5</v>
      </c>
      <c r="B14" s="67"/>
      <c r="C14" s="68" t="s">
        <v>20</v>
      </c>
      <c r="D14" s="69" t="s">
        <v>9</v>
      </c>
      <c r="E14" s="124" t="s">
        <v>10</v>
      </c>
      <c r="F14" s="124" t="s">
        <v>304</v>
      </c>
      <c r="G14" s="135"/>
      <c r="H14" s="135"/>
      <c r="I14" s="135"/>
      <c r="J14" s="70">
        <v>4910593</v>
      </c>
      <c r="K14" s="70">
        <v>4392163.8332622433</v>
      </c>
      <c r="L14" s="261">
        <v>5507560.8471859945</v>
      </c>
      <c r="M14" s="261">
        <v>5615637.758737565</v>
      </c>
      <c r="N14" s="135">
        <v>5826880</v>
      </c>
      <c r="O14" s="135">
        <v>1414918</v>
      </c>
      <c r="P14" s="135">
        <v>1435079</v>
      </c>
      <c r="Q14" s="135">
        <v>1406689</v>
      </c>
      <c r="R14" s="266">
        <v>1570194</v>
      </c>
      <c r="U14" s="198"/>
      <c r="V14" s="135">
        <v>1520625</v>
      </c>
      <c r="W14" s="135">
        <v>1513038</v>
      </c>
      <c r="X14" s="198"/>
      <c r="Y14" s="198"/>
      <c r="Z14" s="198"/>
      <c r="AA14" s="369"/>
      <c r="AB14" s="13"/>
    </row>
    <row r="15" spans="1:28" ht="21">
      <c r="A15" s="181" t="s">
        <v>21</v>
      </c>
      <c r="B15" s="174"/>
      <c r="C15" s="370" t="s">
        <v>22</v>
      </c>
      <c r="D15" s="371"/>
      <c r="E15" s="371"/>
      <c r="F15" s="371"/>
      <c r="G15" s="212"/>
      <c r="H15" s="215"/>
      <c r="I15" s="218"/>
      <c r="J15" s="225"/>
      <c r="K15" s="227"/>
      <c r="L15" s="231"/>
      <c r="M15" s="235"/>
      <c r="N15" s="242"/>
      <c r="O15" s="247"/>
      <c r="P15" s="254"/>
      <c r="Q15" s="254"/>
      <c r="R15" s="257"/>
      <c r="S15" s="263"/>
      <c r="T15" s="269"/>
      <c r="U15" s="274"/>
      <c r="V15" s="269"/>
      <c r="W15" s="277"/>
      <c r="X15" s="331"/>
      <c r="Y15" s="331"/>
      <c r="Z15" s="360"/>
      <c r="AA15" s="150"/>
      <c r="AB15" s="13"/>
    </row>
    <row r="16" spans="1:28" ht="20.25">
      <c r="A16" s="181"/>
      <c r="B16" s="174"/>
      <c r="C16" s="73"/>
      <c r="D16" s="74"/>
      <c r="E16" s="74"/>
      <c r="F16" s="74"/>
      <c r="G16" s="125">
        <v>45039</v>
      </c>
      <c r="H16" s="125">
        <v>45069</v>
      </c>
      <c r="I16" s="125">
        <v>45100</v>
      </c>
      <c r="J16" s="125">
        <v>45108</v>
      </c>
      <c r="K16" s="125">
        <v>45139</v>
      </c>
      <c r="L16" s="125">
        <v>45170</v>
      </c>
      <c r="M16" s="125">
        <v>45200</v>
      </c>
      <c r="N16" s="125">
        <v>45231</v>
      </c>
      <c r="O16" s="125">
        <v>45261</v>
      </c>
      <c r="P16" s="125">
        <v>45292</v>
      </c>
      <c r="Q16" s="125">
        <v>45346</v>
      </c>
      <c r="R16" s="125">
        <v>45375</v>
      </c>
      <c r="S16" s="125">
        <v>45406</v>
      </c>
      <c r="T16" s="125">
        <v>45413</v>
      </c>
      <c r="U16" s="125">
        <v>45444</v>
      </c>
      <c r="V16" s="125">
        <v>45474</v>
      </c>
      <c r="W16" s="125">
        <v>45505</v>
      </c>
      <c r="X16" s="125">
        <v>45536</v>
      </c>
      <c r="Y16" s="125">
        <v>45566</v>
      </c>
      <c r="Z16" s="125"/>
      <c r="AA16" s="151"/>
      <c r="AB16" s="13"/>
    </row>
    <row r="17" spans="1:28" ht="15.75">
      <c r="A17" s="183">
        <v>6</v>
      </c>
      <c r="B17" s="67"/>
      <c r="C17" s="68" t="s">
        <v>23</v>
      </c>
      <c r="D17" s="69" t="s">
        <v>24</v>
      </c>
      <c r="E17" s="108" t="s">
        <v>25</v>
      </c>
      <c r="F17" s="108" t="s">
        <v>308</v>
      </c>
      <c r="G17" s="210">
        <v>140.69999999999999</v>
      </c>
      <c r="H17" s="210">
        <v>145.6</v>
      </c>
      <c r="I17" s="210">
        <v>143.9</v>
      </c>
      <c r="J17" s="210">
        <v>142.69999999999999</v>
      </c>
      <c r="K17" s="210">
        <v>145.80000000000001</v>
      </c>
      <c r="L17" s="210">
        <v>142.30000000000001</v>
      </c>
      <c r="M17" s="210">
        <v>144.9</v>
      </c>
      <c r="N17" s="210">
        <v>141.1</v>
      </c>
      <c r="O17" s="210">
        <v>152.30000000000001</v>
      </c>
      <c r="P17" s="210">
        <v>153.6</v>
      </c>
      <c r="Q17" s="210">
        <v>147.1</v>
      </c>
      <c r="R17" s="210">
        <v>160</v>
      </c>
      <c r="S17" s="210">
        <v>148</v>
      </c>
      <c r="T17" s="210">
        <v>154.69999999999999</v>
      </c>
      <c r="U17" s="210">
        <v>151</v>
      </c>
      <c r="V17" s="210">
        <v>149.80000000000001</v>
      </c>
      <c r="W17" s="210">
        <v>145.69999999999999</v>
      </c>
      <c r="X17" s="19">
        <v>146.69999999999999</v>
      </c>
      <c r="Y17" s="19">
        <v>149.9</v>
      </c>
      <c r="Z17" s="19"/>
      <c r="AA17" s="400" t="s">
        <v>307</v>
      </c>
      <c r="AB17" s="13"/>
    </row>
    <row r="18" spans="1:28" ht="15.75">
      <c r="A18" s="183"/>
      <c r="B18" s="67"/>
      <c r="C18" s="75" t="s">
        <v>26</v>
      </c>
      <c r="D18" s="76"/>
      <c r="E18" s="126"/>
      <c r="F18" s="108"/>
      <c r="G18" s="211">
        <v>122.6</v>
      </c>
      <c r="H18" s="211">
        <v>128.1</v>
      </c>
      <c r="I18" s="211">
        <v>122.3</v>
      </c>
      <c r="J18" s="211">
        <v>111.9</v>
      </c>
      <c r="K18" s="211">
        <v>111.9</v>
      </c>
      <c r="L18" s="211">
        <v>111.5</v>
      </c>
      <c r="M18" s="211">
        <v>127.4</v>
      </c>
      <c r="N18" s="211">
        <v>131.30000000000001</v>
      </c>
      <c r="O18" s="211">
        <v>139.5</v>
      </c>
      <c r="P18" s="211">
        <v>144.30000000000001</v>
      </c>
      <c r="Q18" s="211">
        <v>139.69999999999999</v>
      </c>
      <c r="R18" s="36">
        <v>156.19999999999999</v>
      </c>
      <c r="S18" s="36">
        <v>130.9</v>
      </c>
      <c r="T18" s="36">
        <v>136.5</v>
      </c>
      <c r="U18" s="36">
        <v>134.9</v>
      </c>
      <c r="V18" s="211">
        <v>116.1</v>
      </c>
      <c r="W18" s="36">
        <v>107.1</v>
      </c>
      <c r="X18" s="36">
        <v>111.7</v>
      </c>
      <c r="Y18" s="36">
        <v>128.5</v>
      </c>
      <c r="Z18" s="36"/>
      <c r="AA18" s="400"/>
      <c r="AB18" s="13"/>
    </row>
    <row r="19" spans="1:28" ht="15.75">
      <c r="A19" s="182"/>
      <c r="B19" s="66"/>
      <c r="C19" s="75" t="s">
        <v>27</v>
      </c>
      <c r="D19" s="76"/>
      <c r="E19" s="126"/>
      <c r="F19" s="108"/>
      <c r="G19" s="211">
        <v>138.80000000000001</v>
      </c>
      <c r="H19" s="211">
        <v>143.1</v>
      </c>
      <c r="I19" s="211">
        <v>141.6</v>
      </c>
      <c r="J19" s="211">
        <v>142.1</v>
      </c>
      <c r="K19" s="211">
        <v>144.4</v>
      </c>
      <c r="L19" s="211">
        <v>141.5</v>
      </c>
      <c r="M19" s="211">
        <v>142.1</v>
      </c>
      <c r="N19" s="211">
        <v>139.30000000000001</v>
      </c>
      <c r="O19" s="211">
        <v>151.6</v>
      </c>
      <c r="P19" s="211">
        <v>150.80000000000001</v>
      </c>
      <c r="Q19" s="211">
        <v>144.4</v>
      </c>
      <c r="R19" s="36">
        <v>156.19999999999999</v>
      </c>
      <c r="S19" s="36">
        <v>144.6</v>
      </c>
      <c r="T19" s="36">
        <v>150.4</v>
      </c>
      <c r="U19" s="36">
        <v>146.6</v>
      </c>
      <c r="V19" s="36">
        <v>148.80000000000001</v>
      </c>
      <c r="W19" s="36">
        <v>146</v>
      </c>
      <c r="X19" s="36">
        <v>147</v>
      </c>
      <c r="Y19" s="36">
        <v>147.9</v>
      </c>
      <c r="Z19" s="36"/>
      <c r="AA19" s="400"/>
      <c r="AB19" s="13"/>
    </row>
    <row r="20" spans="1:28" ht="15.75">
      <c r="A20" s="183"/>
      <c r="B20" s="67"/>
      <c r="C20" s="75" t="s">
        <v>28</v>
      </c>
      <c r="D20" s="76"/>
      <c r="E20" s="126"/>
      <c r="F20" s="108"/>
      <c r="G20" s="211">
        <v>192.3</v>
      </c>
      <c r="H20" s="211">
        <v>201.6</v>
      </c>
      <c r="I20" s="211">
        <v>205.2</v>
      </c>
      <c r="J20" s="211">
        <v>204</v>
      </c>
      <c r="K20" s="211">
        <v>220.5</v>
      </c>
      <c r="L20" s="211">
        <v>205.9</v>
      </c>
      <c r="M20" s="211">
        <v>203.8</v>
      </c>
      <c r="N20" s="211">
        <v>176.3</v>
      </c>
      <c r="O20" s="211">
        <v>181.6</v>
      </c>
      <c r="P20" s="211">
        <v>197.1</v>
      </c>
      <c r="Q20" s="211">
        <v>187.2</v>
      </c>
      <c r="R20" s="36">
        <v>204.2</v>
      </c>
      <c r="S20" s="211">
        <v>212</v>
      </c>
      <c r="T20" s="36">
        <v>229.3</v>
      </c>
      <c r="U20" s="36">
        <v>222.8</v>
      </c>
      <c r="V20" s="36">
        <v>220.2</v>
      </c>
      <c r="W20" s="36">
        <v>212.3</v>
      </c>
      <c r="X20" s="36">
        <v>206.9</v>
      </c>
      <c r="Y20" s="36">
        <v>207.8</v>
      </c>
      <c r="Z20" s="36"/>
      <c r="AA20" s="400"/>
      <c r="AB20" s="13"/>
    </row>
    <row r="21" spans="1:28" ht="15.75">
      <c r="A21" s="183">
        <v>7</v>
      </c>
      <c r="B21" s="67"/>
      <c r="C21" s="68" t="s">
        <v>29</v>
      </c>
      <c r="D21" s="69" t="s">
        <v>24</v>
      </c>
      <c r="E21" s="108" t="s">
        <v>25</v>
      </c>
      <c r="F21" s="108" t="s">
        <v>308</v>
      </c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400"/>
      <c r="AB21" s="13"/>
    </row>
    <row r="22" spans="1:28" ht="15.75">
      <c r="A22" s="183"/>
      <c r="B22" s="67"/>
      <c r="C22" s="75" t="s">
        <v>105</v>
      </c>
      <c r="D22" s="76"/>
      <c r="E22" s="126"/>
      <c r="F22" s="108"/>
      <c r="G22" s="211">
        <v>142.19999999999999</v>
      </c>
      <c r="H22" s="211">
        <v>149.9</v>
      </c>
      <c r="I22" s="211">
        <v>146.69999999999999</v>
      </c>
      <c r="J22" s="211">
        <v>141.80000000000001</v>
      </c>
      <c r="K22" s="211">
        <v>145.4</v>
      </c>
      <c r="L22" s="211">
        <v>138.80000000000001</v>
      </c>
      <c r="M22" s="211">
        <v>146.1</v>
      </c>
      <c r="N22" s="211">
        <v>143.80000000000001</v>
      </c>
      <c r="O22" s="211">
        <v>151.9</v>
      </c>
      <c r="P22" s="211">
        <v>154.30000000000001</v>
      </c>
      <c r="Q22" s="211">
        <v>148.19999999999999</v>
      </c>
      <c r="R22" s="211">
        <v>163.1</v>
      </c>
      <c r="S22" s="211">
        <v>152.19999999999999</v>
      </c>
      <c r="T22" s="211">
        <v>160.9</v>
      </c>
      <c r="U22" s="211">
        <v>156</v>
      </c>
      <c r="V22" s="211">
        <v>150.1</v>
      </c>
      <c r="W22" s="36">
        <v>141.6</v>
      </c>
      <c r="X22" s="36">
        <v>141.30000000000001</v>
      </c>
      <c r="Y22" s="36">
        <v>149.9</v>
      </c>
      <c r="Z22" s="36"/>
      <c r="AA22" s="400"/>
      <c r="AB22" s="13"/>
    </row>
    <row r="23" spans="1:28" ht="15.75">
      <c r="A23" s="183"/>
      <c r="B23" s="67"/>
      <c r="C23" s="75" t="s">
        <v>106</v>
      </c>
      <c r="D23" s="76"/>
      <c r="E23" s="126"/>
      <c r="F23" s="108"/>
      <c r="G23" s="211">
        <v>92.4</v>
      </c>
      <c r="H23" s="211">
        <v>102.6</v>
      </c>
      <c r="I23" s="211">
        <v>107.4</v>
      </c>
      <c r="J23" s="211">
        <v>102.1</v>
      </c>
      <c r="K23" s="211">
        <v>107.4</v>
      </c>
      <c r="L23" s="211">
        <v>112.6</v>
      </c>
      <c r="M23" s="211">
        <v>106.1</v>
      </c>
      <c r="N23" s="211">
        <v>98</v>
      </c>
      <c r="O23" s="211">
        <v>103.8</v>
      </c>
      <c r="P23" s="211">
        <v>108.3</v>
      </c>
      <c r="Q23" s="211">
        <v>106.7</v>
      </c>
      <c r="R23" s="211">
        <v>131.6</v>
      </c>
      <c r="S23" s="211">
        <v>95</v>
      </c>
      <c r="T23" s="211">
        <v>105.3</v>
      </c>
      <c r="U23" s="211">
        <v>111.3</v>
      </c>
      <c r="V23" s="36">
        <v>114</v>
      </c>
      <c r="W23" s="36">
        <v>107.9</v>
      </c>
      <c r="X23" s="36">
        <v>116.6</v>
      </c>
      <c r="Y23" s="36">
        <v>109.4</v>
      </c>
      <c r="Z23" s="36"/>
      <c r="AA23" s="400"/>
      <c r="AB23" s="13"/>
    </row>
    <row r="24" spans="1:28" ht="15.75">
      <c r="A24" s="183"/>
      <c r="B24" s="67"/>
      <c r="C24" s="75" t="s">
        <v>107</v>
      </c>
      <c r="D24" s="76"/>
      <c r="E24" s="126"/>
      <c r="F24" s="108"/>
      <c r="G24" s="211">
        <v>152</v>
      </c>
      <c r="H24" s="211">
        <v>156.9</v>
      </c>
      <c r="I24" s="211">
        <v>154.19999999999999</v>
      </c>
      <c r="J24" s="211">
        <v>153.80000000000001</v>
      </c>
      <c r="K24" s="211">
        <v>157.4</v>
      </c>
      <c r="L24" s="211">
        <v>154.19999999999999</v>
      </c>
      <c r="M24" s="211">
        <v>157.5</v>
      </c>
      <c r="N24" s="211">
        <v>151.30000000000001</v>
      </c>
      <c r="O24" s="211">
        <v>159.80000000000001</v>
      </c>
      <c r="P24" s="211">
        <v>163.80000000000001</v>
      </c>
      <c r="Q24" s="211">
        <v>157.6</v>
      </c>
      <c r="R24" s="211">
        <v>169.2</v>
      </c>
      <c r="S24" s="211">
        <v>157.80000000000001</v>
      </c>
      <c r="T24" s="211">
        <v>162.4</v>
      </c>
      <c r="U24" s="211">
        <v>159.1</v>
      </c>
      <c r="V24" s="36">
        <v>164.6</v>
      </c>
      <c r="W24" s="36">
        <v>162.19999999999999</v>
      </c>
      <c r="X24" s="36">
        <v>159.80000000000001</v>
      </c>
      <c r="Y24" s="36">
        <v>163.4</v>
      </c>
      <c r="Z24" s="36"/>
      <c r="AA24" s="400"/>
      <c r="AB24" s="13"/>
    </row>
    <row r="25" spans="1:28" ht="15.75">
      <c r="A25" s="183"/>
      <c r="B25" s="67"/>
      <c r="C25" s="75" t="s">
        <v>108</v>
      </c>
      <c r="D25" s="76"/>
      <c r="E25" s="126"/>
      <c r="F25" s="108"/>
      <c r="G25" s="211">
        <v>169.8</v>
      </c>
      <c r="H25" s="211">
        <v>173.2</v>
      </c>
      <c r="I25" s="211">
        <v>170.9</v>
      </c>
      <c r="J25" s="211">
        <v>170.3</v>
      </c>
      <c r="K25" s="211">
        <v>176.8</v>
      </c>
      <c r="L25" s="211">
        <v>172.8</v>
      </c>
      <c r="M25" s="211">
        <v>175.9</v>
      </c>
      <c r="N25" s="211">
        <v>164.2</v>
      </c>
      <c r="O25" s="211">
        <v>180.3</v>
      </c>
      <c r="P25" s="211">
        <v>186.6</v>
      </c>
      <c r="Q25" s="211">
        <v>179.5</v>
      </c>
      <c r="R25" s="211">
        <v>195.2</v>
      </c>
      <c r="S25" s="211">
        <v>184.2</v>
      </c>
      <c r="T25" s="211">
        <v>186.3</v>
      </c>
      <c r="U25" s="211">
        <v>184.9</v>
      </c>
      <c r="V25" s="36">
        <v>179.7</v>
      </c>
      <c r="W25" s="36">
        <v>180.7</v>
      </c>
      <c r="X25" s="36">
        <v>178.4</v>
      </c>
      <c r="Y25" s="36">
        <v>183</v>
      </c>
      <c r="Z25" s="36"/>
      <c r="AA25" s="400"/>
      <c r="AB25" s="13"/>
    </row>
    <row r="26" spans="1:28" ht="15.75">
      <c r="A26" s="182"/>
      <c r="B26" s="66"/>
      <c r="C26" s="75" t="s">
        <v>109</v>
      </c>
      <c r="D26" s="76"/>
      <c r="E26" s="126"/>
      <c r="F26" s="108"/>
      <c r="G26" s="211">
        <v>108.1</v>
      </c>
      <c r="H26" s="211">
        <v>115.6</v>
      </c>
      <c r="I26" s="211">
        <v>116.8</v>
      </c>
      <c r="J26" s="211">
        <v>117</v>
      </c>
      <c r="K26" s="211">
        <v>123.2</v>
      </c>
      <c r="L26" s="211">
        <v>125</v>
      </c>
      <c r="M26" s="211">
        <v>123</v>
      </c>
      <c r="N26" s="211">
        <v>106.5</v>
      </c>
      <c r="O26" s="211">
        <v>114.5</v>
      </c>
      <c r="P26" s="211">
        <v>121.4</v>
      </c>
      <c r="Q26" s="211">
        <v>121.9</v>
      </c>
      <c r="R26" s="211">
        <v>129.9</v>
      </c>
      <c r="S26" s="211">
        <v>119.5</v>
      </c>
      <c r="T26" s="211">
        <v>130.19999999999999</v>
      </c>
      <c r="U26" s="211">
        <v>127.1</v>
      </c>
      <c r="V26" s="36">
        <v>126.6</v>
      </c>
      <c r="W26" s="36">
        <v>129.69999999999999</v>
      </c>
      <c r="X26" s="36">
        <v>133.1</v>
      </c>
      <c r="Y26" s="36">
        <v>130.19999999999999</v>
      </c>
      <c r="Z26" s="36"/>
      <c r="AA26" s="400"/>
      <c r="AB26" s="13"/>
    </row>
    <row r="27" spans="1:28" ht="15.75">
      <c r="A27" s="183"/>
      <c r="B27" s="67"/>
      <c r="C27" s="75" t="s">
        <v>30</v>
      </c>
      <c r="D27" s="76"/>
      <c r="E27" s="126"/>
      <c r="F27" s="108"/>
      <c r="G27" s="211">
        <v>154.69999999999999</v>
      </c>
      <c r="H27" s="211">
        <v>149.80000000000001</v>
      </c>
      <c r="I27" s="211">
        <v>146.69999999999999</v>
      </c>
      <c r="J27" s="211">
        <v>153.5</v>
      </c>
      <c r="K27" s="211">
        <v>148.30000000000001</v>
      </c>
      <c r="L27" s="211">
        <v>142.6</v>
      </c>
      <c r="M27" s="211">
        <v>142.4</v>
      </c>
      <c r="N27" s="211">
        <v>157.19999999999999</v>
      </c>
      <c r="O27" s="211">
        <v>179.7</v>
      </c>
      <c r="P27" s="211">
        <v>164.9</v>
      </c>
      <c r="Q27" s="211">
        <v>149.9</v>
      </c>
      <c r="R27" s="211">
        <v>155.19999999999999</v>
      </c>
      <c r="S27" s="211">
        <v>150.9</v>
      </c>
      <c r="T27" s="211">
        <v>154</v>
      </c>
      <c r="U27" s="211">
        <v>145.19999999999999</v>
      </c>
      <c r="V27" s="36">
        <v>147.1</v>
      </c>
      <c r="W27" s="36">
        <v>141.69999999999999</v>
      </c>
      <c r="X27" s="36">
        <v>145.69999999999999</v>
      </c>
      <c r="Y27" s="36">
        <v>146.30000000000001</v>
      </c>
      <c r="Z27" s="36"/>
      <c r="AA27" s="400"/>
      <c r="AB27" s="13"/>
    </row>
    <row r="28" spans="1:28" s="134" customFormat="1" ht="30">
      <c r="A28" s="185">
        <v>8</v>
      </c>
      <c r="B28" s="175"/>
      <c r="C28" s="164" t="s">
        <v>31</v>
      </c>
      <c r="D28" s="165" t="s">
        <v>24</v>
      </c>
      <c r="E28" s="166" t="s">
        <v>32</v>
      </c>
      <c r="F28" s="126" t="s">
        <v>304</v>
      </c>
      <c r="G28" s="210">
        <v>151.19999999999999</v>
      </c>
      <c r="H28" s="210">
        <v>157.4</v>
      </c>
      <c r="I28" s="210">
        <v>155.9</v>
      </c>
      <c r="J28" s="210">
        <v>153.19999999999999</v>
      </c>
      <c r="K28" s="210">
        <v>158.6</v>
      </c>
      <c r="L28" s="210">
        <v>151.69999999999999</v>
      </c>
      <c r="M28" s="210">
        <v>156.4</v>
      </c>
      <c r="N28" s="210">
        <v>150.4</v>
      </c>
      <c r="O28" s="210">
        <v>161.19999999999999</v>
      </c>
      <c r="P28" s="210">
        <v>165.4</v>
      </c>
      <c r="Q28" s="210">
        <v>157.69999999999999</v>
      </c>
      <c r="R28" s="210">
        <v>175</v>
      </c>
      <c r="S28" s="19">
        <v>161.69999999999999</v>
      </c>
      <c r="T28" s="19">
        <v>168.2</v>
      </c>
      <c r="U28" s="19">
        <v>163.69999999999999</v>
      </c>
      <c r="V28" s="19">
        <v>162.80000000000001</v>
      </c>
      <c r="W28" s="19">
        <v>156.1</v>
      </c>
      <c r="X28" s="19">
        <v>155.30000000000001</v>
      </c>
      <c r="Y28" s="19">
        <v>161.30000000000001</v>
      </c>
      <c r="Z28" s="19"/>
      <c r="AA28" s="155" t="s">
        <v>33</v>
      </c>
      <c r="AB28" s="13"/>
    </row>
    <row r="29" spans="1:28">
      <c r="A29" s="186"/>
      <c r="B29" s="1"/>
      <c r="C29" s="9"/>
      <c r="D29" s="4"/>
      <c r="E29" s="4"/>
      <c r="F29" s="61"/>
      <c r="G29" s="36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150"/>
      <c r="AB29" s="13"/>
    </row>
    <row r="30" spans="1:28" ht="21">
      <c r="A30" s="187" t="s">
        <v>34</v>
      </c>
      <c r="B30" s="176"/>
      <c r="C30" s="365" t="s">
        <v>35</v>
      </c>
      <c r="D30" s="366"/>
      <c r="E30" s="366"/>
      <c r="F30" s="366"/>
      <c r="G30" s="212"/>
      <c r="H30" s="215"/>
      <c r="I30" s="218"/>
      <c r="J30" s="225"/>
      <c r="K30" s="227"/>
      <c r="L30" s="231"/>
      <c r="M30" s="235"/>
      <c r="N30" s="242"/>
      <c r="O30" s="247"/>
      <c r="P30" s="254"/>
      <c r="Q30" s="254"/>
      <c r="R30" s="257"/>
      <c r="S30" s="263"/>
      <c r="T30" s="269"/>
      <c r="U30" s="274"/>
      <c r="V30" s="269"/>
      <c r="W30" s="277"/>
      <c r="X30" s="331"/>
      <c r="Y30" s="331"/>
      <c r="Z30" s="360"/>
      <c r="AA30" s="150"/>
      <c r="AB30" s="13"/>
    </row>
    <row r="31" spans="1:28" ht="21">
      <c r="A31" s="187"/>
      <c r="B31" s="176"/>
      <c r="C31" s="15"/>
      <c r="D31" s="16"/>
      <c r="E31" s="16"/>
      <c r="F31" s="16"/>
      <c r="G31" s="125">
        <v>45039</v>
      </c>
      <c r="H31" s="125">
        <v>45069</v>
      </c>
      <c r="I31" s="125">
        <v>45100</v>
      </c>
      <c r="J31" s="125">
        <v>45130</v>
      </c>
      <c r="K31" s="125">
        <v>45161</v>
      </c>
      <c r="L31" s="125">
        <v>45170</v>
      </c>
      <c r="M31" s="125">
        <v>45200</v>
      </c>
      <c r="N31" s="125">
        <v>45231</v>
      </c>
      <c r="O31" s="125">
        <v>45261</v>
      </c>
      <c r="P31" s="125">
        <v>45292</v>
      </c>
      <c r="Q31" s="125">
        <v>45323</v>
      </c>
      <c r="R31" s="125">
        <v>45352</v>
      </c>
      <c r="S31" s="125">
        <v>45406</v>
      </c>
      <c r="T31" s="125">
        <v>45413</v>
      </c>
      <c r="U31" s="125">
        <v>45444</v>
      </c>
      <c r="V31" s="125">
        <v>45474</v>
      </c>
      <c r="W31" s="125">
        <v>45528</v>
      </c>
      <c r="X31" s="125">
        <v>45536</v>
      </c>
      <c r="Y31" s="125">
        <v>45566</v>
      </c>
      <c r="Z31" s="125">
        <v>45597</v>
      </c>
      <c r="AA31" s="150"/>
      <c r="AB31" s="13"/>
    </row>
    <row r="32" spans="1:28" ht="15.75">
      <c r="A32" s="188">
        <v>9</v>
      </c>
      <c r="B32" s="34"/>
      <c r="C32" s="5" t="s">
        <v>36</v>
      </c>
      <c r="D32" s="6" t="s">
        <v>24</v>
      </c>
      <c r="E32" s="4" t="s">
        <v>37</v>
      </c>
      <c r="F32" s="108" t="s">
        <v>308</v>
      </c>
      <c r="G32" s="53">
        <v>178.1</v>
      </c>
      <c r="H32" s="52">
        <v>179.1</v>
      </c>
      <c r="I32" s="52">
        <v>181</v>
      </c>
      <c r="J32" s="52">
        <v>186.3</v>
      </c>
      <c r="K32" s="52">
        <v>186.2</v>
      </c>
      <c r="L32" s="52">
        <v>184.1</v>
      </c>
      <c r="M32" s="52">
        <v>185.3</v>
      </c>
      <c r="N32" s="52">
        <v>186.3</v>
      </c>
      <c r="O32" s="52">
        <v>185.7</v>
      </c>
      <c r="P32" s="52">
        <v>185.5</v>
      </c>
      <c r="Q32" s="52">
        <v>185.8</v>
      </c>
      <c r="R32" s="52">
        <v>185.8</v>
      </c>
      <c r="S32" s="52">
        <v>186.7</v>
      </c>
      <c r="T32" s="52">
        <v>187.7</v>
      </c>
      <c r="U32" s="52">
        <v>190.2</v>
      </c>
      <c r="V32" s="52">
        <v>193</v>
      </c>
      <c r="W32" s="52">
        <v>193</v>
      </c>
      <c r="X32" s="52">
        <v>194.2</v>
      </c>
      <c r="Y32" s="52">
        <v>196.8</v>
      </c>
      <c r="Z32" s="52">
        <v>196.5</v>
      </c>
      <c r="AA32" s="377" t="s">
        <v>309</v>
      </c>
      <c r="AB32" s="13"/>
    </row>
    <row r="33" spans="1:28" s="136" customFormat="1" ht="15.75">
      <c r="A33" s="191"/>
      <c r="B33" s="88"/>
      <c r="C33" s="20" t="s">
        <v>228</v>
      </c>
      <c r="D33" s="6"/>
      <c r="E33" s="103"/>
      <c r="F33" s="108"/>
      <c r="G33" s="45">
        <v>178.8</v>
      </c>
      <c r="H33" s="53">
        <v>179.8</v>
      </c>
      <c r="I33" s="53">
        <v>181.9</v>
      </c>
      <c r="J33" s="53">
        <v>187.6</v>
      </c>
      <c r="K33" s="53">
        <v>187.6</v>
      </c>
      <c r="L33" s="53">
        <v>185.8</v>
      </c>
      <c r="M33" s="52">
        <v>187</v>
      </c>
      <c r="N33" s="53">
        <v>188.2</v>
      </c>
      <c r="O33" s="53">
        <v>187.6</v>
      </c>
      <c r="P33" s="53">
        <v>187.3</v>
      </c>
      <c r="Q33" s="53">
        <v>187.4</v>
      </c>
      <c r="R33" s="53">
        <v>187.8</v>
      </c>
      <c r="S33" s="53">
        <v>188.5</v>
      </c>
      <c r="T33" s="53">
        <v>189.4</v>
      </c>
      <c r="U33" s="53">
        <v>192.2</v>
      </c>
      <c r="V33" s="53">
        <v>195.3</v>
      </c>
      <c r="W33" s="52">
        <v>195.4</v>
      </c>
      <c r="X33" s="52">
        <v>196.7</v>
      </c>
      <c r="Y33" s="52">
        <v>199.5</v>
      </c>
      <c r="Z33" s="52">
        <v>199.4</v>
      </c>
      <c r="AA33" s="377"/>
      <c r="AB33" s="13"/>
    </row>
    <row r="34" spans="1:28" s="136" customFormat="1" ht="15.75">
      <c r="A34" s="191"/>
      <c r="B34" s="88"/>
      <c r="C34" s="20" t="s">
        <v>229</v>
      </c>
      <c r="D34" s="6"/>
      <c r="E34" s="103"/>
      <c r="F34" s="108"/>
      <c r="G34" s="13">
        <v>177.4</v>
      </c>
      <c r="H34" s="53">
        <v>178.2</v>
      </c>
      <c r="I34" s="53">
        <v>179.9</v>
      </c>
      <c r="J34" s="53">
        <v>184.7</v>
      </c>
      <c r="K34" s="53">
        <v>184.5</v>
      </c>
      <c r="L34" s="53">
        <v>182.2</v>
      </c>
      <c r="M34" s="53">
        <v>183.4</v>
      </c>
      <c r="N34" s="53">
        <v>184.2</v>
      </c>
      <c r="O34" s="53">
        <v>183.6</v>
      </c>
      <c r="P34" s="53">
        <v>183.5</v>
      </c>
      <c r="Q34" s="52">
        <v>184</v>
      </c>
      <c r="R34" s="53">
        <v>183.6</v>
      </c>
      <c r="S34" s="53">
        <v>184.7</v>
      </c>
      <c r="T34" s="53">
        <v>185.7</v>
      </c>
      <c r="U34" s="53">
        <v>187.8</v>
      </c>
      <c r="V34" s="53">
        <v>190.3</v>
      </c>
      <c r="W34" s="53">
        <v>190.3</v>
      </c>
      <c r="X34" s="53">
        <v>191.4</v>
      </c>
      <c r="Y34" s="53">
        <v>193.7</v>
      </c>
      <c r="Z34" s="53">
        <v>193.1</v>
      </c>
      <c r="AA34" s="377"/>
      <c r="AB34" s="13"/>
    </row>
    <row r="35" spans="1:28">
      <c r="A35" s="186"/>
      <c r="B35" s="1"/>
      <c r="C35" s="20" t="s">
        <v>230</v>
      </c>
      <c r="D35" s="38"/>
      <c r="E35" s="38"/>
      <c r="F35" s="108"/>
      <c r="G35" s="53">
        <v>175.9</v>
      </c>
      <c r="H35" s="53">
        <v>177.2</v>
      </c>
      <c r="I35" s="53">
        <v>181.7</v>
      </c>
      <c r="J35" s="53">
        <v>193.8</v>
      </c>
      <c r="K35" s="53">
        <v>192.5</v>
      </c>
      <c r="L35" s="53">
        <v>188.4</v>
      </c>
      <c r="M35" s="53">
        <v>190.4</v>
      </c>
      <c r="N35" s="53">
        <v>192.4</v>
      </c>
      <c r="O35" s="53">
        <v>190.7</v>
      </c>
      <c r="P35" s="53">
        <v>189.3</v>
      </c>
      <c r="Q35" s="53">
        <v>189.5</v>
      </c>
      <c r="R35" s="53">
        <v>189.8</v>
      </c>
      <c r="S35" s="53">
        <v>191.2</v>
      </c>
      <c r="T35" s="53">
        <v>192.6</v>
      </c>
      <c r="U35" s="53">
        <v>198.7</v>
      </c>
      <c r="V35" s="53">
        <v>204.3</v>
      </c>
      <c r="W35" s="53">
        <v>203.4</v>
      </c>
      <c r="X35" s="53">
        <v>205.8</v>
      </c>
      <c r="Y35" s="53">
        <v>211.1</v>
      </c>
      <c r="Z35" s="53">
        <v>209.8</v>
      </c>
      <c r="AA35" s="377"/>
      <c r="AB35" s="13"/>
    </row>
    <row r="36" spans="1:28" ht="15.75" customHeight="1">
      <c r="A36" s="188">
        <v>10</v>
      </c>
      <c r="B36" s="34"/>
      <c r="C36" s="48" t="s">
        <v>38</v>
      </c>
      <c r="D36" s="38"/>
      <c r="E36" s="102"/>
      <c r="F36" s="102" t="s">
        <v>311</v>
      </c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193"/>
      <c r="AB36" s="13"/>
    </row>
    <row r="37" spans="1:28" ht="15.75">
      <c r="A37" s="188"/>
      <c r="B37" s="34"/>
      <c r="C37" s="20" t="s">
        <v>39</v>
      </c>
      <c r="D37" s="47" t="s">
        <v>24</v>
      </c>
      <c r="E37" s="102" t="s">
        <v>40</v>
      </c>
      <c r="F37" s="102"/>
      <c r="G37" s="51">
        <v>1180</v>
      </c>
      <c r="H37" s="51">
        <v>1186</v>
      </c>
      <c r="I37" s="51">
        <v>1196</v>
      </c>
      <c r="J37" s="51">
        <v>1215</v>
      </c>
      <c r="K37" s="51">
        <v>1224</v>
      </c>
      <c r="L37" s="51">
        <v>1226</v>
      </c>
      <c r="M37" s="51">
        <v>1241</v>
      </c>
      <c r="N37" s="51">
        <v>1253</v>
      </c>
      <c r="O37" s="51">
        <v>1257</v>
      </c>
      <c r="P37" s="51">
        <v>1258</v>
      </c>
      <c r="Q37" s="51">
        <v>1258</v>
      </c>
      <c r="R37" s="51">
        <v>1259</v>
      </c>
      <c r="S37" s="51">
        <v>1263</v>
      </c>
      <c r="T37" s="51">
        <v>1269</v>
      </c>
      <c r="U37" s="51">
        <v>1280</v>
      </c>
      <c r="V37" s="51">
        <v>1290</v>
      </c>
      <c r="W37" s="51">
        <v>1297</v>
      </c>
      <c r="X37" s="51">
        <v>1304</v>
      </c>
      <c r="Y37" s="51">
        <v>1315</v>
      </c>
      <c r="Z37" s="51">
        <v>1320</v>
      </c>
      <c r="AA37" s="384" t="s">
        <v>310</v>
      </c>
      <c r="AB37" s="13"/>
    </row>
    <row r="38" spans="1:28" ht="15.75">
      <c r="A38" s="186"/>
      <c r="B38" s="1"/>
      <c r="C38" s="20" t="s">
        <v>41</v>
      </c>
      <c r="D38" s="47" t="s">
        <v>24</v>
      </c>
      <c r="E38" s="102" t="s">
        <v>40</v>
      </c>
      <c r="F38" s="102"/>
      <c r="G38" s="51">
        <v>1192</v>
      </c>
      <c r="H38" s="51">
        <v>1197</v>
      </c>
      <c r="I38" s="51">
        <v>1207</v>
      </c>
      <c r="J38" s="51">
        <v>1226</v>
      </c>
      <c r="K38" s="51">
        <v>1234</v>
      </c>
      <c r="L38" s="51">
        <v>1237</v>
      </c>
      <c r="M38" s="51">
        <v>1251</v>
      </c>
      <c r="N38" s="51">
        <v>1262</v>
      </c>
      <c r="O38" s="51">
        <v>1267</v>
      </c>
      <c r="P38" s="51">
        <v>1268</v>
      </c>
      <c r="Q38" s="51">
        <v>1269</v>
      </c>
      <c r="R38" s="51">
        <v>1270</v>
      </c>
      <c r="S38" s="51">
        <v>1275</v>
      </c>
      <c r="T38" s="51">
        <v>1281</v>
      </c>
      <c r="U38" s="51">
        <v>1292</v>
      </c>
      <c r="V38" s="51">
        <v>1302</v>
      </c>
      <c r="W38" s="51">
        <v>1309</v>
      </c>
      <c r="X38" s="51">
        <v>1316</v>
      </c>
      <c r="Y38" s="51">
        <v>1326</v>
      </c>
      <c r="Z38" s="51">
        <v>1331</v>
      </c>
      <c r="AA38" s="385"/>
      <c r="AB38" s="13"/>
    </row>
    <row r="39" spans="1:28" ht="45">
      <c r="A39" s="188">
        <v>11</v>
      </c>
      <c r="B39" s="34"/>
      <c r="C39" s="48" t="s">
        <v>42</v>
      </c>
      <c r="D39" s="47" t="s">
        <v>24</v>
      </c>
      <c r="E39" s="102" t="s">
        <v>32</v>
      </c>
      <c r="F39" s="102" t="s">
        <v>313</v>
      </c>
      <c r="G39" s="169" t="s">
        <v>167</v>
      </c>
      <c r="H39" s="169" t="s">
        <v>171</v>
      </c>
      <c r="I39" s="169" t="s">
        <v>175</v>
      </c>
      <c r="J39" s="169" t="s">
        <v>180</v>
      </c>
      <c r="K39" s="169" t="s">
        <v>183</v>
      </c>
      <c r="L39" s="169" t="s">
        <v>187</v>
      </c>
      <c r="M39" s="169" t="s">
        <v>187</v>
      </c>
      <c r="N39" s="229" t="s">
        <v>183</v>
      </c>
      <c r="O39" s="229" t="s">
        <v>183</v>
      </c>
      <c r="P39" s="229" t="s">
        <v>183</v>
      </c>
      <c r="Q39" s="229" t="s">
        <v>183</v>
      </c>
      <c r="R39" s="169" t="s">
        <v>183</v>
      </c>
      <c r="S39" s="169" t="s">
        <v>183</v>
      </c>
      <c r="T39" s="169" t="s">
        <v>180</v>
      </c>
      <c r="U39" s="169" t="s">
        <v>232</v>
      </c>
      <c r="V39" s="169" t="s">
        <v>285</v>
      </c>
      <c r="W39" s="169" t="s">
        <v>285</v>
      </c>
      <c r="X39" s="169" t="s">
        <v>285</v>
      </c>
      <c r="Y39" s="169" t="s">
        <v>314</v>
      </c>
      <c r="Z39" s="229"/>
      <c r="AA39" s="359" t="s">
        <v>312</v>
      </c>
      <c r="AB39" s="13"/>
    </row>
    <row r="40" spans="1:28" ht="15.75" customHeight="1">
      <c r="A40" s="188">
        <v>12</v>
      </c>
      <c r="B40" s="34"/>
      <c r="C40" s="48" t="s">
        <v>43</v>
      </c>
      <c r="D40" s="47" t="s">
        <v>24</v>
      </c>
      <c r="E40" s="102" t="s">
        <v>44</v>
      </c>
      <c r="F40" s="102" t="s">
        <v>315</v>
      </c>
      <c r="G40" s="201">
        <v>151.1</v>
      </c>
      <c r="H40" s="201">
        <v>149.4</v>
      </c>
      <c r="I40" s="201">
        <v>148.9</v>
      </c>
      <c r="J40" s="201">
        <v>152.1</v>
      </c>
      <c r="K40" s="201">
        <v>152.5</v>
      </c>
      <c r="L40" s="201">
        <v>151.80000000000001</v>
      </c>
      <c r="M40" s="201">
        <v>152.5</v>
      </c>
      <c r="N40" s="201">
        <v>153.1</v>
      </c>
      <c r="O40" s="201">
        <v>151.80000000000001</v>
      </c>
      <c r="P40" s="201">
        <v>151.19999999999999</v>
      </c>
      <c r="Q40" s="201">
        <v>151.19999999999999</v>
      </c>
      <c r="R40" s="201">
        <v>151.4</v>
      </c>
      <c r="S40" s="201">
        <v>152.9</v>
      </c>
      <c r="T40" s="201">
        <v>153.5</v>
      </c>
      <c r="U40" s="201">
        <v>154</v>
      </c>
      <c r="V40" s="51">
        <v>155.30000000000001</v>
      </c>
      <c r="W40" s="51">
        <v>154.4</v>
      </c>
      <c r="X40" s="51">
        <v>154.69999999999999</v>
      </c>
      <c r="Y40" s="51">
        <v>156.1</v>
      </c>
      <c r="Z40" s="406">
        <v>156</v>
      </c>
      <c r="AA40" s="378" t="s">
        <v>112</v>
      </c>
      <c r="AB40" s="13"/>
    </row>
    <row r="41" spans="1:28" ht="15.75">
      <c r="A41" s="188"/>
      <c r="B41" s="34"/>
      <c r="C41" s="49" t="s">
        <v>45</v>
      </c>
      <c r="D41" s="43"/>
      <c r="E41" s="43"/>
      <c r="F41" s="43"/>
      <c r="G41" s="202">
        <v>177.8</v>
      </c>
      <c r="H41" s="202">
        <v>175.1</v>
      </c>
      <c r="I41" s="202">
        <v>176.1</v>
      </c>
      <c r="J41" s="202">
        <v>191.7</v>
      </c>
      <c r="K41" s="202">
        <v>190.3</v>
      </c>
      <c r="L41" s="202">
        <v>183.6</v>
      </c>
      <c r="M41" s="202">
        <v>185.3</v>
      </c>
      <c r="N41" s="202">
        <v>187.6</v>
      </c>
      <c r="O41" s="202">
        <v>182.8</v>
      </c>
      <c r="P41" s="202">
        <v>181.4</v>
      </c>
      <c r="Q41" s="202">
        <v>181.5</v>
      </c>
      <c r="R41" s="202">
        <v>183.2</v>
      </c>
      <c r="S41" s="202">
        <v>187.1</v>
      </c>
      <c r="T41" s="202">
        <v>188.1</v>
      </c>
      <c r="U41" s="202">
        <v>192.3</v>
      </c>
      <c r="V41" s="202">
        <v>197.8</v>
      </c>
      <c r="W41" s="202">
        <v>195.1</v>
      </c>
      <c r="X41" s="202">
        <v>195.5</v>
      </c>
      <c r="Y41" s="202">
        <v>200.3</v>
      </c>
      <c r="Z41" s="202">
        <v>197.9</v>
      </c>
      <c r="AA41" s="379"/>
      <c r="AB41" s="13"/>
    </row>
    <row r="42" spans="1:28" ht="15.75">
      <c r="A42" s="188"/>
      <c r="B42" s="34"/>
      <c r="C42" s="64" t="s">
        <v>144</v>
      </c>
      <c r="D42" s="43"/>
      <c r="E42" s="43"/>
      <c r="F42" s="43"/>
      <c r="G42" s="202">
        <v>182.1</v>
      </c>
      <c r="H42" s="202">
        <v>181.3</v>
      </c>
      <c r="I42" s="202">
        <v>184.9</v>
      </c>
      <c r="J42" s="202">
        <v>205.9</v>
      </c>
      <c r="K42" s="202">
        <v>202.8</v>
      </c>
      <c r="L42" s="202">
        <v>189.1</v>
      </c>
      <c r="M42" s="202">
        <v>192</v>
      </c>
      <c r="N42" s="202">
        <v>197</v>
      </c>
      <c r="O42" s="202">
        <v>191.2</v>
      </c>
      <c r="P42" s="202">
        <v>188.8</v>
      </c>
      <c r="Q42" s="202">
        <v>189.4</v>
      </c>
      <c r="R42" s="202">
        <v>191.4</v>
      </c>
      <c r="S42" s="202">
        <v>196.8</v>
      </c>
      <c r="T42" s="202">
        <v>199.3</v>
      </c>
      <c r="U42" s="202">
        <v>205.5</v>
      </c>
      <c r="V42" s="202">
        <v>213.1</v>
      </c>
      <c r="W42" s="202">
        <v>209</v>
      </c>
      <c r="X42" s="202">
        <v>210.8</v>
      </c>
      <c r="Y42" s="202">
        <v>218</v>
      </c>
      <c r="Z42" s="202">
        <v>214</v>
      </c>
      <c r="AA42" s="379"/>
      <c r="AB42" s="13"/>
    </row>
    <row r="43" spans="1:28" ht="15.75">
      <c r="A43" s="186"/>
      <c r="B43" s="1"/>
      <c r="C43" s="49" t="s">
        <v>46</v>
      </c>
      <c r="D43" s="43"/>
      <c r="E43" s="43"/>
      <c r="F43" s="43"/>
      <c r="G43" s="202">
        <v>152.69999999999999</v>
      </c>
      <c r="H43" s="202">
        <v>148.6</v>
      </c>
      <c r="I43" s="202">
        <v>146.19999999999999</v>
      </c>
      <c r="J43" s="202">
        <v>145.4</v>
      </c>
      <c r="K43" s="202">
        <v>149.1</v>
      </c>
      <c r="L43" s="202">
        <v>153.1</v>
      </c>
      <c r="M43" s="202">
        <v>155.5</v>
      </c>
      <c r="N43" s="202">
        <v>156.19999999999999</v>
      </c>
      <c r="O43" s="202">
        <v>155.80000000000001</v>
      </c>
      <c r="P43" s="202">
        <v>154.9</v>
      </c>
      <c r="Q43" s="202">
        <v>154.9</v>
      </c>
      <c r="R43" s="202">
        <v>152.1</v>
      </c>
      <c r="S43" s="202">
        <v>151.4</v>
      </c>
      <c r="T43" s="202">
        <v>150.1</v>
      </c>
      <c r="U43" s="202">
        <v>146.9</v>
      </c>
      <c r="V43" s="202">
        <v>148.19999999999999</v>
      </c>
      <c r="W43" s="202">
        <v>148.30000000000001</v>
      </c>
      <c r="X43" s="202">
        <v>147.19999999999999</v>
      </c>
      <c r="Y43" s="202">
        <v>146.5</v>
      </c>
      <c r="Z43" s="202">
        <v>147.1</v>
      </c>
      <c r="AA43" s="379"/>
      <c r="AB43" s="13"/>
    </row>
    <row r="44" spans="1:28" ht="15.75">
      <c r="A44" s="188"/>
      <c r="B44" s="34"/>
      <c r="C44" s="49" t="s">
        <v>47</v>
      </c>
      <c r="D44" s="43"/>
      <c r="E44" s="43"/>
      <c r="F44" s="43"/>
      <c r="G44" s="202">
        <v>141.4</v>
      </c>
      <c r="H44" s="202">
        <v>140.6</v>
      </c>
      <c r="I44" s="202">
        <v>139.9</v>
      </c>
      <c r="J44" s="202">
        <v>139.5</v>
      </c>
      <c r="K44" s="202">
        <v>139.9</v>
      </c>
      <c r="L44" s="202">
        <v>140.4</v>
      </c>
      <c r="M44" s="202">
        <v>140.4</v>
      </c>
      <c r="N44" s="202">
        <v>140.19999999999999</v>
      </c>
      <c r="O44" s="202">
        <v>140</v>
      </c>
      <c r="P44" s="202">
        <v>139.69999999999999</v>
      </c>
      <c r="Q44" s="202">
        <v>139.80000000000001</v>
      </c>
      <c r="R44" s="202">
        <v>140.1</v>
      </c>
      <c r="S44" s="202">
        <v>141.19999999999999</v>
      </c>
      <c r="T44" s="202">
        <v>142</v>
      </c>
      <c r="U44" s="202">
        <v>142</v>
      </c>
      <c r="V44" s="202">
        <v>141.69999999999999</v>
      </c>
      <c r="W44" s="202">
        <v>141.30000000000001</v>
      </c>
      <c r="X44" s="202">
        <v>141.9</v>
      </c>
      <c r="Y44" s="202">
        <v>142.5</v>
      </c>
      <c r="Z44" s="202">
        <v>143</v>
      </c>
      <c r="AA44" s="380"/>
      <c r="AB44" s="13"/>
    </row>
    <row r="45" spans="1:28" ht="28.5" customHeight="1">
      <c r="A45" s="188"/>
      <c r="B45" s="34"/>
      <c r="C45" s="49"/>
      <c r="D45" s="43"/>
      <c r="E45" s="43"/>
      <c r="F45" s="43"/>
      <c r="G45" s="200"/>
      <c r="H45" s="259"/>
      <c r="I45" s="262"/>
      <c r="J45" s="262" t="s">
        <v>277</v>
      </c>
      <c r="K45" s="262" t="s">
        <v>278</v>
      </c>
      <c r="L45" s="262" t="s">
        <v>279</v>
      </c>
      <c r="M45" s="262" t="s">
        <v>280</v>
      </c>
      <c r="N45" s="262" t="s">
        <v>273</v>
      </c>
      <c r="O45" s="262" t="s">
        <v>274</v>
      </c>
      <c r="P45" s="262" t="s">
        <v>275</v>
      </c>
      <c r="Q45" s="262" t="s">
        <v>276</v>
      </c>
      <c r="R45" s="262" t="s">
        <v>269</v>
      </c>
      <c r="S45" s="262" t="s">
        <v>270</v>
      </c>
      <c r="T45" s="349" t="s">
        <v>271</v>
      </c>
      <c r="U45" s="262" t="s">
        <v>272</v>
      </c>
      <c r="V45" s="262" t="s">
        <v>294</v>
      </c>
      <c r="W45" s="262" t="s">
        <v>326</v>
      </c>
      <c r="AA45" s="153"/>
      <c r="AB45" s="13"/>
    </row>
    <row r="46" spans="1:28" s="134" customFormat="1" ht="30">
      <c r="A46" s="189">
        <v>13</v>
      </c>
      <c r="B46" s="137"/>
      <c r="C46" s="167" t="s">
        <v>48</v>
      </c>
      <c r="D46" s="138" t="s">
        <v>9</v>
      </c>
      <c r="E46" s="168" t="s">
        <v>49</v>
      </c>
      <c r="F46" s="60" t="s">
        <v>320</v>
      </c>
      <c r="G46" s="253"/>
      <c r="H46" s="146"/>
      <c r="I46" s="253"/>
      <c r="J46" s="296">
        <v>287</v>
      </c>
      <c r="K46" s="297">
        <v>285.10000000000002</v>
      </c>
      <c r="L46" s="297">
        <v>293.8</v>
      </c>
      <c r="M46" s="298">
        <v>290.60000000000002</v>
      </c>
      <c r="N46" s="146">
        <v>296.60000000000002</v>
      </c>
      <c r="O46" s="146">
        <v>298</v>
      </c>
      <c r="P46" s="146">
        <v>302</v>
      </c>
      <c r="Q46" s="146">
        <v>303.89999999999998</v>
      </c>
      <c r="R46" s="253">
        <v>311.89999999999998</v>
      </c>
      <c r="S46" s="146">
        <v>308.60000000000002</v>
      </c>
      <c r="T46" s="253">
        <v>313.60000000000002</v>
      </c>
      <c r="U46" s="253">
        <v>316.3</v>
      </c>
      <c r="V46" s="60">
        <v>322.2</v>
      </c>
      <c r="W46" s="407">
        <v>322</v>
      </c>
      <c r="X46" s="364"/>
      <c r="Y46" s="350"/>
      <c r="Z46" s="350"/>
      <c r="AA46" s="158" t="s">
        <v>293</v>
      </c>
      <c r="AB46" s="13"/>
    </row>
    <row r="47" spans="1:28">
      <c r="A47" s="186"/>
      <c r="B47" s="1"/>
      <c r="C47" s="3"/>
      <c r="D47" s="2"/>
      <c r="E47" s="2"/>
      <c r="F47" s="33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150"/>
      <c r="AB47" s="13"/>
    </row>
    <row r="48" spans="1:28" ht="21">
      <c r="A48" s="187" t="s">
        <v>50</v>
      </c>
      <c r="B48" s="176"/>
      <c r="C48" s="365" t="s">
        <v>51</v>
      </c>
      <c r="D48" s="366"/>
      <c r="E48" s="366"/>
      <c r="F48" s="366"/>
      <c r="G48" s="212"/>
      <c r="H48" s="215"/>
      <c r="I48" s="218"/>
      <c r="J48" s="225"/>
      <c r="K48" s="227"/>
      <c r="L48" s="231"/>
      <c r="M48" s="235"/>
      <c r="N48" s="242"/>
      <c r="O48" s="247"/>
      <c r="P48" s="254"/>
      <c r="Q48" s="254"/>
      <c r="R48" s="257"/>
      <c r="S48" s="263"/>
      <c r="T48" s="269"/>
      <c r="U48" s="274"/>
      <c r="V48" s="269"/>
      <c r="W48" s="277"/>
      <c r="X48" s="331"/>
      <c r="Y48" s="331"/>
      <c r="Z48" s="360"/>
      <c r="AA48" s="150"/>
      <c r="AB48" s="13"/>
    </row>
    <row r="49" spans="1:28" ht="21">
      <c r="A49" s="187"/>
      <c r="B49" s="176"/>
      <c r="C49" s="15"/>
      <c r="D49" s="16"/>
      <c r="E49" s="16"/>
      <c r="F49" s="16"/>
      <c r="G49" s="125">
        <v>45017</v>
      </c>
      <c r="H49" s="125">
        <v>45069</v>
      </c>
      <c r="I49" s="125">
        <v>45078</v>
      </c>
      <c r="J49" s="125">
        <v>45108</v>
      </c>
      <c r="K49" s="125">
        <v>45161</v>
      </c>
      <c r="L49" s="125">
        <v>45170</v>
      </c>
      <c r="M49" s="125">
        <v>45200</v>
      </c>
      <c r="N49" s="125">
        <v>45231</v>
      </c>
      <c r="O49" s="125">
        <v>45261</v>
      </c>
      <c r="P49" s="125">
        <v>45292</v>
      </c>
      <c r="Q49" s="125">
        <v>45323</v>
      </c>
      <c r="R49" s="125">
        <v>45352</v>
      </c>
      <c r="S49" s="125">
        <v>45406</v>
      </c>
      <c r="T49" s="125">
        <v>45413</v>
      </c>
      <c r="U49" s="125">
        <v>45444</v>
      </c>
      <c r="V49" s="125">
        <v>45474</v>
      </c>
      <c r="W49" s="125">
        <v>45528</v>
      </c>
      <c r="X49" s="125">
        <v>45536</v>
      </c>
      <c r="Y49" s="125">
        <v>45566</v>
      </c>
      <c r="Z49" s="125">
        <v>45597</v>
      </c>
      <c r="AA49" s="150"/>
      <c r="AB49" s="13"/>
    </row>
    <row r="50" spans="1:28" ht="15.75" customHeight="1">
      <c r="A50" s="188">
        <v>14</v>
      </c>
      <c r="B50" s="34"/>
      <c r="C50" s="5" t="s">
        <v>52</v>
      </c>
      <c r="D50" s="6" t="s">
        <v>24</v>
      </c>
      <c r="E50" s="102" t="s">
        <v>32</v>
      </c>
      <c r="F50" s="55" t="s">
        <v>304</v>
      </c>
      <c r="G50" s="141">
        <v>13857671.290000001</v>
      </c>
      <c r="H50" s="141">
        <v>13675235.326220002</v>
      </c>
      <c r="I50" s="141">
        <v>14391692.979999999</v>
      </c>
      <c r="J50" s="141">
        <v>14803211.65</v>
      </c>
      <c r="K50" s="141">
        <v>14920147</v>
      </c>
      <c r="L50" s="141">
        <v>15151318.92</v>
      </c>
      <c r="M50" s="141">
        <v>15425808.650000002</v>
      </c>
      <c r="N50" s="141">
        <v>15620554.299999999</v>
      </c>
      <c r="O50" s="141">
        <v>15961344.99</v>
      </c>
      <c r="P50" s="141">
        <v>16044693.359999999</v>
      </c>
      <c r="Q50" s="141">
        <v>16207362.299999999</v>
      </c>
      <c r="R50" s="141">
        <v>16432163.926709997</v>
      </c>
      <c r="S50" s="123">
        <v>16494282.5</v>
      </c>
      <c r="T50" s="123">
        <v>16781420.48</v>
      </c>
      <c r="U50" s="123">
        <v>16880782.200173099</v>
      </c>
      <c r="V50" s="123">
        <v>16814792.06018497</v>
      </c>
      <c r="W50" s="123">
        <v>16945162.140556764</v>
      </c>
      <c r="X50" s="123">
        <v>17125370.829741318</v>
      </c>
      <c r="Y50" s="123">
        <v>17238249.95876829</v>
      </c>
      <c r="Z50" s="333"/>
      <c r="AA50" s="401" t="s">
        <v>233</v>
      </c>
      <c r="AB50" s="13"/>
    </row>
    <row r="51" spans="1:28" ht="15.75">
      <c r="A51" s="188"/>
      <c r="B51" s="34"/>
      <c r="C51" s="5" t="s">
        <v>53</v>
      </c>
      <c r="D51" s="279"/>
      <c r="E51" s="280"/>
      <c r="F51" s="109"/>
      <c r="G51" s="141">
        <v>21292.13</v>
      </c>
      <c r="H51" s="141">
        <v>19905.64</v>
      </c>
      <c r="I51" s="141">
        <v>27906.2</v>
      </c>
      <c r="J51" s="141">
        <v>20836.39</v>
      </c>
      <c r="K51" s="141">
        <v>19355.39</v>
      </c>
      <c r="L51" s="141">
        <v>18865.05</v>
      </c>
      <c r="M51" s="141">
        <v>19841.04</v>
      </c>
      <c r="N51" s="141">
        <v>40260.639999999999</v>
      </c>
      <c r="O51" s="141">
        <v>43138.61</v>
      </c>
      <c r="P51" s="141">
        <v>45618.73</v>
      </c>
      <c r="Q51" s="141">
        <v>40501.67</v>
      </c>
      <c r="R51" s="141">
        <v>23080.81</v>
      </c>
      <c r="S51" s="123">
        <v>18090.099999999999</v>
      </c>
      <c r="T51" s="123">
        <v>40258.89</v>
      </c>
      <c r="U51" s="123">
        <v>33903.61</v>
      </c>
      <c r="V51" s="123">
        <v>28190.14</v>
      </c>
      <c r="W51" s="123">
        <v>24360.63</v>
      </c>
      <c r="X51" s="123">
        <v>19925.560000000001</v>
      </c>
      <c r="Y51" s="123">
        <v>18654.04</v>
      </c>
      <c r="Z51" s="334"/>
      <c r="AA51" s="402"/>
      <c r="AB51" s="13"/>
    </row>
    <row r="52" spans="1:28" ht="15.75">
      <c r="A52" s="188"/>
      <c r="B52" s="34"/>
      <c r="C52" s="5" t="s">
        <v>54</v>
      </c>
      <c r="D52" s="279"/>
      <c r="E52" s="280"/>
      <c r="F52" s="47"/>
      <c r="G52" s="141">
        <v>13836379.16</v>
      </c>
      <c r="H52" s="141">
        <v>13655329.686220001</v>
      </c>
      <c r="I52" s="141">
        <v>14363786.779999999</v>
      </c>
      <c r="J52" s="141">
        <v>14782375.26</v>
      </c>
      <c r="K52" s="141">
        <v>14900791</v>
      </c>
      <c r="L52" s="141">
        <v>15132453.869999999</v>
      </c>
      <c r="M52" s="141">
        <v>15405967.610000003</v>
      </c>
      <c r="N52" s="141">
        <v>15580293.659999998</v>
      </c>
      <c r="O52" s="141">
        <v>15918206.380000001</v>
      </c>
      <c r="P52" s="141">
        <v>15999074.629999999</v>
      </c>
      <c r="Q52" s="141">
        <v>16166860.629999999</v>
      </c>
      <c r="R52" s="141">
        <v>16409083.116709996</v>
      </c>
      <c r="S52" s="123">
        <v>16476192.4</v>
      </c>
      <c r="T52" s="123">
        <v>16741161.59</v>
      </c>
      <c r="U52" s="123">
        <v>16846878.590173099</v>
      </c>
      <c r="V52" s="123">
        <v>16786601.92018497</v>
      </c>
      <c r="W52" s="123">
        <v>16920801.510556765</v>
      </c>
      <c r="X52" s="123">
        <v>17105445.269741319</v>
      </c>
      <c r="Y52" s="123">
        <v>17219595.91876829</v>
      </c>
      <c r="Z52" s="334"/>
      <c r="AA52" s="402"/>
      <c r="AB52" s="13"/>
    </row>
    <row r="53" spans="1:28" ht="15.75">
      <c r="A53" s="188"/>
      <c r="B53" s="34"/>
      <c r="C53" s="9" t="s">
        <v>55</v>
      </c>
      <c r="D53" s="279"/>
      <c r="E53" s="102"/>
      <c r="F53" s="102"/>
      <c r="G53" s="217">
        <v>1725511.2602441199</v>
      </c>
      <c r="H53" s="217">
        <v>1687191.3449681399</v>
      </c>
      <c r="I53" s="217">
        <v>1796967.9315774599</v>
      </c>
      <c r="J53" s="217">
        <v>1786828.63754373</v>
      </c>
      <c r="K53" s="217">
        <v>1796113.1206112299</v>
      </c>
      <c r="L53" s="217">
        <v>1823238.88401582</v>
      </c>
      <c r="M53" s="217">
        <v>1913176.32798614</v>
      </c>
      <c r="N53" s="217">
        <v>1931215.3113493</v>
      </c>
      <c r="O53" s="217">
        <v>1994505.0340140001</v>
      </c>
      <c r="P53" s="217">
        <v>2012506.63619</v>
      </c>
      <c r="Q53" s="217">
        <v>2035593.5325860803</v>
      </c>
      <c r="R53" s="217">
        <v>2071250.9957359999</v>
      </c>
      <c r="S53" s="265">
        <v>2114029.7202229998</v>
      </c>
      <c r="T53" s="265">
        <v>2139047.4442719999</v>
      </c>
      <c r="U53" s="265">
        <v>2159559.3762380001</v>
      </c>
      <c r="V53" s="265">
        <v>2155990.5314739998</v>
      </c>
      <c r="W53" s="265">
        <v>2160633.8546989998</v>
      </c>
      <c r="X53" s="265">
        <v>2167287.333877</v>
      </c>
      <c r="Y53" s="265">
        <v>2205298.836443</v>
      </c>
      <c r="Z53" s="335"/>
      <c r="AA53" s="402"/>
      <c r="AB53" s="13"/>
    </row>
    <row r="54" spans="1:28" ht="15.75">
      <c r="A54" s="186"/>
      <c r="B54" s="1"/>
      <c r="C54" s="9" t="s">
        <v>56</v>
      </c>
      <c r="D54" s="279"/>
      <c r="E54" s="102"/>
      <c r="F54" s="102"/>
      <c r="G54" s="65">
        <v>3369940.08962144</v>
      </c>
      <c r="H54" s="65">
        <v>3336722.4179778602</v>
      </c>
      <c r="I54" s="65">
        <v>3424114.4887044998</v>
      </c>
      <c r="J54" s="65">
        <v>3365104.6330908602</v>
      </c>
      <c r="K54" s="65">
        <v>3407880.5295555401</v>
      </c>
      <c r="L54" s="65">
        <v>3470913.3335529701</v>
      </c>
      <c r="M54" s="65">
        <v>3572336.3227145602</v>
      </c>
      <c r="N54" s="65">
        <v>3600875.6398343202</v>
      </c>
      <c r="O54" s="65">
        <v>3664791.058427</v>
      </c>
      <c r="P54" s="65">
        <v>3654130.394535</v>
      </c>
      <c r="Q54" s="65">
        <v>3669073.0591910002</v>
      </c>
      <c r="R54" s="65">
        <v>3652803.531552</v>
      </c>
      <c r="S54" s="110">
        <v>3657054.7521899999</v>
      </c>
      <c r="T54" s="110">
        <v>3703159.719091</v>
      </c>
      <c r="U54" s="110">
        <v>3728156.3925689999</v>
      </c>
      <c r="V54" s="110">
        <v>3722147.251931</v>
      </c>
      <c r="W54" s="110">
        <v>3756193.9967470001</v>
      </c>
      <c r="X54" s="110">
        <v>3801603.5070110001</v>
      </c>
      <c r="Y54" s="110">
        <v>3774251.8981579999</v>
      </c>
      <c r="Z54" s="336"/>
      <c r="AA54" s="402"/>
      <c r="AB54" s="13"/>
    </row>
    <row r="55" spans="1:28" ht="15.75">
      <c r="A55" s="186"/>
      <c r="B55" s="1"/>
      <c r="C55" s="9" t="s">
        <v>57</v>
      </c>
      <c r="D55" s="279"/>
      <c r="E55" s="102"/>
      <c r="F55" s="102"/>
      <c r="G55" s="65">
        <v>3664109.0714341798</v>
      </c>
      <c r="H55" s="65">
        <v>3608574.2053372702</v>
      </c>
      <c r="I55" s="65">
        <v>3885038.4670523698</v>
      </c>
      <c r="J55" s="65">
        <v>3904926.9018504499</v>
      </c>
      <c r="K55" s="65">
        <v>3943219.5209613601</v>
      </c>
      <c r="L55" s="65">
        <v>4031514.7412856598</v>
      </c>
      <c r="M55" s="65">
        <v>4210924.7492475202</v>
      </c>
      <c r="N55" s="65">
        <v>4264761.4128509201</v>
      </c>
      <c r="O55" s="65">
        <v>4406133.8779039998</v>
      </c>
      <c r="P55" s="65">
        <v>4420556.1197340004</v>
      </c>
      <c r="Q55" s="65">
        <v>4492708.5312359752</v>
      </c>
      <c r="R55" s="65">
        <v>4592226.7656089999</v>
      </c>
      <c r="S55" s="110">
        <v>4593618.4292839998</v>
      </c>
      <c r="T55" s="110">
        <v>4681337.8600970004</v>
      </c>
      <c r="U55" s="110">
        <v>4707068.8269250002</v>
      </c>
      <c r="V55" s="110">
        <v>4604566.6375360005</v>
      </c>
      <c r="W55" s="110">
        <v>4643585.5520350002</v>
      </c>
      <c r="X55" s="110">
        <v>4736957.1245189998</v>
      </c>
      <c r="Y55" s="110">
        <v>4784937.5563070001</v>
      </c>
      <c r="Z55" s="336"/>
      <c r="AA55" s="402"/>
      <c r="AB55" s="13"/>
    </row>
    <row r="56" spans="1:28">
      <c r="A56" s="188"/>
      <c r="B56" s="34"/>
      <c r="C56" s="9" t="s">
        <v>58</v>
      </c>
      <c r="D56" s="103"/>
      <c r="E56" s="102"/>
      <c r="F56" s="102"/>
      <c r="G56" s="65">
        <v>4119591.9932186701</v>
      </c>
      <c r="H56" s="65">
        <v>4085168.1719232202</v>
      </c>
      <c r="I56" s="65">
        <v>4260983.9421061901</v>
      </c>
      <c r="J56" s="65">
        <v>4731833.3276758203</v>
      </c>
      <c r="K56" s="65">
        <v>4770124.6970811002</v>
      </c>
      <c r="L56" s="65">
        <v>4826832.7639147304</v>
      </c>
      <c r="M56" s="65">
        <v>4999348.5592687298</v>
      </c>
      <c r="N56" s="65">
        <v>5056523.9327295097</v>
      </c>
      <c r="O56" s="65">
        <v>5175423.0635399995</v>
      </c>
      <c r="P56" s="65">
        <v>5217944.2454120005</v>
      </c>
      <c r="Q56" s="65">
        <v>5267783.678811945</v>
      </c>
      <c r="R56" s="65">
        <v>5331290.2209109999</v>
      </c>
      <c r="S56" s="110">
        <v>5362858.9288109997</v>
      </c>
      <c r="T56" s="110">
        <v>5456632.7600170001</v>
      </c>
      <c r="U56" s="110">
        <v>5486107.1382010002</v>
      </c>
      <c r="V56" s="110">
        <v>5529814.5208649999</v>
      </c>
      <c r="W56" s="110">
        <v>5555483.7808320001</v>
      </c>
      <c r="X56" s="110">
        <v>5596719.1961070001</v>
      </c>
      <c r="Y56" s="110">
        <v>5647475.7524450002</v>
      </c>
      <c r="Z56" s="337"/>
      <c r="AA56" s="403"/>
      <c r="AB56" s="13"/>
    </row>
    <row r="57" spans="1:28" s="134" customFormat="1" ht="30">
      <c r="A57" s="189">
        <v>15</v>
      </c>
      <c r="B57" s="137"/>
      <c r="C57" s="137" t="s">
        <v>59</v>
      </c>
      <c r="D57" s="138" t="s">
        <v>24</v>
      </c>
      <c r="E57" s="139" t="s">
        <v>60</v>
      </c>
      <c r="F57" s="60" t="s">
        <v>317</v>
      </c>
      <c r="G57" s="140" t="s">
        <v>165</v>
      </c>
      <c r="H57" s="140" t="s">
        <v>168</v>
      </c>
      <c r="I57" s="140" t="s">
        <v>172</v>
      </c>
      <c r="J57" s="140" t="s">
        <v>176</v>
      </c>
      <c r="K57" s="140" t="s">
        <v>181</v>
      </c>
      <c r="L57" s="140" t="s">
        <v>184</v>
      </c>
      <c r="M57" s="140" t="s">
        <v>188</v>
      </c>
      <c r="N57" s="140" t="s">
        <v>191</v>
      </c>
      <c r="O57" s="140" t="s">
        <v>193</v>
      </c>
      <c r="P57" s="140" t="s">
        <v>201</v>
      </c>
      <c r="Q57" s="140" t="s">
        <v>202</v>
      </c>
      <c r="R57" s="140" t="s">
        <v>203</v>
      </c>
      <c r="S57" s="140">
        <v>210267</v>
      </c>
      <c r="T57" s="224">
        <v>172739</v>
      </c>
      <c r="U57" s="338">
        <v>173812.54563839998</v>
      </c>
      <c r="V57" s="338">
        <v>182075.25047510001</v>
      </c>
      <c r="W57" s="338">
        <v>174962</v>
      </c>
      <c r="X57" s="338">
        <v>173240.07735499999</v>
      </c>
      <c r="Y57" s="338">
        <v>187346</v>
      </c>
      <c r="Z57" s="408" t="s">
        <v>316</v>
      </c>
      <c r="AA57" s="155" t="s">
        <v>282</v>
      </c>
      <c r="AB57" s="13"/>
    </row>
    <row r="58" spans="1:28" ht="15.75">
      <c r="A58" s="188">
        <v>16</v>
      </c>
      <c r="B58" s="34"/>
      <c r="C58" s="127" t="s">
        <v>61</v>
      </c>
      <c r="D58" s="6" t="s">
        <v>24</v>
      </c>
      <c r="E58" s="102" t="s">
        <v>32</v>
      </c>
      <c r="F58" s="60" t="s">
        <v>304</v>
      </c>
      <c r="G58" s="33">
        <f t="shared" ref="G58:Y58" si="0">G59+G60</f>
        <v>170501</v>
      </c>
      <c r="H58" s="33">
        <f t="shared" si="0"/>
        <v>245190</v>
      </c>
      <c r="I58" s="33">
        <f t="shared" si="0"/>
        <v>183600</v>
      </c>
      <c r="J58" s="33">
        <f t="shared" si="0"/>
        <v>175816</v>
      </c>
      <c r="K58" s="33">
        <f t="shared" si="0"/>
        <v>253824</v>
      </c>
      <c r="L58" s="33">
        <f t="shared" si="0"/>
        <v>388347</v>
      </c>
      <c r="M58" s="33">
        <f t="shared" si="0"/>
        <v>173434</v>
      </c>
      <c r="N58" s="33">
        <f t="shared" si="0"/>
        <v>154871</v>
      </c>
      <c r="O58" s="33">
        <f t="shared" si="0"/>
        <v>326356</v>
      </c>
      <c r="P58" s="33">
        <f t="shared" si="0"/>
        <v>180189</v>
      </c>
      <c r="Q58" s="33">
        <f t="shared" si="0"/>
        <v>-6206</v>
      </c>
      <c r="R58" s="33">
        <f t="shared" si="0"/>
        <v>542950</v>
      </c>
      <c r="S58" s="33">
        <f t="shared" si="0"/>
        <v>213334</v>
      </c>
      <c r="T58" s="33">
        <f t="shared" si="0"/>
        <v>359511</v>
      </c>
      <c r="U58" s="33">
        <f t="shared" si="0"/>
        <v>261352</v>
      </c>
      <c r="V58" s="33">
        <f t="shared" si="0"/>
        <v>189209</v>
      </c>
      <c r="W58" s="33">
        <f t="shared" si="0"/>
        <v>193772</v>
      </c>
      <c r="X58" s="33">
        <f t="shared" si="0"/>
        <v>419796</v>
      </c>
      <c r="Y58" s="33">
        <f t="shared" si="0"/>
        <v>86100</v>
      </c>
      <c r="Z58" s="19"/>
      <c r="AA58" s="156" t="s">
        <v>154</v>
      </c>
      <c r="AB58" s="13"/>
    </row>
    <row r="59" spans="1:28">
      <c r="A59" s="188"/>
      <c r="B59" s="34"/>
      <c r="C59" s="59" t="s">
        <v>62</v>
      </c>
      <c r="D59" s="31"/>
      <c r="E59" s="31"/>
      <c r="F59" s="36"/>
      <c r="G59" s="36">
        <v>169859</v>
      </c>
      <c r="H59" s="36">
        <v>242841</v>
      </c>
      <c r="I59" s="36">
        <v>175888</v>
      </c>
      <c r="J59" s="36">
        <v>172801</v>
      </c>
      <c r="K59" s="36">
        <v>252137</v>
      </c>
      <c r="L59" s="36">
        <v>383586</v>
      </c>
      <c r="M59" s="36">
        <v>170610</v>
      </c>
      <c r="N59" s="36">
        <v>152398</v>
      </c>
      <c r="O59" s="36">
        <v>322169</v>
      </c>
      <c r="P59" s="36">
        <v>175620</v>
      </c>
      <c r="Q59" s="36">
        <v>-8127</v>
      </c>
      <c r="R59" s="36">
        <v>518630</v>
      </c>
      <c r="S59" s="50">
        <v>212293</v>
      </c>
      <c r="T59" s="50">
        <v>358465</v>
      </c>
      <c r="U59" s="50">
        <v>258919</v>
      </c>
      <c r="V59" s="50">
        <v>187343</v>
      </c>
      <c r="W59" s="50">
        <v>191292</v>
      </c>
      <c r="X59" s="50">
        <v>414061</v>
      </c>
      <c r="Y59" s="50">
        <v>81894</v>
      </c>
      <c r="Z59" s="20"/>
      <c r="AA59" s="150"/>
      <c r="AB59" s="13"/>
    </row>
    <row r="60" spans="1:28">
      <c r="A60" s="188"/>
      <c r="B60" s="34"/>
      <c r="C60" s="59" t="s">
        <v>159</v>
      </c>
      <c r="D60" s="31"/>
      <c r="E60" s="31"/>
      <c r="F60" s="111"/>
      <c r="G60" s="36">
        <v>642</v>
      </c>
      <c r="H60" s="36">
        <v>2349</v>
      </c>
      <c r="I60" s="36">
        <v>7712</v>
      </c>
      <c r="J60" s="36">
        <v>3015</v>
      </c>
      <c r="K60" s="36">
        <v>1687</v>
      </c>
      <c r="L60" s="36">
        <v>4761</v>
      </c>
      <c r="M60" s="36">
        <v>2824</v>
      </c>
      <c r="N60" s="36">
        <v>2473</v>
      </c>
      <c r="O60" s="36">
        <v>4187</v>
      </c>
      <c r="P60" s="36">
        <v>4569</v>
      </c>
      <c r="Q60" s="36">
        <v>1921</v>
      </c>
      <c r="R60" s="36">
        <v>24320</v>
      </c>
      <c r="S60" s="36">
        <v>1041</v>
      </c>
      <c r="T60" s="36">
        <v>1046</v>
      </c>
      <c r="U60" s="36">
        <v>2433</v>
      </c>
      <c r="V60" s="36">
        <v>1866</v>
      </c>
      <c r="W60" s="36">
        <v>2480</v>
      </c>
      <c r="X60" s="36">
        <v>5735</v>
      </c>
      <c r="Y60" s="36">
        <v>4206</v>
      </c>
      <c r="Z60" s="28"/>
      <c r="AA60" s="271"/>
      <c r="AB60" s="13"/>
    </row>
    <row r="61" spans="1:28" ht="15.75">
      <c r="A61" s="188">
        <v>17</v>
      </c>
      <c r="B61" s="34"/>
      <c r="C61" s="127" t="s">
        <v>63</v>
      </c>
      <c r="D61" s="6" t="s">
        <v>24</v>
      </c>
      <c r="E61" s="102" t="s">
        <v>32</v>
      </c>
      <c r="F61" s="60" t="s">
        <v>304</v>
      </c>
      <c r="G61" s="33">
        <f t="shared" ref="G61:Y61" si="1">G62+G63</f>
        <v>304096</v>
      </c>
      <c r="H61" s="33">
        <f t="shared" si="1"/>
        <v>321882</v>
      </c>
      <c r="I61" s="33">
        <f t="shared" si="1"/>
        <v>424683</v>
      </c>
      <c r="J61" s="33">
        <f t="shared" si="1"/>
        <v>330039</v>
      </c>
      <c r="K61" s="33">
        <f t="shared" si="1"/>
        <v>291057</v>
      </c>
      <c r="L61" s="33">
        <f t="shared" si="1"/>
        <v>447382</v>
      </c>
      <c r="M61" s="33">
        <f t="shared" si="1"/>
        <v>275273</v>
      </c>
      <c r="N61" s="33">
        <f t="shared" si="1"/>
        <v>257755</v>
      </c>
      <c r="O61" s="33">
        <f t="shared" si="1"/>
        <v>402050</v>
      </c>
      <c r="P61" s="33">
        <f t="shared" si="1"/>
        <v>300513</v>
      </c>
      <c r="Q61" s="33">
        <f t="shared" si="1"/>
        <v>392557</v>
      </c>
      <c r="R61" s="33">
        <f t="shared" si="1"/>
        <v>695255</v>
      </c>
      <c r="S61" s="19">
        <f t="shared" si="1"/>
        <v>423470</v>
      </c>
      <c r="T61" s="19">
        <f t="shared" si="1"/>
        <v>199990</v>
      </c>
      <c r="U61" s="19">
        <f t="shared" si="1"/>
        <v>346449</v>
      </c>
      <c r="V61" s="19">
        <f t="shared" si="1"/>
        <v>330442</v>
      </c>
      <c r="W61" s="19">
        <f t="shared" si="1"/>
        <v>352003</v>
      </c>
      <c r="X61" s="19">
        <f t="shared" si="1"/>
        <v>459140</v>
      </c>
      <c r="Y61" s="19">
        <f t="shared" si="1"/>
        <v>362404</v>
      </c>
      <c r="Z61" s="271"/>
      <c r="AA61" s="381" t="s">
        <v>154</v>
      </c>
      <c r="AB61" s="13"/>
    </row>
    <row r="62" spans="1:28">
      <c r="A62" s="188"/>
      <c r="B62" s="34"/>
      <c r="C62" s="59" t="s">
        <v>62</v>
      </c>
      <c r="D62" s="31"/>
      <c r="E62" s="31"/>
      <c r="F62" s="31"/>
      <c r="G62" s="28">
        <v>225639</v>
      </c>
      <c r="H62" s="28">
        <v>232550</v>
      </c>
      <c r="I62" s="28">
        <v>313992</v>
      </c>
      <c r="J62" s="36">
        <v>291440</v>
      </c>
      <c r="K62" s="36">
        <v>234337</v>
      </c>
      <c r="L62" s="36">
        <v>330553</v>
      </c>
      <c r="M62" s="36">
        <v>218977</v>
      </c>
      <c r="N62" s="36">
        <v>219034</v>
      </c>
      <c r="O62" s="36">
        <v>314065</v>
      </c>
      <c r="P62" s="36">
        <v>252956</v>
      </c>
      <c r="Q62" s="36">
        <v>308131</v>
      </c>
      <c r="R62" s="36">
        <v>552362</v>
      </c>
      <c r="S62" s="50">
        <v>324235</v>
      </c>
      <c r="T62" s="50">
        <v>155600</v>
      </c>
      <c r="U62" s="50">
        <v>309023</v>
      </c>
      <c r="V62" s="50">
        <v>250233</v>
      </c>
      <c r="W62" s="50">
        <v>312276</v>
      </c>
      <c r="X62" s="50">
        <v>345161</v>
      </c>
      <c r="Y62" s="50">
        <v>310825</v>
      </c>
      <c r="Z62" s="339"/>
      <c r="AA62" s="382"/>
      <c r="AB62" s="13"/>
    </row>
    <row r="63" spans="1:28">
      <c r="A63" s="186"/>
      <c r="B63" s="1"/>
      <c r="C63" s="59" t="s">
        <v>64</v>
      </c>
      <c r="D63" s="31"/>
      <c r="E63" s="23"/>
      <c r="F63" s="31"/>
      <c r="G63" s="28">
        <v>78457</v>
      </c>
      <c r="H63" s="36">
        <v>89332</v>
      </c>
      <c r="I63" s="36">
        <v>110691</v>
      </c>
      <c r="J63" s="36">
        <v>38599</v>
      </c>
      <c r="K63" s="36">
        <v>56720</v>
      </c>
      <c r="L63" s="36">
        <v>116829</v>
      </c>
      <c r="M63" s="36">
        <v>56296</v>
      </c>
      <c r="N63" s="36">
        <v>38721</v>
      </c>
      <c r="O63" s="36">
        <v>87985</v>
      </c>
      <c r="P63" s="36">
        <v>47557</v>
      </c>
      <c r="Q63" s="36">
        <v>84426</v>
      </c>
      <c r="R63" s="36">
        <v>142893</v>
      </c>
      <c r="S63" s="36">
        <v>99235</v>
      </c>
      <c r="T63" s="36">
        <v>44390</v>
      </c>
      <c r="U63" s="36">
        <v>37426</v>
      </c>
      <c r="V63" s="36">
        <v>80209</v>
      </c>
      <c r="W63" s="36">
        <v>39727</v>
      </c>
      <c r="X63" s="36">
        <v>113979</v>
      </c>
      <c r="Y63" s="36">
        <v>51579</v>
      </c>
      <c r="Z63" s="339"/>
      <c r="AA63" s="383"/>
      <c r="AB63" s="13"/>
    </row>
    <row r="64" spans="1:28">
      <c r="A64" s="188"/>
      <c r="B64" s="34"/>
      <c r="C64" s="22"/>
      <c r="D64" s="23"/>
      <c r="E64" s="23"/>
      <c r="F64" s="31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46"/>
      <c r="W64" s="46"/>
      <c r="X64" s="46"/>
      <c r="Y64" s="46"/>
      <c r="Z64" s="46"/>
      <c r="AA64" s="150"/>
      <c r="AB64" s="13"/>
    </row>
    <row r="65" spans="1:29" ht="21">
      <c r="A65" s="187" t="s">
        <v>65</v>
      </c>
      <c r="B65" s="176"/>
      <c r="C65" s="365" t="s">
        <v>114</v>
      </c>
      <c r="D65" s="366"/>
      <c r="E65" s="366"/>
      <c r="F65" s="366"/>
      <c r="G65" s="212"/>
      <c r="H65" s="215"/>
      <c r="I65" s="218"/>
      <c r="J65" s="225"/>
      <c r="K65" s="227"/>
      <c r="L65" s="231"/>
      <c r="M65" s="235"/>
      <c r="N65" s="242"/>
      <c r="O65" s="247"/>
      <c r="P65" s="254"/>
      <c r="Q65" s="254"/>
      <c r="R65" s="257"/>
      <c r="S65" s="263"/>
      <c r="T65" s="269"/>
      <c r="U65" s="274"/>
      <c r="V65" s="269"/>
      <c r="W65" s="277"/>
      <c r="X65" s="331"/>
      <c r="Y65" s="331"/>
      <c r="Z65" s="360"/>
      <c r="AA65" s="150"/>
      <c r="AB65" s="13"/>
    </row>
    <row r="66" spans="1:29" s="85" customFormat="1" ht="21">
      <c r="A66" s="187"/>
      <c r="B66" s="176"/>
      <c r="C66" s="36"/>
      <c r="D66" s="36"/>
      <c r="E66" s="36"/>
      <c r="F66" s="36"/>
      <c r="G66" s="37">
        <v>45039</v>
      </c>
      <c r="H66" s="37">
        <v>45069</v>
      </c>
      <c r="I66" s="37">
        <v>45100</v>
      </c>
      <c r="J66" s="37">
        <v>45108</v>
      </c>
      <c r="K66" s="37">
        <v>45139</v>
      </c>
      <c r="L66" s="37">
        <v>45170</v>
      </c>
      <c r="M66" s="37">
        <v>45200</v>
      </c>
      <c r="N66" s="37">
        <v>45231</v>
      </c>
      <c r="O66" s="37">
        <v>45283</v>
      </c>
      <c r="P66" s="37">
        <v>45292</v>
      </c>
      <c r="Q66" s="37">
        <v>45323</v>
      </c>
      <c r="R66" s="37">
        <v>45352</v>
      </c>
      <c r="S66" s="37">
        <v>45406</v>
      </c>
      <c r="T66" s="37">
        <v>45436</v>
      </c>
      <c r="U66" s="37">
        <v>45467</v>
      </c>
      <c r="V66" s="37">
        <v>45497</v>
      </c>
      <c r="W66" s="37">
        <v>45505</v>
      </c>
      <c r="X66" s="37">
        <v>45536</v>
      </c>
      <c r="Y66" s="125">
        <v>45566</v>
      </c>
      <c r="Z66" s="125"/>
      <c r="AA66" s="150"/>
      <c r="AB66" s="13"/>
    </row>
    <row r="67" spans="1:29" ht="30">
      <c r="A67" s="188">
        <v>18</v>
      </c>
      <c r="B67" s="34"/>
      <c r="C67" s="3" t="s">
        <v>134</v>
      </c>
      <c r="D67" s="6" t="s">
        <v>24</v>
      </c>
      <c r="E67" s="102" t="s">
        <v>66</v>
      </c>
      <c r="F67" s="31" t="s">
        <v>327</v>
      </c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157" t="s">
        <v>113</v>
      </c>
      <c r="AB67" s="13"/>
    </row>
    <row r="68" spans="1:29">
      <c r="A68" s="188"/>
      <c r="B68" s="2"/>
      <c r="C68" s="128" t="s">
        <v>67</v>
      </c>
      <c r="D68" s="4"/>
      <c r="E68" s="102"/>
      <c r="F68" s="31"/>
      <c r="G68" s="115">
        <v>34618</v>
      </c>
      <c r="H68" s="115">
        <v>34952.97</v>
      </c>
      <c r="I68" s="115">
        <v>34324.43</v>
      </c>
      <c r="J68" s="115">
        <v>34489.440000000002</v>
      </c>
      <c r="K68" s="115">
        <v>38284.32</v>
      </c>
      <c r="L68" s="115">
        <v>34407.519999999997</v>
      </c>
      <c r="M68" s="115">
        <v>33433.08</v>
      </c>
      <c r="N68" s="115">
        <v>33745.43</v>
      </c>
      <c r="O68" s="115">
        <v>38390.57</v>
      </c>
      <c r="P68" s="115">
        <v>37323.35</v>
      </c>
      <c r="Q68" s="115">
        <v>41405.160000000003</v>
      </c>
      <c r="R68" s="115">
        <v>41692.28</v>
      </c>
      <c r="S68" s="115">
        <v>35303.160000000003</v>
      </c>
      <c r="T68" s="115">
        <v>39597.589999999997</v>
      </c>
      <c r="U68" s="115">
        <v>35162.47</v>
      </c>
      <c r="V68" s="115">
        <v>33806.85</v>
      </c>
      <c r="W68" s="115">
        <v>34540.879999999997</v>
      </c>
      <c r="X68" s="115">
        <v>34519.46</v>
      </c>
      <c r="Y68" s="115">
        <v>39174.28</v>
      </c>
      <c r="Z68" s="63"/>
      <c r="AA68" s="150"/>
      <c r="AB68" s="13"/>
    </row>
    <row r="69" spans="1:29">
      <c r="A69" s="188"/>
      <c r="B69" s="2"/>
      <c r="C69" s="129" t="s">
        <v>68</v>
      </c>
      <c r="D69" s="4"/>
      <c r="E69" s="102"/>
      <c r="F69" s="31"/>
      <c r="G69" s="115">
        <v>49055.24</v>
      </c>
      <c r="H69" s="115">
        <v>57477.95</v>
      </c>
      <c r="I69" s="115">
        <v>53512.46</v>
      </c>
      <c r="J69" s="115">
        <v>53485.53</v>
      </c>
      <c r="K69" s="115">
        <v>62297.74</v>
      </c>
      <c r="L69" s="115">
        <v>54484.63</v>
      </c>
      <c r="M69" s="115">
        <v>63861.85</v>
      </c>
      <c r="N69" s="115">
        <v>55061.71</v>
      </c>
      <c r="O69" s="115">
        <v>57151.11</v>
      </c>
      <c r="P69" s="115">
        <v>53876.14</v>
      </c>
      <c r="Q69" s="115">
        <v>60918.9</v>
      </c>
      <c r="R69" s="115">
        <v>57026.73</v>
      </c>
      <c r="S69" s="115">
        <v>54673.16</v>
      </c>
      <c r="T69" s="115">
        <v>62117.38</v>
      </c>
      <c r="U69" s="115">
        <v>56684.1</v>
      </c>
      <c r="V69" s="115">
        <v>57467.97</v>
      </c>
      <c r="W69" s="115">
        <v>64338.73</v>
      </c>
      <c r="X69" s="115">
        <v>55312.57</v>
      </c>
      <c r="Y69" s="115">
        <v>66187.210000000006</v>
      </c>
      <c r="Z69" s="63"/>
      <c r="AA69" s="150"/>
      <c r="AB69" s="13"/>
    </row>
    <row r="70" spans="1:29" ht="15.75">
      <c r="A70" s="188">
        <v>19</v>
      </c>
      <c r="B70" s="34"/>
      <c r="C70" s="5" t="s">
        <v>135</v>
      </c>
      <c r="D70" s="6" t="s">
        <v>24</v>
      </c>
      <c r="E70" s="102" t="s">
        <v>69</v>
      </c>
      <c r="F70" s="102" t="s">
        <v>304</v>
      </c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157"/>
      <c r="AB70" s="13"/>
    </row>
    <row r="71" spans="1:29" s="134" customFormat="1" ht="30">
      <c r="A71" s="189"/>
      <c r="B71" s="130"/>
      <c r="C71" s="24" t="s">
        <v>67</v>
      </c>
      <c r="D71" s="142"/>
      <c r="E71" s="60"/>
      <c r="F71" s="60"/>
      <c r="G71" s="122">
        <v>25781</v>
      </c>
      <c r="H71" s="122">
        <v>26997</v>
      </c>
      <c r="I71" s="122">
        <v>27796</v>
      </c>
      <c r="J71" s="122">
        <v>26224</v>
      </c>
      <c r="K71" s="122">
        <v>28714</v>
      </c>
      <c r="L71" s="122">
        <v>28424</v>
      </c>
      <c r="M71" s="122">
        <v>28048</v>
      </c>
      <c r="N71" s="122">
        <v>28108</v>
      </c>
      <c r="O71" s="122">
        <v>31631</v>
      </c>
      <c r="P71" s="122">
        <v>31009</v>
      </c>
      <c r="Q71" s="122">
        <v>28335</v>
      </c>
      <c r="R71" s="122">
        <v>30014</v>
      </c>
      <c r="S71" s="122">
        <v>30179</v>
      </c>
      <c r="T71" s="122">
        <v>29614</v>
      </c>
      <c r="U71" s="122">
        <v>28673</v>
      </c>
      <c r="V71" s="122">
        <v>30580</v>
      </c>
      <c r="W71" s="122">
        <v>30340</v>
      </c>
      <c r="X71" s="122">
        <v>32579</v>
      </c>
      <c r="Y71" s="122">
        <v>34309</v>
      </c>
      <c r="Z71" s="36"/>
      <c r="AA71" s="158" t="s">
        <v>70</v>
      </c>
      <c r="AB71" s="13"/>
    </row>
    <row r="72" spans="1:29">
      <c r="A72" s="188"/>
      <c r="B72" s="177"/>
      <c r="C72" s="91" t="s">
        <v>68</v>
      </c>
      <c r="D72" s="4"/>
      <c r="E72" s="102"/>
      <c r="F72" s="102"/>
      <c r="G72" s="122">
        <v>13959</v>
      </c>
      <c r="H72" s="122">
        <v>15881</v>
      </c>
      <c r="I72" s="122">
        <v>15609</v>
      </c>
      <c r="J72" s="122">
        <v>13743</v>
      </c>
      <c r="K72" s="122">
        <v>15091</v>
      </c>
      <c r="L72" s="122">
        <v>14577</v>
      </c>
      <c r="M72" s="122">
        <v>13460</v>
      </c>
      <c r="N72" s="122">
        <v>13679</v>
      </c>
      <c r="O72" s="122">
        <v>15628</v>
      </c>
      <c r="P72" s="122">
        <v>14842</v>
      </c>
      <c r="Q72" s="122">
        <v>15231</v>
      </c>
      <c r="R72" s="122">
        <v>16599</v>
      </c>
      <c r="S72" s="122">
        <v>16749</v>
      </c>
      <c r="T72" s="122">
        <v>16863</v>
      </c>
      <c r="U72" s="122">
        <v>15128</v>
      </c>
      <c r="V72" s="122">
        <v>15903</v>
      </c>
      <c r="W72" s="122">
        <v>16423</v>
      </c>
      <c r="X72" s="122">
        <v>16507</v>
      </c>
      <c r="Y72" s="409">
        <v>17215</v>
      </c>
      <c r="Z72" s="36"/>
      <c r="AA72" s="150"/>
      <c r="AB72" s="13"/>
    </row>
    <row r="73" spans="1:29" s="78" customFormat="1" ht="36" customHeight="1">
      <c r="A73" s="188">
        <v>20</v>
      </c>
      <c r="B73" s="178"/>
      <c r="C73" s="92" t="s">
        <v>117</v>
      </c>
      <c r="D73" s="86" t="s">
        <v>115</v>
      </c>
      <c r="E73" s="102" t="s">
        <v>116</v>
      </c>
      <c r="F73" s="102" t="s">
        <v>319</v>
      </c>
      <c r="G73" s="112" t="s">
        <v>166</v>
      </c>
      <c r="H73" s="221" t="s">
        <v>169</v>
      </c>
      <c r="I73" s="221" t="s">
        <v>173</v>
      </c>
      <c r="J73" s="112" t="s">
        <v>177</v>
      </c>
      <c r="K73" s="112" t="s">
        <v>182</v>
      </c>
      <c r="L73" s="112" t="s">
        <v>185</v>
      </c>
      <c r="M73" s="112" t="s">
        <v>189</v>
      </c>
      <c r="N73" s="112" t="s">
        <v>192</v>
      </c>
      <c r="O73" s="112" t="s">
        <v>194</v>
      </c>
      <c r="P73" s="112" t="s">
        <v>204</v>
      </c>
      <c r="Q73" s="112" t="s">
        <v>205</v>
      </c>
      <c r="R73" s="112" t="s">
        <v>206</v>
      </c>
      <c r="S73" s="112" t="s">
        <v>221</v>
      </c>
      <c r="T73" s="112" t="s">
        <v>223</v>
      </c>
      <c r="U73" s="112" t="s">
        <v>224</v>
      </c>
      <c r="V73" s="112" t="s">
        <v>234</v>
      </c>
      <c r="W73" s="112" t="s">
        <v>286</v>
      </c>
      <c r="X73" s="112" t="s">
        <v>295</v>
      </c>
      <c r="Y73" s="112" t="s">
        <v>296</v>
      </c>
      <c r="Z73" s="112" t="s">
        <v>318</v>
      </c>
      <c r="AA73" s="208" t="s">
        <v>118</v>
      </c>
      <c r="AB73" s="13"/>
    </row>
    <row r="74" spans="1:29" s="78" customFormat="1" ht="15.75">
      <c r="A74" s="188"/>
      <c r="B74" s="178"/>
      <c r="C74" s="92" t="s">
        <v>141</v>
      </c>
      <c r="D74" s="86"/>
      <c r="E74" s="102"/>
      <c r="F74" s="102"/>
      <c r="G74" s="170">
        <v>588780</v>
      </c>
      <c r="H74" s="170">
        <v>589138</v>
      </c>
      <c r="I74" s="170">
        <v>595051</v>
      </c>
      <c r="J74" s="170">
        <v>603870</v>
      </c>
      <c r="K74" s="170">
        <v>594858</v>
      </c>
      <c r="L74" s="170">
        <v>586908</v>
      </c>
      <c r="M74" s="170">
        <v>586111</v>
      </c>
      <c r="N74" s="170">
        <v>597935</v>
      </c>
      <c r="O74" s="170">
        <v>623200</v>
      </c>
      <c r="P74" s="170">
        <v>616733</v>
      </c>
      <c r="Q74" s="170">
        <v>619072</v>
      </c>
      <c r="R74" s="170">
        <v>645583</v>
      </c>
      <c r="S74" s="170">
        <v>637922</v>
      </c>
      <c r="T74" s="170">
        <v>651510</v>
      </c>
      <c r="U74" s="170">
        <v>651997</v>
      </c>
      <c r="V74" s="170">
        <v>667386</v>
      </c>
      <c r="W74" s="170">
        <v>683987</v>
      </c>
      <c r="X74" s="170">
        <v>704885</v>
      </c>
      <c r="Y74" s="170">
        <v>684805</v>
      </c>
      <c r="Z74" s="170">
        <v>658091</v>
      </c>
      <c r="AA74" s="153"/>
      <c r="AB74" s="13"/>
    </row>
    <row r="75" spans="1:29" s="78" customFormat="1">
      <c r="A75" s="188"/>
      <c r="B75" s="178"/>
      <c r="C75" s="93" t="s">
        <v>137</v>
      </c>
      <c r="D75" s="86"/>
      <c r="E75" s="102"/>
      <c r="F75" s="102"/>
      <c r="G75" s="170">
        <v>519485</v>
      </c>
      <c r="H75" s="170">
        <v>520931</v>
      </c>
      <c r="I75" s="170">
        <v>527979</v>
      </c>
      <c r="J75" s="170">
        <v>535337</v>
      </c>
      <c r="K75" s="170">
        <v>527249</v>
      </c>
      <c r="L75" s="170">
        <v>520236</v>
      </c>
      <c r="M75" s="170">
        <v>517504</v>
      </c>
      <c r="N75" s="170">
        <v>528531</v>
      </c>
      <c r="O75" s="170">
        <v>551615</v>
      </c>
      <c r="P75" s="170">
        <v>546144</v>
      </c>
      <c r="Q75" s="170">
        <v>548188</v>
      </c>
      <c r="R75" s="170">
        <v>570618</v>
      </c>
      <c r="S75" s="170">
        <v>559701</v>
      </c>
      <c r="T75" s="170">
        <v>572564</v>
      </c>
      <c r="U75" s="170">
        <v>572881</v>
      </c>
      <c r="V75" s="170">
        <v>586877</v>
      </c>
      <c r="W75" s="170">
        <v>599037</v>
      </c>
      <c r="X75" s="170">
        <v>616154</v>
      </c>
      <c r="Y75" s="170">
        <v>593751</v>
      </c>
      <c r="Z75" s="170">
        <v>568852</v>
      </c>
      <c r="AA75" s="153"/>
      <c r="AB75" s="13"/>
    </row>
    <row r="76" spans="1:29" s="78" customFormat="1">
      <c r="A76" s="188"/>
      <c r="B76" s="177"/>
      <c r="C76" s="94" t="s">
        <v>138</v>
      </c>
      <c r="D76" s="86"/>
      <c r="E76" s="102"/>
      <c r="F76" s="102"/>
      <c r="G76" s="170">
        <v>45657</v>
      </c>
      <c r="H76" s="170">
        <v>44902</v>
      </c>
      <c r="I76" s="170">
        <v>43832</v>
      </c>
      <c r="J76" s="170">
        <v>44904</v>
      </c>
      <c r="K76" s="170">
        <v>44354</v>
      </c>
      <c r="L76" s="170">
        <v>43731</v>
      </c>
      <c r="M76" s="170">
        <v>45923</v>
      </c>
      <c r="N76" s="170">
        <v>46338</v>
      </c>
      <c r="O76" s="170">
        <v>48328</v>
      </c>
      <c r="P76" s="170">
        <v>47481</v>
      </c>
      <c r="Q76" s="170">
        <v>47848</v>
      </c>
      <c r="R76" s="170">
        <v>52160</v>
      </c>
      <c r="S76" s="170">
        <v>55533</v>
      </c>
      <c r="T76" s="170">
        <v>56501</v>
      </c>
      <c r="U76" s="170">
        <v>56528</v>
      </c>
      <c r="V76" s="170">
        <v>57695</v>
      </c>
      <c r="W76" s="170">
        <v>61859</v>
      </c>
      <c r="X76" s="170">
        <v>65796</v>
      </c>
      <c r="Y76" s="170">
        <v>68527</v>
      </c>
      <c r="Z76" s="170">
        <v>66979</v>
      </c>
      <c r="AA76" s="153"/>
      <c r="AB76" s="13"/>
      <c r="AC76" s="136"/>
    </row>
    <row r="77" spans="1:29" s="78" customFormat="1">
      <c r="A77" s="188"/>
      <c r="B77" s="177"/>
      <c r="C77" s="94" t="s">
        <v>139</v>
      </c>
      <c r="D77" s="87"/>
      <c r="E77" s="102"/>
      <c r="F77" s="102"/>
      <c r="G77" s="170">
        <v>18466</v>
      </c>
      <c r="H77" s="170">
        <v>18192</v>
      </c>
      <c r="I77" s="170">
        <v>18239</v>
      </c>
      <c r="J77" s="170">
        <v>18444</v>
      </c>
      <c r="K77" s="170">
        <v>18194</v>
      </c>
      <c r="L77" s="170">
        <v>17939</v>
      </c>
      <c r="M77" s="170">
        <v>17910</v>
      </c>
      <c r="N77" s="170">
        <v>18218</v>
      </c>
      <c r="O77" s="170">
        <v>18365</v>
      </c>
      <c r="P77" s="170">
        <v>18248</v>
      </c>
      <c r="Q77" s="170">
        <v>18197</v>
      </c>
      <c r="R77" s="170">
        <v>18145</v>
      </c>
      <c r="S77" s="170">
        <v>18048</v>
      </c>
      <c r="T77" s="170">
        <v>18118</v>
      </c>
      <c r="U77" s="170">
        <v>18014</v>
      </c>
      <c r="V77" s="170">
        <v>18202</v>
      </c>
      <c r="W77" s="170">
        <v>18468</v>
      </c>
      <c r="X77" s="170">
        <v>18547</v>
      </c>
      <c r="Y77" s="170">
        <v>18219</v>
      </c>
      <c r="Z77" s="170">
        <v>18007</v>
      </c>
      <c r="AA77" s="153"/>
      <c r="AB77" s="13"/>
    </row>
    <row r="78" spans="1:29" s="78" customFormat="1">
      <c r="A78" s="188"/>
      <c r="B78" s="177"/>
      <c r="C78" s="94" t="s">
        <v>140</v>
      </c>
      <c r="D78" s="87"/>
      <c r="E78" s="102"/>
      <c r="F78" s="102"/>
      <c r="G78" s="171">
        <v>5172</v>
      </c>
      <c r="H78" s="171">
        <v>5113</v>
      </c>
      <c r="I78" s="171">
        <v>5002</v>
      </c>
      <c r="J78" s="171">
        <v>5185</v>
      </c>
      <c r="K78" s="171">
        <v>5061</v>
      </c>
      <c r="L78" s="171">
        <v>5002</v>
      </c>
      <c r="M78" s="171">
        <v>4773</v>
      </c>
      <c r="N78" s="171">
        <v>4848</v>
      </c>
      <c r="O78" s="171">
        <v>4892</v>
      </c>
      <c r="P78" s="171">
        <v>4860</v>
      </c>
      <c r="Q78" s="171">
        <v>4839</v>
      </c>
      <c r="R78" s="171">
        <v>4660</v>
      </c>
      <c r="S78" s="171">
        <v>4639</v>
      </c>
      <c r="T78" s="171">
        <v>4326</v>
      </c>
      <c r="U78" s="171">
        <v>4573</v>
      </c>
      <c r="V78" s="171">
        <v>4612</v>
      </c>
      <c r="W78" s="171">
        <v>4622</v>
      </c>
      <c r="X78" s="171">
        <v>4387</v>
      </c>
      <c r="Y78" s="171">
        <v>4307</v>
      </c>
      <c r="Z78" s="171">
        <v>4254</v>
      </c>
      <c r="AA78" s="153"/>
      <c r="AB78" s="13"/>
    </row>
    <row r="79" spans="1:29" s="78" customFormat="1">
      <c r="A79" s="188"/>
      <c r="B79" s="177"/>
      <c r="C79" s="94" t="s">
        <v>136</v>
      </c>
      <c r="D79" s="87"/>
      <c r="E79" s="87"/>
      <c r="F79" s="102"/>
      <c r="G79" s="136"/>
      <c r="H79" s="136"/>
      <c r="J79" s="136"/>
      <c r="K79" s="136"/>
      <c r="L79" s="136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50"/>
      <c r="AB79" s="13"/>
    </row>
    <row r="80" spans="1:29" s="78" customFormat="1">
      <c r="A80" s="188"/>
      <c r="B80" s="88"/>
      <c r="D80" s="83"/>
      <c r="E80" s="83"/>
      <c r="F80" s="82"/>
      <c r="G80" s="35"/>
      <c r="H80" s="35"/>
      <c r="I80" s="35"/>
      <c r="J80" s="35"/>
      <c r="K80" s="35"/>
      <c r="L80" s="35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150"/>
      <c r="AB80" s="13"/>
    </row>
    <row r="81" spans="1:29" ht="21">
      <c r="A81" s="187" t="s">
        <v>71</v>
      </c>
      <c r="B81" s="176"/>
      <c r="C81" s="365" t="s">
        <v>72</v>
      </c>
      <c r="D81" s="366"/>
      <c r="E81" s="366"/>
      <c r="F81" s="366"/>
      <c r="G81" s="212"/>
      <c r="H81" s="215"/>
      <c r="I81" s="218"/>
      <c r="J81" s="225"/>
      <c r="K81" s="227"/>
      <c r="L81" s="231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31"/>
      <c r="Y81" s="331"/>
      <c r="Z81" s="360"/>
      <c r="AA81" s="150"/>
      <c r="AB81" s="13"/>
    </row>
    <row r="82" spans="1:29" ht="64.5" customHeight="1">
      <c r="A82" s="188">
        <v>21</v>
      </c>
      <c r="B82" s="34"/>
      <c r="C82" s="5" t="s">
        <v>161</v>
      </c>
      <c r="D82" s="6" t="s">
        <v>85</v>
      </c>
      <c r="F82" s="272" t="s">
        <v>225</v>
      </c>
      <c r="G82" s="273"/>
      <c r="H82" s="36"/>
      <c r="I82" s="36"/>
      <c r="J82" s="260"/>
      <c r="K82" s="260"/>
      <c r="L82" s="260"/>
      <c r="M82" s="260"/>
      <c r="N82" s="299"/>
      <c r="R82" s="260" t="s">
        <v>5</v>
      </c>
      <c r="S82" s="260" t="s">
        <v>6</v>
      </c>
      <c r="T82" s="260" t="s">
        <v>110</v>
      </c>
      <c r="U82" s="260" t="s">
        <v>207</v>
      </c>
      <c r="V82" s="299" t="s">
        <v>297</v>
      </c>
      <c r="W82" s="36"/>
      <c r="X82" s="36"/>
      <c r="Y82" s="36"/>
      <c r="Z82" s="36"/>
      <c r="AA82" s="249" t="s">
        <v>195</v>
      </c>
      <c r="AB82" s="13"/>
    </row>
    <row r="83" spans="1:29">
      <c r="A83" s="188"/>
      <c r="B83" s="34"/>
      <c r="C83" s="9" t="s">
        <v>111</v>
      </c>
      <c r="D83" s="4"/>
      <c r="E83" s="35"/>
      <c r="F83" s="102"/>
      <c r="G83" s="147"/>
      <c r="H83" s="206"/>
      <c r="I83" s="206"/>
      <c r="J83" s="56"/>
      <c r="K83" s="148"/>
      <c r="L83" s="148"/>
      <c r="M83" s="53"/>
      <c r="N83" s="147"/>
      <c r="R83" s="56">
        <v>1188.7</v>
      </c>
      <c r="S83" s="148">
        <v>1243.68</v>
      </c>
      <c r="T83" s="148">
        <v>1294.71</v>
      </c>
      <c r="U83" s="53">
        <v>1357.55</v>
      </c>
      <c r="V83" s="53">
        <v>1378.25</v>
      </c>
      <c r="W83" s="245"/>
      <c r="X83" s="245"/>
      <c r="Y83" s="245"/>
      <c r="Z83" s="245"/>
      <c r="AA83" s="150"/>
      <c r="AB83" s="13"/>
    </row>
    <row r="84" spans="1:29" ht="15.75">
      <c r="A84" s="186"/>
      <c r="B84" s="1"/>
      <c r="C84" s="17" t="s">
        <v>86</v>
      </c>
      <c r="D84" s="18"/>
      <c r="E84" s="17"/>
      <c r="F84" s="205"/>
      <c r="G84" s="53"/>
      <c r="H84" s="207"/>
      <c r="I84" s="207"/>
      <c r="J84" s="56"/>
      <c r="K84" s="148"/>
      <c r="L84" s="148"/>
      <c r="M84" s="53"/>
      <c r="N84" s="53"/>
      <c r="R84" s="56">
        <v>1078.6099999999999</v>
      </c>
      <c r="S84" s="148">
        <v>1095.8599999999999</v>
      </c>
      <c r="T84" s="148">
        <v>1077.42</v>
      </c>
      <c r="U84" s="53">
        <v>1105.54</v>
      </c>
      <c r="V84" s="53">
        <v>1132.92</v>
      </c>
      <c r="W84" s="245"/>
      <c r="X84" s="245"/>
      <c r="Y84" s="245"/>
      <c r="Z84" s="245"/>
      <c r="AA84" s="150"/>
      <c r="AB84" s="13"/>
    </row>
    <row r="85" spans="1:29">
      <c r="A85" s="188"/>
      <c r="B85" s="34"/>
      <c r="C85" s="9" t="s">
        <v>87</v>
      </c>
      <c r="D85" s="4"/>
      <c r="E85" s="35"/>
      <c r="F85" s="203"/>
      <c r="G85" s="53"/>
      <c r="H85" s="206"/>
      <c r="I85" s="206"/>
      <c r="J85" s="56"/>
      <c r="K85" s="148"/>
      <c r="L85" s="148"/>
      <c r="M85" s="53"/>
      <c r="N85" s="53"/>
      <c r="R85" s="56">
        <v>477.48</v>
      </c>
      <c r="S85" s="148">
        <v>513.24</v>
      </c>
      <c r="T85" s="148">
        <v>511.01</v>
      </c>
      <c r="U85" s="53">
        <v>573.19000000000005</v>
      </c>
      <c r="V85" s="53">
        <v>569.36</v>
      </c>
      <c r="W85" s="206"/>
      <c r="X85" s="206"/>
      <c r="Y85" s="206"/>
      <c r="Z85" s="206"/>
      <c r="AA85" s="150"/>
      <c r="AB85" s="13"/>
    </row>
    <row r="86" spans="1:29">
      <c r="A86" s="188"/>
      <c r="B86" s="34"/>
      <c r="C86" s="9" t="s">
        <v>88</v>
      </c>
      <c r="D86" s="4"/>
      <c r="E86" s="35"/>
      <c r="F86" s="102"/>
      <c r="G86" s="53"/>
      <c r="H86" s="54"/>
      <c r="I86" s="54"/>
      <c r="J86" s="56"/>
      <c r="K86" s="148"/>
      <c r="L86" s="148"/>
      <c r="M86" s="53"/>
      <c r="N86" s="53"/>
      <c r="R86" s="56">
        <v>230.25</v>
      </c>
      <c r="S86" s="148">
        <v>254.63</v>
      </c>
      <c r="T86" s="148">
        <v>273.02</v>
      </c>
      <c r="U86" s="53">
        <v>260.58</v>
      </c>
      <c r="V86" s="53">
        <v>242.46</v>
      </c>
      <c r="W86" s="54"/>
      <c r="X86" s="54"/>
      <c r="Y86" s="54"/>
      <c r="Z86" s="54"/>
      <c r="AA86" s="150"/>
      <c r="AB86" s="13"/>
    </row>
    <row r="87" spans="1:29" ht="15.75">
      <c r="A87" s="188">
        <v>22</v>
      </c>
      <c r="B87" s="34"/>
      <c r="C87" s="5" t="s">
        <v>73</v>
      </c>
      <c r="D87" s="6" t="s">
        <v>24</v>
      </c>
      <c r="E87" s="25"/>
      <c r="F87" s="121"/>
      <c r="G87" s="37">
        <v>45039</v>
      </c>
      <c r="H87" s="37">
        <v>45069</v>
      </c>
      <c r="I87" s="37">
        <v>45100</v>
      </c>
      <c r="J87" s="37">
        <v>45108</v>
      </c>
      <c r="K87" s="37">
        <v>45161</v>
      </c>
      <c r="L87" s="37">
        <v>45192</v>
      </c>
      <c r="M87" s="37">
        <v>45200</v>
      </c>
      <c r="N87" s="37">
        <v>45231</v>
      </c>
      <c r="O87" s="37">
        <v>45261</v>
      </c>
      <c r="P87" s="37">
        <v>45315</v>
      </c>
      <c r="Q87" s="37">
        <v>45346</v>
      </c>
      <c r="R87" s="37">
        <v>45375</v>
      </c>
      <c r="S87" s="37">
        <v>45406</v>
      </c>
      <c r="T87" s="37">
        <v>45436</v>
      </c>
      <c r="U87" s="281">
        <v>45467</v>
      </c>
      <c r="V87" s="281">
        <v>45474</v>
      </c>
      <c r="W87" s="281">
        <v>45528</v>
      </c>
      <c r="X87" s="281">
        <v>45536</v>
      </c>
      <c r="Y87" s="281">
        <v>45566</v>
      </c>
      <c r="Z87" s="281">
        <v>45597</v>
      </c>
      <c r="AA87" s="159"/>
      <c r="AB87" s="13"/>
    </row>
    <row r="88" spans="1:29" ht="39" customHeight="1">
      <c r="A88" s="186"/>
      <c r="B88" s="1"/>
      <c r="C88" s="17" t="s">
        <v>74</v>
      </c>
      <c r="D88" s="47" t="s">
        <v>24</v>
      </c>
      <c r="E88" s="55" t="s">
        <v>150</v>
      </c>
      <c r="F88" s="410" t="s">
        <v>313</v>
      </c>
      <c r="G88" s="102">
        <v>73.14</v>
      </c>
      <c r="H88" s="102">
        <v>76.13</v>
      </c>
      <c r="I88" s="36">
        <v>73.92</v>
      </c>
      <c r="J88" s="36">
        <v>69.290000000000006</v>
      </c>
      <c r="K88" s="36">
        <v>68.37</v>
      </c>
      <c r="L88" s="36">
        <v>67.27</v>
      </c>
      <c r="M88" s="36">
        <v>78.650000000000006</v>
      </c>
      <c r="N88" s="36">
        <v>84.52</v>
      </c>
      <c r="O88" s="36">
        <v>92.92</v>
      </c>
      <c r="P88" s="36">
        <v>99.73</v>
      </c>
      <c r="Q88" s="36">
        <v>96.6</v>
      </c>
      <c r="R88" s="36">
        <v>116.63</v>
      </c>
      <c r="S88" s="36">
        <v>78.69</v>
      </c>
      <c r="T88" s="36">
        <v>83.91</v>
      </c>
      <c r="U88" s="102">
        <v>84.71</v>
      </c>
      <c r="V88" s="340">
        <v>74</v>
      </c>
      <c r="W88" s="340">
        <v>62.67</v>
      </c>
      <c r="X88" s="340">
        <v>68.959999999999994</v>
      </c>
      <c r="Y88" s="340">
        <v>84.47</v>
      </c>
      <c r="Z88" s="340">
        <v>90.8</v>
      </c>
      <c r="AA88" s="160" t="s">
        <v>152</v>
      </c>
      <c r="AB88" s="13"/>
    </row>
    <row r="89" spans="1:29" ht="31.5" customHeight="1">
      <c r="A89" s="188"/>
      <c r="B89" s="34"/>
      <c r="C89" s="17" t="s">
        <v>75</v>
      </c>
      <c r="D89" s="18"/>
      <c r="E89" s="103" t="s">
        <v>32</v>
      </c>
      <c r="F89" s="102" t="s">
        <v>308</v>
      </c>
      <c r="G89" s="53">
        <v>2382.29</v>
      </c>
      <c r="H89" s="53">
        <v>2500.63</v>
      </c>
      <c r="I89" s="53">
        <v>2425.71</v>
      </c>
      <c r="J89" s="53">
        <v>2503.66</v>
      </c>
      <c r="K89" s="53">
        <v>2487.7199999999998</v>
      </c>
      <c r="L89" s="53">
        <v>2377.9</v>
      </c>
      <c r="M89" s="53">
        <v>2489.2600000000002</v>
      </c>
      <c r="N89" s="148">
        <v>2395.7199999999998</v>
      </c>
      <c r="O89" s="148">
        <v>2455.7800000000002</v>
      </c>
      <c r="P89" s="148">
        <v>2502.64</v>
      </c>
      <c r="Q89" s="53">
        <v>2331.6799999999998</v>
      </c>
      <c r="R89" s="148">
        <v>2503.73</v>
      </c>
      <c r="S89" s="53">
        <v>2421.35</v>
      </c>
      <c r="T89" s="147">
        <v>2472.4</v>
      </c>
      <c r="U89" s="147">
        <v>2361.12</v>
      </c>
      <c r="V89" s="147">
        <v>2432.9</v>
      </c>
      <c r="W89" s="147">
        <v>2403.73</v>
      </c>
      <c r="X89" s="147">
        <v>2286.29</v>
      </c>
      <c r="Y89" s="147">
        <v>2367.37</v>
      </c>
      <c r="Z89" s="147">
        <v>2344.62</v>
      </c>
      <c r="AA89" s="396" t="s">
        <v>104</v>
      </c>
      <c r="AB89" s="13"/>
    </row>
    <row r="90" spans="1:29" ht="25.5" customHeight="1">
      <c r="A90" s="188"/>
      <c r="B90" s="34"/>
      <c r="C90" s="17" t="s">
        <v>76</v>
      </c>
      <c r="D90" s="18"/>
      <c r="E90" s="103" t="s">
        <v>32</v>
      </c>
      <c r="F90" s="102" t="s">
        <v>308</v>
      </c>
      <c r="G90" s="53">
        <v>2744.59</v>
      </c>
      <c r="H90" s="53">
        <v>2909.36</v>
      </c>
      <c r="I90" s="53">
        <v>21538.45</v>
      </c>
      <c r="J90" s="53">
        <v>3123.13</v>
      </c>
      <c r="K90" s="53">
        <v>3165.61</v>
      </c>
      <c r="L90" s="53">
        <v>3026.61</v>
      </c>
      <c r="M90" s="53">
        <v>3161.07</v>
      </c>
      <c r="N90" s="148">
        <v>3041.19</v>
      </c>
      <c r="O90" s="148">
        <v>3132.39</v>
      </c>
      <c r="P90" s="148">
        <v>3139.19</v>
      </c>
      <c r="Q90" s="53">
        <v>2946.72</v>
      </c>
      <c r="R90" s="148">
        <v>3138.48</v>
      </c>
      <c r="S90" s="53">
        <v>2958.47</v>
      </c>
      <c r="T90" s="147">
        <v>3104.67</v>
      </c>
      <c r="U90" s="147">
        <v>2992.55</v>
      </c>
      <c r="V90" s="147">
        <v>3029.6302097360003</v>
      </c>
      <c r="W90" s="53">
        <v>3048.24</v>
      </c>
      <c r="X90" s="53">
        <v>2976.79</v>
      </c>
      <c r="Y90" s="53">
        <v>3110.61</v>
      </c>
      <c r="Z90" s="147">
        <v>2972.2</v>
      </c>
      <c r="AA90" s="396"/>
      <c r="AB90" s="13"/>
    </row>
    <row r="91" spans="1:29" ht="30">
      <c r="A91" s="188">
        <v>23</v>
      </c>
      <c r="B91" s="34"/>
      <c r="C91" s="3" t="s">
        <v>77</v>
      </c>
      <c r="D91" s="6" t="s">
        <v>24</v>
      </c>
      <c r="E91" s="4" t="s">
        <v>32</v>
      </c>
      <c r="F91" s="55" t="s">
        <v>78</v>
      </c>
      <c r="G91" s="57"/>
      <c r="H91" s="53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157" t="s">
        <v>160</v>
      </c>
      <c r="AB91" s="13"/>
    </row>
    <row r="92" spans="1:29">
      <c r="A92" s="186"/>
      <c r="B92" s="1"/>
      <c r="C92" s="9" t="s">
        <v>79</v>
      </c>
      <c r="D92" s="4"/>
      <c r="E92" s="4"/>
      <c r="F92" s="102"/>
      <c r="G92" s="36">
        <v>3618</v>
      </c>
      <c r="H92" s="36">
        <v>3826</v>
      </c>
      <c r="I92" s="36">
        <v>3782</v>
      </c>
      <c r="J92" s="36">
        <v>3792</v>
      </c>
      <c r="K92" s="36">
        <v>3834</v>
      </c>
      <c r="L92" s="36">
        <v>3561</v>
      </c>
      <c r="M92" s="36">
        <v>3294</v>
      </c>
      <c r="N92" s="36">
        <v>3558</v>
      </c>
      <c r="O92" s="36">
        <v>4262</v>
      </c>
      <c r="P92" s="36">
        <v>3753</v>
      </c>
      <c r="Q92" s="36">
        <v>3671</v>
      </c>
      <c r="R92" s="36">
        <v>4129</v>
      </c>
      <c r="S92" s="36">
        <v>3657</v>
      </c>
      <c r="T92" s="36">
        <v>4127</v>
      </c>
      <c r="U92" s="36">
        <v>3848</v>
      </c>
      <c r="V92" s="36">
        <v>3816</v>
      </c>
      <c r="W92" s="36">
        <v>3986</v>
      </c>
      <c r="X92" s="102">
        <v>3855</v>
      </c>
      <c r="Y92" s="102">
        <v>3864</v>
      </c>
      <c r="Z92" s="102">
        <v>3987</v>
      </c>
      <c r="AA92" s="150"/>
      <c r="AB92" s="13"/>
      <c r="AC92" s="204"/>
    </row>
    <row r="93" spans="1:29" ht="15.75" thickBot="1">
      <c r="A93" s="188"/>
      <c r="B93" s="34"/>
      <c r="C93" s="9" t="s">
        <v>80</v>
      </c>
      <c r="D93" s="4"/>
      <c r="E93" s="4"/>
      <c r="F93" s="102"/>
      <c r="G93" s="36">
        <v>9454</v>
      </c>
      <c r="H93" s="36">
        <v>10082</v>
      </c>
      <c r="I93" s="36">
        <v>9759</v>
      </c>
      <c r="J93" s="36">
        <v>9511</v>
      </c>
      <c r="K93" s="36">
        <v>9483</v>
      </c>
      <c r="L93" s="36">
        <v>8950</v>
      </c>
      <c r="M93" s="36">
        <v>9412</v>
      </c>
      <c r="N93" s="36">
        <v>9961</v>
      </c>
      <c r="O93" s="36">
        <v>10239</v>
      </c>
      <c r="P93" s="36">
        <v>9519</v>
      </c>
      <c r="Q93" s="36">
        <v>9493</v>
      </c>
      <c r="R93" s="36">
        <v>10081</v>
      </c>
      <c r="S93" s="36">
        <v>9799</v>
      </c>
      <c r="T93" s="36">
        <v>9999</v>
      </c>
      <c r="U93" s="36">
        <v>9310</v>
      </c>
      <c r="V93" s="36">
        <v>10345</v>
      </c>
      <c r="W93" s="36">
        <v>9133</v>
      </c>
      <c r="X93" s="102">
        <v>8956</v>
      </c>
      <c r="Y93" s="102">
        <v>9406</v>
      </c>
      <c r="Z93" s="102">
        <v>9646</v>
      </c>
      <c r="AA93" s="150"/>
      <c r="AB93" s="13"/>
      <c r="AC93" s="204"/>
    </row>
    <row r="94" spans="1:29" ht="15.75" thickBot="1">
      <c r="A94" s="188"/>
      <c r="B94" s="34"/>
      <c r="C94" s="9" t="s">
        <v>81</v>
      </c>
      <c r="D94" s="4"/>
      <c r="E94" s="4"/>
      <c r="F94" s="102"/>
      <c r="G94" s="222">
        <v>1349</v>
      </c>
      <c r="H94" s="222">
        <v>1432</v>
      </c>
      <c r="I94" s="36">
        <v>1383</v>
      </c>
      <c r="J94" s="36">
        <v>1439</v>
      </c>
      <c r="K94" s="36">
        <v>1482</v>
      </c>
      <c r="L94" s="36">
        <v>1278</v>
      </c>
      <c r="M94" s="36">
        <v>1293</v>
      </c>
      <c r="N94" s="36">
        <v>1410</v>
      </c>
      <c r="O94" s="36">
        <v>1503</v>
      </c>
      <c r="P94" s="36">
        <v>1545</v>
      </c>
      <c r="Q94" s="36">
        <v>1447</v>
      </c>
      <c r="R94" s="36">
        <v>1562</v>
      </c>
      <c r="S94" s="36">
        <v>1454</v>
      </c>
      <c r="T94" s="36">
        <v>1528</v>
      </c>
      <c r="U94" s="36">
        <v>1408</v>
      </c>
      <c r="V94" s="36">
        <v>1475</v>
      </c>
      <c r="W94" s="36">
        <v>1419</v>
      </c>
      <c r="X94" s="102">
        <v>1518</v>
      </c>
      <c r="Y94" s="102">
        <v>1518</v>
      </c>
      <c r="Z94" s="102">
        <v>1555</v>
      </c>
      <c r="AA94" s="150"/>
      <c r="AB94" s="13"/>
      <c r="AC94" s="214"/>
    </row>
    <row r="95" spans="1:29" s="136" customFormat="1">
      <c r="A95" s="188"/>
      <c r="B95" s="34"/>
      <c r="C95" s="35"/>
      <c r="D95" s="103"/>
      <c r="E95" s="103"/>
      <c r="F95" s="102"/>
      <c r="G95" s="222"/>
      <c r="H95" s="222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150"/>
      <c r="AB95" s="13"/>
      <c r="AC95" s="300"/>
    </row>
    <row r="96" spans="1:29" ht="15.75">
      <c r="A96" s="190">
        <v>24</v>
      </c>
      <c r="B96" s="21"/>
      <c r="C96" s="21" t="s">
        <v>82</v>
      </c>
      <c r="D96" s="6" t="s">
        <v>24</v>
      </c>
      <c r="E96" s="23" t="s">
        <v>32</v>
      </c>
      <c r="F96" s="31"/>
      <c r="G96" s="37">
        <v>45039</v>
      </c>
      <c r="H96" s="37">
        <v>45069</v>
      </c>
      <c r="I96" s="37">
        <v>45100</v>
      </c>
      <c r="J96" s="37">
        <v>45108</v>
      </c>
      <c r="K96" s="37">
        <v>45161</v>
      </c>
      <c r="L96" s="37">
        <v>45192</v>
      </c>
      <c r="M96" s="37">
        <v>45200</v>
      </c>
      <c r="N96" s="37">
        <v>45231</v>
      </c>
      <c r="O96" s="37">
        <v>45261</v>
      </c>
      <c r="P96" s="37">
        <v>45315</v>
      </c>
      <c r="Q96" s="37">
        <v>45346</v>
      </c>
      <c r="R96" s="37">
        <v>45375</v>
      </c>
      <c r="S96" s="37">
        <v>45406</v>
      </c>
      <c r="T96" s="37">
        <v>45436</v>
      </c>
      <c r="U96" s="341">
        <v>45467</v>
      </c>
      <c r="V96" s="341">
        <v>45474</v>
      </c>
      <c r="W96" s="341">
        <v>45505</v>
      </c>
      <c r="X96" s="341">
        <v>45536</v>
      </c>
      <c r="Y96" s="341">
        <v>45566</v>
      </c>
      <c r="Z96" s="125">
        <v>45597</v>
      </c>
      <c r="AA96" s="150"/>
      <c r="AB96" s="13"/>
    </row>
    <row r="97" spans="1:28" ht="30">
      <c r="A97" s="188"/>
      <c r="B97" s="34"/>
      <c r="C97" s="22" t="s">
        <v>83</v>
      </c>
      <c r="D97" s="23"/>
      <c r="E97" s="25"/>
      <c r="F97" s="31" t="s">
        <v>304</v>
      </c>
      <c r="G97" s="80">
        <v>16675.14</v>
      </c>
      <c r="H97" s="80">
        <v>20713.419999999998</v>
      </c>
      <c r="I97" s="80">
        <v>36936.82</v>
      </c>
      <c r="J97" s="80">
        <v>40672.99</v>
      </c>
      <c r="K97" s="80">
        <v>45532.77</v>
      </c>
      <c r="L97" s="80">
        <v>36232.720000000001</v>
      </c>
      <c r="M97" s="80">
        <v>26652.43</v>
      </c>
      <c r="N97" s="80">
        <v>20707.04</v>
      </c>
      <c r="O97" s="80">
        <v>22935.18</v>
      </c>
      <c r="P97" s="80">
        <v>22415.67</v>
      </c>
      <c r="Q97" s="80">
        <v>23926.799999999999</v>
      </c>
      <c r="R97" s="172">
        <v>26300.1</v>
      </c>
      <c r="S97" s="172">
        <v>26732.560000000001</v>
      </c>
      <c r="T97" s="172">
        <v>35096.980000000003</v>
      </c>
      <c r="U97" s="172">
        <v>37225.96</v>
      </c>
      <c r="V97" s="172">
        <v>43530.87</v>
      </c>
      <c r="W97" s="172">
        <v>44271.14</v>
      </c>
      <c r="X97" s="362">
        <v>42970.3</v>
      </c>
      <c r="Y97" s="172">
        <v>32158.25</v>
      </c>
      <c r="Z97" s="172"/>
      <c r="AA97" s="152" t="s">
        <v>146</v>
      </c>
      <c r="AB97" s="13"/>
    </row>
    <row r="98" spans="1:28" ht="30">
      <c r="A98" s="186"/>
      <c r="B98" s="1"/>
      <c r="C98" s="22" t="s">
        <v>84</v>
      </c>
      <c r="D98" s="23"/>
      <c r="E98" s="23"/>
      <c r="F98" s="31" t="s">
        <v>320</v>
      </c>
      <c r="G98" s="113">
        <v>123873.101</v>
      </c>
      <c r="H98" s="113">
        <v>126601.67</v>
      </c>
      <c r="I98" s="113">
        <v>127382.73</v>
      </c>
      <c r="J98" s="113">
        <v>126313.02</v>
      </c>
      <c r="K98" s="113">
        <v>137594.35</v>
      </c>
      <c r="L98" s="113">
        <v>130538.47</v>
      </c>
      <c r="M98" s="113">
        <v>133501.13</v>
      </c>
      <c r="N98" s="113">
        <v>114729.25</v>
      </c>
      <c r="O98" s="113">
        <v>115946.77</v>
      </c>
      <c r="P98" s="113">
        <v>128008.6</v>
      </c>
      <c r="Q98" s="113">
        <v>118704.67</v>
      </c>
      <c r="R98" s="60">
        <v>129965.03</v>
      </c>
      <c r="S98" s="60">
        <v>136309.88</v>
      </c>
      <c r="T98" s="60">
        <v>145046.15</v>
      </c>
      <c r="U98" s="60">
        <v>139791.54999999999</v>
      </c>
      <c r="V98" s="60">
        <v>134935.87</v>
      </c>
      <c r="W98" s="60">
        <v>132424.41</v>
      </c>
      <c r="X98" s="172">
        <v>128817.59</v>
      </c>
      <c r="Y98" s="411">
        <v>134170.22</v>
      </c>
      <c r="Z98" s="411">
        <v>117800.48</v>
      </c>
      <c r="AA98" s="154" t="s">
        <v>103</v>
      </c>
      <c r="AB98" s="13"/>
    </row>
    <row r="99" spans="1:28" s="78" customFormat="1" ht="30">
      <c r="A99" s="188">
        <v>25</v>
      </c>
      <c r="B99" s="179"/>
      <c r="C99" s="95" t="s">
        <v>142</v>
      </c>
      <c r="D99" s="96" t="s">
        <v>24</v>
      </c>
      <c r="E99" s="97" t="s">
        <v>124</v>
      </c>
      <c r="F99" s="31" t="s">
        <v>321</v>
      </c>
      <c r="G99" s="119">
        <f t="shared" ref="G99:Z99" si="2">G100+G101+G102+G103+G104</f>
        <v>38.36</v>
      </c>
      <c r="H99" s="119">
        <f t="shared" si="2"/>
        <v>44.71</v>
      </c>
      <c r="I99" s="119">
        <f t="shared" si="2"/>
        <v>42.27</v>
      </c>
      <c r="J99" s="119">
        <f t="shared" si="2"/>
        <v>42.58</v>
      </c>
      <c r="K99" s="119">
        <f t="shared" si="2"/>
        <v>43.069999999999993</v>
      </c>
      <c r="L99" s="119">
        <f t="shared" si="2"/>
        <v>42.76</v>
      </c>
      <c r="M99" s="119">
        <f t="shared" si="2"/>
        <v>44.09</v>
      </c>
      <c r="N99" s="119">
        <f t="shared" si="2"/>
        <v>43.14</v>
      </c>
      <c r="O99" s="119">
        <f t="shared" si="2"/>
        <v>44.44</v>
      </c>
      <c r="P99" s="119">
        <f t="shared" si="2"/>
        <v>43.65</v>
      </c>
      <c r="Q99" s="119">
        <f t="shared" si="2"/>
        <v>36.599999999999994</v>
      </c>
      <c r="R99" s="119">
        <f t="shared" si="2"/>
        <v>37.68</v>
      </c>
      <c r="S99" s="119">
        <f t="shared" si="2"/>
        <v>38.090000000000003</v>
      </c>
      <c r="T99" s="119">
        <f t="shared" si="2"/>
        <v>43.92</v>
      </c>
      <c r="U99" s="119">
        <f t="shared" si="2"/>
        <v>43.32</v>
      </c>
      <c r="V99" s="119">
        <f t="shared" si="2"/>
        <v>44.87</v>
      </c>
      <c r="W99" s="119">
        <f t="shared" si="2"/>
        <v>44.44</v>
      </c>
      <c r="X99" s="119">
        <f t="shared" si="2"/>
        <v>43.569999999999993</v>
      </c>
      <c r="Y99" s="119">
        <f t="shared" si="2"/>
        <v>44.199999999999996</v>
      </c>
      <c r="Z99" s="119">
        <f t="shared" si="2"/>
        <v>44.03</v>
      </c>
      <c r="AA99" s="161" t="s">
        <v>125</v>
      </c>
      <c r="AB99" s="13"/>
    </row>
    <row r="100" spans="1:28" s="78" customFormat="1">
      <c r="A100" s="188"/>
      <c r="B100" s="2"/>
      <c r="C100" s="98" t="s">
        <v>119</v>
      </c>
      <c r="D100" s="87"/>
      <c r="E100" s="87"/>
      <c r="F100" s="102"/>
      <c r="G100" s="46">
        <v>23.45</v>
      </c>
      <c r="H100" s="46">
        <v>26.39</v>
      </c>
      <c r="I100" s="46">
        <v>24.03</v>
      </c>
      <c r="J100" s="46">
        <v>24.82</v>
      </c>
      <c r="K100" s="46">
        <v>27.55</v>
      </c>
      <c r="L100" s="46">
        <v>26.51</v>
      </c>
      <c r="M100" s="46">
        <v>28.46</v>
      </c>
      <c r="N100" s="46">
        <v>27.65</v>
      </c>
      <c r="O100" s="46">
        <v>28.27</v>
      </c>
      <c r="P100" s="46">
        <v>28.73</v>
      </c>
      <c r="Q100" s="46">
        <v>23.32</v>
      </c>
      <c r="R100" s="46">
        <v>24.93</v>
      </c>
      <c r="S100" s="46">
        <v>25.27</v>
      </c>
      <c r="T100" s="46">
        <v>25.7</v>
      </c>
      <c r="U100" s="46">
        <v>24.66</v>
      </c>
      <c r="V100" s="46">
        <v>26.54</v>
      </c>
      <c r="W100" s="56">
        <v>26.21</v>
      </c>
      <c r="X100" s="56">
        <v>24.81</v>
      </c>
      <c r="Y100" s="56">
        <v>25.83</v>
      </c>
      <c r="Z100" s="222">
        <v>26.21</v>
      </c>
      <c r="AA100" s="150"/>
      <c r="AB100" s="13"/>
    </row>
    <row r="101" spans="1:28" s="78" customFormat="1">
      <c r="A101" s="188"/>
      <c r="B101" s="2"/>
      <c r="C101" s="98" t="s">
        <v>120</v>
      </c>
      <c r="D101" s="87"/>
      <c r="E101" s="87"/>
      <c r="F101" s="102"/>
      <c r="G101" s="46">
        <v>3.68</v>
      </c>
      <c r="H101" s="46">
        <v>4.18</v>
      </c>
      <c r="I101" s="46">
        <v>3.96</v>
      </c>
      <c r="J101" s="46">
        <v>4.37</v>
      </c>
      <c r="K101" s="46">
        <v>3.09</v>
      </c>
      <c r="L101" s="46">
        <v>4</v>
      </c>
      <c r="M101" s="46">
        <v>3.73</v>
      </c>
      <c r="N101" s="46">
        <v>3.49</v>
      </c>
      <c r="O101" s="46">
        <v>3.7</v>
      </c>
      <c r="P101" s="46">
        <v>3.47</v>
      </c>
      <c r="Q101" s="46">
        <v>3.07</v>
      </c>
      <c r="R101" s="46">
        <v>2.19</v>
      </c>
      <c r="S101" s="46">
        <v>2.06</v>
      </c>
      <c r="T101" s="46">
        <v>4.5</v>
      </c>
      <c r="U101" s="46">
        <v>3.44</v>
      </c>
      <c r="V101" s="46">
        <v>3.73</v>
      </c>
      <c r="W101" s="56">
        <v>4.03</v>
      </c>
      <c r="X101" s="56">
        <v>3.77</v>
      </c>
      <c r="Y101" s="56">
        <v>3.5</v>
      </c>
      <c r="Z101" s="222">
        <v>3.23</v>
      </c>
      <c r="AA101" s="150"/>
      <c r="AB101" s="13"/>
    </row>
    <row r="102" spans="1:28" s="85" customFormat="1">
      <c r="A102" s="188"/>
      <c r="B102" s="2"/>
      <c r="C102" s="98" t="s">
        <v>121</v>
      </c>
      <c r="D102" s="87"/>
      <c r="E102" s="87"/>
      <c r="F102" s="102"/>
      <c r="G102" s="46">
        <v>0.49</v>
      </c>
      <c r="H102" s="46">
        <v>0.5</v>
      </c>
      <c r="I102" s="46">
        <v>0.49</v>
      </c>
      <c r="J102" s="46">
        <v>0.49</v>
      </c>
      <c r="K102" s="46">
        <v>0.54</v>
      </c>
      <c r="L102" s="46">
        <v>0.57999999999999996</v>
      </c>
      <c r="M102" s="46">
        <v>0.46</v>
      </c>
      <c r="N102" s="46">
        <v>0.55000000000000004</v>
      </c>
      <c r="O102" s="46">
        <v>0.56000000000000005</v>
      </c>
      <c r="P102" s="46">
        <v>0.66</v>
      </c>
      <c r="Q102" s="46">
        <v>0.49</v>
      </c>
      <c r="R102" s="46">
        <v>0.56999999999999995</v>
      </c>
      <c r="S102" s="46">
        <v>0.51</v>
      </c>
      <c r="T102" s="46">
        <v>0.35</v>
      </c>
      <c r="U102" s="46">
        <v>0.57999999999999996</v>
      </c>
      <c r="V102" s="46">
        <v>0.52</v>
      </c>
      <c r="W102" s="46">
        <v>0.61</v>
      </c>
      <c r="X102" s="46">
        <v>0.68</v>
      </c>
      <c r="Y102" s="46">
        <v>0.8</v>
      </c>
      <c r="Z102" s="46">
        <v>0.73</v>
      </c>
      <c r="AA102" s="150"/>
      <c r="AB102" s="13"/>
    </row>
    <row r="103" spans="1:28" s="85" customFormat="1">
      <c r="A103" s="188"/>
      <c r="B103" s="2"/>
      <c r="C103" s="98" t="s">
        <v>122</v>
      </c>
      <c r="D103" s="87"/>
      <c r="E103" s="87"/>
      <c r="F103" s="102"/>
      <c r="G103" s="46">
        <v>6.67</v>
      </c>
      <c r="H103" s="46">
        <v>9.01</v>
      </c>
      <c r="I103" s="46">
        <v>8.75</v>
      </c>
      <c r="J103" s="46">
        <v>8.89</v>
      </c>
      <c r="K103" s="46">
        <v>8.09</v>
      </c>
      <c r="L103" s="46">
        <v>7.46</v>
      </c>
      <c r="M103" s="46">
        <v>7.56</v>
      </c>
      <c r="N103" s="46">
        <v>8.09</v>
      </c>
      <c r="O103" s="46">
        <v>9.33</v>
      </c>
      <c r="P103" s="46">
        <v>8</v>
      </c>
      <c r="Q103" s="46">
        <v>6.75</v>
      </c>
      <c r="R103" s="46">
        <v>6.88</v>
      </c>
      <c r="S103" s="46">
        <v>7.26</v>
      </c>
      <c r="T103" s="46">
        <v>8.69</v>
      </c>
      <c r="U103" s="46">
        <v>9.2200000000000006</v>
      </c>
      <c r="V103" s="46">
        <v>9.86</v>
      </c>
      <c r="W103" s="46">
        <v>9.51</v>
      </c>
      <c r="X103" s="46">
        <v>9.34</v>
      </c>
      <c r="Y103" s="46">
        <v>8.67</v>
      </c>
      <c r="Z103" s="46">
        <v>9.0299999999999994</v>
      </c>
      <c r="AA103" s="150"/>
      <c r="AB103" s="13"/>
    </row>
    <row r="104" spans="1:28" s="78" customFormat="1">
      <c r="A104" s="188"/>
      <c r="B104" s="2"/>
      <c r="C104" s="98" t="s">
        <v>123</v>
      </c>
      <c r="D104" s="87"/>
      <c r="E104" s="87"/>
      <c r="F104" s="102"/>
      <c r="G104" s="46">
        <v>4.07</v>
      </c>
      <c r="H104" s="46">
        <v>4.63</v>
      </c>
      <c r="I104" s="46">
        <v>5.04</v>
      </c>
      <c r="J104" s="46">
        <v>4.01</v>
      </c>
      <c r="K104" s="46">
        <v>3.8</v>
      </c>
      <c r="L104" s="46">
        <v>4.21</v>
      </c>
      <c r="M104" s="46">
        <v>3.88</v>
      </c>
      <c r="N104" s="46">
        <v>3.36</v>
      </c>
      <c r="O104" s="46">
        <v>2.58</v>
      </c>
      <c r="P104" s="46">
        <v>2.79</v>
      </c>
      <c r="Q104" s="46">
        <v>2.97</v>
      </c>
      <c r="R104" s="46">
        <v>3.11</v>
      </c>
      <c r="S104" s="46">
        <v>2.99</v>
      </c>
      <c r="T104" s="46">
        <v>4.68</v>
      </c>
      <c r="U104" s="46">
        <v>5.42</v>
      </c>
      <c r="V104" s="46">
        <v>4.22</v>
      </c>
      <c r="W104" s="46">
        <v>4.08</v>
      </c>
      <c r="X104" s="46">
        <v>4.97</v>
      </c>
      <c r="Y104" s="46">
        <v>5.4</v>
      </c>
      <c r="Z104" s="46">
        <v>4.83</v>
      </c>
      <c r="AA104" s="150"/>
      <c r="AB104" s="13"/>
    </row>
    <row r="105" spans="1:28" s="134" customFormat="1" ht="45">
      <c r="A105" s="189">
        <v>26</v>
      </c>
      <c r="B105" s="137"/>
      <c r="C105" s="131" t="s">
        <v>143</v>
      </c>
      <c r="D105" s="132" t="s">
        <v>24</v>
      </c>
      <c r="E105" s="133" t="s">
        <v>126</v>
      </c>
      <c r="F105" s="60" t="s">
        <v>328</v>
      </c>
      <c r="G105" s="115">
        <v>13374</v>
      </c>
      <c r="H105" s="115">
        <v>11207</v>
      </c>
      <c r="I105" s="115">
        <v>9744</v>
      </c>
      <c r="J105" s="115">
        <v>7793</v>
      </c>
      <c r="K105" s="115">
        <v>7994</v>
      </c>
      <c r="L105" s="115">
        <v>8775</v>
      </c>
      <c r="M105" s="115">
        <v>10512</v>
      </c>
      <c r="N105" s="115">
        <v>12440</v>
      </c>
      <c r="O105" s="115">
        <v>13155</v>
      </c>
      <c r="P105" s="115">
        <v>13414</v>
      </c>
      <c r="Q105" s="115">
        <v>15228</v>
      </c>
      <c r="R105" s="114">
        <v>18005</v>
      </c>
      <c r="S105" s="114">
        <v>11215</v>
      </c>
      <c r="T105" s="115">
        <v>13761</v>
      </c>
      <c r="U105" s="115">
        <v>11754</v>
      </c>
      <c r="V105" s="115">
        <v>10898</v>
      </c>
      <c r="W105" s="115">
        <v>10040</v>
      </c>
      <c r="X105" s="114">
        <v>9956</v>
      </c>
      <c r="Y105" s="114">
        <v>11494</v>
      </c>
      <c r="Z105" s="412"/>
      <c r="AA105" s="162" t="s">
        <v>170</v>
      </c>
      <c r="AB105" s="13"/>
    </row>
    <row r="106" spans="1:28" s="78" customFormat="1">
      <c r="A106" s="188"/>
      <c r="B106" s="34"/>
      <c r="C106" s="35"/>
      <c r="D106" s="79"/>
      <c r="E106" s="79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  <c r="AA106" s="150"/>
      <c r="AB106" s="13"/>
    </row>
    <row r="107" spans="1:28" ht="21">
      <c r="A107" s="187" t="s">
        <v>89</v>
      </c>
      <c r="B107" s="176"/>
      <c r="C107" s="365" t="s">
        <v>90</v>
      </c>
      <c r="D107" s="366"/>
      <c r="E107" s="366"/>
      <c r="F107" s="366"/>
      <c r="G107" s="331"/>
      <c r="H107" s="331"/>
      <c r="I107" s="218"/>
      <c r="J107" s="225"/>
      <c r="K107" s="227"/>
      <c r="L107" s="231"/>
      <c r="M107" s="235"/>
      <c r="N107" s="242"/>
      <c r="O107" s="247"/>
      <c r="P107" s="254"/>
      <c r="Q107" s="254"/>
      <c r="R107" s="257"/>
      <c r="S107" s="263"/>
      <c r="T107" s="269"/>
      <c r="U107" s="274"/>
      <c r="V107" s="269"/>
      <c r="W107" s="277"/>
      <c r="X107" s="331"/>
      <c r="Y107" s="331"/>
      <c r="Z107" s="360"/>
      <c r="AA107" s="150"/>
      <c r="AB107" s="13"/>
    </row>
    <row r="108" spans="1:28" ht="21">
      <c r="A108" s="187"/>
      <c r="B108" s="176"/>
      <c r="C108" s="15"/>
      <c r="D108" s="16"/>
      <c r="E108" s="16"/>
      <c r="F108" s="16"/>
      <c r="G108" s="125">
        <v>45039</v>
      </c>
      <c r="H108" s="125">
        <v>45069</v>
      </c>
      <c r="I108" s="37">
        <v>45078</v>
      </c>
      <c r="J108" s="37">
        <v>45108</v>
      </c>
      <c r="K108" s="37">
        <v>45161</v>
      </c>
      <c r="L108" s="37">
        <v>45170</v>
      </c>
      <c r="M108" s="37">
        <v>45200</v>
      </c>
      <c r="N108" s="37">
        <v>45253</v>
      </c>
      <c r="O108" s="37">
        <v>45283</v>
      </c>
      <c r="P108" s="37">
        <v>45292</v>
      </c>
      <c r="Q108" s="37">
        <v>45323</v>
      </c>
      <c r="R108" s="37">
        <v>45375</v>
      </c>
      <c r="S108" s="37">
        <v>45383</v>
      </c>
      <c r="T108" s="37">
        <v>45413</v>
      </c>
      <c r="U108" s="37">
        <v>45444</v>
      </c>
      <c r="V108" s="37">
        <v>45474</v>
      </c>
      <c r="W108" s="37">
        <v>45505</v>
      </c>
      <c r="X108" s="37">
        <v>45536</v>
      </c>
      <c r="Y108" s="37">
        <v>45566</v>
      </c>
      <c r="Z108" s="37"/>
      <c r="AA108" s="150"/>
      <c r="AB108" s="13"/>
    </row>
    <row r="109" spans="1:28">
      <c r="A109" s="188">
        <v>27</v>
      </c>
      <c r="B109" s="34"/>
      <c r="C109" s="3" t="s">
        <v>91</v>
      </c>
      <c r="D109" s="2"/>
      <c r="E109" s="33"/>
      <c r="F109" s="13" t="s">
        <v>323</v>
      </c>
      <c r="G109"/>
      <c r="H109"/>
      <c r="I109" s="28"/>
      <c r="J109" s="28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372" t="s">
        <v>226</v>
      </c>
      <c r="AB109" s="13"/>
    </row>
    <row r="110" spans="1:28" ht="15.75">
      <c r="A110" s="186"/>
      <c r="B110" s="1"/>
      <c r="C110" s="26" t="s">
        <v>92</v>
      </c>
      <c r="D110" s="6" t="s">
        <v>24</v>
      </c>
      <c r="E110" s="43" t="s">
        <v>102</v>
      </c>
      <c r="F110" s="47"/>
      <c r="G110" s="53">
        <v>1130043</v>
      </c>
      <c r="H110" s="53">
        <v>957298</v>
      </c>
      <c r="I110" s="53">
        <v>1182618</v>
      </c>
      <c r="J110" s="53">
        <v>1344626</v>
      </c>
      <c r="K110" s="53">
        <v>1182543</v>
      </c>
      <c r="L110" s="53">
        <v>1250898</v>
      </c>
      <c r="M110" s="53">
        <v>1139137</v>
      </c>
      <c r="N110" s="53">
        <v>1105063</v>
      </c>
      <c r="O110" s="53">
        <v>1561961</v>
      </c>
      <c r="P110" s="53">
        <v>1602186</v>
      </c>
      <c r="Q110" s="53">
        <v>1547837</v>
      </c>
      <c r="R110" s="53">
        <v>1441024</v>
      </c>
      <c r="S110" s="53">
        <v>1221578</v>
      </c>
      <c r="T110" s="53">
        <v>1248151</v>
      </c>
      <c r="U110" s="53">
        <v>1271866</v>
      </c>
      <c r="V110" s="53">
        <v>1453049</v>
      </c>
      <c r="W110" s="53">
        <v>1326461</v>
      </c>
      <c r="X110" s="53">
        <v>1464937</v>
      </c>
      <c r="Y110" s="53">
        <v>1341391</v>
      </c>
      <c r="Z110" s="29"/>
      <c r="AA110" s="373"/>
      <c r="AB110" s="13"/>
    </row>
    <row r="111" spans="1:28" ht="15.75">
      <c r="A111" s="186"/>
      <c r="B111" s="1"/>
      <c r="C111" s="17" t="s">
        <v>93</v>
      </c>
      <c r="D111" s="6" t="s">
        <v>24</v>
      </c>
      <c r="E111" s="47"/>
      <c r="F111" s="47"/>
      <c r="G111" s="53">
        <v>6245</v>
      </c>
      <c r="H111" s="53">
        <v>5929</v>
      </c>
      <c r="I111" s="53">
        <v>5240</v>
      </c>
      <c r="J111" s="53">
        <v>4997</v>
      </c>
      <c r="K111" s="53">
        <v>4939</v>
      </c>
      <c r="L111" s="53">
        <v>3755</v>
      </c>
      <c r="M111" s="53">
        <v>3782</v>
      </c>
      <c r="N111" s="53">
        <v>2967</v>
      </c>
      <c r="O111" s="53">
        <v>2643</v>
      </c>
      <c r="P111" s="53">
        <v>2806</v>
      </c>
      <c r="Q111" s="53">
        <v>2698</v>
      </c>
      <c r="R111" s="53">
        <v>2261</v>
      </c>
      <c r="S111" s="53">
        <v>5242</v>
      </c>
      <c r="T111" s="53">
        <v>5642</v>
      </c>
      <c r="U111" s="53">
        <v>4418</v>
      </c>
      <c r="V111" s="53">
        <v>4507</v>
      </c>
      <c r="W111" s="53">
        <v>3943</v>
      </c>
      <c r="X111" s="53">
        <v>3139</v>
      </c>
      <c r="Y111" s="53">
        <v>2404</v>
      </c>
      <c r="Z111" s="39"/>
      <c r="AA111" s="374"/>
      <c r="AB111" s="13"/>
    </row>
    <row r="112" spans="1:28" ht="30">
      <c r="A112" s="188">
        <v>28</v>
      </c>
      <c r="B112" s="34"/>
      <c r="C112" s="27" t="s">
        <v>94</v>
      </c>
      <c r="D112" s="47" t="s">
        <v>24</v>
      </c>
      <c r="E112" s="43" t="s">
        <v>102</v>
      </c>
      <c r="F112" s="102" t="s">
        <v>308</v>
      </c>
      <c r="G112" s="36">
        <v>29549573</v>
      </c>
      <c r="H112" s="36">
        <v>29830755</v>
      </c>
      <c r="I112" s="36">
        <v>30125801</v>
      </c>
      <c r="J112" s="36">
        <v>30537326</v>
      </c>
      <c r="K112" s="36">
        <v>30748728</v>
      </c>
      <c r="L112" s="36">
        <v>30682711</v>
      </c>
      <c r="M112" s="36">
        <v>30373407</v>
      </c>
      <c r="N112" s="36">
        <v>30166394</v>
      </c>
      <c r="O112" s="36">
        <v>30451326</v>
      </c>
      <c r="P112" s="36">
        <v>30173441</v>
      </c>
      <c r="Q112" s="342" t="s">
        <v>283</v>
      </c>
      <c r="R112" s="342" t="s">
        <v>284</v>
      </c>
      <c r="S112" s="36">
        <v>30041625</v>
      </c>
      <c r="T112" s="36">
        <v>31014485</v>
      </c>
      <c r="U112" s="36">
        <v>31387564</v>
      </c>
      <c r="V112" s="36">
        <v>31841866</v>
      </c>
      <c r="W112" s="36">
        <v>31860896</v>
      </c>
      <c r="X112" s="36">
        <v>31974405</v>
      </c>
      <c r="Y112" s="36">
        <v>30716930</v>
      </c>
      <c r="Z112" s="35"/>
      <c r="AA112" s="163" t="s">
        <v>330</v>
      </c>
      <c r="AB112" s="13"/>
    </row>
    <row r="113" spans="1:28" ht="15.75">
      <c r="A113" s="190">
        <v>29</v>
      </c>
      <c r="B113" s="21"/>
      <c r="C113" s="21" t="s">
        <v>95</v>
      </c>
      <c r="D113" s="6" t="s">
        <v>85</v>
      </c>
      <c r="E113" s="47"/>
      <c r="F113" s="351">
        <v>45558</v>
      </c>
      <c r="G113"/>
      <c r="H113"/>
      <c r="I113"/>
      <c r="J113"/>
      <c r="K113"/>
      <c r="L113"/>
      <c r="M113"/>
      <c r="N113"/>
      <c r="O113" s="28"/>
      <c r="P113" s="28"/>
      <c r="Q113" s="116" t="s">
        <v>97</v>
      </c>
      <c r="R113" s="102" t="s">
        <v>147</v>
      </c>
      <c r="S113" s="102" t="s">
        <v>156</v>
      </c>
      <c r="T113" s="105" t="s">
        <v>162</v>
      </c>
      <c r="U113" s="105" t="s">
        <v>198</v>
      </c>
      <c r="V113" s="102" t="s">
        <v>299</v>
      </c>
      <c r="W113" s="28"/>
      <c r="X113" s="28"/>
      <c r="Y113" s="28"/>
      <c r="Z113" s="28"/>
      <c r="AA113" s="404" t="s">
        <v>298</v>
      </c>
      <c r="AB113" s="13"/>
    </row>
    <row r="114" spans="1:28">
      <c r="A114" s="186"/>
      <c r="B114" s="1"/>
      <c r="C114" s="22" t="s">
        <v>96</v>
      </c>
      <c r="D114" s="23"/>
      <c r="E114" s="31"/>
      <c r="F114" s="31"/>
      <c r="G114"/>
      <c r="H114"/>
      <c r="I114"/>
      <c r="J114"/>
      <c r="K114"/>
      <c r="L114"/>
      <c r="M114"/>
      <c r="N114"/>
      <c r="O114" s="29"/>
      <c r="P114" s="29"/>
      <c r="Q114" s="106" t="s">
        <v>99</v>
      </c>
      <c r="R114" s="106" t="s">
        <v>148</v>
      </c>
      <c r="S114" s="102" t="s">
        <v>158</v>
      </c>
      <c r="T114" s="107" t="s">
        <v>163</v>
      </c>
      <c r="U114" s="105" t="s">
        <v>199</v>
      </c>
      <c r="V114" s="102" t="s">
        <v>300</v>
      </c>
      <c r="W114" s="29"/>
      <c r="X114" s="29"/>
      <c r="Y114" s="29"/>
      <c r="Z114" s="29"/>
      <c r="AA114" s="404"/>
      <c r="AB114" s="13"/>
    </row>
    <row r="115" spans="1:28">
      <c r="A115" s="188"/>
      <c r="B115" s="34"/>
      <c r="C115" s="22" t="s">
        <v>98</v>
      </c>
      <c r="D115" s="23"/>
      <c r="E115" s="31"/>
      <c r="F115" s="31"/>
      <c r="G115" s="238"/>
      <c r="H115" s="238"/>
      <c r="I115" s="238"/>
      <c r="J115" s="238"/>
      <c r="K115" s="238"/>
      <c r="L115" s="238"/>
      <c r="M115" s="238"/>
      <c r="N115" s="238"/>
      <c r="O115" s="29"/>
      <c r="P115"/>
      <c r="Q115" s="106" t="s">
        <v>101</v>
      </c>
      <c r="R115" s="87" t="s">
        <v>149</v>
      </c>
      <c r="S115" s="102" t="s">
        <v>157</v>
      </c>
      <c r="T115" s="107" t="s">
        <v>164</v>
      </c>
      <c r="U115" s="105" t="s">
        <v>200</v>
      </c>
      <c r="V115" s="102" t="s">
        <v>301</v>
      </c>
      <c r="W115" s="29"/>
      <c r="X115" s="29"/>
      <c r="Y115" s="29"/>
      <c r="Z115" s="29"/>
      <c r="AA115" s="404"/>
      <c r="AB115" s="13"/>
    </row>
    <row r="116" spans="1:28">
      <c r="A116" s="188"/>
      <c r="B116" s="34"/>
      <c r="C116" s="22" t="s">
        <v>100</v>
      </c>
      <c r="D116" s="23"/>
      <c r="E116" s="23"/>
      <c r="F116" s="31"/>
      <c r="G116" s="238"/>
      <c r="H116" s="238"/>
      <c r="I116" s="238"/>
      <c r="J116" s="238"/>
      <c r="K116" s="238"/>
      <c r="L116" s="238"/>
      <c r="M116" s="238"/>
      <c r="N116" s="238"/>
      <c r="O116" s="39"/>
      <c r="P116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404"/>
      <c r="AB116" s="13"/>
    </row>
    <row r="117" spans="1:28" s="85" customFormat="1">
      <c r="A117" s="191"/>
      <c r="B117" s="88"/>
      <c r="C117" s="89"/>
      <c r="D117" s="89"/>
      <c r="E117" s="89"/>
      <c r="F117" s="89"/>
      <c r="G117" s="239"/>
      <c r="H117" s="239"/>
      <c r="I117" s="239"/>
      <c r="J117" s="239"/>
      <c r="K117" s="238"/>
      <c r="L117" s="238"/>
      <c r="M117" s="77"/>
      <c r="N117" s="77"/>
      <c r="O117" s="77"/>
      <c r="P117" s="77"/>
      <c r="Q117" s="77"/>
      <c r="R117" s="77"/>
      <c r="S117" s="77"/>
      <c r="T117" s="77"/>
      <c r="U117" s="77"/>
      <c r="V117" s="77"/>
      <c r="W117" s="77"/>
      <c r="X117" s="77"/>
      <c r="Y117" s="77"/>
      <c r="Z117" s="77"/>
      <c r="AA117" s="154"/>
      <c r="AB117" s="13"/>
    </row>
    <row r="118" spans="1:28" s="85" customFormat="1" ht="21">
      <c r="A118" s="187" t="s">
        <v>133</v>
      </c>
      <c r="B118" s="176"/>
      <c r="C118" s="375" t="s">
        <v>153</v>
      </c>
      <c r="D118" s="376"/>
      <c r="E118" s="376"/>
      <c r="F118" s="376"/>
      <c r="G118" s="213"/>
      <c r="H118" s="216"/>
      <c r="I118" s="219"/>
      <c r="J118" s="226"/>
      <c r="K118" s="228"/>
      <c r="L118" s="232"/>
      <c r="M118" s="236"/>
      <c r="N118" s="243"/>
      <c r="O118" s="248"/>
      <c r="P118" s="255"/>
      <c r="Q118" s="255"/>
      <c r="R118" s="258"/>
      <c r="S118" s="264"/>
      <c r="T118" s="270"/>
      <c r="U118" s="275"/>
      <c r="V118" s="270"/>
      <c r="W118" s="278"/>
      <c r="X118" s="330"/>
      <c r="Y118" s="330"/>
      <c r="Z118" s="358"/>
      <c r="AA118" s="154"/>
      <c r="AB118" s="13"/>
    </row>
    <row r="119" spans="1:28" s="85" customFormat="1" ht="46.5">
      <c r="A119" s="188">
        <v>30</v>
      </c>
      <c r="B119" s="2"/>
      <c r="C119" s="104" t="s">
        <v>145</v>
      </c>
      <c r="D119" s="99" t="s">
        <v>24</v>
      </c>
      <c r="E119" s="100" t="s">
        <v>130</v>
      </c>
      <c r="F119" s="102" t="s">
        <v>311</v>
      </c>
      <c r="G119" s="112" t="s">
        <v>174</v>
      </c>
      <c r="H119" s="112" t="s">
        <v>178</v>
      </c>
      <c r="I119" s="112" t="s">
        <v>173</v>
      </c>
      <c r="J119" s="112" t="s">
        <v>186</v>
      </c>
      <c r="K119" s="112" t="s">
        <v>190</v>
      </c>
      <c r="L119" s="112" t="s">
        <v>196</v>
      </c>
      <c r="M119" s="112" t="s">
        <v>197</v>
      </c>
      <c r="N119" s="112" t="s">
        <v>208</v>
      </c>
      <c r="O119" s="112" t="s">
        <v>209</v>
      </c>
      <c r="P119" s="112" t="s">
        <v>210</v>
      </c>
      <c r="Q119" s="112" t="s">
        <v>211</v>
      </c>
      <c r="R119" s="112" t="s">
        <v>222</v>
      </c>
      <c r="S119" s="112" t="s">
        <v>227</v>
      </c>
      <c r="T119" s="112" t="s">
        <v>223</v>
      </c>
      <c r="U119" s="112" t="s">
        <v>235</v>
      </c>
      <c r="V119" s="363" t="s">
        <v>302</v>
      </c>
      <c r="W119" s="112" t="s">
        <v>303</v>
      </c>
      <c r="X119" s="112" t="s">
        <v>324</v>
      </c>
      <c r="Y119" s="112" t="s">
        <v>325</v>
      </c>
      <c r="Z119" s="244"/>
      <c r="AA119" s="240" t="s">
        <v>132</v>
      </c>
      <c r="AB119" s="13"/>
    </row>
    <row r="120" spans="1:28" s="85" customFormat="1" ht="21">
      <c r="A120" s="188"/>
      <c r="B120" s="2"/>
      <c r="C120" s="101" t="s">
        <v>127</v>
      </c>
      <c r="D120" s="99"/>
      <c r="E120" s="100"/>
      <c r="F120" s="102"/>
      <c r="G120" s="51">
        <v>1172.52</v>
      </c>
      <c r="H120" s="51">
        <v>1172.57</v>
      </c>
      <c r="I120" s="51">
        <v>1173.8900000000001</v>
      </c>
      <c r="J120" s="51">
        <v>1176.8499999999999</v>
      </c>
      <c r="K120" s="44">
        <v>1179.21</v>
      </c>
      <c r="L120" s="51">
        <v>1181.1300000000001</v>
      </c>
      <c r="M120" s="51">
        <v>1182.31</v>
      </c>
      <c r="N120" s="51">
        <v>1185.73</v>
      </c>
      <c r="O120" s="51">
        <v>1190.33</v>
      </c>
      <c r="P120" s="51">
        <v>1193.25</v>
      </c>
      <c r="Q120" s="51">
        <v>1197.75</v>
      </c>
      <c r="R120" s="51">
        <v>1199.28</v>
      </c>
      <c r="S120" s="51">
        <v>1201.22</v>
      </c>
      <c r="T120" s="51">
        <v>1203.69</v>
      </c>
      <c r="U120" s="51">
        <v>1205.6400000000001</v>
      </c>
      <c r="V120" s="51">
        <v>1205.17</v>
      </c>
      <c r="W120" s="51">
        <v>1200.07</v>
      </c>
      <c r="X120" s="413">
        <v>1190.6600000000001</v>
      </c>
      <c r="Y120" s="413">
        <v>1188.2</v>
      </c>
      <c r="Z120" s="173"/>
      <c r="AA120" s="154"/>
      <c r="AB120" s="13"/>
    </row>
    <row r="121" spans="1:28" s="85" customFormat="1" ht="21">
      <c r="A121" s="192"/>
      <c r="B121" s="42"/>
      <c r="C121" s="98" t="s">
        <v>128</v>
      </c>
      <c r="D121" s="90"/>
      <c r="E121" s="90"/>
      <c r="F121" s="117"/>
      <c r="G121" s="223">
        <v>1143.1300000000001</v>
      </c>
      <c r="H121" s="223">
        <v>1143.21</v>
      </c>
      <c r="I121" s="223">
        <v>1143.58</v>
      </c>
      <c r="J121" s="223">
        <v>1146.25</v>
      </c>
      <c r="K121" s="250">
        <v>1148.43</v>
      </c>
      <c r="L121" s="223">
        <v>1150.1500000000001</v>
      </c>
      <c r="M121" s="223">
        <v>1150.98</v>
      </c>
      <c r="N121" s="223">
        <v>1154.17</v>
      </c>
      <c r="O121" s="223">
        <v>1158.49</v>
      </c>
      <c r="P121" s="223">
        <v>1160.71</v>
      </c>
      <c r="Q121" s="223">
        <v>1164.6400000000001</v>
      </c>
      <c r="R121" s="223">
        <v>1165.49</v>
      </c>
      <c r="S121" s="223">
        <v>1166.96</v>
      </c>
      <c r="T121" s="223">
        <v>1168.95</v>
      </c>
      <c r="U121" s="223">
        <v>1170.53</v>
      </c>
      <c r="V121" s="223">
        <v>1169.6099999999999</v>
      </c>
      <c r="W121" s="223">
        <v>1163.83</v>
      </c>
      <c r="X121" s="223">
        <v>1153.72</v>
      </c>
      <c r="Y121" s="223">
        <v>1150.42</v>
      </c>
      <c r="Z121" s="173"/>
      <c r="AA121" s="154"/>
      <c r="AB121" s="13"/>
    </row>
    <row r="122" spans="1:28" s="85" customFormat="1" ht="21">
      <c r="A122" s="192"/>
      <c r="B122" s="42"/>
      <c r="C122" s="98" t="s">
        <v>129</v>
      </c>
      <c r="D122" s="90"/>
      <c r="E122" s="90"/>
      <c r="F122" s="117"/>
      <c r="G122" s="53">
        <v>29.39</v>
      </c>
      <c r="H122" s="53">
        <v>29.36</v>
      </c>
      <c r="I122" s="223">
        <v>30.31</v>
      </c>
      <c r="J122" s="223">
        <v>30.61</v>
      </c>
      <c r="K122" s="250">
        <v>30.78</v>
      </c>
      <c r="L122" s="223">
        <v>30.98</v>
      </c>
      <c r="M122" s="223">
        <v>31.33</v>
      </c>
      <c r="N122" s="223">
        <v>31.57</v>
      </c>
      <c r="O122" s="223">
        <v>31.84</v>
      </c>
      <c r="P122" s="223">
        <v>32.54</v>
      </c>
      <c r="Q122" s="223">
        <v>33.1</v>
      </c>
      <c r="R122" s="223">
        <v>33.79</v>
      </c>
      <c r="S122" s="223">
        <v>34.26</v>
      </c>
      <c r="T122" s="223">
        <v>34.729999999999997</v>
      </c>
      <c r="U122" s="223">
        <v>35.11</v>
      </c>
      <c r="V122" s="223">
        <v>35.56</v>
      </c>
      <c r="W122" s="223">
        <v>36.229999999999997</v>
      </c>
      <c r="X122" s="234">
        <v>36.93</v>
      </c>
      <c r="Y122" s="234">
        <v>37.79</v>
      </c>
      <c r="Z122" s="173"/>
      <c r="AA122" s="154"/>
      <c r="AB122" s="13"/>
    </row>
    <row r="123" spans="1:28" s="85" customFormat="1" ht="21">
      <c r="A123" s="188"/>
      <c r="B123" s="2"/>
      <c r="C123" s="101" t="s">
        <v>131</v>
      </c>
      <c r="D123" s="99"/>
      <c r="E123" s="90"/>
      <c r="F123" s="117"/>
      <c r="G123" s="51">
        <v>850.94</v>
      </c>
      <c r="H123" s="51">
        <v>856.81</v>
      </c>
      <c r="I123" s="51">
        <v>861.47</v>
      </c>
      <c r="J123" s="62">
        <v>868.2</v>
      </c>
      <c r="K123" s="62">
        <v>876.53</v>
      </c>
      <c r="L123" s="118">
        <v>885</v>
      </c>
      <c r="M123" s="118">
        <v>888.27</v>
      </c>
      <c r="N123" s="118">
        <v>896.61</v>
      </c>
      <c r="O123" s="118">
        <v>904.54</v>
      </c>
      <c r="P123" s="118">
        <v>911.03</v>
      </c>
      <c r="Q123" s="118">
        <v>916.77</v>
      </c>
      <c r="R123" s="118">
        <v>924.07</v>
      </c>
      <c r="S123" s="118">
        <v>928.41</v>
      </c>
      <c r="T123" s="118">
        <v>935.13</v>
      </c>
      <c r="U123" s="118">
        <v>940.75</v>
      </c>
      <c r="V123" s="118">
        <v>946.19</v>
      </c>
      <c r="W123" s="118">
        <v>949.21</v>
      </c>
      <c r="X123" s="51">
        <v>944.4</v>
      </c>
      <c r="Y123" s="51">
        <v>941.47</v>
      </c>
      <c r="Z123" s="173"/>
      <c r="AA123" s="154"/>
      <c r="AB123" s="13"/>
    </row>
    <row r="124" spans="1:28" s="85" customFormat="1" ht="21">
      <c r="A124" s="188"/>
      <c r="B124" s="2"/>
      <c r="C124" s="98" t="s">
        <v>128</v>
      </c>
      <c r="D124" s="90"/>
      <c r="E124" s="90"/>
      <c r="F124" s="117"/>
      <c r="G124" s="53">
        <v>817.04</v>
      </c>
      <c r="H124" s="53">
        <v>822.34</v>
      </c>
      <c r="I124" s="233">
        <v>826.37</v>
      </c>
      <c r="J124" s="233">
        <v>832.5</v>
      </c>
      <c r="K124" s="251">
        <v>840.12</v>
      </c>
      <c r="L124" s="233">
        <v>848.13</v>
      </c>
      <c r="M124" s="233">
        <v>850.92</v>
      </c>
      <c r="N124" s="233">
        <v>858.82</v>
      </c>
      <c r="O124" s="233">
        <v>866.19</v>
      </c>
      <c r="P124" s="233">
        <v>872.16</v>
      </c>
      <c r="Q124" s="233">
        <v>877.31</v>
      </c>
      <c r="R124" s="233">
        <v>884.01</v>
      </c>
      <c r="S124" s="233">
        <v>887.7</v>
      </c>
      <c r="T124" s="233">
        <v>893.83</v>
      </c>
      <c r="U124" s="233">
        <v>898.92</v>
      </c>
      <c r="V124" s="233">
        <v>904.21</v>
      </c>
      <c r="W124" s="233">
        <v>906.37</v>
      </c>
      <c r="X124" s="234">
        <v>900.77</v>
      </c>
      <c r="Y124" s="234">
        <v>896.81</v>
      </c>
      <c r="Z124" s="173"/>
      <c r="AA124" s="154"/>
      <c r="AB124" s="13"/>
    </row>
    <row r="125" spans="1:28" s="85" customFormat="1" ht="21">
      <c r="A125" s="188"/>
      <c r="B125" s="2"/>
      <c r="C125" s="98" t="s">
        <v>129</v>
      </c>
      <c r="D125" s="90"/>
      <c r="E125" s="90"/>
      <c r="F125" s="117"/>
      <c r="G125" s="53">
        <v>33.89</v>
      </c>
      <c r="H125" s="53">
        <v>34.47</v>
      </c>
      <c r="I125" s="234">
        <v>35.1</v>
      </c>
      <c r="J125" s="234">
        <v>35.700000000000003</v>
      </c>
      <c r="K125" s="252">
        <v>36.409999999999997</v>
      </c>
      <c r="L125" s="234">
        <v>36.869999999999997</v>
      </c>
      <c r="M125" s="234">
        <v>37.35</v>
      </c>
      <c r="N125" s="234">
        <v>37.79</v>
      </c>
      <c r="O125" s="234">
        <v>38.35</v>
      </c>
      <c r="P125" s="234">
        <v>38.869999999999997</v>
      </c>
      <c r="Q125" s="234">
        <v>39.46</v>
      </c>
      <c r="R125" s="234">
        <v>40.06</v>
      </c>
      <c r="S125" s="234">
        <v>40.71</v>
      </c>
      <c r="T125" s="234">
        <v>41.31</v>
      </c>
      <c r="U125" s="234">
        <v>41.83</v>
      </c>
      <c r="V125" s="234">
        <v>41.98</v>
      </c>
      <c r="W125" s="234">
        <v>42.84</v>
      </c>
      <c r="X125" s="233">
        <v>43.63</v>
      </c>
      <c r="Y125" s="233">
        <v>44.66</v>
      </c>
      <c r="Z125" s="173"/>
      <c r="AA125" s="154"/>
      <c r="AB125" s="13"/>
    </row>
    <row r="126" spans="1:28" s="136" customFormat="1" ht="21">
      <c r="A126" s="187" t="s">
        <v>287</v>
      </c>
      <c r="B126" s="88"/>
      <c r="C126" s="324" t="s">
        <v>288</v>
      </c>
      <c r="D126" s="319"/>
      <c r="E126" s="319"/>
      <c r="F126" s="319"/>
      <c r="G126" s="320"/>
      <c r="H126" s="320"/>
      <c r="I126" s="321"/>
      <c r="J126" s="321"/>
      <c r="K126" s="321"/>
      <c r="L126" s="321"/>
      <c r="M126" s="321"/>
      <c r="N126" s="321"/>
      <c r="O126" s="321"/>
      <c r="P126" s="321"/>
      <c r="Q126" s="321"/>
      <c r="R126" s="321"/>
      <c r="S126" s="321"/>
      <c r="T126" s="321"/>
      <c r="U126" s="322"/>
      <c r="V126" s="323"/>
      <c r="W126" s="323"/>
      <c r="X126" s="347"/>
      <c r="Y126" s="347"/>
      <c r="Z126" s="347"/>
      <c r="AA126" s="318"/>
      <c r="AB126" s="13"/>
    </row>
    <row r="127" spans="1:28" ht="31.5" customHeight="1">
      <c r="A127" s="188">
        <v>31</v>
      </c>
      <c r="B127" s="136"/>
      <c r="C127" s="104" t="s">
        <v>236</v>
      </c>
      <c r="D127" s="99" t="s">
        <v>24</v>
      </c>
      <c r="E127" s="332" t="s">
        <v>237</v>
      </c>
      <c r="F127" s="102" t="s">
        <v>322</v>
      </c>
      <c r="G127" s="302">
        <v>45039</v>
      </c>
      <c r="H127" s="302">
        <v>45069</v>
      </c>
      <c r="I127" s="302">
        <v>45100</v>
      </c>
      <c r="J127" s="302">
        <v>45108</v>
      </c>
      <c r="K127" s="302">
        <v>45161</v>
      </c>
      <c r="L127" s="302">
        <v>45192</v>
      </c>
      <c r="M127" s="302">
        <v>45200</v>
      </c>
      <c r="N127" s="302">
        <v>45231</v>
      </c>
      <c r="O127" s="302">
        <v>45261</v>
      </c>
      <c r="P127" s="302">
        <v>45315</v>
      </c>
      <c r="Q127" s="302">
        <v>45346</v>
      </c>
      <c r="R127" s="302">
        <v>45375</v>
      </c>
      <c r="S127" s="302">
        <v>45406</v>
      </c>
      <c r="T127" s="302">
        <v>45436</v>
      </c>
      <c r="U127" s="303">
        <v>45467</v>
      </c>
      <c r="V127" s="303">
        <v>45474</v>
      </c>
      <c r="W127" s="352">
        <v>45528</v>
      </c>
      <c r="X127" s="353">
        <v>45536</v>
      </c>
      <c r="Y127" s="352">
        <v>45566</v>
      </c>
      <c r="Z127" s="361">
        <v>45620</v>
      </c>
      <c r="AA127" s="283"/>
      <c r="AB127" s="13"/>
    </row>
    <row r="128" spans="1:28" s="136" customFormat="1" ht="24" customHeight="1">
      <c r="A128" s="191"/>
      <c r="C128" s="101" t="s">
        <v>281</v>
      </c>
      <c r="D128" s="99"/>
      <c r="E128" s="282"/>
      <c r="F128" s="130"/>
      <c r="G128" s="135">
        <v>1724935</v>
      </c>
      <c r="H128" s="135">
        <v>2019414</v>
      </c>
      <c r="I128" s="135">
        <v>1863868</v>
      </c>
      <c r="J128" s="135">
        <v>1770181</v>
      </c>
      <c r="K128" s="135">
        <v>1818647</v>
      </c>
      <c r="L128" s="135">
        <v>1882071</v>
      </c>
      <c r="M128" s="135">
        <v>2117596</v>
      </c>
      <c r="N128" s="135">
        <v>2854242</v>
      </c>
      <c r="O128" s="135">
        <v>1990915</v>
      </c>
      <c r="P128" s="135">
        <v>2127653</v>
      </c>
      <c r="Q128" s="135">
        <v>2029541</v>
      </c>
      <c r="R128" s="135">
        <v>2127177</v>
      </c>
      <c r="S128" s="135">
        <v>2206070</v>
      </c>
      <c r="T128" s="135">
        <v>2089603</v>
      </c>
      <c r="U128" s="135">
        <v>1895552</v>
      </c>
      <c r="V128" s="135">
        <v>2034116</v>
      </c>
      <c r="W128" s="135">
        <v>1891499</v>
      </c>
      <c r="X128" s="135">
        <v>1723330</v>
      </c>
      <c r="Y128" s="135">
        <v>2832944</v>
      </c>
      <c r="Z128" s="135">
        <v>3208719</v>
      </c>
      <c r="AA128" s="301"/>
      <c r="AB128" s="13"/>
    </row>
    <row r="129" spans="1:28" ht="16.5" customHeight="1">
      <c r="A129" s="194"/>
      <c r="B129" s="41"/>
      <c r="C129" s="101" t="s">
        <v>239</v>
      </c>
      <c r="D129" s="130"/>
      <c r="E129" s="130"/>
      <c r="F129" s="130"/>
      <c r="G129" s="135">
        <v>1229911</v>
      </c>
      <c r="H129" s="135">
        <v>1493234</v>
      </c>
      <c r="I129" s="135">
        <v>1310186</v>
      </c>
      <c r="J129" s="135">
        <v>1228139</v>
      </c>
      <c r="K129" s="135">
        <v>1254444</v>
      </c>
      <c r="L129" s="135">
        <v>1312101</v>
      </c>
      <c r="M129" s="135">
        <v>1507756</v>
      </c>
      <c r="N129" s="135">
        <v>2247366</v>
      </c>
      <c r="O129" s="135">
        <v>1449693</v>
      </c>
      <c r="P129" s="135">
        <v>1458849</v>
      </c>
      <c r="Q129" s="135">
        <v>1439523</v>
      </c>
      <c r="R129" s="135">
        <v>1529875</v>
      </c>
      <c r="S129" s="135">
        <v>1643510</v>
      </c>
      <c r="T129" s="135">
        <v>1534856</v>
      </c>
      <c r="U129" s="135">
        <v>1375889</v>
      </c>
      <c r="V129" s="135">
        <v>1443463</v>
      </c>
      <c r="W129" s="135">
        <v>1338237</v>
      </c>
      <c r="X129" s="135">
        <v>1204259</v>
      </c>
      <c r="Y129" s="135">
        <v>2065095</v>
      </c>
      <c r="Z129" s="135">
        <v>2615953</v>
      </c>
      <c r="AA129" s="397" t="s">
        <v>264</v>
      </c>
      <c r="AB129" s="196"/>
    </row>
    <row r="130" spans="1:28">
      <c r="A130" s="195"/>
      <c r="B130" s="32"/>
      <c r="C130" s="101" t="s">
        <v>240</v>
      </c>
      <c r="D130" s="148"/>
      <c r="E130" s="148"/>
      <c r="F130" s="148"/>
      <c r="G130" s="135">
        <v>70928</v>
      </c>
      <c r="H130" s="135">
        <v>79433</v>
      </c>
      <c r="I130" s="135">
        <v>86511</v>
      </c>
      <c r="J130" s="135">
        <v>94148</v>
      </c>
      <c r="K130" s="135">
        <v>99907</v>
      </c>
      <c r="L130" s="135">
        <v>102426</v>
      </c>
      <c r="M130" s="135">
        <v>104711</v>
      </c>
      <c r="N130" s="135">
        <v>99890</v>
      </c>
      <c r="O130" s="135">
        <v>95449</v>
      </c>
      <c r="P130" s="135">
        <v>97675</v>
      </c>
      <c r="Q130" s="135">
        <v>94918</v>
      </c>
      <c r="R130" s="135">
        <v>105222</v>
      </c>
      <c r="S130" s="135">
        <v>80105</v>
      </c>
      <c r="T130" s="135">
        <v>98265</v>
      </c>
      <c r="U130" s="135">
        <v>94321</v>
      </c>
      <c r="V130" s="135">
        <v>110497</v>
      </c>
      <c r="W130" s="135">
        <v>105478</v>
      </c>
      <c r="X130" s="135">
        <v>106524</v>
      </c>
      <c r="Y130" s="135">
        <v>122846</v>
      </c>
      <c r="Z130" s="135">
        <v>108337</v>
      </c>
      <c r="AA130" s="398"/>
      <c r="AB130" s="196"/>
    </row>
    <row r="131" spans="1:28">
      <c r="B131" s="32"/>
      <c r="C131" s="98" t="s">
        <v>243</v>
      </c>
      <c r="D131" s="148"/>
      <c r="E131" s="148"/>
      <c r="F131" s="148"/>
      <c r="G131" s="122">
        <v>31653</v>
      </c>
      <c r="H131" s="122">
        <v>36755</v>
      </c>
      <c r="I131" s="122">
        <v>39042</v>
      </c>
      <c r="J131" s="122">
        <v>43529</v>
      </c>
      <c r="K131" s="122">
        <v>46174</v>
      </c>
      <c r="L131" s="122">
        <v>46707</v>
      </c>
      <c r="M131" s="122">
        <v>45734</v>
      </c>
      <c r="N131" s="122">
        <v>41708</v>
      </c>
      <c r="O131" s="122">
        <v>45108</v>
      </c>
      <c r="P131" s="122">
        <v>40526</v>
      </c>
      <c r="Q131" s="122">
        <v>36579</v>
      </c>
      <c r="R131" s="122">
        <v>37378</v>
      </c>
      <c r="S131" s="122">
        <v>31808</v>
      </c>
      <c r="T131" s="122">
        <v>39505</v>
      </c>
      <c r="U131" s="122">
        <v>37963</v>
      </c>
      <c r="V131" s="122">
        <v>44447</v>
      </c>
      <c r="W131" s="122">
        <v>44346</v>
      </c>
      <c r="X131" s="122">
        <v>44043</v>
      </c>
      <c r="Y131" s="122">
        <v>43982</v>
      </c>
      <c r="Z131" s="122">
        <v>40391</v>
      </c>
      <c r="AA131" s="398"/>
      <c r="AB131" s="196"/>
    </row>
    <row r="132" spans="1:28">
      <c r="B132" s="32"/>
      <c r="C132" s="98" t="s">
        <v>244</v>
      </c>
      <c r="D132" s="148"/>
      <c r="E132" s="148"/>
      <c r="F132" s="148"/>
      <c r="G132" s="122">
        <v>2732</v>
      </c>
      <c r="H132" s="122">
        <v>3210</v>
      </c>
      <c r="I132" s="122">
        <v>2877</v>
      </c>
      <c r="J132" s="122">
        <v>2773</v>
      </c>
      <c r="K132" s="122">
        <v>3095</v>
      </c>
      <c r="L132" s="122">
        <v>3038</v>
      </c>
      <c r="M132" s="122">
        <v>3023</v>
      </c>
      <c r="N132" s="122">
        <v>3201</v>
      </c>
      <c r="O132" s="122">
        <v>3688</v>
      </c>
      <c r="P132" s="122">
        <v>3739</v>
      </c>
      <c r="Q132" s="122">
        <v>4435</v>
      </c>
      <c r="R132" s="122">
        <v>5087</v>
      </c>
      <c r="S132" s="122">
        <v>4223</v>
      </c>
      <c r="T132" s="122">
        <v>5530</v>
      </c>
      <c r="U132" s="122">
        <v>4612</v>
      </c>
      <c r="V132" s="122">
        <v>5186</v>
      </c>
      <c r="W132" s="122">
        <v>4392</v>
      </c>
      <c r="X132" s="122">
        <v>4569</v>
      </c>
      <c r="Y132" s="122">
        <v>5892</v>
      </c>
      <c r="Z132" s="122">
        <v>5423</v>
      </c>
      <c r="AA132" s="398"/>
      <c r="AB132" s="196"/>
    </row>
    <row r="133" spans="1:28">
      <c r="B133" s="32"/>
      <c r="C133" s="98" t="s">
        <v>245</v>
      </c>
      <c r="D133" s="148"/>
      <c r="E133" s="148"/>
      <c r="F133" s="148"/>
      <c r="G133" s="122">
        <v>7872</v>
      </c>
      <c r="H133" s="122">
        <v>8104</v>
      </c>
      <c r="I133" s="122">
        <v>8342</v>
      </c>
      <c r="J133" s="122">
        <v>9010</v>
      </c>
      <c r="K133" s="122">
        <v>9060</v>
      </c>
      <c r="L133" s="122">
        <v>9014</v>
      </c>
      <c r="M133" s="122">
        <v>10067</v>
      </c>
      <c r="N133" s="122">
        <v>9862</v>
      </c>
      <c r="O133" s="122">
        <v>9048</v>
      </c>
      <c r="P133" s="122">
        <v>10163</v>
      </c>
      <c r="Q133" s="122">
        <v>10768</v>
      </c>
      <c r="R133" s="122">
        <v>14433</v>
      </c>
      <c r="S133" s="122">
        <v>9072</v>
      </c>
      <c r="T133" s="122">
        <v>9927</v>
      </c>
      <c r="U133" s="122">
        <v>8959</v>
      </c>
      <c r="V133" s="122">
        <v>10187</v>
      </c>
      <c r="W133" s="122">
        <v>8646</v>
      </c>
      <c r="X133" s="122">
        <v>9108</v>
      </c>
      <c r="Y133" s="122">
        <v>12709</v>
      </c>
      <c r="Z133" s="122">
        <v>10940</v>
      </c>
      <c r="AA133" s="398"/>
      <c r="AB133" s="196"/>
    </row>
    <row r="134" spans="1:28">
      <c r="C134" s="98" t="s">
        <v>246</v>
      </c>
      <c r="D134" s="148"/>
      <c r="E134" s="284"/>
      <c r="F134" s="284"/>
      <c r="G134" s="122">
        <v>28618</v>
      </c>
      <c r="H134" s="122">
        <v>31297</v>
      </c>
      <c r="I134" s="122">
        <v>36180</v>
      </c>
      <c r="J134" s="122">
        <v>38761</v>
      </c>
      <c r="K134" s="122">
        <v>41482</v>
      </c>
      <c r="L134" s="122">
        <v>43581</v>
      </c>
      <c r="M134" s="122">
        <v>45814</v>
      </c>
      <c r="N134" s="122">
        <v>45024</v>
      </c>
      <c r="O134" s="122">
        <v>37522</v>
      </c>
      <c r="P134" s="122">
        <v>43188</v>
      </c>
      <c r="Q134" s="122">
        <v>43065</v>
      </c>
      <c r="R134" s="122">
        <v>48223</v>
      </c>
      <c r="S134" s="122">
        <v>34938</v>
      </c>
      <c r="T134" s="122">
        <v>43224</v>
      </c>
      <c r="U134" s="122">
        <v>42690</v>
      </c>
      <c r="V134" s="122">
        <v>50594</v>
      </c>
      <c r="W134" s="122">
        <v>48005</v>
      </c>
      <c r="X134" s="122">
        <v>48714</v>
      </c>
      <c r="Y134" s="122">
        <v>60169</v>
      </c>
      <c r="Z134" s="122">
        <v>51466</v>
      </c>
      <c r="AA134" s="398"/>
      <c r="AB134" s="196"/>
    </row>
    <row r="135" spans="1:28">
      <c r="C135" s="98" t="s">
        <v>247</v>
      </c>
      <c r="D135" s="148"/>
      <c r="E135" s="284"/>
      <c r="F135" s="284"/>
      <c r="G135" s="53">
        <v>53</v>
      </c>
      <c r="H135" s="53">
        <v>67</v>
      </c>
      <c r="I135" s="53">
        <v>70</v>
      </c>
      <c r="J135" s="53">
        <v>75</v>
      </c>
      <c r="K135" s="53">
        <v>96</v>
      </c>
      <c r="L135" s="53">
        <v>86</v>
      </c>
      <c r="M135" s="53">
        <v>73</v>
      </c>
      <c r="N135" s="53">
        <v>95</v>
      </c>
      <c r="O135" s="53">
        <v>83</v>
      </c>
      <c r="P135" s="53">
        <v>59</v>
      </c>
      <c r="Q135" s="53">
        <v>71</v>
      </c>
      <c r="R135" s="53">
        <v>101</v>
      </c>
      <c r="S135" s="53">
        <v>64</v>
      </c>
      <c r="T135" s="53">
        <v>79</v>
      </c>
      <c r="U135" s="53">
        <v>97</v>
      </c>
      <c r="V135" s="53">
        <v>83</v>
      </c>
      <c r="W135" s="53">
        <v>89</v>
      </c>
      <c r="X135" s="53">
        <v>90</v>
      </c>
      <c r="Y135" s="53">
        <v>94</v>
      </c>
      <c r="Z135" s="53">
        <v>117</v>
      </c>
      <c r="AA135" s="398"/>
      <c r="AB135" s="196"/>
    </row>
    <row r="136" spans="1:28">
      <c r="C136" s="101" t="s">
        <v>241</v>
      </c>
      <c r="D136" s="148"/>
      <c r="E136" s="284"/>
      <c r="F136" s="284"/>
      <c r="G136" s="51">
        <v>282674</v>
      </c>
      <c r="H136" s="51">
        <v>298873</v>
      </c>
      <c r="I136" s="51">
        <v>295299</v>
      </c>
      <c r="J136" s="51">
        <v>284064</v>
      </c>
      <c r="K136" s="51">
        <v>315153</v>
      </c>
      <c r="L136" s="51">
        <v>332248</v>
      </c>
      <c r="M136" s="51">
        <v>353990</v>
      </c>
      <c r="N136" s="51">
        <v>360431</v>
      </c>
      <c r="O136" s="51">
        <v>293005</v>
      </c>
      <c r="P136" s="51">
        <v>393250</v>
      </c>
      <c r="Q136" s="51">
        <v>330107</v>
      </c>
      <c r="R136" s="51">
        <v>322345</v>
      </c>
      <c r="S136" s="51">
        <v>335123</v>
      </c>
      <c r="T136" s="51">
        <v>303358</v>
      </c>
      <c r="U136" s="51">
        <v>281566</v>
      </c>
      <c r="V136" s="51">
        <v>320129</v>
      </c>
      <c r="W136" s="51">
        <v>309053</v>
      </c>
      <c r="X136" s="51">
        <v>275681</v>
      </c>
      <c r="Y136" s="51">
        <v>483159</v>
      </c>
      <c r="Z136" s="51">
        <v>321943</v>
      </c>
      <c r="AA136" s="398"/>
      <c r="AB136" s="196"/>
    </row>
    <row r="137" spans="1:28">
      <c r="C137" s="101" t="s">
        <v>238</v>
      </c>
      <c r="D137" s="148"/>
      <c r="E137" s="148"/>
      <c r="F137" s="148"/>
      <c r="G137" s="135">
        <v>55835</v>
      </c>
      <c r="H137" s="135">
        <v>70739</v>
      </c>
      <c r="I137" s="135">
        <v>98660</v>
      </c>
      <c r="J137" s="135">
        <v>90765</v>
      </c>
      <c r="K137" s="135">
        <v>73849</v>
      </c>
      <c r="L137" s="135">
        <v>54492</v>
      </c>
      <c r="M137" s="135">
        <v>62440</v>
      </c>
      <c r="N137" s="135">
        <v>61969</v>
      </c>
      <c r="O137" s="135">
        <v>78872</v>
      </c>
      <c r="P137" s="135">
        <v>88671</v>
      </c>
      <c r="Q137" s="135">
        <v>76626</v>
      </c>
      <c r="R137" s="135">
        <v>78446</v>
      </c>
      <c r="S137" s="135">
        <v>56625</v>
      </c>
      <c r="T137" s="135">
        <v>70065</v>
      </c>
      <c r="U137" s="135">
        <v>71029</v>
      </c>
      <c r="V137" s="135">
        <v>79970</v>
      </c>
      <c r="W137" s="135">
        <v>65478</v>
      </c>
      <c r="X137" s="135">
        <v>62542</v>
      </c>
      <c r="Y137" s="135">
        <v>64433</v>
      </c>
      <c r="Z137" s="135">
        <v>80519</v>
      </c>
      <c r="AA137" s="398"/>
      <c r="AB137" s="196"/>
    </row>
    <row r="138" spans="1:28">
      <c r="C138" s="101" t="s">
        <v>242</v>
      </c>
      <c r="D138" s="148"/>
      <c r="E138" s="148"/>
      <c r="F138" s="284"/>
      <c r="G138" s="135">
        <v>85587</v>
      </c>
      <c r="H138" s="135">
        <v>77135</v>
      </c>
      <c r="I138" s="135">
        <v>73212</v>
      </c>
      <c r="J138" s="135">
        <v>73065</v>
      </c>
      <c r="K138" s="135">
        <v>75294</v>
      </c>
      <c r="L138" s="135">
        <v>80804</v>
      </c>
      <c r="M138" s="135">
        <v>88699</v>
      </c>
      <c r="N138" s="135">
        <v>84586</v>
      </c>
      <c r="O138" s="135">
        <v>73896</v>
      </c>
      <c r="P138" s="135">
        <v>89208</v>
      </c>
      <c r="Q138" s="135">
        <v>88367</v>
      </c>
      <c r="R138" s="135">
        <v>91289</v>
      </c>
      <c r="S138" s="135">
        <v>90707</v>
      </c>
      <c r="T138" s="135">
        <v>83059</v>
      </c>
      <c r="U138" s="135">
        <v>72747</v>
      </c>
      <c r="V138" s="135">
        <v>80057</v>
      </c>
      <c r="W138" s="135">
        <v>73253</v>
      </c>
      <c r="X138" s="135">
        <v>74324</v>
      </c>
      <c r="Y138" s="135">
        <v>97411</v>
      </c>
      <c r="Z138" s="135">
        <v>81967</v>
      </c>
      <c r="AA138" s="398"/>
      <c r="AB138" s="196"/>
    </row>
    <row r="139" spans="1:28">
      <c r="C139" s="148" t="s">
        <v>248</v>
      </c>
      <c r="D139" s="148"/>
      <c r="E139" s="284"/>
      <c r="F139" s="148"/>
      <c r="G139" s="122">
        <v>43501</v>
      </c>
      <c r="H139" s="122">
        <v>41149</v>
      </c>
      <c r="I139" s="122">
        <v>41975</v>
      </c>
      <c r="J139" s="122">
        <v>43236</v>
      </c>
      <c r="K139" s="122">
        <v>43929</v>
      </c>
      <c r="L139" s="122">
        <v>46213</v>
      </c>
      <c r="M139" s="122">
        <v>49666</v>
      </c>
      <c r="N139" s="122">
        <v>48322</v>
      </c>
      <c r="O139" s="122">
        <v>41804</v>
      </c>
      <c r="P139" s="122">
        <v>49835</v>
      </c>
      <c r="Q139" s="122">
        <v>48594</v>
      </c>
      <c r="R139" s="122">
        <v>49332</v>
      </c>
      <c r="S139" s="122">
        <v>47009</v>
      </c>
      <c r="T139" s="122">
        <v>45712</v>
      </c>
      <c r="U139" s="122">
        <v>40711</v>
      </c>
      <c r="V139" s="122">
        <v>45336</v>
      </c>
      <c r="W139" s="122">
        <v>42496</v>
      </c>
      <c r="X139" s="122">
        <v>41715</v>
      </c>
      <c r="Y139" s="122">
        <v>56015</v>
      </c>
      <c r="Z139" s="122">
        <v>47530</v>
      </c>
      <c r="AA139" s="398"/>
      <c r="AB139" s="196"/>
    </row>
    <row r="140" spans="1:28">
      <c r="C140" s="148" t="s">
        <v>249</v>
      </c>
      <c r="D140" s="148"/>
      <c r="E140" s="148"/>
      <c r="F140" s="148"/>
      <c r="G140" s="122">
        <v>6451</v>
      </c>
      <c r="H140" s="122">
        <v>6047</v>
      </c>
      <c r="I140" s="122">
        <v>5988</v>
      </c>
      <c r="J140" s="122">
        <v>6182</v>
      </c>
      <c r="K140" s="122">
        <v>5895</v>
      </c>
      <c r="L140" s="122">
        <v>5623</v>
      </c>
      <c r="M140" s="122">
        <v>5980</v>
      </c>
      <c r="N140" s="122">
        <v>5276</v>
      </c>
      <c r="O140" s="122">
        <v>4808</v>
      </c>
      <c r="P140" s="122">
        <v>5454</v>
      </c>
      <c r="Q140" s="122">
        <v>6454</v>
      </c>
      <c r="R140" s="122">
        <v>6324</v>
      </c>
      <c r="S140" s="122">
        <v>6704</v>
      </c>
      <c r="T140" s="122">
        <v>6871</v>
      </c>
      <c r="U140" s="122">
        <v>6872</v>
      </c>
      <c r="V140" s="122">
        <v>7124</v>
      </c>
      <c r="W140" s="122">
        <v>6137</v>
      </c>
      <c r="X140" s="122">
        <v>6090</v>
      </c>
      <c r="Y140" s="122">
        <v>6557</v>
      </c>
      <c r="Z140" s="122">
        <v>5473</v>
      </c>
      <c r="AA140" s="398"/>
      <c r="AB140" s="196"/>
    </row>
    <row r="141" spans="1:28">
      <c r="C141" s="148" t="s">
        <v>250</v>
      </c>
      <c r="D141" s="148"/>
      <c r="E141" s="148"/>
      <c r="F141" s="148"/>
      <c r="G141" s="122">
        <v>32165</v>
      </c>
      <c r="H141" s="122">
        <v>26399</v>
      </c>
      <c r="I141" s="122">
        <v>22070</v>
      </c>
      <c r="J141" s="122">
        <v>20581</v>
      </c>
      <c r="K141" s="122">
        <v>22137</v>
      </c>
      <c r="L141" s="122">
        <v>25237</v>
      </c>
      <c r="M141" s="122">
        <v>28940</v>
      </c>
      <c r="N141" s="122">
        <v>26690</v>
      </c>
      <c r="O141" s="122">
        <v>23050</v>
      </c>
      <c r="P141" s="122">
        <v>29179</v>
      </c>
      <c r="Q141" s="122">
        <v>28271</v>
      </c>
      <c r="R141" s="122">
        <v>30394</v>
      </c>
      <c r="S141" s="122">
        <v>32191</v>
      </c>
      <c r="T141" s="122">
        <v>26306</v>
      </c>
      <c r="U141" s="122">
        <v>21546</v>
      </c>
      <c r="V141" s="122">
        <v>24066</v>
      </c>
      <c r="W141" s="122">
        <v>21221</v>
      </c>
      <c r="X141" s="122">
        <v>22941</v>
      </c>
      <c r="Y141" s="122">
        <v>29525</v>
      </c>
      <c r="Z141" s="122">
        <v>24441</v>
      </c>
      <c r="AA141" s="398"/>
      <c r="AB141" s="196"/>
    </row>
    <row r="142" spans="1:28">
      <c r="C142" s="148" t="s">
        <v>251</v>
      </c>
      <c r="D142" s="148"/>
      <c r="E142" s="148"/>
      <c r="F142" s="148"/>
      <c r="G142" s="343">
        <v>3470</v>
      </c>
      <c r="H142" s="343">
        <v>3540</v>
      </c>
      <c r="I142" s="343">
        <v>3179</v>
      </c>
      <c r="J142" s="343">
        <v>3066</v>
      </c>
      <c r="K142" s="343">
        <v>3333</v>
      </c>
      <c r="L142" s="343">
        <v>3731</v>
      </c>
      <c r="M142" s="343">
        <v>4113</v>
      </c>
      <c r="N142" s="343">
        <v>4298</v>
      </c>
      <c r="O142" s="343">
        <v>4234</v>
      </c>
      <c r="P142" s="343">
        <v>4740</v>
      </c>
      <c r="Q142" s="343">
        <v>5048</v>
      </c>
      <c r="R142" s="343">
        <v>5239</v>
      </c>
      <c r="S142" s="343">
        <v>4803</v>
      </c>
      <c r="T142" s="343">
        <v>4170</v>
      </c>
      <c r="U142" s="343">
        <v>3618</v>
      </c>
      <c r="V142" s="343">
        <v>3531</v>
      </c>
      <c r="W142" s="343">
        <v>3399</v>
      </c>
      <c r="X142" s="343">
        <v>3578</v>
      </c>
      <c r="Y142" s="343">
        <v>5314</v>
      </c>
      <c r="Z142" s="343">
        <v>4523</v>
      </c>
      <c r="AA142" s="399"/>
      <c r="AB142" s="196"/>
    </row>
    <row r="143" spans="1:28" s="136" customFormat="1" ht="21">
      <c r="A143" s="187" t="s">
        <v>289</v>
      </c>
      <c r="B143" s="30"/>
      <c r="C143" s="327" t="s">
        <v>290</v>
      </c>
      <c r="D143" s="325"/>
      <c r="E143" s="325"/>
      <c r="F143" s="325"/>
      <c r="G143" s="326"/>
      <c r="H143" s="326"/>
      <c r="I143" s="326"/>
      <c r="J143" s="326"/>
      <c r="K143" s="326"/>
      <c r="L143" s="326"/>
      <c r="M143" s="326"/>
      <c r="N143" s="326"/>
      <c r="O143" s="326"/>
      <c r="P143" s="326"/>
      <c r="Q143" s="326"/>
      <c r="R143" s="326"/>
      <c r="S143" s="326"/>
      <c r="T143" s="326"/>
      <c r="U143" s="326"/>
      <c r="V143" s="326"/>
      <c r="W143" s="326"/>
      <c r="X143" s="348"/>
      <c r="Y143" s="348"/>
      <c r="Z143" s="348"/>
      <c r="AA143" s="316"/>
      <c r="AB143" s="196"/>
    </row>
    <row r="144" spans="1:28" ht="31.5" customHeight="1">
      <c r="A144" s="30">
        <v>32</v>
      </c>
      <c r="C144" s="104" t="s">
        <v>265</v>
      </c>
      <c r="D144" s="99" t="s">
        <v>252</v>
      </c>
      <c r="E144" s="332" t="s">
        <v>291</v>
      </c>
      <c r="F144" s="53" t="s">
        <v>329</v>
      </c>
      <c r="G144" s="148"/>
      <c r="H144" s="148"/>
      <c r="I144" s="148"/>
      <c r="J144" s="148"/>
      <c r="K144" s="148"/>
      <c r="L144" s="148"/>
      <c r="M144" s="344" t="s">
        <v>259</v>
      </c>
      <c r="N144" s="344" t="s">
        <v>258</v>
      </c>
      <c r="O144" s="344" t="s">
        <v>257</v>
      </c>
      <c r="P144" s="344" t="s">
        <v>256</v>
      </c>
      <c r="Q144" s="344" t="s">
        <v>253</v>
      </c>
      <c r="R144" s="344" t="s">
        <v>254</v>
      </c>
      <c r="S144" s="344" t="s">
        <v>5</v>
      </c>
      <c r="T144" s="344" t="s">
        <v>6</v>
      </c>
      <c r="U144" s="344" t="s">
        <v>110</v>
      </c>
      <c r="V144" s="344" t="s">
        <v>155</v>
      </c>
      <c r="W144" s="344" t="s">
        <v>179</v>
      </c>
      <c r="X144" s="148"/>
      <c r="Y144" s="148"/>
      <c r="Z144" s="148"/>
      <c r="AA144" s="395" t="s">
        <v>268</v>
      </c>
      <c r="AB144" s="196"/>
    </row>
    <row r="145" spans="1:28" s="136" customFormat="1" ht="15.75">
      <c r="A145" s="30"/>
      <c r="B145" s="30"/>
      <c r="C145" s="148" t="s">
        <v>267</v>
      </c>
      <c r="D145" s="99"/>
      <c r="E145" s="148"/>
      <c r="F145" s="148"/>
      <c r="G145" s="148"/>
      <c r="H145" s="148"/>
      <c r="I145" s="148"/>
      <c r="J145" s="148"/>
      <c r="K145" s="148"/>
      <c r="L145" s="148"/>
      <c r="M145" s="233">
        <v>555.5</v>
      </c>
      <c r="N145" s="233">
        <v>581.34</v>
      </c>
      <c r="O145" s="233">
        <v>606.47</v>
      </c>
      <c r="P145" s="233">
        <v>648.4</v>
      </c>
      <c r="Q145" s="233">
        <v>679.37</v>
      </c>
      <c r="R145" s="233">
        <v>699.1</v>
      </c>
      <c r="S145" s="233">
        <v>704.93</v>
      </c>
      <c r="T145" s="233">
        <v>672.68</v>
      </c>
      <c r="U145" s="233">
        <v>720.05</v>
      </c>
      <c r="V145" s="53">
        <v>784.30499999999995</v>
      </c>
      <c r="W145" s="53">
        <v>819.22699999999998</v>
      </c>
      <c r="X145" s="355"/>
      <c r="Y145" s="355"/>
      <c r="Z145" s="355"/>
      <c r="AA145" s="395"/>
      <c r="AB145" s="196"/>
    </row>
    <row r="146" spans="1:28" s="136" customFormat="1" ht="15.75">
      <c r="A146" s="30"/>
      <c r="B146" s="30"/>
      <c r="C146" s="148" t="s">
        <v>266</v>
      </c>
      <c r="D146" s="99"/>
      <c r="E146" s="148"/>
      <c r="F146" s="148"/>
      <c r="G146" s="148"/>
      <c r="H146" s="148"/>
      <c r="I146" s="148"/>
      <c r="J146" s="148"/>
      <c r="K146" s="148"/>
      <c r="L146" s="148"/>
      <c r="M146" s="233">
        <v>82239</v>
      </c>
      <c r="N146" s="233">
        <v>107267</v>
      </c>
      <c r="O146" s="233">
        <v>125927</v>
      </c>
      <c r="P146" s="233">
        <v>191503</v>
      </c>
      <c r="Q146" s="233">
        <v>173556</v>
      </c>
      <c r="R146" s="233">
        <v>263296</v>
      </c>
      <c r="S146" s="233">
        <v>467579</v>
      </c>
      <c r="T146" s="233">
        <v>0</v>
      </c>
      <c r="U146" s="233">
        <v>150221</v>
      </c>
      <c r="V146" s="414">
        <v>426846</v>
      </c>
      <c r="W146" s="223">
        <v>471685</v>
      </c>
      <c r="X146" s="355"/>
      <c r="Y146" s="355"/>
      <c r="Z146" s="355"/>
      <c r="AA146" s="395"/>
      <c r="AB146" s="196"/>
    </row>
    <row r="147" spans="1:28" ht="21">
      <c r="A147" s="30">
        <v>33</v>
      </c>
      <c r="C147" s="104" t="s">
        <v>255</v>
      </c>
      <c r="D147" s="99" t="s">
        <v>252</v>
      </c>
      <c r="E147" s="148"/>
      <c r="F147" s="148"/>
      <c r="G147" s="148"/>
      <c r="H147" s="148"/>
      <c r="I147" s="148"/>
      <c r="J147" s="148"/>
      <c r="K147" s="345"/>
      <c r="L147" s="345"/>
      <c r="M147" s="345"/>
      <c r="N147" s="345"/>
      <c r="O147" s="345"/>
      <c r="P147" s="345"/>
      <c r="Q147" s="345"/>
      <c r="R147" s="345"/>
      <c r="S147" s="345"/>
      <c r="T147" s="345"/>
      <c r="U147" s="345"/>
      <c r="V147" s="354"/>
      <c r="W147" s="354"/>
      <c r="X147" s="356"/>
      <c r="Y147" s="355"/>
      <c r="Z147" s="356"/>
      <c r="AB147" s="196"/>
    </row>
    <row r="148" spans="1:28">
      <c r="C148" s="285" t="s">
        <v>260</v>
      </c>
      <c r="D148" s="148"/>
      <c r="E148" s="148"/>
      <c r="F148" s="148"/>
      <c r="G148" s="148"/>
      <c r="H148" s="148"/>
      <c r="I148" s="148"/>
      <c r="J148" s="148"/>
      <c r="K148" s="51"/>
      <c r="L148" s="51"/>
      <c r="M148" s="51">
        <v>103.8</v>
      </c>
      <c r="N148" s="51">
        <v>116.2</v>
      </c>
      <c r="O148" s="51">
        <v>135.4</v>
      </c>
      <c r="P148" s="51">
        <v>158.6</v>
      </c>
      <c r="Q148" s="51">
        <v>184.2</v>
      </c>
      <c r="R148" s="51">
        <v>204.4</v>
      </c>
      <c r="S148" s="51">
        <v>202</v>
      </c>
      <c r="T148" s="51">
        <v>62.1</v>
      </c>
      <c r="U148" s="51">
        <v>105.4</v>
      </c>
      <c r="V148" s="51">
        <v>190.7</v>
      </c>
      <c r="W148" s="51">
        <v>220.4</v>
      </c>
      <c r="X148" s="355"/>
      <c r="Y148" s="355"/>
      <c r="Z148" s="355"/>
      <c r="AA148" s="395" t="s">
        <v>292</v>
      </c>
      <c r="AB148" s="196"/>
    </row>
    <row r="149" spans="1:28">
      <c r="C149" s="148" t="s">
        <v>261</v>
      </c>
      <c r="D149" s="148"/>
      <c r="E149" s="148"/>
      <c r="F149" s="148"/>
      <c r="G149" s="148"/>
      <c r="H149" s="148"/>
      <c r="I149" s="148"/>
      <c r="J149" s="148"/>
      <c r="K149" s="53"/>
      <c r="L149" s="53"/>
      <c r="M149" s="53">
        <v>60.7</v>
      </c>
      <c r="N149" s="53">
        <v>70.099999999999994</v>
      </c>
      <c r="O149" s="53">
        <v>85.2</v>
      </c>
      <c r="P149" s="53">
        <v>103.7</v>
      </c>
      <c r="Q149" s="53">
        <v>123.3</v>
      </c>
      <c r="R149" s="53">
        <v>140.30000000000001</v>
      </c>
      <c r="S149" s="53">
        <v>141.19999999999999</v>
      </c>
      <c r="T149" s="53">
        <v>53.3</v>
      </c>
      <c r="U149" s="53">
        <v>84.2</v>
      </c>
      <c r="V149" s="53">
        <v>136</v>
      </c>
      <c r="W149" s="53">
        <v>153.69999999999999</v>
      </c>
      <c r="X149" s="355"/>
      <c r="Y149" s="355"/>
      <c r="Z149" s="355"/>
      <c r="AA149" s="395"/>
      <c r="AB149" s="196"/>
    </row>
    <row r="150" spans="1:28">
      <c r="C150" s="148" t="s">
        <v>262</v>
      </c>
      <c r="D150" s="148"/>
      <c r="E150" s="148"/>
      <c r="F150" s="148"/>
      <c r="G150" s="148"/>
      <c r="H150" s="148"/>
      <c r="I150" s="148"/>
      <c r="J150" s="148"/>
      <c r="K150" s="53"/>
      <c r="L150" s="53"/>
      <c r="M150" s="53">
        <v>43.1</v>
      </c>
      <c r="N150" s="53">
        <v>46.2</v>
      </c>
      <c r="O150" s="53">
        <v>50.2</v>
      </c>
      <c r="P150" s="53">
        <v>54.9</v>
      </c>
      <c r="Q150" s="53">
        <v>60.8</v>
      </c>
      <c r="R150" s="53">
        <v>64.099999999999994</v>
      </c>
      <c r="S150" s="53">
        <v>60.8</v>
      </c>
      <c r="T150" s="53">
        <v>8.8000000000000007</v>
      </c>
      <c r="U150" s="53">
        <v>21.2</v>
      </c>
      <c r="V150" s="53">
        <v>54.6</v>
      </c>
      <c r="W150" s="53">
        <v>66.7</v>
      </c>
      <c r="X150" s="355"/>
      <c r="Y150" s="355"/>
      <c r="Z150" s="355"/>
      <c r="AA150" s="395"/>
      <c r="AB150" s="196"/>
    </row>
    <row r="151" spans="1:28">
      <c r="C151" s="285" t="s">
        <v>263</v>
      </c>
      <c r="D151" s="148"/>
      <c r="E151" s="148"/>
      <c r="F151" s="148"/>
      <c r="G151" s="148"/>
      <c r="H151" s="148"/>
      <c r="I151" s="148"/>
      <c r="J151" s="148"/>
      <c r="K151" s="51"/>
      <c r="L151" s="51"/>
      <c r="M151" s="51">
        <f t="shared" ref="M151:W151" si="3">M152+M153</f>
        <v>1771</v>
      </c>
      <c r="N151" s="51">
        <f t="shared" si="3"/>
        <v>1960</v>
      </c>
      <c r="O151" s="51">
        <f t="shared" si="3"/>
        <v>2028</v>
      </c>
      <c r="P151" s="51">
        <f t="shared" si="3"/>
        <v>2151</v>
      </c>
      <c r="Q151" s="51">
        <f t="shared" si="3"/>
        <v>2431</v>
      </c>
      <c r="R151" s="51">
        <f t="shared" si="3"/>
        <v>2560</v>
      </c>
      <c r="S151" s="51">
        <f t="shared" si="3"/>
        <v>2283</v>
      </c>
      <c r="T151" s="51">
        <f t="shared" si="3"/>
        <v>1475</v>
      </c>
      <c r="U151" s="51">
        <f t="shared" si="3"/>
        <v>2031</v>
      </c>
      <c r="V151" s="51">
        <f t="shared" si="3"/>
        <v>2227</v>
      </c>
      <c r="W151" s="51">
        <f t="shared" si="3"/>
        <v>2371</v>
      </c>
      <c r="X151" s="355"/>
      <c r="Y151" s="355"/>
      <c r="Z151" s="355"/>
      <c r="AA151" s="395"/>
      <c r="AB151" s="196"/>
    </row>
    <row r="152" spans="1:28">
      <c r="C152" s="148" t="s">
        <v>261</v>
      </c>
      <c r="D152" s="148"/>
      <c r="E152" s="148"/>
      <c r="F152" s="148"/>
      <c r="G152" s="148"/>
      <c r="H152" s="148"/>
      <c r="I152" s="148"/>
      <c r="J152" s="148"/>
      <c r="K152" s="53"/>
      <c r="L152" s="53"/>
      <c r="M152" s="53">
        <v>509</v>
      </c>
      <c r="N152" s="53">
        <v>592</v>
      </c>
      <c r="O152" s="53">
        <v>624</v>
      </c>
      <c r="P152" s="53">
        <v>638</v>
      </c>
      <c r="Q152" s="53">
        <v>697</v>
      </c>
      <c r="R152" s="53">
        <v>761</v>
      </c>
      <c r="S152" s="53">
        <v>729</v>
      </c>
      <c r="T152" s="53">
        <v>468</v>
      </c>
      <c r="U152" s="53">
        <v>605</v>
      </c>
      <c r="V152" s="53">
        <v>698</v>
      </c>
      <c r="W152" s="53">
        <v>755</v>
      </c>
      <c r="X152" s="355"/>
      <c r="Y152" s="355"/>
      <c r="Z152" s="355"/>
      <c r="AA152" s="395"/>
      <c r="AB152" s="196"/>
    </row>
    <row r="153" spans="1:28">
      <c r="A153" s="328"/>
      <c r="C153" s="148" t="s">
        <v>262</v>
      </c>
      <c r="D153" s="148"/>
      <c r="E153" s="148"/>
      <c r="F153" s="148"/>
      <c r="G153" s="148"/>
      <c r="H153" s="148"/>
      <c r="I153" s="148"/>
      <c r="J153" s="148"/>
      <c r="K153" s="53"/>
      <c r="L153" s="53"/>
      <c r="M153" s="53">
        <v>1262</v>
      </c>
      <c r="N153" s="53">
        <v>1368</v>
      </c>
      <c r="O153" s="53">
        <v>1404</v>
      </c>
      <c r="P153" s="53">
        <v>1513</v>
      </c>
      <c r="Q153" s="53">
        <v>1734</v>
      </c>
      <c r="R153" s="53">
        <v>1799</v>
      </c>
      <c r="S153" s="53">
        <v>1554</v>
      </c>
      <c r="T153" s="53">
        <v>1007</v>
      </c>
      <c r="U153" s="53">
        <v>1426</v>
      </c>
      <c r="V153" s="53">
        <v>1529</v>
      </c>
      <c r="W153" s="53">
        <v>1616</v>
      </c>
      <c r="X153" s="355"/>
      <c r="Y153" s="355"/>
      <c r="Z153" s="355"/>
      <c r="AA153" s="395"/>
      <c r="AB153" s="196"/>
    </row>
    <row r="154" spans="1:28">
      <c r="AB154" s="196"/>
    </row>
    <row r="155" spans="1:28">
      <c r="AB155" s="196"/>
    </row>
    <row r="156" spans="1:28">
      <c r="AB156" s="196"/>
    </row>
    <row r="157" spans="1:28">
      <c r="AB157" s="196"/>
    </row>
    <row r="158" spans="1:28">
      <c r="AB158" s="196"/>
    </row>
    <row r="159" spans="1:28">
      <c r="AB159" s="196"/>
    </row>
    <row r="160" spans="1:28">
      <c r="AB160" s="196"/>
    </row>
    <row r="161" spans="28:28">
      <c r="AB161" s="196"/>
    </row>
    <row r="162" spans="28:28">
      <c r="AB162" s="196"/>
    </row>
    <row r="163" spans="28:28">
      <c r="AB163" s="196"/>
    </row>
    <row r="164" spans="28:28">
      <c r="AB164" s="196"/>
    </row>
    <row r="165" spans="28:28">
      <c r="AB165" s="196"/>
    </row>
    <row r="166" spans="28:28">
      <c r="AB166" s="196"/>
    </row>
    <row r="167" spans="28:28">
      <c r="AB167" s="196"/>
    </row>
    <row r="168" spans="28:28">
      <c r="AB168" s="196"/>
    </row>
    <row r="169" spans="28:28">
      <c r="AB169" s="196"/>
    </row>
    <row r="170" spans="28:28">
      <c r="AB170" s="196"/>
    </row>
  </sheetData>
  <mergeCells count="24">
    <mergeCell ref="S1:V1"/>
    <mergeCell ref="G1:K1"/>
    <mergeCell ref="N2:R2"/>
    <mergeCell ref="S2:W2"/>
    <mergeCell ref="AA148:AA153"/>
    <mergeCell ref="AA89:AA90"/>
    <mergeCell ref="AA129:AA142"/>
    <mergeCell ref="AA17:AA27"/>
    <mergeCell ref="AA144:AA146"/>
    <mergeCell ref="AA50:AA56"/>
    <mergeCell ref="AA113:AA116"/>
    <mergeCell ref="C118:F118"/>
    <mergeCell ref="AA32:AA35"/>
    <mergeCell ref="C48:F48"/>
    <mergeCell ref="AA40:AA44"/>
    <mergeCell ref="AA61:AA63"/>
    <mergeCell ref="AA37:AA38"/>
    <mergeCell ref="C65:F65"/>
    <mergeCell ref="C81:F81"/>
    <mergeCell ref="C30:F30"/>
    <mergeCell ref="AA4:AA14"/>
    <mergeCell ref="C15:F15"/>
    <mergeCell ref="C107:F107"/>
    <mergeCell ref="AA109:AA111"/>
  </mergeCells>
  <hyperlinks>
    <hyperlink ref="AA71" r:id="rId1" xr:uid="{00000000-0004-0000-0000-000005000000}"/>
    <hyperlink ref="AA98" r:id="rId2" xr:uid="{00000000-0004-0000-0000-000008000000}"/>
    <hyperlink ref="AA67" r:id="rId3" xr:uid="{00000000-0004-0000-0000-000009000000}"/>
    <hyperlink ref="AA73" r:id="rId4" xr:uid="{00000000-0004-0000-0000-00000A000000}"/>
    <hyperlink ref="AA89" r:id="rId5" xr:uid="{00000000-0004-0000-0000-00000D000000}"/>
    <hyperlink ref="AA97" r:id="rId6" xr:uid="{00000000-0004-0000-0000-000010000000}"/>
    <hyperlink ref="AA28" r:id="rId7" xr:uid="{00000000-0004-0000-0000-000011000000}"/>
    <hyperlink ref="AA58" r:id="rId8" xr:uid="{C0C421EA-9E0F-480B-83CD-50CDAC382C22}"/>
    <hyperlink ref="AA40" r:id="rId9" xr:uid="{F7C6731C-F1DB-49D3-84F9-B437AE597A94}"/>
    <hyperlink ref="AA61" r:id="rId10" xr:uid="{BB34C618-D058-4D4C-8F91-379AF9EF8576}"/>
    <hyperlink ref="AA91" r:id="rId11" xr:uid="{32B4455F-2297-4A07-9AC1-1B8D15ADFF09}"/>
    <hyperlink ref="AA88" r:id="rId12" xr:uid="{00000000-0004-0000-0000-000012000000}"/>
    <hyperlink ref="AA105" r:id="rId13" xr:uid="{16CE73C9-4EA9-4BC0-8DE2-1C1195622BFC}"/>
    <hyperlink ref="AA119" r:id="rId14" xr:uid="{E67A642E-CEB2-406F-830E-51B489276F78}"/>
    <hyperlink ref="AA82" r:id="rId15" xr:uid="{75C7FE3F-6537-43ED-A68D-C0B841BE41FB}"/>
    <hyperlink ref="AA109" r:id="rId16" xr:uid="{B7B9D313-FE38-4CC6-BCB1-999FEE111858}"/>
    <hyperlink ref="AA50" r:id="rId17" xr:uid="{DA397D74-11D5-4A18-9165-3273E281D2A3}"/>
    <hyperlink ref="AA99" r:id="rId18" xr:uid="{00000000-0004-0000-0000-00000B000000}"/>
    <hyperlink ref="AA129" r:id="rId19" xr:uid="{52237575-30BC-4734-A9B0-5B08E948A0E0}"/>
    <hyperlink ref="AA144" r:id="rId20" xr:uid="{1F0F6AAC-0158-4198-856A-186F378FCC3C}"/>
    <hyperlink ref="AA57" r:id="rId21" xr:uid="{78FBE1E6-0190-4741-94DC-F9436B23BC9C}"/>
    <hyperlink ref="AA148" r:id="rId22" xr:uid="{837BBE28-DAAF-4C74-B61A-DC0F8AC97163}"/>
    <hyperlink ref="AA46" r:id="rId23" location="/dbie/reports/Statistics/Real%20Sector/Prices%20&amp;%20Wages" xr:uid="{34E58A1B-A83B-4C3B-8DE8-714C628196E5}"/>
    <hyperlink ref="AA113" r:id="rId24" xr:uid="{DEBE5A5A-E1BE-4A58-8384-DBA2A43C6C1F}"/>
    <hyperlink ref="AA4" r:id="rId25" xr:uid="{D64037A0-1002-44F8-9BAE-B671243EEF21}"/>
    <hyperlink ref="AA17" r:id="rId26" xr:uid="{29662503-EE48-4C4C-A8B0-3EC93D8D5081}"/>
    <hyperlink ref="AA32" r:id="rId27" xr:uid="{02B716E7-9732-49C9-869D-0AAE2694F610}"/>
    <hyperlink ref="AA37" r:id="rId28" xr:uid="{82C03C5C-0E3C-480E-BA44-2DE71B5214A7}"/>
    <hyperlink ref="AA39" r:id="rId29" xr:uid="{FE2AA034-C137-43C5-9E41-7EF650ABC30B}"/>
    <hyperlink ref="AA112" r:id="rId30" xr:uid="{4AE2E520-444E-4D6B-8305-72BC19B5B62B}"/>
  </hyperlinks>
  <pageMargins left="0.7" right="0.7" top="0.75" bottom="0.75" header="0.3" footer="0.3"/>
  <pageSetup paperSize="9" orientation="portrait"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Factsheet onEconomic Indicators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ESD;avneet</dc:creator>
  <cp:lastModifiedBy>ESD</cp:lastModifiedBy>
  <cp:lastPrinted>2022-06-14T06:51:36Z</cp:lastPrinted>
  <dcterms:created xsi:type="dcterms:W3CDTF">2020-09-15T12:26:04Z</dcterms:created>
  <dcterms:modified xsi:type="dcterms:W3CDTF">2025-01-02T06:14:01Z</dcterms:modified>
</cp:coreProperties>
</file>