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91FC33D1-2067-40E7-AB56-EDD1370E29BD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GSVA_cur" sheetId="10" r:id="rId1"/>
    <sheet name="GSVA_const" sheetId="1" r:id="rId2"/>
    <sheet name="NSVA_cur" sheetId="11" r:id="rId3"/>
    <sheet name="NSVA_const" sheetId="12" r:id="rId4"/>
  </sheets>
  <externalReferences>
    <externalReference r:id="rId5"/>
  </externalReferences>
  <definedNames>
    <definedName name="_xlnm.Print_Titles" localSheetId="1">GSVA_const!$A:$B</definedName>
    <definedName name="_xlnm.Print_Titles" localSheetId="0">GSVA_cur!$A:$B</definedName>
    <definedName name="_xlnm.Print_Titles" localSheetId="3">NSVA_const!$A:$B</definedName>
    <definedName name="_xlnm.Print_Titles" localSheetId="2">NSVA_cur!$A:$B</definedName>
  </definedNames>
  <calcPr calcId="191029"/>
</workbook>
</file>

<file path=xl/calcChain.xml><?xml version="1.0" encoding="utf-8"?>
<calcChain xmlns="http://schemas.openxmlformats.org/spreadsheetml/2006/main">
  <c r="O34" i="12" l="1"/>
  <c r="O35" i="12"/>
  <c r="O37" i="12"/>
  <c r="O17" i="12"/>
  <c r="O37" i="11"/>
  <c r="O34" i="11"/>
  <c r="O35" i="11"/>
  <c r="O17" i="11"/>
  <c r="O17" i="1"/>
  <c r="O37" i="1"/>
  <c r="O17" i="10"/>
  <c r="I2" i="1" l="1"/>
  <c r="I2" i="11"/>
  <c r="I2" i="12"/>
  <c r="I2" i="10"/>
  <c r="O20" i="1" l="1"/>
  <c r="O20" i="11"/>
  <c r="O32" i="11" s="1"/>
  <c r="O20" i="12"/>
  <c r="O20" i="10"/>
  <c r="O16" i="1"/>
  <c r="O16" i="11"/>
  <c r="O16" i="12"/>
  <c r="O16" i="10"/>
  <c r="O6" i="1"/>
  <c r="O6" i="11"/>
  <c r="O12" i="11" s="1"/>
  <c r="O6" i="12"/>
  <c r="O6" i="10"/>
  <c r="O12" i="10" s="1"/>
  <c r="N16" i="10"/>
  <c r="N17" i="10"/>
  <c r="N20" i="10"/>
  <c r="N32" i="10" s="1"/>
  <c r="N16" i="12"/>
  <c r="N17" i="12"/>
  <c r="N20" i="12"/>
  <c r="N34" i="12"/>
  <c r="N35" i="12"/>
  <c r="N37" i="12"/>
  <c r="N16" i="11"/>
  <c r="N17" i="11"/>
  <c r="N20" i="11"/>
  <c r="N34" i="11"/>
  <c r="N35" i="11"/>
  <c r="N37" i="11"/>
  <c r="N16" i="1"/>
  <c r="N17" i="1"/>
  <c r="N20" i="1"/>
  <c r="N37" i="1"/>
  <c r="O32" i="12" l="1"/>
  <c r="O12" i="12"/>
  <c r="O33" i="12"/>
  <c r="O36" i="12" s="1"/>
  <c r="O38" i="12" s="1"/>
  <c r="N32" i="12"/>
  <c r="N32" i="11"/>
  <c r="O33" i="11"/>
  <c r="O32" i="1"/>
  <c r="N32" i="1"/>
  <c r="O12" i="1"/>
  <c r="O33" i="1"/>
  <c r="O32" i="10"/>
  <c r="O33" i="10"/>
  <c r="N6" i="1"/>
  <c r="N6" i="11"/>
  <c r="N6" i="12"/>
  <c r="N6" i="10"/>
  <c r="N33" i="12" l="1"/>
  <c r="N33" i="11"/>
  <c r="O36" i="11"/>
  <c r="N12" i="11"/>
  <c r="O36" i="1"/>
  <c r="N12" i="1"/>
  <c r="N33" i="1"/>
  <c r="N12" i="10"/>
  <c r="N33" i="10"/>
  <c r="O36" i="10"/>
  <c r="N12" i="12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K35" i="12"/>
  <c r="L35" i="12"/>
  <c r="M35" i="12"/>
  <c r="D37" i="12"/>
  <c r="E37" i="12"/>
  <c r="F37" i="12"/>
  <c r="G37" i="12"/>
  <c r="H37" i="12"/>
  <c r="I37" i="12"/>
  <c r="J37" i="12"/>
  <c r="K37" i="12"/>
  <c r="L37" i="12"/>
  <c r="M37" i="12"/>
  <c r="M20" i="12"/>
  <c r="D34" i="11"/>
  <c r="E34" i="11"/>
  <c r="F34" i="11"/>
  <c r="G34" i="11"/>
  <c r="H34" i="11"/>
  <c r="I34" i="11"/>
  <c r="J34" i="11"/>
  <c r="K34" i="11"/>
  <c r="L34" i="11"/>
  <c r="M34" i="11"/>
  <c r="D35" i="11"/>
  <c r="E35" i="11"/>
  <c r="F35" i="11"/>
  <c r="G35" i="11"/>
  <c r="H35" i="11"/>
  <c r="I35" i="11"/>
  <c r="J35" i="11"/>
  <c r="K35" i="11"/>
  <c r="L35" i="11"/>
  <c r="M35" i="11"/>
  <c r="D37" i="11"/>
  <c r="E37" i="11"/>
  <c r="F37" i="11"/>
  <c r="G37" i="11"/>
  <c r="H37" i="11"/>
  <c r="I37" i="11"/>
  <c r="J37" i="11"/>
  <c r="K37" i="11"/>
  <c r="L37" i="11"/>
  <c r="M37" i="11"/>
  <c r="M20" i="11"/>
  <c r="D37" i="1"/>
  <c r="E37" i="1"/>
  <c r="F37" i="1"/>
  <c r="G37" i="1"/>
  <c r="H37" i="1"/>
  <c r="I37" i="1"/>
  <c r="J37" i="1"/>
  <c r="K37" i="1"/>
  <c r="L37" i="1"/>
  <c r="M37" i="1"/>
  <c r="M20" i="1"/>
  <c r="M20" i="10"/>
  <c r="N36" i="12" l="1"/>
  <c r="O38" i="11"/>
  <c r="N36" i="11"/>
  <c r="O38" i="1"/>
  <c r="N36" i="1"/>
  <c r="O38" i="10"/>
  <c r="N36" i="10"/>
  <c r="M17" i="1"/>
  <c r="M17" i="11"/>
  <c r="M17" i="12"/>
  <c r="M17" i="10"/>
  <c r="M16" i="1"/>
  <c r="M16" i="11"/>
  <c r="M16" i="12"/>
  <c r="M16" i="10"/>
  <c r="M6" i="1"/>
  <c r="M6" i="11"/>
  <c r="M6" i="12"/>
  <c r="M6" i="10"/>
  <c r="M32" i="12" l="1"/>
  <c r="N38" i="12"/>
  <c r="M32" i="11"/>
  <c r="M12" i="11"/>
  <c r="N38" i="11"/>
  <c r="M32" i="1"/>
  <c r="N38" i="1"/>
  <c r="M32" i="10"/>
  <c r="N38" i="10"/>
  <c r="M33" i="12"/>
  <c r="M12" i="12"/>
  <c r="M33" i="11"/>
  <c r="M33" i="1"/>
  <c r="M12" i="10"/>
  <c r="M33" i="10"/>
  <c r="M12" i="1"/>
  <c r="M36" i="12" l="1"/>
  <c r="M36" i="11"/>
  <c r="M36" i="1"/>
  <c r="M36" i="10"/>
  <c r="L20" i="1"/>
  <c r="L20" i="11"/>
  <c r="L20" i="12"/>
  <c r="L20" i="10"/>
  <c r="L16" i="1"/>
  <c r="L17" i="1"/>
  <c r="L16" i="11"/>
  <c r="L17" i="11"/>
  <c r="L16" i="12"/>
  <c r="L17" i="12"/>
  <c r="L16" i="10"/>
  <c r="L17" i="10"/>
  <c r="L6" i="1"/>
  <c r="L6" i="11"/>
  <c r="L6" i="12"/>
  <c r="L6" i="10"/>
  <c r="M38" i="12" l="1"/>
  <c r="L12" i="11"/>
  <c r="M38" i="11"/>
  <c r="M38" i="1"/>
  <c r="M38" i="10"/>
  <c r="L12" i="10"/>
  <c r="L12" i="1"/>
  <c r="L33" i="12"/>
  <c r="L32" i="10"/>
  <c r="L32" i="12"/>
  <c r="L33" i="11"/>
  <c r="L32" i="11"/>
  <c r="L33" i="1"/>
  <c r="L32" i="1"/>
  <c r="L33" i="10"/>
  <c r="L12" i="12"/>
  <c r="L36" i="12" l="1"/>
  <c r="L38" i="12" s="1"/>
  <c r="L36" i="11"/>
  <c r="L38" i="11" s="1"/>
  <c r="L36" i="10"/>
  <c r="L36" i="1"/>
  <c r="J20" i="1"/>
  <c r="K20" i="1"/>
  <c r="J20" i="11"/>
  <c r="K20" i="11"/>
  <c r="J20" i="12"/>
  <c r="K20" i="12"/>
  <c r="J20" i="10"/>
  <c r="K20" i="10"/>
  <c r="J17" i="1"/>
  <c r="K17" i="1"/>
  <c r="J17" i="11"/>
  <c r="K17" i="11"/>
  <c r="J17" i="12"/>
  <c r="K17" i="12"/>
  <c r="J17" i="10"/>
  <c r="K17" i="10"/>
  <c r="J16" i="1"/>
  <c r="K16" i="1"/>
  <c r="J16" i="11"/>
  <c r="K16" i="11"/>
  <c r="J16" i="12"/>
  <c r="K16" i="12"/>
  <c r="J16" i="10"/>
  <c r="K16" i="10"/>
  <c r="J6" i="1"/>
  <c r="K6" i="1"/>
  <c r="J6" i="11"/>
  <c r="K6" i="11"/>
  <c r="J6" i="12"/>
  <c r="K6" i="12"/>
  <c r="J6" i="10"/>
  <c r="K6" i="10"/>
  <c r="J32" i="1" l="1"/>
  <c r="L38" i="1"/>
  <c r="J33" i="1"/>
  <c r="J36" i="1" s="1"/>
  <c r="J38" i="1" s="1"/>
  <c r="J12" i="1"/>
  <c r="K12" i="1"/>
  <c r="K33" i="1"/>
  <c r="K32" i="1"/>
  <c r="K12" i="12"/>
  <c r="L38" i="10"/>
  <c r="K32" i="12"/>
  <c r="K33" i="12"/>
  <c r="K32" i="11"/>
  <c r="J33" i="11"/>
  <c r="J36" i="11" s="1"/>
  <c r="J38" i="11" s="1"/>
  <c r="J32" i="11"/>
  <c r="K33" i="11"/>
  <c r="K36" i="11" s="1"/>
  <c r="K38" i="11" s="1"/>
  <c r="J12" i="11"/>
  <c r="K12" i="11"/>
  <c r="K32" i="10"/>
  <c r="K33" i="10"/>
  <c r="J12" i="10"/>
  <c r="K12" i="10"/>
  <c r="J32" i="12"/>
  <c r="J33" i="12"/>
  <c r="J12" i="12"/>
  <c r="J32" i="10"/>
  <c r="J33" i="10"/>
  <c r="K36" i="12" l="1"/>
  <c r="K38" i="12" s="1"/>
  <c r="J36" i="12"/>
  <c r="J38" i="12" s="1"/>
  <c r="K36" i="1"/>
  <c r="J36" i="10"/>
  <c r="K36" i="10"/>
  <c r="K38" i="1" l="1"/>
  <c r="J38" i="10"/>
  <c r="K38" i="10"/>
  <c r="I20" i="12"/>
  <c r="I16" i="12"/>
  <c r="I17" i="12"/>
  <c r="I6" i="12"/>
  <c r="I20" i="11"/>
  <c r="I16" i="11"/>
  <c r="I17" i="11"/>
  <c r="I6" i="11"/>
  <c r="I20" i="1"/>
  <c r="I16" i="1"/>
  <c r="I17" i="1"/>
  <c r="I6" i="1"/>
  <c r="I20" i="10"/>
  <c r="I17" i="10"/>
  <c r="I16" i="10"/>
  <c r="I6" i="10"/>
  <c r="I12" i="10" s="1"/>
  <c r="I32" i="1" l="1"/>
  <c r="I12" i="1"/>
  <c r="I33" i="1"/>
  <c r="I36" i="1" s="1"/>
  <c r="I38" i="1" s="1"/>
  <c r="I32" i="12"/>
  <c r="I12" i="12"/>
  <c r="I12" i="11"/>
  <c r="I33" i="10"/>
  <c r="I33" i="12"/>
  <c r="I36" i="12" s="1"/>
  <c r="I38" i="12" s="1"/>
  <c r="I32" i="11"/>
  <c r="I33" i="11"/>
  <c r="I36" i="11" s="1"/>
  <c r="I38" i="11" s="1"/>
  <c r="I32" i="10"/>
  <c r="H17" i="12"/>
  <c r="H17" i="11"/>
  <c r="I36" i="10" l="1"/>
  <c r="I38" i="10" l="1"/>
  <c r="H17" i="1"/>
  <c r="H17" i="10"/>
  <c r="H20" i="1" l="1"/>
  <c r="H32" i="1" s="1"/>
  <c r="H20" i="11"/>
  <c r="H20" i="12"/>
  <c r="H20" i="10"/>
  <c r="H16" i="1"/>
  <c r="H16" i="11"/>
  <c r="H16" i="12"/>
  <c r="H16" i="10"/>
  <c r="H6" i="1"/>
  <c r="H6" i="11"/>
  <c r="H6" i="12"/>
  <c r="H6" i="10"/>
  <c r="H12" i="1" l="1"/>
  <c r="H33" i="1"/>
  <c r="H36" i="1" s="1"/>
  <c r="H38" i="1" s="1"/>
  <c r="H32" i="12"/>
  <c r="H12" i="12"/>
  <c r="H32" i="11"/>
  <c r="H12" i="11"/>
  <c r="H32" i="10"/>
  <c r="H33" i="10"/>
  <c r="H12" i="10"/>
  <c r="H33" i="12"/>
  <c r="H36" i="12" s="1"/>
  <c r="H38" i="12" s="1"/>
  <c r="H33" i="11"/>
  <c r="H36" i="11" s="1"/>
  <c r="H38" i="11" s="1"/>
  <c r="C20" i="12"/>
  <c r="H36" i="10" l="1"/>
  <c r="C6" i="10"/>
  <c r="D6" i="10"/>
  <c r="E6" i="10"/>
  <c r="F6" i="10"/>
  <c r="G6" i="10"/>
  <c r="C16" i="10"/>
  <c r="D16" i="10"/>
  <c r="E16" i="10"/>
  <c r="F16" i="10"/>
  <c r="G16" i="10"/>
  <c r="C17" i="10"/>
  <c r="D17" i="10"/>
  <c r="E17" i="10"/>
  <c r="F17" i="10"/>
  <c r="G17" i="10"/>
  <c r="C20" i="10"/>
  <c r="D20" i="10"/>
  <c r="E20" i="10"/>
  <c r="F20" i="10"/>
  <c r="G20" i="10"/>
  <c r="D12" i="10" l="1"/>
  <c r="H38" i="10"/>
  <c r="C12" i="10"/>
  <c r="F12" i="10"/>
  <c r="G12" i="10"/>
  <c r="E12" i="10"/>
  <c r="D32" i="10"/>
  <c r="G32" i="10"/>
  <c r="G33" i="10"/>
  <c r="F33" i="10"/>
  <c r="D33" i="10"/>
  <c r="F32" i="10"/>
  <c r="C33" i="10"/>
  <c r="E33" i="10"/>
  <c r="E32" i="10"/>
  <c r="C32" i="10"/>
  <c r="D36" i="10" l="1"/>
  <c r="F36" i="10"/>
  <c r="C36" i="10"/>
  <c r="C38" i="10" s="1"/>
  <c r="G36" i="10"/>
  <c r="E36" i="10"/>
  <c r="F38" i="10" l="1"/>
  <c r="G38" i="10"/>
  <c r="D38" i="10"/>
  <c r="E38" i="10"/>
  <c r="C37" i="12"/>
  <c r="C37" i="11"/>
  <c r="C37" i="1"/>
  <c r="C35" i="12"/>
  <c r="C34" i="12"/>
  <c r="C35" i="11"/>
  <c r="C34" i="11"/>
  <c r="G20" i="1"/>
  <c r="F20" i="1"/>
  <c r="E20" i="1"/>
  <c r="D20" i="1"/>
  <c r="C20" i="1"/>
  <c r="G17" i="1"/>
  <c r="F17" i="1"/>
  <c r="E17" i="1"/>
  <c r="D17" i="1"/>
  <c r="C17" i="1"/>
  <c r="G16" i="1"/>
  <c r="F16" i="1"/>
  <c r="E16" i="1"/>
  <c r="D16" i="1"/>
  <c r="C16" i="1"/>
  <c r="G6" i="1"/>
  <c r="F6" i="1"/>
  <c r="E6" i="1"/>
  <c r="D6" i="1"/>
  <c r="C6" i="1"/>
  <c r="G20" i="11"/>
  <c r="F20" i="11"/>
  <c r="E20" i="11"/>
  <c r="D20" i="11"/>
  <c r="C20" i="11"/>
  <c r="G17" i="11"/>
  <c r="F17" i="11"/>
  <c r="E17" i="11"/>
  <c r="D17" i="11"/>
  <c r="C17" i="11"/>
  <c r="G16" i="11"/>
  <c r="F16" i="11"/>
  <c r="E16" i="11"/>
  <c r="D16" i="11"/>
  <c r="C16" i="11"/>
  <c r="G6" i="11"/>
  <c r="F6" i="11"/>
  <c r="E6" i="11"/>
  <c r="D6" i="11"/>
  <c r="C6" i="11"/>
  <c r="G20" i="12"/>
  <c r="F20" i="12"/>
  <c r="E20" i="12"/>
  <c r="D20" i="12"/>
  <c r="G17" i="12"/>
  <c r="F17" i="12"/>
  <c r="E17" i="12"/>
  <c r="D17" i="12"/>
  <c r="C17" i="12"/>
  <c r="G16" i="12"/>
  <c r="F16" i="12"/>
  <c r="E16" i="12"/>
  <c r="D16" i="12"/>
  <c r="C16" i="12"/>
  <c r="G6" i="12"/>
  <c r="F6" i="12"/>
  <c r="E6" i="12"/>
  <c r="D6" i="12"/>
  <c r="C6" i="12"/>
  <c r="G32" i="1" l="1"/>
  <c r="E32" i="1"/>
  <c r="D12" i="1"/>
  <c r="D33" i="1"/>
  <c r="D36" i="1" s="1"/>
  <c r="D38" i="1" s="1"/>
  <c r="E33" i="1"/>
  <c r="E36" i="1" s="1"/>
  <c r="E38" i="1" s="1"/>
  <c r="E12" i="1"/>
  <c r="C12" i="1"/>
  <c r="F33" i="1"/>
  <c r="F36" i="1" s="1"/>
  <c r="F38" i="1" s="1"/>
  <c r="F12" i="1"/>
  <c r="D32" i="1"/>
  <c r="G12" i="1"/>
  <c r="G33" i="1"/>
  <c r="G36" i="1" s="1"/>
  <c r="G38" i="1" s="1"/>
  <c r="F32" i="1"/>
  <c r="C32" i="12"/>
  <c r="C33" i="12"/>
  <c r="E12" i="11"/>
  <c r="F33" i="11"/>
  <c r="F36" i="11" s="1"/>
  <c r="F38" i="11" s="1"/>
  <c r="G32" i="12"/>
  <c r="G33" i="11"/>
  <c r="G36" i="11" s="1"/>
  <c r="G38" i="11" s="1"/>
  <c r="G33" i="12"/>
  <c r="G36" i="12" s="1"/>
  <c r="G38" i="12" s="1"/>
  <c r="G12" i="12"/>
  <c r="C33" i="1"/>
  <c r="D33" i="12"/>
  <c r="D36" i="12" s="1"/>
  <c r="D38" i="12" s="1"/>
  <c r="D32" i="12"/>
  <c r="F12" i="12"/>
  <c r="F32" i="12"/>
  <c r="E32" i="12"/>
  <c r="C32" i="11"/>
  <c r="C12" i="12"/>
  <c r="E33" i="12"/>
  <c r="E36" i="12" s="1"/>
  <c r="E38" i="12" s="1"/>
  <c r="D12" i="12"/>
  <c r="D33" i="11"/>
  <c r="D36" i="11" s="1"/>
  <c r="D38" i="11" s="1"/>
  <c r="F32" i="11"/>
  <c r="F12" i="11"/>
  <c r="D32" i="11"/>
  <c r="G32" i="11"/>
  <c r="G12" i="11"/>
  <c r="E33" i="11"/>
  <c r="E36" i="11" s="1"/>
  <c r="E38" i="11" s="1"/>
  <c r="C33" i="11"/>
  <c r="C32" i="1"/>
  <c r="E12" i="12"/>
  <c r="E32" i="11"/>
  <c r="F33" i="12"/>
  <c r="F36" i="12" s="1"/>
  <c r="F38" i="12" s="1"/>
  <c r="C12" i="11"/>
  <c r="D12" i="11"/>
  <c r="C36" i="12" l="1"/>
  <c r="C36" i="1"/>
  <c r="C36" i="11"/>
  <c r="C38" i="1" l="1"/>
  <c r="C38" i="12"/>
  <c r="C38" i="11"/>
</calcChain>
</file>

<file path=xl/sharedStrings.xml><?xml version="1.0" encoding="utf-8"?>
<sst xmlns="http://schemas.openxmlformats.org/spreadsheetml/2006/main" count="280" uniqueCount="76">
  <si>
    <t>S.No.</t>
  </si>
  <si>
    <t>Item</t>
  </si>
  <si>
    <t>Agriculture, forestry and fishing</t>
  </si>
  <si>
    <t>Mining and quarrying</t>
  </si>
  <si>
    <t>Manufacturing</t>
  </si>
  <si>
    <t>Electricity, gas, water supply &amp; other utility services</t>
  </si>
  <si>
    <t>Construction</t>
  </si>
  <si>
    <t>Trade, repair, hotels and restaurants</t>
  </si>
  <si>
    <t>Trade &amp; repair services</t>
  </si>
  <si>
    <t>Hotels &amp; restaurants</t>
  </si>
  <si>
    <t>Transport, storage, communication &amp; services related to broadcasting</t>
  </si>
  <si>
    <t>Railways</t>
  </si>
  <si>
    <t>Road transport</t>
  </si>
  <si>
    <t>Water transport</t>
  </si>
  <si>
    <t>Air transport</t>
  </si>
  <si>
    <t>Services incidental to transport</t>
  </si>
  <si>
    <t>Storage</t>
  </si>
  <si>
    <t>Communication &amp; services related to broadcasting</t>
  </si>
  <si>
    <t>Financial services</t>
  </si>
  <si>
    <t>Real estate, ownership of dwelling &amp; professional services</t>
  </si>
  <si>
    <t>Other services</t>
  </si>
  <si>
    <t>2011-12</t>
  </si>
  <si>
    <t>2012-13</t>
  </si>
  <si>
    <t>2013-14</t>
  </si>
  <si>
    <t>Subsidies on products</t>
  </si>
  <si>
    <t>Taxes on Products</t>
  </si>
  <si>
    <t>1.</t>
  </si>
  <si>
    <t>12.</t>
  </si>
  <si>
    <t>Primary</t>
  </si>
  <si>
    <t>Secondary</t>
  </si>
  <si>
    <t>Tertiary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</si>
  <si>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</si>
  <si>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</si>
  <si>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</si>
  <si>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</si>
  <si>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6.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</si>
  <si>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7.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 </t>
    </r>
  </si>
  <si>
    <r>
      <t>8.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</si>
  <si>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9.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 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</si>
  <si>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</si>
  <si>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 </t>
    </r>
  </si>
  <si>
    <t>TOTAL GSVA at basic prices</t>
  </si>
  <si>
    <t>Population ('00)</t>
  </si>
  <si>
    <t>13.</t>
  </si>
  <si>
    <t>14.</t>
  </si>
  <si>
    <t>15.</t>
  </si>
  <si>
    <t>16.</t>
  </si>
  <si>
    <t>17.</t>
  </si>
  <si>
    <t>Gross State Value Added by economic activity at current prices</t>
  </si>
  <si>
    <t>Gross State Value Added by economic activity at constant (2011-12) prices</t>
  </si>
  <si>
    <t>Net State Value Added by economic activity at current prices</t>
  </si>
  <si>
    <t>TOTAL NSVA at basic prices</t>
  </si>
  <si>
    <t>Net State Value Added by economic activity at constant (2011-12) prices</t>
  </si>
  <si>
    <t>State :</t>
  </si>
  <si>
    <t>Public administration</t>
  </si>
  <si>
    <t>Gross State Domestic Product</t>
  </si>
  <si>
    <t>2014-15</t>
  </si>
  <si>
    <t>(Rs. in lakh)</t>
  </si>
  <si>
    <t>Per Capita GSDP (Rs.)</t>
  </si>
  <si>
    <t>Crops</t>
  </si>
  <si>
    <t>Livestock</t>
  </si>
  <si>
    <t>Forestry and logging</t>
  </si>
  <si>
    <t>Fishing and aquaculture</t>
  </si>
  <si>
    <t>Net State Domestic Product</t>
  </si>
  <si>
    <t>Per Capita NSDP (Rs.)</t>
  </si>
  <si>
    <t>2015-16</t>
  </si>
  <si>
    <t>Bihar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</si>
  <si>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</si>
  <si>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</si>
  <si>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</si>
  <si>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</si>
  <si>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</si>
  <si>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</si>
  <si>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</si>
  <si>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</si>
  <si>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Source:  Directorate of Economics &amp; Statistics of respective State Governments.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</si>
</sst>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  <font>
      <sz val="11"/>
      <name val="Times New Roman"/>
      <family val="1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30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5" fillId="2" borderId="2" applyNumberFormat="0" applyFont="0" applyAlignment="0" applyProtection="0"/>
    <xf numFmtId="0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8" fillId="2" borderId="2" applyNumberFormat="0" applyFont="0" applyAlignment="0" applyProtection="0"/>
    <xf numFmtId="0" fontId="9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1" fontId="7" fillId="0" borderId="1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7" fillId="0" borderId="1" xfId="0" applyFont="1" applyFill="1" applyBorder="1" applyProtection="1">
      <protection locked="0"/>
    </xf>
    <xf numFmtId="1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0" xfId="0" applyNumberFormat="1" applyFont="1" applyFill="1" applyBorder="1" applyProtection="1">
      <protection locked="0"/>
    </xf>
    <xf numFmtId="0" fontId="7" fillId="0" borderId="0" xfId="0" quotePrefix="1" applyFont="1" applyFill="1" applyProtection="1">
      <protection locked="0"/>
    </xf>
    <xf numFmtId="0" fontId="1" fillId="0" borderId="0" xfId="0" applyFont="1" applyFill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Protection="1"/>
    <xf numFmtId="49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Protection="1"/>
    <xf numFmtId="0" fontId="16" fillId="0" borderId="0" xfId="0" applyFont="1" applyFill="1" applyProtection="1">
      <protection locked="0"/>
    </xf>
    <xf numFmtId="1" fontId="7" fillId="0" borderId="4" xfId="0" applyNumberFormat="1" applyFont="1" applyFill="1" applyBorder="1" applyProtection="1"/>
    <xf numFmtId="0" fontId="7" fillId="0" borderId="3" xfId="0" applyFont="1" applyFill="1" applyBorder="1" applyProtection="1"/>
    <xf numFmtId="1" fontId="7" fillId="0" borderId="4" xfId="0" applyNumberFormat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0" xfId="0" applyFont="1" applyFill="1" applyBorder="1" applyProtection="1"/>
    <xf numFmtId="1" fontId="7" fillId="3" borderId="1" xfId="0" applyNumberFormat="1" applyFont="1" applyFill="1" applyBorder="1" applyProtection="1"/>
    <xf numFmtId="1" fontId="7" fillId="3" borderId="0" xfId="0" applyNumberFormat="1" applyFont="1" applyFill="1" applyBorder="1" applyProtection="1"/>
    <xf numFmtId="1" fontId="7" fillId="3" borderId="1" xfId="0" applyNumberFormat="1" applyFont="1" applyFill="1" applyBorder="1" applyProtection="1">
      <protection locked="0"/>
    </xf>
    <xf numFmtId="1" fontId="7" fillId="3" borderId="0" xfId="0" applyNumberFormat="1" applyFont="1" applyFill="1" applyBorder="1" applyProtection="1">
      <protection locked="0"/>
    </xf>
    <xf numFmtId="1" fontId="10" fillId="3" borderId="1" xfId="0" applyNumberFormat="1" applyFont="1" applyFill="1" applyBorder="1" applyProtection="1">
      <protection locked="0"/>
    </xf>
    <xf numFmtId="1" fontId="10" fillId="3" borderId="1" xfId="0" applyNumberFormat="1" applyFont="1" applyFill="1" applyBorder="1" applyProtection="1"/>
    <xf numFmtId="0" fontId="7" fillId="3" borderId="0" xfId="0" applyFont="1" applyFill="1" applyBorder="1" applyProtection="1">
      <protection locked="0"/>
    </xf>
    <xf numFmtId="49" fontId="12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Protection="1"/>
    <xf numFmtId="49" fontId="12" fillId="3" borderId="1" xfId="0" applyNumberFormat="1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Protection="1">
      <protection locked="0"/>
    </xf>
    <xf numFmtId="49" fontId="14" fillId="3" borderId="1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center" wrapText="1"/>
    </xf>
    <xf numFmtId="49" fontId="12" fillId="3" borderId="1" xfId="0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</cellXfs>
  <cellStyles count="530">
    <cellStyle name="Comma 2" xfId="15" xr:uid="{00000000-0005-0000-0000-000000000000}"/>
    <cellStyle name="Comma 2 2" xfId="528" xr:uid="{00000000-0005-0000-0000-000001000000}"/>
    <cellStyle name="Normal" xfId="0" builtinId="0"/>
    <cellStyle name="Normal 2" xfId="2" xr:uid="{00000000-0005-0000-0000-000003000000}"/>
    <cellStyle name="Normal 2 2" xfId="8" xr:uid="{00000000-0005-0000-0000-000004000000}"/>
    <cellStyle name="Normal 2 2 2" xfId="10" xr:uid="{00000000-0005-0000-0000-000005000000}"/>
    <cellStyle name="Normal 2 2 3" xfId="18" xr:uid="{00000000-0005-0000-0000-000006000000}"/>
    <cellStyle name="Normal 2 3" xfId="5" xr:uid="{00000000-0005-0000-0000-000007000000}"/>
    <cellStyle name="Normal 2 3 2" xfId="529" xr:uid="{00000000-0005-0000-0000-000008000000}"/>
    <cellStyle name="Normal 2 4" xfId="9" xr:uid="{00000000-0005-0000-0000-000009000000}"/>
    <cellStyle name="Normal 2 4 2" xfId="17" xr:uid="{00000000-0005-0000-0000-00000A000000}"/>
    <cellStyle name="Normal 3" xfId="1" xr:uid="{00000000-0005-0000-0000-00000B000000}"/>
    <cellStyle name="Normal 3 2" xfId="6" xr:uid="{00000000-0005-0000-0000-00000C000000}"/>
    <cellStyle name="Normal 3 2 2" xfId="11" xr:uid="{00000000-0005-0000-0000-00000D000000}"/>
    <cellStyle name="Normal 3 3" xfId="16" xr:uid="{00000000-0005-0000-0000-00000E000000}"/>
    <cellStyle name="Normal 4" xfId="3" xr:uid="{00000000-0005-0000-0000-00000F000000}"/>
    <cellStyle name="Normal 5" xfId="4" xr:uid="{00000000-0005-0000-0000-000010000000}"/>
    <cellStyle name="Normal 5 2" xfId="12" xr:uid="{00000000-0005-0000-0000-000011000000}"/>
    <cellStyle name="Normal 6" xfId="14" xr:uid="{00000000-0005-0000-0000-000012000000}"/>
    <cellStyle name="Note 2" xfId="7" xr:uid="{00000000-0005-0000-0000-000013000000}"/>
    <cellStyle name="Note 2 2" xfId="13" xr:uid="{00000000-0005-0000-0000-000014000000}"/>
    <cellStyle name="style1405592468105" xfId="19" xr:uid="{00000000-0005-0000-0000-000015000000}"/>
    <cellStyle name="style1405593752700" xfId="20" xr:uid="{00000000-0005-0000-0000-000016000000}"/>
    <cellStyle name="style1406113848636" xfId="21" xr:uid="{00000000-0005-0000-0000-000017000000}"/>
    <cellStyle name="style1406113848741" xfId="22" xr:uid="{00000000-0005-0000-0000-000018000000}"/>
    <cellStyle name="style1406113848796" xfId="23" xr:uid="{00000000-0005-0000-0000-000019000000}"/>
    <cellStyle name="style1406113848827" xfId="24" xr:uid="{00000000-0005-0000-0000-00001A000000}"/>
    <cellStyle name="style1406113848859" xfId="25" xr:uid="{00000000-0005-0000-0000-00001B000000}"/>
    <cellStyle name="style1406113848891" xfId="26" xr:uid="{00000000-0005-0000-0000-00001C000000}"/>
    <cellStyle name="style1406113848925" xfId="27" xr:uid="{00000000-0005-0000-0000-00001D000000}"/>
    <cellStyle name="style1406113848965" xfId="28" xr:uid="{00000000-0005-0000-0000-00001E000000}"/>
    <cellStyle name="style1406113848998" xfId="29" xr:uid="{00000000-0005-0000-0000-00001F000000}"/>
    <cellStyle name="style1406113849028" xfId="30" xr:uid="{00000000-0005-0000-0000-000020000000}"/>
    <cellStyle name="style1406113849058" xfId="31" xr:uid="{00000000-0005-0000-0000-000021000000}"/>
    <cellStyle name="style1406113849090" xfId="32" xr:uid="{00000000-0005-0000-0000-000022000000}"/>
    <cellStyle name="style1406113849117" xfId="33" xr:uid="{00000000-0005-0000-0000-000023000000}"/>
    <cellStyle name="style1406113849144" xfId="34" xr:uid="{00000000-0005-0000-0000-000024000000}"/>
    <cellStyle name="style1406113849183" xfId="35" xr:uid="{00000000-0005-0000-0000-000025000000}"/>
    <cellStyle name="style1406113849217" xfId="36" xr:uid="{00000000-0005-0000-0000-000026000000}"/>
    <cellStyle name="style1406113849255" xfId="37" xr:uid="{00000000-0005-0000-0000-000027000000}"/>
    <cellStyle name="style1406113849284" xfId="38" xr:uid="{00000000-0005-0000-0000-000028000000}"/>
    <cellStyle name="style1406113849311" xfId="39" xr:uid="{00000000-0005-0000-0000-000029000000}"/>
    <cellStyle name="style1406113849339" xfId="40" xr:uid="{00000000-0005-0000-0000-00002A000000}"/>
    <cellStyle name="style1406113849367" xfId="41" xr:uid="{00000000-0005-0000-0000-00002B000000}"/>
    <cellStyle name="style1406113849389" xfId="42" xr:uid="{00000000-0005-0000-0000-00002C000000}"/>
    <cellStyle name="style1406113849413" xfId="43" xr:uid="{00000000-0005-0000-0000-00002D000000}"/>
    <cellStyle name="style1406113849558" xfId="44" xr:uid="{00000000-0005-0000-0000-00002E000000}"/>
    <cellStyle name="style1406113849582" xfId="45" xr:uid="{00000000-0005-0000-0000-00002F000000}"/>
    <cellStyle name="style1406113849605" xfId="46" xr:uid="{00000000-0005-0000-0000-000030000000}"/>
    <cellStyle name="style1406113849630" xfId="47" xr:uid="{00000000-0005-0000-0000-000031000000}"/>
    <cellStyle name="style1406113849653" xfId="48" xr:uid="{00000000-0005-0000-0000-000032000000}"/>
    <cellStyle name="style1406113849674" xfId="49" xr:uid="{00000000-0005-0000-0000-000033000000}"/>
    <cellStyle name="style1406113849701" xfId="50" xr:uid="{00000000-0005-0000-0000-000034000000}"/>
    <cellStyle name="style1406113849728" xfId="51" xr:uid="{00000000-0005-0000-0000-000035000000}"/>
    <cellStyle name="style1406113849754" xfId="52" xr:uid="{00000000-0005-0000-0000-000036000000}"/>
    <cellStyle name="style1406113849781" xfId="53" xr:uid="{00000000-0005-0000-0000-000037000000}"/>
    <cellStyle name="style1406113849808" xfId="54" xr:uid="{00000000-0005-0000-0000-000038000000}"/>
    <cellStyle name="style1406113849835" xfId="55" xr:uid="{00000000-0005-0000-0000-000039000000}"/>
    <cellStyle name="style1406113849856" xfId="56" xr:uid="{00000000-0005-0000-0000-00003A000000}"/>
    <cellStyle name="style1406113849876" xfId="57" xr:uid="{00000000-0005-0000-0000-00003B000000}"/>
    <cellStyle name="style1406113849898" xfId="58" xr:uid="{00000000-0005-0000-0000-00003C000000}"/>
    <cellStyle name="style1406113849921" xfId="59" xr:uid="{00000000-0005-0000-0000-00003D000000}"/>
    <cellStyle name="style1406113849947" xfId="60" xr:uid="{00000000-0005-0000-0000-00003E000000}"/>
    <cellStyle name="style1406113849975" xfId="61" xr:uid="{00000000-0005-0000-0000-00003F000000}"/>
    <cellStyle name="style1406113850004" xfId="62" xr:uid="{00000000-0005-0000-0000-000040000000}"/>
    <cellStyle name="style1406113850027" xfId="63" xr:uid="{00000000-0005-0000-0000-000041000000}"/>
    <cellStyle name="style1406113850054" xfId="64" xr:uid="{00000000-0005-0000-0000-000042000000}"/>
    <cellStyle name="style1406113850081" xfId="65" xr:uid="{00000000-0005-0000-0000-000043000000}"/>
    <cellStyle name="style1406113850103" xfId="66" xr:uid="{00000000-0005-0000-0000-000044000000}"/>
    <cellStyle name="style1406113850129" xfId="67" xr:uid="{00000000-0005-0000-0000-000045000000}"/>
    <cellStyle name="style1406113850156" xfId="68" xr:uid="{00000000-0005-0000-0000-000046000000}"/>
    <cellStyle name="style1406113850182" xfId="69" xr:uid="{00000000-0005-0000-0000-000047000000}"/>
    <cellStyle name="style1406113850203" xfId="70" xr:uid="{00000000-0005-0000-0000-000048000000}"/>
    <cellStyle name="style1406113850224" xfId="71" xr:uid="{00000000-0005-0000-0000-000049000000}"/>
    <cellStyle name="style1406113850258" xfId="72" xr:uid="{00000000-0005-0000-0000-00004A000000}"/>
    <cellStyle name="style1406113850331" xfId="73" xr:uid="{00000000-0005-0000-0000-00004B000000}"/>
    <cellStyle name="style1406113850358" xfId="74" xr:uid="{00000000-0005-0000-0000-00004C000000}"/>
    <cellStyle name="style1406113850380" xfId="75" xr:uid="{00000000-0005-0000-0000-00004D000000}"/>
    <cellStyle name="style1406113850409" xfId="76" xr:uid="{00000000-0005-0000-0000-00004E000000}"/>
    <cellStyle name="style1406113850431" xfId="77" xr:uid="{00000000-0005-0000-0000-00004F000000}"/>
    <cellStyle name="style1406113850452" xfId="78" xr:uid="{00000000-0005-0000-0000-000050000000}"/>
    <cellStyle name="style1406113850474" xfId="79" xr:uid="{00000000-0005-0000-0000-000051000000}"/>
    <cellStyle name="style1406113850501" xfId="80" xr:uid="{00000000-0005-0000-0000-000052000000}"/>
    <cellStyle name="style1406113850522" xfId="81" xr:uid="{00000000-0005-0000-0000-000053000000}"/>
    <cellStyle name="style1406113850542" xfId="82" xr:uid="{00000000-0005-0000-0000-000054000000}"/>
    <cellStyle name="style1406113850570" xfId="83" xr:uid="{00000000-0005-0000-0000-000055000000}"/>
    <cellStyle name="style1406113850591" xfId="84" xr:uid="{00000000-0005-0000-0000-000056000000}"/>
    <cellStyle name="style1406113850614" xfId="85" xr:uid="{00000000-0005-0000-0000-000057000000}"/>
    <cellStyle name="style1406113850636" xfId="86" xr:uid="{00000000-0005-0000-0000-000058000000}"/>
    <cellStyle name="style1406113850655" xfId="87" xr:uid="{00000000-0005-0000-0000-000059000000}"/>
    <cellStyle name="style1406113850674" xfId="88" xr:uid="{00000000-0005-0000-0000-00005A000000}"/>
    <cellStyle name="style1406113850723" xfId="89" xr:uid="{00000000-0005-0000-0000-00005B000000}"/>
    <cellStyle name="style1406113850767" xfId="90" xr:uid="{00000000-0005-0000-0000-00005C000000}"/>
    <cellStyle name="style1406113850816" xfId="91" xr:uid="{00000000-0005-0000-0000-00005D000000}"/>
    <cellStyle name="style1406114189185" xfId="92" xr:uid="{00000000-0005-0000-0000-00005E000000}"/>
    <cellStyle name="style1406114189213" xfId="93" xr:uid="{00000000-0005-0000-0000-00005F000000}"/>
    <cellStyle name="style1406114189239" xfId="94" xr:uid="{00000000-0005-0000-0000-000060000000}"/>
    <cellStyle name="style1406114189259" xfId="95" xr:uid="{00000000-0005-0000-0000-000061000000}"/>
    <cellStyle name="style1406114189283" xfId="96" xr:uid="{00000000-0005-0000-0000-000062000000}"/>
    <cellStyle name="style1406114189307" xfId="97" xr:uid="{00000000-0005-0000-0000-000063000000}"/>
    <cellStyle name="style1406114189331" xfId="98" xr:uid="{00000000-0005-0000-0000-000064000000}"/>
    <cellStyle name="style1406114189356" xfId="99" xr:uid="{00000000-0005-0000-0000-000065000000}"/>
    <cellStyle name="style1406114189382" xfId="100" xr:uid="{00000000-0005-0000-0000-000066000000}"/>
    <cellStyle name="style1406114189407" xfId="101" xr:uid="{00000000-0005-0000-0000-000067000000}"/>
    <cellStyle name="style1406114189432" xfId="102" xr:uid="{00000000-0005-0000-0000-000068000000}"/>
    <cellStyle name="style1406114189459" xfId="103" xr:uid="{00000000-0005-0000-0000-000069000000}"/>
    <cellStyle name="style1406114189481" xfId="104" xr:uid="{00000000-0005-0000-0000-00006A000000}"/>
    <cellStyle name="style1406114189505" xfId="105" xr:uid="{00000000-0005-0000-0000-00006B000000}"/>
    <cellStyle name="style1406114189535" xfId="106" xr:uid="{00000000-0005-0000-0000-00006C000000}"/>
    <cellStyle name="style1406114189560" xfId="107" xr:uid="{00000000-0005-0000-0000-00006D000000}"/>
    <cellStyle name="style1406114189585" xfId="108" xr:uid="{00000000-0005-0000-0000-00006E000000}"/>
    <cellStyle name="style1406114189616" xfId="109" xr:uid="{00000000-0005-0000-0000-00006F000000}"/>
    <cellStyle name="style1406114189644" xfId="110" xr:uid="{00000000-0005-0000-0000-000070000000}"/>
    <cellStyle name="style1406114189671" xfId="111" xr:uid="{00000000-0005-0000-0000-000071000000}"/>
    <cellStyle name="style1406114189696" xfId="112" xr:uid="{00000000-0005-0000-0000-000072000000}"/>
    <cellStyle name="style1406114189716" xfId="113" xr:uid="{00000000-0005-0000-0000-000073000000}"/>
    <cellStyle name="style1406114189736" xfId="114" xr:uid="{00000000-0005-0000-0000-000074000000}"/>
    <cellStyle name="style1406114189757" xfId="115" xr:uid="{00000000-0005-0000-0000-000075000000}"/>
    <cellStyle name="style1406114189778" xfId="116" xr:uid="{00000000-0005-0000-0000-000076000000}"/>
    <cellStyle name="style1406114189799" xfId="117" xr:uid="{00000000-0005-0000-0000-000077000000}"/>
    <cellStyle name="style1406114189820" xfId="118" xr:uid="{00000000-0005-0000-0000-000078000000}"/>
    <cellStyle name="style1406114189840" xfId="119" xr:uid="{00000000-0005-0000-0000-000079000000}"/>
    <cellStyle name="style1406114189860" xfId="120" xr:uid="{00000000-0005-0000-0000-00007A000000}"/>
    <cellStyle name="style1406114189886" xfId="121" xr:uid="{00000000-0005-0000-0000-00007B000000}"/>
    <cellStyle name="style1406114189911" xfId="122" xr:uid="{00000000-0005-0000-0000-00007C000000}"/>
    <cellStyle name="style1406114189990" xfId="123" xr:uid="{00000000-0005-0000-0000-00007D000000}"/>
    <cellStyle name="style1406114190017" xfId="124" xr:uid="{00000000-0005-0000-0000-00007E000000}"/>
    <cellStyle name="style1406114190044" xfId="125" xr:uid="{00000000-0005-0000-0000-00007F000000}"/>
    <cellStyle name="style1406114190069" xfId="126" xr:uid="{00000000-0005-0000-0000-000080000000}"/>
    <cellStyle name="style1406114190088" xfId="127" xr:uid="{00000000-0005-0000-0000-000081000000}"/>
    <cellStyle name="style1406114190108" xfId="128" xr:uid="{00000000-0005-0000-0000-000082000000}"/>
    <cellStyle name="style1406114190127" xfId="129" xr:uid="{00000000-0005-0000-0000-000083000000}"/>
    <cellStyle name="style1406114190148" xfId="130" xr:uid="{00000000-0005-0000-0000-000084000000}"/>
    <cellStyle name="style1406114190171" xfId="131" xr:uid="{00000000-0005-0000-0000-000085000000}"/>
    <cellStyle name="style1406114190195" xfId="132" xr:uid="{00000000-0005-0000-0000-000086000000}"/>
    <cellStyle name="style1406114190219" xfId="133" xr:uid="{00000000-0005-0000-0000-000087000000}"/>
    <cellStyle name="style1406114190238" xfId="134" xr:uid="{00000000-0005-0000-0000-000088000000}"/>
    <cellStyle name="style1406114190262" xfId="135" xr:uid="{00000000-0005-0000-0000-000089000000}"/>
    <cellStyle name="style1406114190285" xfId="136" xr:uid="{00000000-0005-0000-0000-00008A000000}"/>
    <cellStyle name="style1406114190303" xfId="137" xr:uid="{00000000-0005-0000-0000-00008B000000}"/>
    <cellStyle name="style1406114190327" xfId="138" xr:uid="{00000000-0005-0000-0000-00008C000000}"/>
    <cellStyle name="style1406114190351" xfId="139" xr:uid="{00000000-0005-0000-0000-00008D000000}"/>
    <cellStyle name="style1406114190375" xfId="140" xr:uid="{00000000-0005-0000-0000-00008E000000}"/>
    <cellStyle name="style1406114190395" xfId="141" xr:uid="{00000000-0005-0000-0000-00008F000000}"/>
    <cellStyle name="style1406114190415" xfId="142" xr:uid="{00000000-0005-0000-0000-000090000000}"/>
    <cellStyle name="style1406114190439" xfId="143" xr:uid="{00000000-0005-0000-0000-000091000000}"/>
    <cellStyle name="style1406114190464" xfId="144" xr:uid="{00000000-0005-0000-0000-000092000000}"/>
    <cellStyle name="style1406114190487" xfId="145" xr:uid="{00000000-0005-0000-0000-000093000000}"/>
    <cellStyle name="style1406114190507" xfId="146" xr:uid="{00000000-0005-0000-0000-000094000000}"/>
    <cellStyle name="style1406114190534" xfId="147" xr:uid="{00000000-0005-0000-0000-000095000000}"/>
    <cellStyle name="style1406114190553" xfId="148" xr:uid="{00000000-0005-0000-0000-000096000000}"/>
    <cellStyle name="style1406114190571" xfId="149" xr:uid="{00000000-0005-0000-0000-000097000000}"/>
    <cellStyle name="style1406114190588" xfId="150" xr:uid="{00000000-0005-0000-0000-000098000000}"/>
    <cellStyle name="style1406114190609" xfId="151" xr:uid="{00000000-0005-0000-0000-000099000000}"/>
    <cellStyle name="style1406114190628" xfId="152" xr:uid="{00000000-0005-0000-0000-00009A000000}"/>
    <cellStyle name="style1406114190647" xfId="153" xr:uid="{00000000-0005-0000-0000-00009B000000}"/>
    <cellStyle name="style1406114190666" xfId="154" xr:uid="{00000000-0005-0000-0000-00009C000000}"/>
    <cellStyle name="style1406114190687" xfId="155" xr:uid="{00000000-0005-0000-0000-00009D000000}"/>
    <cellStyle name="style1406114190844" xfId="156" xr:uid="{00000000-0005-0000-0000-00009E000000}"/>
    <cellStyle name="style1406114190863" xfId="157" xr:uid="{00000000-0005-0000-0000-00009F000000}"/>
    <cellStyle name="style1406114190881" xfId="158" xr:uid="{00000000-0005-0000-0000-0000A0000000}"/>
    <cellStyle name="style1406114190900" xfId="159" xr:uid="{00000000-0005-0000-0000-0000A1000000}"/>
    <cellStyle name="style1406114190959" xfId="160" xr:uid="{00000000-0005-0000-0000-0000A2000000}"/>
    <cellStyle name="style1406114191014" xfId="161" xr:uid="{00000000-0005-0000-0000-0000A3000000}"/>
    <cellStyle name="style1406114191303" xfId="162" xr:uid="{00000000-0005-0000-0000-0000A4000000}"/>
    <cellStyle name="style1406114191912" xfId="163" xr:uid="{00000000-0005-0000-0000-0000A5000000}"/>
    <cellStyle name="style1406114345186" xfId="164" xr:uid="{00000000-0005-0000-0000-0000A6000000}"/>
    <cellStyle name="style1406114345361" xfId="165" xr:uid="{00000000-0005-0000-0000-0000A7000000}"/>
    <cellStyle name="style1406114398523" xfId="166" xr:uid="{00000000-0005-0000-0000-0000A8000000}"/>
    <cellStyle name="style1406114398549" xfId="167" xr:uid="{00000000-0005-0000-0000-0000A9000000}"/>
    <cellStyle name="style1406114398571" xfId="168" xr:uid="{00000000-0005-0000-0000-0000AA000000}"/>
    <cellStyle name="style1406114398589" xfId="169" xr:uid="{00000000-0005-0000-0000-0000AB000000}"/>
    <cellStyle name="style1406114398610" xfId="170" xr:uid="{00000000-0005-0000-0000-0000AC000000}"/>
    <cellStyle name="style1406114398632" xfId="171" xr:uid="{00000000-0005-0000-0000-0000AD000000}"/>
    <cellStyle name="style1406114398654" xfId="172" xr:uid="{00000000-0005-0000-0000-0000AE000000}"/>
    <cellStyle name="style1406114398679" xfId="173" xr:uid="{00000000-0005-0000-0000-0000AF000000}"/>
    <cellStyle name="style1406114398703" xfId="174" xr:uid="{00000000-0005-0000-0000-0000B0000000}"/>
    <cellStyle name="style1406114398726" xfId="175" xr:uid="{00000000-0005-0000-0000-0000B1000000}"/>
    <cellStyle name="style1406114398750" xfId="176" xr:uid="{00000000-0005-0000-0000-0000B2000000}"/>
    <cellStyle name="style1406114398774" xfId="177" xr:uid="{00000000-0005-0000-0000-0000B3000000}"/>
    <cellStyle name="style1406114398792" xfId="178" xr:uid="{00000000-0005-0000-0000-0000B4000000}"/>
    <cellStyle name="style1406114398812" xfId="179" xr:uid="{00000000-0005-0000-0000-0000B5000000}"/>
    <cellStyle name="style1406114398835" xfId="180" xr:uid="{00000000-0005-0000-0000-0000B6000000}"/>
    <cellStyle name="style1406114398855" xfId="181" xr:uid="{00000000-0005-0000-0000-0000B7000000}"/>
    <cellStyle name="style1406114398880" xfId="182" xr:uid="{00000000-0005-0000-0000-0000B8000000}"/>
    <cellStyle name="style1406114398898" xfId="183" xr:uid="{00000000-0005-0000-0000-0000B9000000}"/>
    <cellStyle name="style1406114398922" xfId="184" xr:uid="{00000000-0005-0000-0000-0000BA000000}"/>
    <cellStyle name="style1406114398946" xfId="185" xr:uid="{00000000-0005-0000-0000-0000BB000000}"/>
    <cellStyle name="style1406114398972" xfId="186" xr:uid="{00000000-0005-0000-0000-0000BC000000}"/>
    <cellStyle name="style1406114398991" xfId="187" xr:uid="{00000000-0005-0000-0000-0000BD000000}"/>
    <cellStyle name="style1406114399009" xfId="188" xr:uid="{00000000-0005-0000-0000-0000BE000000}"/>
    <cellStyle name="style1406114399027" xfId="189" xr:uid="{00000000-0005-0000-0000-0000BF000000}"/>
    <cellStyle name="style1406114399044" xfId="190" xr:uid="{00000000-0005-0000-0000-0000C0000000}"/>
    <cellStyle name="style1406114399064" xfId="191" xr:uid="{00000000-0005-0000-0000-0000C1000000}"/>
    <cellStyle name="style1406114399083" xfId="192" xr:uid="{00000000-0005-0000-0000-0000C2000000}"/>
    <cellStyle name="style1406114399102" xfId="193" xr:uid="{00000000-0005-0000-0000-0000C3000000}"/>
    <cellStyle name="style1406114399120" xfId="194" xr:uid="{00000000-0005-0000-0000-0000C4000000}"/>
    <cellStyle name="style1406114399144" xfId="195" xr:uid="{00000000-0005-0000-0000-0000C5000000}"/>
    <cellStyle name="style1406114399167" xfId="196" xr:uid="{00000000-0005-0000-0000-0000C6000000}"/>
    <cellStyle name="style1406114399199" xfId="197" xr:uid="{00000000-0005-0000-0000-0000C7000000}"/>
    <cellStyle name="style1406114399226" xfId="198" xr:uid="{00000000-0005-0000-0000-0000C8000000}"/>
    <cellStyle name="style1406114399254" xfId="199" xr:uid="{00000000-0005-0000-0000-0000C9000000}"/>
    <cellStyle name="style1406114399277" xfId="200" xr:uid="{00000000-0005-0000-0000-0000CA000000}"/>
    <cellStyle name="style1406114399294" xfId="201" xr:uid="{00000000-0005-0000-0000-0000CB000000}"/>
    <cellStyle name="style1406114399311" xfId="202" xr:uid="{00000000-0005-0000-0000-0000CC000000}"/>
    <cellStyle name="style1406114399329" xfId="203" xr:uid="{00000000-0005-0000-0000-0000CD000000}"/>
    <cellStyle name="style1406114399348" xfId="204" xr:uid="{00000000-0005-0000-0000-0000CE000000}"/>
    <cellStyle name="style1406114399367" xfId="205" xr:uid="{00000000-0005-0000-0000-0000CF000000}"/>
    <cellStyle name="style1406114399389" xfId="206" xr:uid="{00000000-0005-0000-0000-0000D0000000}"/>
    <cellStyle name="style1406114399411" xfId="207" xr:uid="{00000000-0005-0000-0000-0000D1000000}"/>
    <cellStyle name="style1406114399490" xfId="208" xr:uid="{00000000-0005-0000-0000-0000D2000000}"/>
    <cellStyle name="style1406114399512" xfId="209" xr:uid="{00000000-0005-0000-0000-0000D3000000}"/>
    <cellStyle name="style1406114399534" xfId="210" xr:uid="{00000000-0005-0000-0000-0000D4000000}"/>
    <cellStyle name="style1406114399551" xfId="211" xr:uid="{00000000-0005-0000-0000-0000D5000000}"/>
    <cellStyle name="style1406114399576" xfId="212" xr:uid="{00000000-0005-0000-0000-0000D6000000}"/>
    <cellStyle name="style1406114399599" xfId="213" xr:uid="{00000000-0005-0000-0000-0000D7000000}"/>
    <cellStyle name="style1406114399622" xfId="214" xr:uid="{00000000-0005-0000-0000-0000D8000000}"/>
    <cellStyle name="style1406114399641" xfId="215" xr:uid="{00000000-0005-0000-0000-0000D9000000}"/>
    <cellStyle name="style1406114399662" xfId="216" xr:uid="{00000000-0005-0000-0000-0000DA000000}"/>
    <cellStyle name="style1406114399689" xfId="217" xr:uid="{00000000-0005-0000-0000-0000DB000000}"/>
    <cellStyle name="style1406114399716" xfId="218" xr:uid="{00000000-0005-0000-0000-0000DC000000}"/>
    <cellStyle name="style1406114399740" xfId="219" xr:uid="{00000000-0005-0000-0000-0000DD000000}"/>
    <cellStyle name="style1406114399758" xfId="220" xr:uid="{00000000-0005-0000-0000-0000DE000000}"/>
    <cellStyle name="style1406114399783" xfId="221" xr:uid="{00000000-0005-0000-0000-0000DF000000}"/>
    <cellStyle name="style1406114399802" xfId="222" xr:uid="{00000000-0005-0000-0000-0000E0000000}"/>
    <cellStyle name="style1406114399820" xfId="223" xr:uid="{00000000-0005-0000-0000-0000E1000000}"/>
    <cellStyle name="style1406114399839" xfId="224" xr:uid="{00000000-0005-0000-0000-0000E2000000}"/>
    <cellStyle name="style1406114399860" xfId="225" xr:uid="{00000000-0005-0000-0000-0000E3000000}"/>
    <cellStyle name="style1406114399878" xfId="226" xr:uid="{00000000-0005-0000-0000-0000E4000000}"/>
    <cellStyle name="style1406114399896" xfId="227" xr:uid="{00000000-0005-0000-0000-0000E5000000}"/>
    <cellStyle name="style1406114399914" xfId="228" xr:uid="{00000000-0005-0000-0000-0000E6000000}"/>
    <cellStyle name="style1406114399932" xfId="229" xr:uid="{00000000-0005-0000-0000-0000E7000000}"/>
    <cellStyle name="style1406114399951" xfId="230" xr:uid="{00000000-0005-0000-0000-0000E8000000}"/>
    <cellStyle name="style1406114399969" xfId="231" xr:uid="{00000000-0005-0000-0000-0000E9000000}"/>
    <cellStyle name="style1406114399987" xfId="232" xr:uid="{00000000-0005-0000-0000-0000EA000000}"/>
    <cellStyle name="style1406114400018" xfId="233" xr:uid="{00000000-0005-0000-0000-0000EB000000}"/>
    <cellStyle name="style1406114400104" xfId="234" xr:uid="{00000000-0005-0000-0000-0000EC000000}"/>
    <cellStyle name="style1406114400339" xfId="235" xr:uid="{00000000-0005-0000-0000-0000ED000000}"/>
    <cellStyle name="style1406114400806" xfId="236" xr:uid="{00000000-0005-0000-0000-0000EE000000}"/>
    <cellStyle name="style1406114440149" xfId="237" xr:uid="{00000000-0005-0000-0000-0000EF000000}"/>
    <cellStyle name="style1406114440175" xfId="238" xr:uid="{00000000-0005-0000-0000-0000F0000000}"/>
    <cellStyle name="style1406114440200" xfId="239" xr:uid="{00000000-0005-0000-0000-0000F1000000}"/>
    <cellStyle name="style1406114440219" xfId="240" xr:uid="{00000000-0005-0000-0000-0000F2000000}"/>
    <cellStyle name="style1406114440242" xfId="241" xr:uid="{00000000-0005-0000-0000-0000F3000000}"/>
    <cellStyle name="style1406114440265" xfId="242" xr:uid="{00000000-0005-0000-0000-0000F4000000}"/>
    <cellStyle name="style1406114440288" xfId="243" xr:uid="{00000000-0005-0000-0000-0000F5000000}"/>
    <cellStyle name="style1406114440311" xfId="244" xr:uid="{00000000-0005-0000-0000-0000F6000000}"/>
    <cellStyle name="style1406114440332" xfId="245" xr:uid="{00000000-0005-0000-0000-0000F7000000}"/>
    <cellStyle name="style1406114440354" xfId="246" xr:uid="{00000000-0005-0000-0000-0000F8000000}"/>
    <cellStyle name="style1406114440375" xfId="247" xr:uid="{00000000-0005-0000-0000-0000F9000000}"/>
    <cellStyle name="style1406114440396" xfId="248" xr:uid="{00000000-0005-0000-0000-0000FA000000}"/>
    <cellStyle name="style1406114440413" xfId="249" xr:uid="{00000000-0005-0000-0000-0000FB000000}"/>
    <cellStyle name="style1406114440430" xfId="250" xr:uid="{00000000-0005-0000-0000-0000FC000000}"/>
    <cellStyle name="style1406114440452" xfId="251" xr:uid="{00000000-0005-0000-0000-0000FD000000}"/>
    <cellStyle name="style1406114440470" xfId="252" xr:uid="{00000000-0005-0000-0000-0000FE000000}"/>
    <cellStyle name="style1406114440492" xfId="253" xr:uid="{00000000-0005-0000-0000-0000FF000000}"/>
    <cellStyle name="style1406114440509" xfId="254" xr:uid="{00000000-0005-0000-0000-000000010000}"/>
    <cellStyle name="style1406114440531" xfId="255" xr:uid="{00000000-0005-0000-0000-000001010000}"/>
    <cellStyle name="style1406114440552" xfId="256" xr:uid="{00000000-0005-0000-0000-000002010000}"/>
    <cellStyle name="style1406114440573" xfId="257" xr:uid="{00000000-0005-0000-0000-000003010000}"/>
    <cellStyle name="style1406114440590" xfId="258" xr:uid="{00000000-0005-0000-0000-000004010000}"/>
    <cellStyle name="style1406114440607" xfId="259" xr:uid="{00000000-0005-0000-0000-000005010000}"/>
    <cellStyle name="style1406114440624" xfId="260" xr:uid="{00000000-0005-0000-0000-000006010000}"/>
    <cellStyle name="style1406114440641" xfId="261" xr:uid="{00000000-0005-0000-0000-000007010000}"/>
    <cellStyle name="style1406114440657" xfId="262" xr:uid="{00000000-0005-0000-0000-000008010000}"/>
    <cellStyle name="style1406114440676" xfId="263" xr:uid="{00000000-0005-0000-0000-000009010000}"/>
    <cellStyle name="style1406114440693" xfId="264" xr:uid="{00000000-0005-0000-0000-00000A010000}"/>
    <cellStyle name="style1406114440711" xfId="265" xr:uid="{00000000-0005-0000-0000-00000B010000}"/>
    <cellStyle name="style1406114440733" xfId="266" xr:uid="{00000000-0005-0000-0000-00000C010000}"/>
    <cellStyle name="style1406114440756" xfId="267" xr:uid="{00000000-0005-0000-0000-00000D010000}"/>
    <cellStyle name="style1406114440778" xfId="268" xr:uid="{00000000-0005-0000-0000-00000E010000}"/>
    <cellStyle name="style1406114440801" xfId="269" xr:uid="{00000000-0005-0000-0000-00000F010000}"/>
    <cellStyle name="style1406114440831" xfId="270" xr:uid="{00000000-0005-0000-0000-000010010000}"/>
    <cellStyle name="style1406114440854" xfId="271" xr:uid="{00000000-0005-0000-0000-000011010000}"/>
    <cellStyle name="style1406114440871" xfId="272" xr:uid="{00000000-0005-0000-0000-000012010000}"/>
    <cellStyle name="style1406114440888" xfId="273" xr:uid="{00000000-0005-0000-0000-000013010000}"/>
    <cellStyle name="style1406114440905" xfId="274" xr:uid="{00000000-0005-0000-0000-000014010000}"/>
    <cellStyle name="style1406114440922" xfId="275" xr:uid="{00000000-0005-0000-0000-000015010000}"/>
    <cellStyle name="style1406114440941" xfId="276" xr:uid="{00000000-0005-0000-0000-000016010000}"/>
    <cellStyle name="style1406114440964" xfId="277" xr:uid="{00000000-0005-0000-0000-000017010000}"/>
    <cellStyle name="style1406114440986" xfId="278" xr:uid="{00000000-0005-0000-0000-000018010000}"/>
    <cellStyle name="style1406114441003" xfId="279" xr:uid="{00000000-0005-0000-0000-000019010000}"/>
    <cellStyle name="style1406114441024" xfId="280" xr:uid="{00000000-0005-0000-0000-00001A010000}"/>
    <cellStyle name="style1406114441046" xfId="281" xr:uid="{00000000-0005-0000-0000-00001B010000}"/>
    <cellStyle name="style1406114441063" xfId="282" xr:uid="{00000000-0005-0000-0000-00001C010000}"/>
    <cellStyle name="style1406114441085" xfId="283" xr:uid="{00000000-0005-0000-0000-00001D010000}"/>
    <cellStyle name="style1406114441106" xfId="284" xr:uid="{00000000-0005-0000-0000-00001E010000}"/>
    <cellStyle name="style1406114441127" xfId="285" xr:uid="{00000000-0005-0000-0000-00001F010000}"/>
    <cellStyle name="style1406114441144" xfId="286" xr:uid="{00000000-0005-0000-0000-000020010000}"/>
    <cellStyle name="style1406114441245" xfId="287" xr:uid="{00000000-0005-0000-0000-000021010000}"/>
    <cellStyle name="style1406114441267" xfId="288" xr:uid="{00000000-0005-0000-0000-000022010000}"/>
    <cellStyle name="style1406114441288" xfId="289" xr:uid="{00000000-0005-0000-0000-000023010000}"/>
    <cellStyle name="style1406114441309" xfId="290" xr:uid="{00000000-0005-0000-0000-000024010000}"/>
    <cellStyle name="style1406114441326" xfId="291" xr:uid="{00000000-0005-0000-0000-000025010000}"/>
    <cellStyle name="style1406114441350" xfId="292" xr:uid="{00000000-0005-0000-0000-000026010000}"/>
    <cellStyle name="style1406114441369" xfId="293" xr:uid="{00000000-0005-0000-0000-000027010000}"/>
    <cellStyle name="style1406114441387" xfId="294" xr:uid="{00000000-0005-0000-0000-000028010000}"/>
    <cellStyle name="style1406114441405" xfId="295" xr:uid="{00000000-0005-0000-0000-000029010000}"/>
    <cellStyle name="style1406114441425" xfId="296" xr:uid="{00000000-0005-0000-0000-00002A010000}"/>
    <cellStyle name="style1406114441444" xfId="297" xr:uid="{00000000-0005-0000-0000-00002B010000}"/>
    <cellStyle name="style1406114441462" xfId="298" xr:uid="{00000000-0005-0000-0000-00002C010000}"/>
    <cellStyle name="style1406114441479" xfId="299" xr:uid="{00000000-0005-0000-0000-00002D010000}"/>
    <cellStyle name="style1406114441496" xfId="300" xr:uid="{00000000-0005-0000-0000-00002E010000}"/>
    <cellStyle name="style1406114441514" xfId="301" xr:uid="{00000000-0005-0000-0000-00002F010000}"/>
    <cellStyle name="style1406114441532" xfId="302" xr:uid="{00000000-0005-0000-0000-000030010000}"/>
    <cellStyle name="style1406114441549" xfId="303" xr:uid="{00000000-0005-0000-0000-000031010000}"/>
    <cellStyle name="style1406114441566" xfId="304" xr:uid="{00000000-0005-0000-0000-000032010000}"/>
    <cellStyle name="style1406114441594" xfId="305" xr:uid="{00000000-0005-0000-0000-000033010000}"/>
    <cellStyle name="style1406114441626" xfId="306" xr:uid="{00000000-0005-0000-0000-000034010000}"/>
    <cellStyle name="style1406114442197" xfId="307" xr:uid="{00000000-0005-0000-0000-000035010000}"/>
    <cellStyle name="style1406114490232" xfId="308" xr:uid="{00000000-0005-0000-0000-000036010000}"/>
    <cellStyle name="style1406114490278" xfId="309" xr:uid="{00000000-0005-0000-0000-000037010000}"/>
    <cellStyle name="style1406114490860" xfId="310" xr:uid="{00000000-0005-0000-0000-000038010000}"/>
    <cellStyle name="style1406114491098" xfId="311" xr:uid="{00000000-0005-0000-0000-000039010000}"/>
    <cellStyle name="style1406114491204" xfId="312" xr:uid="{00000000-0005-0000-0000-00003A010000}"/>
    <cellStyle name="style1406114491528" xfId="313" xr:uid="{00000000-0005-0000-0000-00003B010000}"/>
    <cellStyle name="style1406114491549" xfId="314" xr:uid="{00000000-0005-0000-0000-00003C010000}"/>
    <cellStyle name="style1406114491606" xfId="315" xr:uid="{00000000-0005-0000-0000-00003D010000}"/>
    <cellStyle name="style1406114491677" xfId="316" xr:uid="{00000000-0005-0000-0000-00003E010000}"/>
    <cellStyle name="style1406182998088" xfId="317" xr:uid="{00000000-0005-0000-0000-00003F010000}"/>
    <cellStyle name="style1406182998186" xfId="318" xr:uid="{00000000-0005-0000-0000-000040010000}"/>
    <cellStyle name="style1406183036983" xfId="319" xr:uid="{00000000-0005-0000-0000-000041010000}"/>
    <cellStyle name="style1411446450504" xfId="320" xr:uid="{00000000-0005-0000-0000-000042010000}"/>
    <cellStyle name="style1411446450551" xfId="321" xr:uid="{00000000-0005-0000-0000-000043010000}"/>
    <cellStyle name="style1411446450598" xfId="322" xr:uid="{00000000-0005-0000-0000-000044010000}"/>
    <cellStyle name="style1411446450629" xfId="323" xr:uid="{00000000-0005-0000-0000-000045010000}"/>
    <cellStyle name="style1411446450660" xfId="324" xr:uid="{00000000-0005-0000-0000-000046010000}"/>
    <cellStyle name="style1411446450738" xfId="325" xr:uid="{00000000-0005-0000-0000-000047010000}"/>
    <cellStyle name="style1411446450769" xfId="326" xr:uid="{00000000-0005-0000-0000-000048010000}"/>
    <cellStyle name="style1411446450801" xfId="327" xr:uid="{00000000-0005-0000-0000-000049010000}"/>
    <cellStyle name="style1411446450847" xfId="328" xr:uid="{00000000-0005-0000-0000-00004A010000}"/>
    <cellStyle name="style1411446450879" xfId="329" xr:uid="{00000000-0005-0000-0000-00004B010000}"/>
    <cellStyle name="style1411446450910" xfId="330" xr:uid="{00000000-0005-0000-0000-00004C010000}"/>
    <cellStyle name="style1411446450957" xfId="331" xr:uid="{00000000-0005-0000-0000-00004D010000}"/>
    <cellStyle name="style1411446450988" xfId="332" xr:uid="{00000000-0005-0000-0000-00004E010000}"/>
    <cellStyle name="style1411446451019" xfId="333" xr:uid="{00000000-0005-0000-0000-00004F010000}"/>
    <cellStyle name="style1411446451050" xfId="334" xr:uid="{00000000-0005-0000-0000-000050010000}"/>
    <cellStyle name="style1411446451128" xfId="335" xr:uid="{00000000-0005-0000-0000-000051010000}"/>
    <cellStyle name="style1411446451159" xfId="336" xr:uid="{00000000-0005-0000-0000-000052010000}"/>
    <cellStyle name="style1411446451191" xfId="337" xr:uid="{00000000-0005-0000-0000-000053010000}"/>
    <cellStyle name="style1411446451206" xfId="338" xr:uid="{00000000-0005-0000-0000-000054010000}"/>
    <cellStyle name="style1411446451237" xfId="339" xr:uid="{00000000-0005-0000-0000-000055010000}"/>
    <cellStyle name="style1411446451269" xfId="340" xr:uid="{00000000-0005-0000-0000-000056010000}"/>
    <cellStyle name="style1411446451284" xfId="341" xr:uid="{00000000-0005-0000-0000-000057010000}"/>
    <cellStyle name="style1411446451315" xfId="342" xr:uid="{00000000-0005-0000-0000-000058010000}"/>
    <cellStyle name="style1411446451331" xfId="343" xr:uid="{00000000-0005-0000-0000-000059010000}"/>
    <cellStyle name="style1411446451362" xfId="344" xr:uid="{00000000-0005-0000-0000-00005A010000}"/>
    <cellStyle name="style1411446451378" xfId="345" xr:uid="{00000000-0005-0000-0000-00005B010000}"/>
    <cellStyle name="style1411446451409" xfId="346" xr:uid="{00000000-0005-0000-0000-00005C010000}"/>
    <cellStyle name="style1411446451471" xfId="347" xr:uid="{00000000-0005-0000-0000-00005D010000}"/>
    <cellStyle name="style1411446451518" xfId="348" xr:uid="{00000000-0005-0000-0000-00005E010000}"/>
    <cellStyle name="style1411446451549" xfId="349" xr:uid="{00000000-0005-0000-0000-00005F010000}"/>
    <cellStyle name="style1411446451581" xfId="350" xr:uid="{00000000-0005-0000-0000-000060010000}"/>
    <cellStyle name="style1411446451596" xfId="351" xr:uid="{00000000-0005-0000-0000-000061010000}"/>
    <cellStyle name="style1411446451627" xfId="352" xr:uid="{00000000-0005-0000-0000-000062010000}"/>
    <cellStyle name="style1411446451659" xfId="353" xr:uid="{00000000-0005-0000-0000-000063010000}"/>
    <cellStyle name="style1411446451690" xfId="354" xr:uid="{00000000-0005-0000-0000-000064010000}"/>
    <cellStyle name="style1411446451705" xfId="355" xr:uid="{00000000-0005-0000-0000-000065010000}"/>
    <cellStyle name="style1411446451721" xfId="356" xr:uid="{00000000-0005-0000-0000-000066010000}"/>
    <cellStyle name="style1411446451752" xfId="357" xr:uid="{00000000-0005-0000-0000-000067010000}"/>
    <cellStyle name="style1411446451815" xfId="358" xr:uid="{00000000-0005-0000-0000-000068010000}"/>
    <cellStyle name="style1411446451846" xfId="359" xr:uid="{00000000-0005-0000-0000-000069010000}"/>
    <cellStyle name="style1411446451877" xfId="360" xr:uid="{00000000-0005-0000-0000-00006A010000}"/>
    <cellStyle name="style1411446451893" xfId="361" xr:uid="{00000000-0005-0000-0000-00006B010000}"/>
    <cellStyle name="style1411446451924" xfId="362" xr:uid="{00000000-0005-0000-0000-00006C010000}"/>
    <cellStyle name="style1411446451955" xfId="363" xr:uid="{00000000-0005-0000-0000-00006D010000}"/>
    <cellStyle name="style1411446451971" xfId="364" xr:uid="{00000000-0005-0000-0000-00006E010000}"/>
    <cellStyle name="style1411446452002" xfId="365" xr:uid="{00000000-0005-0000-0000-00006F010000}"/>
    <cellStyle name="style1411446452033" xfId="366" xr:uid="{00000000-0005-0000-0000-000070010000}"/>
    <cellStyle name="style1411446452049" xfId="367" xr:uid="{00000000-0005-0000-0000-000071010000}"/>
    <cellStyle name="style1411446452111" xfId="368" xr:uid="{00000000-0005-0000-0000-000072010000}"/>
    <cellStyle name="style1411446452142" xfId="369" xr:uid="{00000000-0005-0000-0000-000073010000}"/>
    <cellStyle name="style1411446452158" xfId="370" xr:uid="{00000000-0005-0000-0000-000074010000}"/>
    <cellStyle name="style1411446452189" xfId="371" xr:uid="{00000000-0005-0000-0000-000075010000}"/>
    <cellStyle name="style1411446452220" xfId="372" xr:uid="{00000000-0005-0000-0000-000076010000}"/>
    <cellStyle name="style1411446452236" xfId="373" xr:uid="{00000000-0005-0000-0000-000077010000}"/>
    <cellStyle name="style1411446452267" xfId="374" xr:uid="{00000000-0005-0000-0000-000078010000}"/>
    <cellStyle name="style1411446452298" xfId="375" xr:uid="{00000000-0005-0000-0000-000079010000}"/>
    <cellStyle name="style1411446452314" xfId="376" xr:uid="{00000000-0005-0000-0000-00007A010000}"/>
    <cellStyle name="style1411446452329" xfId="377" xr:uid="{00000000-0005-0000-0000-00007B010000}"/>
    <cellStyle name="style1411446452361" xfId="378" xr:uid="{00000000-0005-0000-0000-00007C010000}"/>
    <cellStyle name="style1411446452407" xfId="379" xr:uid="{00000000-0005-0000-0000-00007D010000}"/>
    <cellStyle name="style1411446452439" xfId="380" xr:uid="{00000000-0005-0000-0000-00007E010000}"/>
    <cellStyle name="style1411446452454" xfId="381" xr:uid="{00000000-0005-0000-0000-00007F010000}"/>
    <cellStyle name="style1411446452485" xfId="382" xr:uid="{00000000-0005-0000-0000-000080010000}"/>
    <cellStyle name="style1411446452501" xfId="383" xr:uid="{00000000-0005-0000-0000-000081010000}"/>
    <cellStyle name="style1411446452532" xfId="384" xr:uid="{00000000-0005-0000-0000-000082010000}"/>
    <cellStyle name="style1411446452548" xfId="385" xr:uid="{00000000-0005-0000-0000-000083010000}"/>
    <cellStyle name="style1411446452563" xfId="386" xr:uid="{00000000-0005-0000-0000-000084010000}"/>
    <cellStyle name="style1411449801970" xfId="387" xr:uid="{00000000-0005-0000-0000-000085010000}"/>
    <cellStyle name="style1411449802014" xfId="388" xr:uid="{00000000-0005-0000-0000-000086010000}"/>
    <cellStyle name="style1411449802039" xfId="389" xr:uid="{00000000-0005-0000-0000-000087010000}"/>
    <cellStyle name="style1411449802064" xfId="390" xr:uid="{00000000-0005-0000-0000-000088010000}"/>
    <cellStyle name="style1411449802092" xfId="391" xr:uid="{00000000-0005-0000-0000-000089010000}"/>
    <cellStyle name="style1411449802118" xfId="392" xr:uid="{00000000-0005-0000-0000-00008A010000}"/>
    <cellStyle name="style1411449802516" xfId="393" xr:uid="{00000000-0005-0000-0000-00008B010000}"/>
    <cellStyle name="style1411449802578" xfId="394" xr:uid="{00000000-0005-0000-0000-00008C010000}"/>
    <cellStyle name="style1411449802602" xfId="395" xr:uid="{00000000-0005-0000-0000-00008D010000}"/>
    <cellStyle name="style1411449802628" xfId="396" xr:uid="{00000000-0005-0000-0000-00008E010000}"/>
    <cellStyle name="style1411449802695" xfId="397" xr:uid="{00000000-0005-0000-0000-00008F010000}"/>
    <cellStyle name="style1411449802719" xfId="398" xr:uid="{00000000-0005-0000-0000-000090010000}"/>
    <cellStyle name="style1411449802744" xfId="399" xr:uid="{00000000-0005-0000-0000-000091010000}"/>
    <cellStyle name="style1411449802916" xfId="400" xr:uid="{00000000-0005-0000-0000-000092010000}"/>
    <cellStyle name="style1411449802935" xfId="401" xr:uid="{00000000-0005-0000-0000-000093010000}"/>
    <cellStyle name="style1411449802987" xfId="402" xr:uid="{00000000-0005-0000-0000-000094010000}"/>
    <cellStyle name="style1411449803130" xfId="403" xr:uid="{00000000-0005-0000-0000-000095010000}"/>
    <cellStyle name="style1411449803296" xfId="404" xr:uid="{00000000-0005-0000-0000-000096010000}"/>
    <cellStyle name="style1411449803317" xfId="405" xr:uid="{00000000-0005-0000-0000-000097010000}"/>
    <cellStyle name="style1411449803337" xfId="406" xr:uid="{00000000-0005-0000-0000-000098010000}"/>
    <cellStyle name="style1411449803356" xfId="407" xr:uid="{00000000-0005-0000-0000-000099010000}"/>
    <cellStyle name="style1411449803379" xfId="408" xr:uid="{00000000-0005-0000-0000-00009A010000}"/>
    <cellStyle name="style1411449803400" xfId="409" xr:uid="{00000000-0005-0000-0000-00009B010000}"/>
    <cellStyle name="style1411449803420" xfId="410" xr:uid="{00000000-0005-0000-0000-00009C010000}"/>
    <cellStyle name="style1411449803440" xfId="411" xr:uid="{00000000-0005-0000-0000-00009D010000}"/>
    <cellStyle name="style1411449803461" xfId="412" xr:uid="{00000000-0005-0000-0000-00009E010000}"/>
    <cellStyle name="style1411449803483" xfId="413" xr:uid="{00000000-0005-0000-0000-00009F010000}"/>
    <cellStyle name="style1411449803510" xfId="414" xr:uid="{00000000-0005-0000-0000-0000A0010000}"/>
    <cellStyle name="style1411449803534" xfId="415" xr:uid="{00000000-0005-0000-0000-0000A1010000}"/>
    <cellStyle name="style1411449803554" xfId="416" xr:uid="{00000000-0005-0000-0000-0000A2010000}"/>
    <cellStyle name="style1411449803577" xfId="417" xr:uid="{00000000-0005-0000-0000-0000A3010000}"/>
    <cellStyle name="style1411451081406" xfId="418" xr:uid="{00000000-0005-0000-0000-0000A4010000}"/>
    <cellStyle name="style1411451081449" xfId="419" xr:uid="{00000000-0005-0000-0000-0000A5010000}"/>
    <cellStyle name="style1411451081472" xfId="420" xr:uid="{00000000-0005-0000-0000-0000A6010000}"/>
    <cellStyle name="style1411451081497" xfId="421" xr:uid="{00000000-0005-0000-0000-0000A7010000}"/>
    <cellStyle name="style1411451081522" xfId="422" xr:uid="{00000000-0005-0000-0000-0000A8010000}"/>
    <cellStyle name="style1411451081547" xfId="423" xr:uid="{00000000-0005-0000-0000-0000A9010000}"/>
    <cellStyle name="style1411451081953" xfId="424" xr:uid="{00000000-0005-0000-0000-0000AA010000}"/>
    <cellStyle name="style1411451082017" xfId="425" xr:uid="{00000000-0005-0000-0000-0000AB010000}"/>
    <cellStyle name="style1411451082043" xfId="426" xr:uid="{00000000-0005-0000-0000-0000AC010000}"/>
    <cellStyle name="style1411451082068" xfId="427" xr:uid="{00000000-0005-0000-0000-0000AD010000}"/>
    <cellStyle name="style1411451082091" xfId="428" xr:uid="{00000000-0005-0000-0000-0000AE010000}"/>
    <cellStyle name="style1411451082115" xfId="429" xr:uid="{00000000-0005-0000-0000-0000AF010000}"/>
    <cellStyle name="style1411451082188" xfId="430" xr:uid="{00000000-0005-0000-0000-0000B0010000}"/>
    <cellStyle name="style1411451082364" xfId="431" xr:uid="{00000000-0005-0000-0000-0000B1010000}"/>
    <cellStyle name="style1411451082383" xfId="432" xr:uid="{00000000-0005-0000-0000-0000B2010000}"/>
    <cellStyle name="style1411451082433" xfId="433" xr:uid="{00000000-0005-0000-0000-0000B3010000}"/>
    <cellStyle name="style1411451082533" xfId="434" xr:uid="{00000000-0005-0000-0000-0000B4010000}"/>
    <cellStyle name="style1411451082735" xfId="435" xr:uid="{00000000-0005-0000-0000-0000B5010000}"/>
    <cellStyle name="style1411451082754" xfId="436" xr:uid="{00000000-0005-0000-0000-0000B6010000}"/>
    <cellStyle name="style1411451082774" xfId="437" xr:uid="{00000000-0005-0000-0000-0000B7010000}"/>
    <cellStyle name="style1411451082793" xfId="438" xr:uid="{00000000-0005-0000-0000-0000B8010000}"/>
    <cellStyle name="style1411451082814" xfId="439" xr:uid="{00000000-0005-0000-0000-0000B9010000}"/>
    <cellStyle name="style1411451082834" xfId="440" xr:uid="{00000000-0005-0000-0000-0000BA010000}"/>
    <cellStyle name="style1411451082853" xfId="441" xr:uid="{00000000-0005-0000-0000-0000BB010000}"/>
    <cellStyle name="style1411451082873" xfId="442" xr:uid="{00000000-0005-0000-0000-0000BC010000}"/>
    <cellStyle name="style1411451082893" xfId="443" xr:uid="{00000000-0005-0000-0000-0000BD010000}"/>
    <cellStyle name="style1411451082912" xfId="444" xr:uid="{00000000-0005-0000-0000-0000BE010000}"/>
    <cellStyle name="style1411451082933" xfId="445" xr:uid="{00000000-0005-0000-0000-0000BF010000}"/>
    <cellStyle name="style1411451082954" xfId="446" xr:uid="{00000000-0005-0000-0000-0000C0010000}"/>
    <cellStyle name="style1411451082974" xfId="447" xr:uid="{00000000-0005-0000-0000-0000C1010000}"/>
    <cellStyle name="style1411451082993" xfId="448" xr:uid="{00000000-0005-0000-0000-0000C2010000}"/>
    <cellStyle name="style1411451083012" xfId="449" xr:uid="{00000000-0005-0000-0000-0000C3010000}"/>
    <cellStyle name="style1411542382001" xfId="450" xr:uid="{00000000-0005-0000-0000-0000C4010000}"/>
    <cellStyle name="style1411542382059" xfId="451" xr:uid="{00000000-0005-0000-0000-0000C5010000}"/>
    <cellStyle name="style1411542382094" xfId="452" xr:uid="{00000000-0005-0000-0000-0000C6010000}"/>
    <cellStyle name="style1411542382123" xfId="453" xr:uid="{00000000-0005-0000-0000-0000C7010000}"/>
    <cellStyle name="style1411542382156" xfId="454" xr:uid="{00000000-0005-0000-0000-0000C8010000}"/>
    <cellStyle name="style1411542382190" xfId="455" xr:uid="{00000000-0005-0000-0000-0000C9010000}"/>
    <cellStyle name="style1411542382225" xfId="456" xr:uid="{00000000-0005-0000-0000-0000CA010000}"/>
    <cellStyle name="style1411542382311" xfId="457" xr:uid="{00000000-0005-0000-0000-0000CB010000}"/>
    <cellStyle name="style1411542382346" xfId="458" xr:uid="{00000000-0005-0000-0000-0000CC010000}"/>
    <cellStyle name="style1411542382378" xfId="459" xr:uid="{00000000-0005-0000-0000-0000CD010000}"/>
    <cellStyle name="style1411542382409" xfId="460" xr:uid="{00000000-0005-0000-0000-0000CE010000}"/>
    <cellStyle name="style1411542382440" xfId="461" xr:uid="{00000000-0005-0000-0000-0000CF010000}"/>
    <cellStyle name="style1411542382466" xfId="462" xr:uid="{00000000-0005-0000-0000-0000D0010000}"/>
    <cellStyle name="style1411542382491" xfId="463" xr:uid="{00000000-0005-0000-0000-0000D1010000}"/>
    <cellStyle name="style1411542382523" xfId="464" xr:uid="{00000000-0005-0000-0000-0000D2010000}"/>
    <cellStyle name="style1411542382556" xfId="465" xr:uid="{00000000-0005-0000-0000-0000D3010000}"/>
    <cellStyle name="style1411542382585" xfId="466" xr:uid="{00000000-0005-0000-0000-0000D4010000}"/>
    <cellStyle name="style1411542382613" xfId="467" xr:uid="{00000000-0005-0000-0000-0000D5010000}"/>
    <cellStyle name="style1411542382701" xfId="468" xr:uid="{00000000-0005-0000-0000-0000D6010000}"/>
    <cellStyle name="style1411542382751" xfId="469" xr:uid="{00000000-0005-0000-0000-0000D7010000}"/>
    <cellStyle name="style1411542382774" xfId="470" xr:uid="{00000000-0005-0000-0000-0000D8010000}"/>
    <cellStyle name="style1411542382797" xfId="471" xr:uid="{00000000-0005-0000-0000-0000D9010000}"/>
    <cellStyle name="style1411542382821" xfId="472" xr:uid="{00000000-0005-0000-0000-0000DA010000}"/>
    <cellStyle name="style1411542382844" xfId="473" xr:uid="{00000000-0005-0000-0000-0000DB010000}"/>
    <cellStyle name="style1411542382872" xfId="474" xr:uid="{00000000-0005-0000-0000-0000DC010000}"/>
    <cellStyle name="style1411542382898" xfId="475" xr:uid="{00000000-0005-0000-0000-0000DD010000}"/>
    <cellStyle name="style1411542382921" xfId="476" xr:uid="{00000000-0005-0000-0000-0000DE010000}"/>
    <cellStyle name="style1411542382949" xfId="477" xr:uid="{00000000-0005-0000-0000-0000DF010000}"/>
    <cellStyle name="style1411542382977" xfId="478" xr:uid="{00000000-0005-0000-0000-0000E0010000}"/>
    <cellStyle name="style1411542383005" xfId="479" xr:uid="{00000000-0005-0000-0000-0000E1010000}"/>
    <cellStyle name="style1411542383036" xfId="480" xr:uid="{00000000-0005-0000-0000-0000E2010000}"/>
    <cellStyle name="style1411542383066" xfId="481" xr:uid="{00000000-0005-0000-0000-0000E3010000}"/>
    <cellStyle name="style1411542383094" xfId="482" xr:uid="{00000000-0005-0000-0000-0000E4010000}"/>
    <cellStyle name="style1411542383116" xfId="483" xr:uid="{00000000-0005-0000-0000-0000E5010000}"/>
    <cellStyle name="style1411542383137" xfId="484" xr:uid="{00000000-0005-0000-0000-0000E6010000}"/>
    <cellStyle name="style1411542383160" xfId="485" xr:uid="{00000000-0005-0000-0000-0000E7010000}"/>
    <cellStyle name="style1411542383184" xfId="486" xr:uid="{00000000-0005-0000-0000-0000E8010000}"/>
    <cellStyle name="style1411542383249" xfId="487" xr:uid="{00000000-0005-0000-0000-0000E9010000}"/>
    <cellStyle name="style1411542383276" xfId="488" xr:uid="{00000000-0005-0000-0000-0000EA010000}"/>
    <cellStyle name="style1411542383303" xfId="489" xr:uid="{00000000-0005-0000-0000-0000EB010000}"/>
    <cellStyle name="style1411542383332" xfId="490" xr:uid="{00000000-0005-0000-0000-0000EC010000}"/>
    <cellStyle name="style1411542383355" xfId="491" xr:uid="{00000000-0005-0000-0000-0000ED010000}"/>
    <cellStyle name="style1411542383382" xfId="492" xr:uid="{00000000-0005-0000-0000-0000EE010000}"/>
    <cellStyle name="style1411542383409" xfId="493" xr:uid="{00000000-0005-0000-0000-0000EF010000}"/>
    <cellStyle name="style1411542383430" xfId="494" xr:uid="{00000000-0005-0000-0000-0000F0010000}"/>
    <cellStyle name="style1411542383457" xfId="495" xr:uid="{00000000-0005-0000-0000-0000F1010000}"/>
    <cellStyle name="style1411542383483" xfId="496" xr:uid="{00000000-0005-0000-0000-0000F2010000}"/>
    <cellStyle name="style1411542383510" xfId="497" xr:uid="{00000000-0005-0000-0000-0000F3010000}"/>
    <cellStyle name="style1411542383530" xfId="498" xr:uid="{00000000-0005-0000-0000-0000F4010000}"/>
    <cellStyle name="style1411542383552" xfId="499" xr:uid="{00000000-0005-0000-0000-0000F5010000}"/>
    <cellStyle name="style1411542383579" xfId="500" xr:uid="{00000000-0005-0000-0000-0000F6010000}"/>
    <cellStyle name="style1411542383606" xfId="501" xr:uid="{00000000-0005-0000-0000-0000F7010000}"/>
    <cellStyle name="style1411542383632" xfId="502" xr:uid="{00000000-0005-0000-0000-0000F8010000}"/>
    <cellStyle name="style1411542383654" xfId="503" xr:uid="{00000000-0005-0000-0000-0000F9010000}"/>
    <cellStyle name="style1411542383684" xfId="504" xr:uid="{00000000-0005-0000-0000-0000FA010000}"/>
    <cellStyle name="style1411542383710" xfId="505" xr:uid="{00000000-0005-0000-0000-0000FB010000}"/>
    <cellStyle name="style1411542383732" xfId="506" xr:uid="{00000000-0005-0000-0000-0000FC010000}"/>
    <cellStyle name="style1411542383756" xfId="507" xr:uid="{00000000-0005-0000-0000-0000FD010000}"/>
    <cellStyle name="style1411542383790" xfId="508" xr:uid="{00000000-0005-0000-0000-0000FE010000}"/>
    <cellStyle name="style1411542383813" xfId="509" xr:uid="{00000000-0005-0000-0000-0000FF010000}"/>
    <cellStyle name="style1411542383835" xfId="510" xr:uid="{00000000-0005-0000-0000-000000020000}"/>
    <cellStyle name="style1411542383858" xfId="511" xr:uid="{00000000-0005-0000-0000-000001020000}"/>
    <cellStyle name="style1411542383881" xfId="512" xr:uid="{00000000-0005-0000-0000-000002020000}"/>
    <cellStyle name="style1411542383904" xfId="513" xr:uid="{00000000-0005-0000-0000-000003020000}"/>
    <cellStyle name="style1411542383967" xfId="514" xr:uid="{00000000-0005-0000-0000-000004020000}"/>
    <cellStyle name="style1411542383989" xfId="515" xr:uid="{00000000-0005-0000-0000-000005020000}"/>
    <cellStyle name="style1411542384009" xfId="516" xr:uid="{00000000-0005-0000-0000-000006020000}"/>
    <cellStyle name="style1411542384030" xfId="517" xr:uid="{00000000-0005-0000-0000-000007020000}"/>
    <cellStyle name="style1411542384052" xfId="518" xr:uid="{00000000-0005-0000-0000-000008020000}"/>
    <cellStyle name="style1411542384115" xfId="519" xr:uid="{00000000-0005-0000-0000-000009020000}"/>
    <cellStyle name="style1411542384148" xfId="520" xr:uid="{00000000-0005-0000-0000-00000A020000}"/>
    <cellStyle name="style1411542384169" xfId="521" xr:uid="{00000000-0005-0000-0000-00000B020000}"/>
    <cellStyle name="style1411542384188" xfId="522" xr:uid="{00000000-0005-0000-0000-00000C020000}"/>
    <cellStyle name="style1411542384208" xfId="523" xr:uid="{00000000-0005-0000-0000-00000D020000}"/>
    <cellStyle name="style1411542384227" xfId="524" xr:uid="{00000000-0005-0000-0000-00000E020000}"/>
    <cellStyle name="style1411542384246" xfId="525" xr:uid="{00000000-0005-0000-0000-00000F020000}"/>
    <cellStyle name="style1411542384273" xfId="526" xr:uid="{00000000-0005-0000-0000-000010020000}"/>
    <cellStyle name="style1411542384293" xfId="527" xr:uid="{00000000-0005-0000-0000-000011020000}"/>
  </cellStyles>
  <dxfs count="0"/>
  <tableStyles count="0" defaultTableStyle="TableStyleMedium2" defaultPivotStyle="PivotStyleMedium9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dhra%20Prades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VA_cur"/>
      <sheetName val="GSVA_const"/>
      <sheetName val="NSVA_cur"/>
      <sheetName val="NSVA_const"/>
    </sheetNames>
    <sheetDataSet>
      <sheetData sheetId="0">
        <row r="3">
          <cell r="I3" t="str">
            <v>As on 01.08.2024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39"/>
  <sheetViews>
    <sheetView tabSelected="1" zoomScale="86" zoomScaleNormal="86" zoomScaleSheetLayoutView="100" workbookViewId="0">
      <pane xSplit="2" ySplit="5" topLeftCell="C33" activePane="bottomRight" state="frozen"/>
      <selection activeCell="H1" sqref="H1:K1048576"/>
      <selection pane="topRight" activeCell="H1" sqref="H1:K1048576"/>
      <selection pane="bottomLeft" activeCell="H1" sqref="H1:K1048576"/>
      <selection pane="bottomRight" activeCell="AC10" sqref="AC10"/>
    </sheetView>
  </sheetViews>
  <sheetFormatPr defaultColWidth="8.85546875" defaultRowHeight="15" x14ac:dyDescent="0.25"/>
  <cols>
    <col min="1" max="1" width="11" style="2" customWidth="1"/>
    <col min="2" max="2" width="44" style="2" customWidth="1"/>
    <col min="3" max="5" width="10.7109375" style="2" customWidth="1"/>
    <col min="6" max="6" width="10.7109375" style="7" customWidth="1"/>
    <col min="7" max="15" width="11.85546875" style="6" customWidth="1"/>
    <col min="16" max="40" width="9.140625" style="7" customWidth="1"/>
    <col min="41" max="41" width="12.42578125" style="7" customWidth="1"/>
    <col min="42" max="63" width="9.140625" style="7" customWidth="1"/>
    <col min="64" max="64" width="12.140625" style="7" customWidth="1"/>
    <col min="65" max="68" width="9.140625" style="7" customWidth="1"/>
    <col min="69" max="73" width="9.140625" style="7" hidden="1" customWidth="1"/>
    <col min="74" max="74" width="9.140625" style="7" customWidth="1"/>
    <col min="75" max="79" width="9.140625" style="7" hidden="1" customWidth="1"/>
    <col min="80" max="80" width="9.140625" style="7" customWidth="1"/>
    <col min="81" max="85" width="9.140625" style="7" hidden="1" customWidth="1"/>
    <col min="86" max="86" width="9.140625" style="7" customWidth="1"/>
    <col min="87" max="91" width="9.140625" style="7" hidden="1" customWidth="1"/>
    <col min="92" max="92" width="9.140625" style="7" customWidth="1"/>
    <col min="93" max="97" width="9.140625" style="7" hidden="1" customWidth="1"/>
    <col min="98" max="98" width="9.140625" style="6" customWidth="1"/>
    <col min="99" max="103" width="9.140625" style="6" hidden="1" customWidth="1"/>
    <col min="104" max="104" width="9.140625" style="6" customWidth="1"/>
    <col min="105" max="109" width="9.140625" style="6" hidden="1" customWidth="1"/>
    <col min="110" max="110" width="9.140625" style="6" customWidth="1"/>
    <col min="111" max="115" width="9.140625" style="6" hidden="1" customWidth="1"/>
    <col min="116" max="116" width="9.140625" style="6" customWidth="1"/>
    <col min="117" max="146" width="9.140625" style="7" customWidth="1"/>
    <col min="147" max="147" width="9.140625" style="7" hidden="1" customWidth="1"/>
    <col min="148" max="155" width="9.140625" style="7" customWidth="1"/>
    <col min="156" max="156" width="9.140625" style="7" hidden="1" customWidth="1"/>
    <col min="157" max="161" width="9.140625" style="7" customWidth="1"/>
    <col min="162" max="162" width="9.140625" style="7" hidden="1" customWidth="1"/>
    <col min="163" max="172" width="9.140625" style="7" customWidth="1"/>
    <col min="173" max="176" width="8.85546875" style="7"/>
    <col min="177" max="177" width="12.7109375" style="7" bestFit="1" customWidth="1"/>
    <col min="178" max="16384" width="8.85546875" style="2"/>
  </cols>
  <sheetData>
    <row r="1" spans="1:177" ht="21" x14ac:dyDescent="0.35">
      <c r="A1" s="2" t="s">
        <v>53</v>
      </c>
      <c r="B1" s="22" t="s">
        <v>66</v>
      </c>
    </row>
    <row r="2" spans="1:177" ht="15.75" x14ac:dyDescent="0.25">
      <c r="A2" s="11" t="s">
        <v>48</v>
      </c>
      <c r="I2" s="6" t="str">
        <f>[1]GSVA_cur!$I$3</f>
        <v>As on 01.08.2024</v>
      </c>
    </row>
    <row r="3" spans="1:177" ht="15.75" x14ac:dyDescent="0.25">
      <c r="A3" s="11"/>
    </row>
    <row r="4" spans="1:177" ht="15.75" x14ac:dyDescent="0.25">
      <c r="A4" s="11"/>
      <c r="E4" s="10"/>
      <c r="F4" s="10" t="s">
        <v>57</v>
      </c>
    </row>
    <row r="5" spans="1:177" ht="15.75" x14ac:dyDescent="0.25">
      <c r="A5" s="12" t="s">
        <v>0</v>
      </c>
      <c r="B5" s="13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1" t="s">
        <v>65</v>
      </c>
      <c r="H5" s="21" t="s">
        <v>67</v>
      </c>
      <c r="I5" s="21" t="s">
        <v>68</v>
      </c>
      <c r="J5" s="21" t="s">
        <v>69</v>
      </c>
      <c r="K5" s="21" t="s">
        <v>70</v>
      </c>
      <c r="L5" s="21" t="s">
        <v>71</v>
      </c>
      <c r="M5" s="24" t="s">
        <v>72</v>
      </c>
      <c r="N5" s="24" t="s">
        <v>73</v>
      </c>
      <c r="O5" s="24" t="s">
        <v>74</v>
      </c>
    </row>
    <row r="6" spans="1:177" s="37" customFormat="1" ht="15.75" x14ac:dyDescent="0.25">
      <c r="A6" s="35" t="s">
        <v>26</v>
      </c>
      <c r="B6" s="36" t="s">
        <v>2</v>
      </c>
      <c r="C6" s="28">
        <f>SUM(C7:C10)</f>
        <v>6206654.8836538931</v>
      </c>
      <c r="D6" s="28">
        <f t="shared" ref="D6:O6" si="0">SUM(D7:D10)</f>
        <v>7669988.3617907586</v>
      </c>
      <c r="E6" s="28">
        <f t="shared" si="0"/>
        <v>7371939.1164244739</v>
      </c>
      <c r="F6" s="28">
        <f t="shared" si="0"/>
        <v>7863210.863270021</v>
      </c>
      <c r="G6" s="28">
        <f t="shared" si="0"/>
        <v>8428401.7258060612</v>
      </c>
      <c r="H6" s="28">
        <f t="shared" si="0"/>
        <v>9855918.7505386658</v>
      </c>
      <c r="I6" s="28">
        <f t="shared" si="0"/>
        <v>11215317.97210655</v>
      </c>
      <c r="J6" s="28">
        <f t="shared" si="0"/>
        <v>11454868.317952413</v>
      </c>
      <c r="K6" s="28">
        <f t="shared" si="0"/>
        <v>12913596.053055907</v>
      </c>
      <c r="L6" s="28">
        <f t="shared" si="0"/>
        <v>15069449.574805932</v>
      </c>
      <c r="M6" s="28">
        <f t="shared" si="0"/>
        <v>17011839.168628231</v>
      </c>
      <c r="N6" s="28">
        <f t="shared" si="0"/>
        <v>18349233.231595404</v>
      </c>
      <c r="O6" s="28">
        <f t="shared" si="0"/>
        <v>20248751.40641214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7"/>
      <c r="FS6" s="27"/>
      <c r="FT6" s="27"/>
      <c r="FU6" s="34"/>
    </row>
    <row r="7" spans="1:177" ht="15.75" x14ac:dyDescent="0.25">
      <c r="A7" s="17">
        <v>1.1000000000000001</v>
      </c>
      <c r="B7" s="18" t="s">
        <v>59</v>
      </c>
      <c r="C7" s="4">
        <v>4260777.8293962758</v>
      </c>
      <c r="D7" s="4">
        <v>5336543.9191903519</v>
      </c>
      <c r="E7" s="4">
        <v>4522338.7723673517</v>
      </c>
      <c r="F7" s="4">
        <v>4622152.4304840937</v>
      </c>
      <c r="G7" s="4">
        <v>4898746.8998606717</v>
      </c>
      <c r="H7" s="4">
        <v>5777187.9291787855</v>
      </c>
      <c r="I7" s="4">
        <v>6436837.8576918244</v>
      </c>
      <c r="J7" s="4">
        <v>6313197.744208023</v>
      </c>
      <c r="K7" s="4">
        <v>7149648.4526525438</v>
      </c>
      <c r="L7" s="4">
        <v>8220346.4993227767</v>
      </c>
      <c r="M7" s="25">
        <v>8097013.3001688812</v>
      </c>
      <c r="N7" s="25">
        <v>8785140.3657259326</v>
      </c>
      <c r="O7" s="25">
        <v>9842168.2092754878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6"/>
      <c r="FS7" s="6"/>
      <c r="FT7" s="6"/>
    </row>
    <row r="8" spans="1:177" ht="15.75" x14ac:dyDescent="0.25">
      <c r="A8" s="17">
        <v>1.2</v>
      </c>
      <c r="B8" s="18" t="s">
        <v>60</v>
      </c>
      <c r="C8" s="4">
        <v>1202820.9947011655</v>
      </c>
      <c r="D8" s="4">
        <v>1481100.9052590607</v>
      </c>
      <c r="E8" s="4">
        <v>1831596.4425843169</v>
      </c>
      <c r="F8" s="4">
        <v>2062078.0765495664</v>
      </c>
      <c r="G8" s="4">
        <v>2267725.6711021126</v>
      </c>
      <c r="H8" s="4">
        <v>2586153.2669184525</v>
      </c>
      <c r="I8" s="4">
        <v>3068238.7284544962</v>
      </c>
      <c r="J8" s="4">
        <v>3375487.8285460831</v>
      </c>
      <c r="K8" s="4">
        <v>3797356.4016679344</v>
      </c>
      <c r="L8" s="4">
        <v>4644537.6525807846</v>
      </c>
      <c r="M8" s="25">
        <v>6498113.7187127071</v>
      </c>
      <c r="N8" s="25">
        <v>6839449.464090067</v>
      </c>
      <c r="O8" s="25">
        <v>7473991.555217294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6"/>
      <c r="FS8" s="6"/>
      <c r="FT8" s="6"/>
    </row>
    <row r="9" spans="1:177" ht="15.75" x14ac:dyDescent="0.25">
      <c r="A9" s="17">
        <v>1.3</v>
      </c>
      <c r="B9" s="18" t="s">
        <v>61</v>
      </c>
      <c r="C9" s="4">
        <v>418681.87787035201</v>
      </c>
      <c r="D9" s="4">
        <v>457077.25929720863</v>
      </c>
      <c r="E9" s="4">
        <v>500975.84985009028</v>
      </c>
      <c r="F9" s="4">
        <v>525756.00270461093</v>
      </c>
      <c r="G9" s="4">
        <v>582408.58005249139</v>
      </c>
      <c r="H9" s="4">
        <v>773505.90054082801</v>
      </c>
      <c r="I9" s="4">
        <v>825667.03911654092</v>
      </c>
      <c r="J9" s="4">
        <v>853956.70742525673</v>
      </c>
      <c r="K9" s="4">
        <v>975647.96583259536</v>
      </c>
      <c r="L9" s="4">
        <v>1050614.7132161485</v>
      </c>
      <c r="M9" s="25">
        <v>1140783.3180115663</v>
      </c>
      <c r="N9" s="25">
        <v>1228467.5287014998</v>
      </c>
      <c r="O9" s="25">
        <v>1354910.1679451675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6"/>
      <c r="FS9" s="6"/>
      <c r="FT9" s="6"/>
    </row>
    <row r="10" spans="1:177" ht="15.75" x14ac:dyDescent="0.25">
      <c r="A10" s="17">
        <v>1.4</v>
      </c>
      <c r="B10" s="18" t="s">
        <v>62</v>
      </c>
      <c r="C10" s="4">
        <v>324374.18168609997</v>
      </c>
      <c r="D10" s="4">
        <v>395266.27804413752</v>
      </c>
      <c r="E10" s="4">
        <v>517028.05162271514</v>
      </c>
      <c r="F10" s="4">
        <v>653224.35353175004</v>
      </c>
      <c r="G10" s="4">
        <v>679520.57479078497</v>
      </c>
      <c r="H10" s="4">
        <v>719071.65390060004</v>
      </c>
      <c r="I10" s="4">
        <v>884574.34684368747</v>
      </c>
      <c r="J10" s="4">
        <v>912226.0377730499</v>
      </c>
      <c r="K10" s="4">
        <v>990943.23290283408</v>
      </c>
      <c r="L10" s="4">
        <v>1153950.7096862213</v>
      </c>
      <c r="M10" s="25">
        <v>1275928.8317350731</v>
      </c>
      <c r="N10" s="25">
        <v>1496175.8730779071</v>
      </c>
      <c r="O10" s="25">
        <v>1577681.4739741918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6"/>
      <c r="FS10" s="6"/>
      <c r="FT10" s="6"/>
    </row>
    <row r="11" spans="1:177" ht="15.75" x14ac:dyDescent="0.25">
      <c r="A11" s="19" t="s">
        <v>31</v>
      </c>
      <c r="B11" s="18" t="s">
        <v>3</v>
      </c>
      <c r="C11" s="4">
        <v>19858.161910799034</v>
      </c>
      <c r="D11" s="4">
        <v>23428.983460153202</v>
      </c>
      <c r="E11" s="4">
        <v>150804.00393910834</v>
      </c>
      <c r="F11" s="4">
        <v>85069.984478463768</v>
      </c>
      <c r="G11" s="4">
        <v>266985.33711526007</v>
      </c>
      <c r="H11" s="4">
        <v>250575.36004293119</v>
      </c>
      <c r="I11" s="4">
        <v>65121.939777141335</v>
      </c>
      <c r="J11" s="4">
        <v>190211.28159613555</v>
      </c>
      <c r="K11" s="4">
        <v>656131.61503552692</v>
      </c>
      <c r="L11" s="4">
        <v>95261.078193285182</v>
      </c>
      <c r="M11" s="25">
        <v>118068.05937607556</v>
      </c>
      <c r="N11" s="25">
        <v>358642.65615192603</v>
      </c>
      <c r="O11" s="25">
        <v>452965.57803430903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6"/>
      <c r="FS11" s="6"/>
      <c r="FT11" s="6"/>
    </row>
    <row r="12" spans="1:177" s="40" customFormat="1" ht="15.75" x14ac:dyDescent="0.25">
      <c r="A12" s="38"/>
      <c r="B12" s="39" t="s">
        <v>28</v>
      </c>
      <c r="C12" s="32">
        <f>C6+C11</f>
        <v>6226513.0455646925</v>
      </c>
      <c r="D12" s="32">
        <f t="shared" ref="D12:O12" si="1">D6+D11</f>
        <v>7693417.345250912</v>
      </c>
      <c r="E12" s="32">
        <f t="shared" si="1"/>
        <v>7522743.1203635819</v>
      </c>
      <c r="F12" s="32">
        <f t="shared" si="1"/>
        <v>7948280.8477484845</v>
      </c>
      <c r="G12" s="32">
        <f t="shared" si="1"/>
        <v>8695387.062921321</v>
      </c>
      <c r="H12" s="32">
        <f t="shared" si="1"/>
        <v>10106494.110581597</v>
      </c>
      <c r="I12" s="32">
        <f t="shared" si="1"/>
        <v>11280439.911883691</v>
      </c>
      <c r="J12" s="32">
        <f t="shared" si="1"/>
        <v>11645079.599548548</v>
      </c>
      <c r="K12" s="32">
        <f t="shared" si="1"/>
        <v>13569727.668091433</v>
      </c>
      <c r="L12" s="32">
        <f t="shared" si="1"/>
        <v>15164710.652999217</v>
      </c>
      <c r="M12" s="32">
        <f t="shared" si="1"/>
        <v>17129907.228004307</v>
      </c>
      <c r="N12" s="32">
        <f t="shared" si="1"/>
        <v>18707875.887747329</v>
      </c>
      <c r="O12" s="32">
        <f t="shared" si="1"/>
        <v>20701716.984446447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27"/>
      <c r="FS12" s="27"/>
      <c r="FT12" s="27"/>
      <c r="FU12" s="34"/>
    </row>
    <row r="13" spans="1:177" s="16" customFormat="1" ht="15.75" x14ac:dyDescent="0.25">
      <c r="A13" s="14" t="s">
        <v>32</v>
      </c>
      <c r="B13" s="15" t="s">
        <v>4</v>
      </c>
      <c r="C13" s="1">
        <v>1466570.1934122564</v>
      </c>
      <c r="D13" s="1">
        <v>1035091.8742251106</v>
      </c>
      <c r="E13" s="1">
        <v>2120942.3573147808</v>
      </c>
      <c r="F13" s="1">
        <v>2997754.0624814094</v>
      </c>
      <c r="G13" s="1">
        <v>2548976.0334263928</v>
      </c>
      <c r="H13" s="1">
        <v>3196245.7599001578</v>
      </c>
      <c r="I13" s="1">
        <v>3464762.6519001164</v>
      </c>
      <c r="J13" s="1">
        <v>3436448.4607209344</v>
      </c>
      <c r="K13" s="1">
        <v>3751786.596988928</v>
      </c>
      <c r="L13" s="1">
        <v>4153268.2553706313</v>
      </c>
      <c r="M13" s="23">
        <v>4903133.498151863</v>
      </c>
      <c r="N13" s="23">
        <v>5057785.0167821692</v>
      </c>
      <c r="O13" s="23">
        <v>5257915.5174812274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6"/>
      <c r="FS13" s="6"/>
      <c r="FT13" s="6"/>
      <c r="FU13" s="7"/>
    </row>
    <row r="14" spans="1:177" ht="30" x14ac:dyDescent="0.25">
      <c r="A14" s="19" t="s">
        <v>33</v>
      </c>
      <c r="B14" s="18" t="s">
        <v>5</v>
      </c>
      <c r="C14" s="1">
        <v>365886.63761964731</v>
      </c>
      <c r="D14" s="1">
        <v>442205.67464877083</v>
      </c>
      <c r="E14" s="1">
        <v>385931.0968</v>
      </c>
      <c r="F14" s="1">
        <v>331272.81800000003</v>
      </c>
      <c r="G14" s="1">
        <v>503556.80959999998</v>
      </c>
      <c r="H14" s="1">
        <v>475899.1443801531</v>
      </c>
      <c r="I14" s="1">
        <v>526702.63024373748</v>
      </c>
      <c r="J14" s="1">
        <v>862699.82198033226</v>
      </c>
      <c r="K14" s="1">
        <v>936635.201369563</v>
      </c>
      <c r="L14" s="1">
        <v>860557.34869589109</v>
      </c>
      <c r="M14" s="23">
        <v>956124.88851813274</v>
      </c>
      <c r="N14" s="23">
        <v>1522306.1709830768</v>
      </c>
      <c r="O14" s="23">
        <v>1808062.6355054853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8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8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8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6"/>
      <c r="FS14" s="6"/>
      <c r="FT14" s="6"/>
    </row>
    <row r="15" spans="1:177" ht="15.75" x14ac:dyDescent="0.25">
      <c r="A15" s="19" t="s">
        <v>34</v>
      </c>
      <c r="B15" s="18" t="s">
        <v>6</v>
      </c>
      <c r="C15" s="1">
        <v>2701685.2699767421</v>
      </c>
      <c r="D15" s="1">
        <v>2781004.6481367447</v>
      </c>
      <c r="E15" s="1">
        <v>3184759.9117061207</v>
      </c>
      <c r="F15" s="1">
        <v>3267783.8411043482</v>
      </c>
      <c r="G15" s="1">
        <v>3251515.7278599837</v>
      </c>
      <c r="H15" s="1">
        <v>3527262.0532</v>
      </c>
      <c r="I15" s="1">
        <v>3913196.8873999999</v>
      </c>
      <c r="J15" s="1">
        <v>4422068.7007548716</v>
      </c>
      <c r="K15" s="1">
        <v>4582841.3949127281</v>
      </c>
      <c r="L15" s="1">
        <v>4257361.0004623467</v>
      </c>
      <c r="M15" s="23">
        <v>5878525.6736999145</v>
      </c>
      <c r="N15" s="23">
        <v>7277753.0454038456</v>
      </c>
      <c r="O15" s="23">
        <v>8447267.2209123299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8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8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8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6"/>
      <c r="FS15" s="6"/>
      <c r="FT15" s="6"/>
    </row>
    <row r="16" spans="1:177" s="40" customFormat="1" ht="15.75" x14ac:dyDescent="0.25">
      <c r="A16" s="38"/>
      <c r="B16" s="39" t="s">
        <v>29</v>
      </c>
      <c r="C16" s="32">
        <f>+C13+C14+C15</f>
        <v>4534142.1010086462</v>
      </c>
      <c r="D16" s="32">
        <f t="shared" ref="D16:K16" si="2">+D13+D14+D15</f>
        <v>4258302.1970106261</v>
      </c>
      <c r="E16" s="32">
        <f t="shared" si="2"/>
        <v>5691633.3658209015</v>
      </c>
      <c r="F16" s="32">
        <f t="shared" si="2"/>
        <v>6596810.721585758</v>
      </c>
      <c r="G16" s="32">
        <f t="shared" si="2"/>
        <v>6304048.5708863763</v>
      </c>
      <c r="H16" s="32">
        <f t="shared" si="2"/>
        <v>7199406.9574803114</v>
      </c>
      <c r="I16" s="32">
        <f t="shared" si="2"/>
        <v>7904662.169543853</v>
      </c>
      <c r="J16" s="32">
        <f t="shared" si="2"/>
        <v>8721216.9834561385</v>
      </c>
      <c r="K16" s="32">
        <f t="shared" si="2"/>
        <v>9271263.1932712197</v>
      </c>
      <c r="L16" s="32">
        <f t="shared" ref="L16:M16" si="3">+L13+L14+L15</f>
        <v>9271186.6045288704</v>
      </c>
      <c r="M16" s="32">
        <f t="shared" si="3"/>
        <v>11737784.060369909</v>
      </c>
      <c r="N16" s="32">
        <f t="shared" ref="N16:O16" si="4">+N13+N14+N15</f>
        <v>13857844.233169092</v>
      </c>
      <c r="O16" s="32">
        <f t="shared" si="4"/>
        <v>15513245.373899043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29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29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29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27"/>
      <c r="FS16" s="27"/>
      <c r="FT16" s="27"/>
      <c r="FU16" s="34"/>
    </row>
    <row r="17" spans="1:177" s="37" customFormat="1" ht="15.75" x14ac:dyDescent="0.25">
      <c r="A17" s="35" t="s">
        <v>35</v>
      </c>
      <c r="B17" s="36" t="s">
        <v>7</v>
      </c>
      <c r="C17" s="28">
        <f>C18+C19</f>
        <v>4390442.1029920243</v>
      </c>
      <c r="D17" s="28">
        <f t="shared" ref="D17:K17" si="5">D18+D19</f>
        <v>5175534.4086576644</v>
      </c>
      <c r="E17" s="28">
        <f t="shared" si="5"/>
        <v>5205102.1867613448</v>
      </c>
      <c r="F17" s="28">
        <f t="shared" si="5"/>
        <v>5341042.6222000001</v>
      </c>
      <c r="G17" s="28">
        <f t="shared" si="5"/>
        <v>6605957.8233099831</v>
      </c>
      <c r="H17" s="28">
        <f t="shared" si="5"/>
        <v>7514639.1845498085</v>
      </c>
      <c r="I17" s="28">
        <f t="shared" si="5"/>
        <v>8496493.1874745488</v>
      </c>
      <c r="J17" s="28">
        <f t="shared" si="5"/>
        <v>9503547.3217689544</v>
      </c>
      <c r="K17" s="28">
        <f t="shared" si="5"/>
        <v>10204267.622971339</v>
      </c>
      <c r="L17" s="28">
        <f t="shared" ref="L17:M17" si="6">L18+L19</f>
        <v>8888929.6060182825</v>
      </c>
      <c r="M17" s="28">
        <f t="shared" si="6"/>
        <v>9753731.120988261</v>
      </c>
      <c r="N17" s="28">
        <f t="shared" ref="N17:O17" si="7">N18+N19</f>
        <v>11829564.629174761</v>
      </c>
      <c r="O17" s="28">
        <f t="shared" si="7"/>
        <v>14190825.580264334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7"/>
      <c r="FS17" s="27"/>
      <c r="FT17" s="27"/>
      <c r="FU17" s="34"/>
    </row>
    <row r="18" spans="1:177" ht="15.75" x14ac:dyDescent="0.25">
      <c r="A18" s="17">
        <v>6.1</v>
      </c>
      <c r="B18" s="18" t="s">
        <v>8</v>
      </c>
      <c r="C18" s="4">
        <v>4110861.4885999998</v>
      </c>
      <c r="D18" s="4">
        <v>4867227.3859999999</v>
      </c>
      <c r="E18" s="4">
        <v>4873546.8706999999</v>
      </c>
      <c r="F18" s="4">
        <v>4995946.8685999997</v>
      </c>
      <c r="G18" s="4">
        <v>6221333.2428000001</v>
      </c>
      <c r="H18" s="4">
        <v>7093728.0127999997</v>
      </c>
      <c r="I18" s="4">
        <v>8026412.2304999996</v>
      </c>
      <c r="J18" s="4">
        <v>8964676.9779000003</v>
      </c>
      <c r="K18" s="4">
        <v>9630128.7421849724</v>
      </c>
      <c r="L18" s="4">
        <v>8634185.8083899152</v>
      </c>
      <c r="M18" s="25">
        <v>9384141.1373445019</v>
      </c>
      <c r="N18" s="25">
        <v>11129749.020766754</v>
      </c>
      <c r="O18" s="25">
        <v>13239556.923939856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6"/>
      <c r="FS18" s="6"/>
      <c r="FT18" s="6"/>
    </row>
    <row r="19" spans="1:177" ht="15.75" x14ac:dyDescent="0.25">
      <c r="A19" s="17">
        <v>6.2</v>
      </c>
      <c r="B19" s="18" t="s">
        <v>9</v>
      </c>
      <c r="C19" s="4">
        <v>279580.614392024</v>
      </c>
      <c r="D19" s="4">
        <v>308307.02265766461</v>
      </c>
      <c r="E19" s="4">
        <v>331555.31606134516</v>
      </c>
      <c r="F19" s="4">
        <v>345095.7536</v>
      </c>
      <c r="G19" s="4">
        <v>384624.58050998289</v>
      </c>
      <c r="H19" s="4">
        <v>420911.17174980848</v>
      </c>
      <c r="I19" s="4">
        <v>470080.95697455003</v>
      </c>
      <c r="J19" s="4">
        <v>538870.34386895446</v>
      </c>
      <c r="K19" s="4">
        <v>574138.88078636595</v>
      </c>
      <c r="L19" s="4">
        <v>254743.79762836694</v>
      </c>
      <c r="M19" s="25">
        <v>369589.98364375829</v>
      </c>
      <c r="N19" s="25">
        <v>699815.60840800765</v>
      </c>
      <c r="O19" s="25">
        <v>951268.65632447845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6"/>
      <c r="FS19" s="6"/>
      <c r="FT19" s="6"/>
    </row>
    <row r="20" spans="1:177" s="37" customFormat="1" ht="30" x14ac:dyDescent="0.25">
      <c r="A20" s="41" t="s">
        <v>36</v>
      </c>
      <c r="B20" s="42" t="s">
        <v>10</v>
      </c>
      <c r="C20" s="28">
        <f>SUM(C21:C27)</f>
        <v>1754480.2409202266</v>
      </c>
      <c r="D20" s="28">
        <f t="shared" ref="D20:O20" si="8">SUM(D21:D27)</f>
        <v>2161628.6629588734</v>
      </c>
      <c r="E20" s="28">
        <f t="shared" si="8"/>
        <v>2684992.5989448512</v>
      </c>
      <c r="F20" s="28">
        <f t="shared" si="8"/>
        <v>3188912.7724000001</v>
      </c>
      <c r="G20" s="28">
        <f t="shared" si="8"/>
        <v>3646486.0092226099</v>
      </c>
      <c r="H20" s="28">
        <f t="shared" si="8"/>
        <v>3891307.8955361675</v>
      </c>
      <c r="I20" s="28">
        <f t="shared" si="8"/>
        <v>4275452.1790999994</v>
      </c>
      <c r="J20" s="28">
        <f t="shared" si="8"/>
        <v>4825118.0234000003</v>
      </c>
      <c r="K20" s="28">
        <f t="shared" si="8"/>
        <v>5422922.7590526184</v>
      </c>
      <c r="L20" s="28">
        <f t="shared" si="8"/>
        <v>5092009.581661569</v>
      </c>
      <c r="M20" s="28">
        <f t="shared" si="8"/>
        <v>6870696.1484624259</v>
      </c>
      <c r="N20" s="28">
        <f t="shared" si="8"/>
        <v>7351882.6970630363</v>
      </c>
      <c r="O20" s="28">
        <f t="shared" si="8"/>
        <v>8519620.3206873406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7"/>
      <c r="FS20" s="27"/>
      <c r="FT20" s="27"/>
      <c r="FU20" s="34"/>
    </row>
    <row r="21" spans="1:177" ht="15.75" x14ac:dyDescent="0.25">
      <c r="A21" s="17">
        <v>7.1</v>
      </c>
      <c r="B21" s="18" t="s">
        <v>11</v>
      </c>
      <c r="C21" s="4">
        <v>275142.06802183919</v>
      </c>
      <c r="D21" s="4">
        <v>334829.36249358236</v>
      </c>
      <c r="E21" s="4">
        <v>395680.62390485144</v>
      </c>
      <c r="F21" s="4">
        <v>472458</v>
      </c>
      <c r="G21" s="4">
        <v>478409</v>
      </c>
      <c r="H21" s="4">
        <v>462796</v>
      </c>
      <c r="I21" s="4">
        <v>490443.99999999994</v>
      </c>
      <c r="J21" s="4">
        <v>532015</v>
      </c>
      <c r="K21" s="4">
        <v>566446</v>
      </c>
      <c r="L21" s="4">
        <v>684726</v>
      </c>
      <c r="M21" s="25">
        <v>754118</v>
      </c>
      <c r="N21" s="25">
        <v>691705</v>
      </c>
      <c r="O21" s="25">
        <v>752172.81769272999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6"/>
      <c r="FS21" s="6"/>
      <c r="FT21" s="6"/>
    </row>
    <row r="22" spans="1:177" ht="15.75" x14ac:dyDescent="0.25">
      <c r="A22" s="17">
        <v>7.2</v>
      </c>
      <c r="B22" s="18" t="s">
        <v>12</v>
      </c>
      <c r="C22" s="4">
        <v>840471.7365044317</v>
      </c>
      <c r="D22" s="4">
        <v>1069739.6288693473</v>
      </c>
      <c r="E22" s="4">
        <v>1347912.4735999999</v>
      </c>
      <c r="F22" s="4">
        <v>1572297.5697000001</v>
      </c>
      <c r="G22" s="4">
        <v>1756450.1358</v>
      </c>
      <c r="H22" s="4">
        <v>2015470.8655999999</v>
      </c>
      <c r="I22" s="4">
        <v>2329873.4419999998</v>
      </c>
      <c r="J22" s="4">
        <v>2760096.3670000001</v>
      </c>
      <c r="K22" s="4">
        <v>3067094.326142407</v>
      </c>
      <c r="L22" s="4">
        <v>2499896.1772249513</v>
      </c>
      <c r="M22" s="25">
        <v>3797942.942316371</v>
      </c>
      <c r="N22" s="25">
        <v>3905473.9478039942</v>
      </c>
      <c r="O22" s="25">
        <v>4512278.4648310272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6"/>
      <c r="FS22" s="6"/>
      <c r="FT22" s="6"/>
    </row>
    <row r="23" spans="1:177" ht="15.75" x14ac:dyDescent="0.25">
      <c r="A23" s="17">
        <v>7.3</v>
      </c>
      <c r="B23" s="18" t="s">
        <v>13</v>
      </c>
      <c r="C23" s="4">
        <v>4894.9704000000002</v>
      </c>
      <c r="D23" s="4">
        <v>2558.8240999999998</v>
      </c>
      <c r="E23" s="4">
        <v>1727.7568000000001</v>
      </c>
      <c r="F23" s="4">
        <v>2113.5113999999999</v>
      </c>
      <c r="G23" s="4">
        <v>2248.6098000000002</v>
      </c>
      <c r="H23" s="4">
        <v>3616.9884999999999</v>
      </c>
      <c r="I23" s="4">
        <v>2980.152</v>
      </c>
      <c r="J23" s="4">
        <v>5076.8270000000002</v>
      </c>
      <c r="K23" s="4">
        <v>5072.9740725498859</v>
      </c>
      <c r="L23" s="4">
        <v>4929.1880333533472</v>
      </c>
      <c r="M23" s="25">
        <v>8121.1944756853782</v>
      </c>
      <c r="N23" s="25">
        <v>11618.555585313537</v>
      </c>
      <c r="O23" s="25">
        <v>14041.404940187518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6"/>
      <c r="FS23" s="6"/>
      <c r="FT23" s="6"/>
    </row>
    <row r="24" spans="1:177" ht="15.75" x14ac:dyDescent="0.25">
      <c r="A24" s="17">
        <v>7.4</v>
      </c>
      <c r="B24" s="18" t="s">
        <v>14</v>
      </c>
      <c r="C24" s="4">
        <v>3079.0625</v>
      </c>
      <c r="D24" s="4">
        <v>5847.7555000000002</v>
      </c>
      <c r="E24" s="4">
        <v>4557.4143999999997</v>
      </c>
      <c r="F24" s="4">
        <v>7940.9615999999996</v>
      </c>
      <c r="G24" s="4">
        <v>15820.118399999998</v>
      </c>
      <c r="H24" s="4">
        <v>19214.942999999999</v>
      </c>
      <c r="I24" s="4">
        <v>24145.735499999999</v>
      </c>
      <c r="J24" s="4">
        <v>15783.208000000002</v>
      </c>
      <c r="K24" s="4">
        <v>31441.214113080434</v>
      </c>
      <c r="L24" s="4">
        <v>27574.636496784591</v>
      </c>
      <c r="M24" s="25">
        <v>21390.346896506595</v>
      </c>
      <c r="N24" s="25">
        <v>23360.10570383881</v>
      </c>
      <c r="O24" s="25">
        <v>28188.311482236564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6"/>
      <c r="FS24" s="6"/>
      <c r="FT24" s="6"/>
    </row>
    <row r="25" spans="1:177" ht="15.75" x14ac:dyDescent="0.25">
      <c r="A25" s="17">
        <v>7.5</v>
      </c>
      <c r="B25" s="18" t="s">
        <v>15</v>
      </c>
      <c r="C25" s="4">
        <v>89270.150599999994</v>
      </c>
      <c r="D25" s="4">
        <v>112021.71289999998</v>
      </c>
      <c r="E25" s="4">
        <v>142482.27840000001</v>
      </c>
      <c r="F25" s="4">
        <v>166632.9093</v>
      </c>
      <c r="G25" s="4">
        <v>187953.61379999999</v>
      </c>
      <c r="H25" s="4">
        <v>221347.85339999999</v>
      </c>
      <c r="I25" s="4">
        <v>253315.63099999999</v>
      </c>
      <c r="J25" s="4">
        <v>295920.39750000002</v>
      </c>
      <c r="K25" s="4">
        <v>331985.38807816419</v>
      </c>
      <c r="L25" s="4">
        <v>255552.27845935937</v>
      </c>
      <c r="M25" s="25">
        <v>400704.74340166111</v>
      </c>
      <c r="N25" s="25">
        <v>432728.22235192481</v>
      </c>
      <c r="O25" s="25">
        <v>496167.24610612629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6"/>
      <c r="FS25" s="6"/>
      <c r="FT25" s="6"/>
    </row>
    <row r="26" spans="1:177" ht="15.75" x14ac:dyDescent="0.25">
      <c r="A26" s="17">
        <v>7.6</v>
      </c>
      <c r="B26" s="18" t="s">
        <v>16</v>
      </c>
      <c r="C26" s="4">
        <v>7399.8239999999996</v>
      </c>
      <c r="D26" s="4">
        <v>8433.9267716126196</v>
      </c>
      <c r="E26" s="4">
        <v>8456.9865000000009</v>
      </c>
      <c r="F26" s="4">
        <v>9310.8204000000005</v>
      </c>
      <c r="G26" s="4">
        <v>10027.929</v>
      </c>
      <c r="H26" s="4">
        <v>10724.4313</v>
      </c>
      <c r="I26" s="4">
        <v>15094.0998</v>
      </c>
      <c r="J26" s="4">
        <v>36797.223899999997</v>
      </c>
      <c r="K26" s="4">
        <v>38492.499106969612</v>
      </c>
      <c r="L26" s="4">
        <v>41130.30144712067</v>
      </c>
      <c r="M26" s="25">
        <v>43022.921372201039</v>
      </c>
      <c r="N26" s="25">
        <v>48132.8656179643</v>
      </c>
      <c r="O26" s="25">
        <v>59468.042225464218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6"/>
      <c r="FS26" s="6"/>
      <c r="FT26" s="6"/>
    </row>
    <row r="27" spans="1:177" ht="30" x14ac:dyDescent="0.25">
      <c r="A27" s="17">
        <v>7.7</v>
      </c>
      <c r="B27" s="18" t="s">
        <v>17</v>
      </c>
      <c r="C27" s="4">
        <v>534222.42889395577</v>
      </c>
      <c r="D27" s="4">
        <v>628197.45232433104</v>
      </c>
      <c r="E27" s="4">
        <v>784175.06533999997</v>
      </c>
      <c r="F27" s="4">
        <v>958159</v>
      </c>
      <c r="G27" s="4">
        <v>1195576.6024226095</v>
      </c>
      <c r="H27" s="4">
        <v>1158136.8137361677</v>
      </c>
      <c r="I27" s="4">
        <v>1159599.1188000001</v>
      </c>
      <c r="J27" s="4">
        <v>1179429</v>
      </c>
      <c r="K27" s="4">
        <v>1382390.3575394473</v>
      </c>
      <c r="L27" s="4">
        <v>1578201</v>
      </c>
      <c r="M27" s="25">
        <v>1845396</v>
      </c>
      <c r="N27" s="25">
        <v>2238864</v>
      </c>
      <c r="O27" s="25">
        <v>2657304.033409568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6"/>
      <c r="FS27" s="6"/>
      <c r="FT27" s="6"/>
    </row>
    <row r="28" spans="1:177" ht="15.75" x14ac:dyDescent="0.25">
      <c r="A28" s="19" t="s">
        <v>37</v>
      </c>
      <c r="B28" s="18" t="s">
        <v>18</v>
      </c>
      <c r="C28" s="4">
        <v>883932</v>
      </c>
      <c r="D28" s="4">
        <v>977417</v>
      </c>
      <c r="E28" s="4">
        <v>1122273</v>
      </c>
      <c r="F28" s="4">
        <v>1218791</v>
      </c>
      <c r="G28" s="4">
        <v>1323291</v>
      </c>
      <c r="H28" s="4">
        <v>1247577</v>
      </c>
      <c r="I28" s="4">
        <v>1553638</v>
      </c>
      <c r="J28" s="4">
        <v>2233935</v>
      </c>
      <c r="K28" s="4">
        <v>2328597</v>
      </c>
      <c r="L28" s="4">
        <v>2549223</v>
      </c>
      <c r="M28" s="25">
        <v>2670216</v>
      </c>
      <c r="N28" s="25">
        <v>3213567</v>
      </c>
      <c r="O28" s="25">
        <v>3867482.2049935292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6"/>
      <c r="FS28" s="6"/>
      <c r="FT28" s="6"/>
    </row>
    <row r="29" spans="1:177" ht="30" x14ac:dyDescent="0.25">
      <c r="A29" s="19" t="s">
        <v>38</v>
      </c>
      <c r="B29" s="18" t="s">
        <v>19</v>
      </c>
      <c r="C29" s="4">
        <v>2802335.6454598079</v>
      </c>
      <c r="D29" s="4">
        <v>3121655.6053977278</v>
      </c>
      <c r="E29" s="4">
        <v>3460384.5822670138</v>
      </c>
      <c r="F29" s="4">
        <v>3667482.3724430948</v>
      </c>
      <c r="G29" s="4">
        <v>3635731.0965305921</v>
      </c>
      <c r="H29" s="4">
        <v>3826048.1011651764</v>
      </c>
      <c r="I29" s="4">
        <v>4082797.0829085722</v>
      </c>
      <c r="J29" s="4">
        <v>4401705.9264787417</v>
      </c>
      <c r="K29" s="4">
        <v>4461410.0285798935</v>
      </c>
      <c r="L29" s="4">
        <v>4410466.4792951448</v>
      </c>
      <c r="M29" s="25">
        <v>5024180.8111097468</v>
      </c>
      <c r="N29" s="25">
        <v>5456226.2125285594</v>
      </c>
      <c r="O29" s="25">
        <v>6053083.3047186797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6"/>
      <c r="FS29" s="6"/>
      <c r="FT29" s="6"/>
    </row>
    <row r="30" spans="1:177" ht="15.75" x14ac:dyDescent="0.25">
      <c r="A30" s="19" t="s">
        <v>39</v>
      </c>
      <c r="B30" s="18" t="s">
        <v>54</v>
      </c>
      <c r="C30" s="4">
        <v>1358743</v>
      </c>
      <c r="D30" s="4">
        <v>1477676</v>
      </c>
      <c r="E30" s="4">
        <v>1576835</v>
      </c>
      <c r="F30" s="4">
        <v>1720334</v>
      </c>
      <c r="G30" s="4">
        <v>1767616.9999999998</v>
      </c>
      <c r="H30" s="4">
        <v>1952047</v>
      </c>
      <c r="I30" s="4">
        <v>2226701</v>
      </c>
      <c r="J30" s="4">
        <v>2352460</v>
      </c>
      <c r="K30" s="4">
        <v>2599164</v>
      </c>
      <c r="L30" s="4">
        <v>2916463</v>
      </c>
      <c r="M30" s="25">
        <v>3227691</v>
      </c>
      <c r="N30" s="25">
        <v>4032601.9999999995</v>
      </c>
      <c r="O30" s="25">
        <v>4621073.9410113217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6"/>
      <c r="FS30" s="6"/>
      <c r="FT30" s="6"/>
    </row>
    <row r="31" spans="1:177" ht="15.75" x14ac:dyDescent="0.25">
      <c r="A31" s="19" t="s">
        <v>40</v>
      </c>
      <c r="B31" s="18" t="s">
        <v>20</v>
      </c>
      <c r="C31" s="4">
        <v>2219261.5288618426</v>
      </c>
      <c r="D31" s="4">
        <v>2804281.0585920722</v>
      </c>
      <c r="E31" s="4">
        <v>3404578.4905025992</v>
      </c>
      <c r="F31" s="4">
        <v>3838253.7322358619</v>
      </c>
      <c r="G31" s="4">
        <v>4436980.4525567349</v>
      </c>
      <c r="H31" s="4">
        <v>5108146.7376517821</v>
      </c>
      <c r="I31" s="4">
        <v>6021322.4924068376</v>
      </c>
      <c r="J31" s="4">
        <v>7352078.1411296502</v>
      </c>
      <c r="K31" s="4">
        <v>8123141.1966520259</v>
      </c>
      <c r="L31" s="4">
        <v>6939734.5488223666</v>
      </c>
      <c r="M31" s="25">
        <v>7696470.7797548138</v>
      </c>
      <c r="N31" s="25">
        <v>9832090.3479983862</v>
      </c>
      <c r="O31" s="25">
        <v>11507998.11413217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6"/>
      <c r="FS31" s="6"/>
      <c r="FT31" s="6"/>
    </row>
    <row r="32" spans="1:177" s="40" customFormat="1" ht="15.75" x14ac:dyDescent="0.25">
      <c r="A32" s="38"/>
      <c r="B32" s="39" t="s">
        <v>30</v>
      </c>
      <c r="C32" s="32">
        <f>C17+C20+C28+C29+C30+C31</f>
        <v>13409194.518233903</v>
      </c>
      <c r="D32" s="32">
        <f t="shared" ref="D32:G32" si="9">D17+D20+D28+D29+D30+D31</f>
        <v>15718192.735606337</v>
      </c>
      <c r="E32" s="32">
        <f t="shared" si="9"/>
        <v>17454165.858475808</v>
      </c>
      <c r="F32" s="32">
        <f t="shared" si="9"/>
        <v>18974816.499278955</v>
      </c>
      <c r="G32" s="32">
        <f t="shared" si="9"/>
        <v>21416063.381619915</v>
      </c>
      <c r="H32" s="32">
        <f t="shared" ref="H32:K32" si="10">H17+H20+H28+H29+H30+H31</f>
        <v>23539765.918902934</v>
      </c>
      <c r="I32" s="32">
        <f t="shared" si="10"/>
        <v>26656403.941889957</v>
      </c>
      <c r="J32" s="32">
        <f t="shared" si="10"/>
        <v>30668844.412777349</v>
      </c>
      <c r="K32" s="32">
        <f t="shared" si="10"/>
        <v>33139502.607255876</v>
      </c>
      <c r="L32" s="32">
        <f t="shared" ref="L32:M32" si="11">L17+L20+L28+L29+L30+L31</f>
        <v>30796826.215797361</v>
      </c>
      <c r="M32" s="32">
        <f t="shared" si="11"/>
        <v>35242985.860315248</v>
      </c>
      <c r="N32" s="32">
        <f t="shared" ref="N32:O32" si="12">N17+N20+N28+N29+N30+N31</f>
        <v>41715932.886764742</v>
      </c>
      <c r="O32" s="32">
        <f t="shared" si="12"/>
        <v>48760083.465807378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27"/>
      <c r="FS32" s="27"/>
      <c r="FT32" s="27"/>
      <c r="FU32" s="34"/>
    </row>
    <row r="33" spans="1:177" s="37" customFormat="1" ht="15.75" x14ac:dyDescent="0.25">
      <c r="A33" s="35" t="s">
        <v>27</v>
      </c>
      <c r="B33" s="43" t="s">
        <v>41</v>
      </c>
      <c r="C33" s="33">
        <f t="shared" ref="C33:H33" si="13">C6+C11+C13+C14+C15+C17+C20+C28+C29+C30+C31</f>
        <v>24169849.664807241</v>
      </c>
      <c r="D33" s="33">
        <f t="shared" si="13"/>
        <v>27669912.27786788</v>
      </c>
      <c r="E33" s="33">
        <f t="shared" si="13"/>
        <v>30668542.34466029</v>
      </c>
      <c r="F33" s="33">
        <f t="shared" si="13"/>
        <v>33519908.068613201</v>
      </c>
      <c r="G33" s="33">
        <f t="shared" si="13"/>
        <v>36415499.015427619</v>
      </c>
      <c r="H33" s="33">
        <f t="shared" si="13"/>
        <v>40845666.986964837</v>
      </c>
      <c r="I33" s="33">
        <f t="shared" ref="I33:K33" si="14">I6+I11+I13+I14+I15+I17+I20+I28+I29+I30+I31</f>
        <v>45841506.023317501</v>
      </c>
      <c r="J33" s="33">
        <f t="shared" si="14"/>
        <v>51035140.995782033</v>
      </c>
      <c r="K33" s="33">
        <f t="shared" si="14"/>
        <v>55980493.468618527</v>
      </c>
      <c r="L33" s="33">
        <f t="shared" ref="L33:M33" si="15">L6+L11+L13+L14+L15+L17+L20+L28+L29+L30+L31</f>
        <v>55232723.473325446</v>
      </c>
      <c r="M33" s="33">
        <f t="shared" si="15"/>
        <v>64110677.148689464</v>
      </c>
      <c r="N33" s="33">
        <f t="shared" ref="N33:O33" si="16">N6+N11+N13+N14+N15+N17+N20+N28+N29+N30+N31</f>
        <v>74281653.007681161</v>
      </c>
      <c r="O33" s="33">
        <f t="shared" si="16"/>
        <v>84975045.824152857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7"/>
      <c r="FS33" s="27"/>
      <c r="FT33" s="27"/>
      <c r="FU33" s="34"/>
    </row>
    <row r="34" spans="1:177" ht="15.75" x14ac:dyDescent="0.25">
      <c r="A34" s="20" t="s">
        <v>43</v>
      </c>
      <c r="B34" s="5" t="s">
        <v>25</v>
      </c>
      <c r="C34" s="4">
        <v>1716948.3994893769</v>
      </c>
      <c r="D34" s="4">
        <v>2118543.8162362869</v>
      </c>
      <c r="E34" s="4">
        <v>2623560.7872949191</v>
      </c>
      <c r="F34" s="4">
        <v>2700724</v>
      </c>
      <c r="G34" s="4">
        <v>3478703</v>
      </c>
      <c r="H34" s="4">
        <v>3529141.0000000005</v>
      </c>
      <c r="I34" s="4">
        <v>3123660</v>
      </c>
      <c r="J34" s="4">
        <v>3980968</v>
      </c>
      <c r="K34" s="4">
        <v>4421242</v>
      </c>
      <c r="L34" s="4">
        <v>5080219</v>
      </c>
      <c r="M34" s="25">
        <v>5428937.6721113799</v>
      </c>
      <c r="N34" s="25">
        <v>6338724.7609298453</v>
      </c>
      <c r="O34" s="25">
        <v>7400974.9276047321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</row>
    <row r="35" spans="1:177" ht="15.75" x14ac:dyDescent="0.25">
      <c r="A35" s="20" t="s">
        <v>44</v>
      </c>
      <c r="B35" s="5" t="s">
        <v>24</v>
      </c>
      <c r="C35" s="4">
        <v>1172402</v>
      </c>
      <c r="D35" s="4">
        <v>1551663</v>
      </c>
      <c r="E35" s="4">
        <v>1581969</v>
      </c>
      <c r="F35" s="4">
        <v>1925538</v>
      </c>
      <c r="G35" s="4">
        <v>2734023</v>
      </c>
      <c r="H35" s="4">
        <v>2269658</v>
      </c>
      <c r="I35" s="4">
        <v>2090534.9999999998</v>
      </c>
      <c r="J35" s="4">
        <v>2218527</v>
      </c>
      <c r="K35" s="4">
        <v>2216187</v>
      </c>
      <c r="L35" s="4">
        <v>3531540</v>
      </c>
      <c r="M35" s="25">
        <v>4800180</v>
      </c>
      <c r="N35" s="25">
        <v>5978713</v>
      </c>
      <c r="O35" s="25">
        <v>6933120.0513448669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</row>
    <row r="36" spans="1:177" s="40" customFormat="1" ht="15.75" x14ac:dyDescent="0.25">
      <c r="A36" s="44" t="s">
        <v>45</v>
      </c>
      <c r="B36" s="45" t="s">
        <v>55</v>
      </c>
      <c r="C36" s="32">
        <f>C33+C34-C35</f>
        <v>24714396.064296618</v>
      </c>
      <c r="D36" s="32">
        <f t="shared" ref="D36:O36" si="17">D33+D34-D35</f>
        <v>28236793.094104167</v>
      </c>
      <c r="E36" s="32">
        <f t="shared" si="17"/>
        <v>31710134.13195521</v>
      </c>
      <c r="F36" s="32">
        <f t="shared" si="17"/>
        <v>34295094.068613201</v>
      </c>
      <c r="G36" s="32">
        <f t="shared" si="17"/>
        <v>37160179.015427619</v>
      </c>
      <c r="H36" s="32">
        <f t="shared" si="17"/>
        <v>42105149.986964837</v>
      </c>
      <c r="I36" s="32">
        <f t="shared" si="17"/>
        <v>46874631.023317501</v>
      </c>
      <c r="J36" s="32">
        <f t="shared" si="17"/>
        <v>52797581.995782033</v>
      </c>
      <c r="K36" s="32">
        <f t="shared" si="17"/>
        <v>58185548.468618527</v>
      </c>
      <c r="L36" s="32">
        <f t="shared" si="17"/>
        <v>56781402.473325446</v>
      </c>
      <c r="M36" s="32">
        <f t="shared" si="17"/>
        <v>64739434.820800841</v>
      </c>
      <c r="N36" s="32">
        <f t="shared" si="17"/>
        <v>74641664.768611014</v>
      </c>
      <c r="O36" s="32">
        <f t="shared" si="17"/>
        <v>85442900.70041272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4"/>
      <c r="FR36" s="34"/>
      <c r="FS36" s="34"/>
      <c r="FT36" s="34"/>
      <c r="FU36" s="34"/>
    </row>
    <row r="37" spans="1:177" ht="15.75" x14ac:dyDescent="0.25">
      <c r="A37" s="20" t="s">
        <v>46</v>
      </c>
      <c r="B37" s="5" t="s">
        <v>42</v>
      </c>
      <c r="C37" s="4">
        <v>1050570</v>
      </c>
      <c r="D37" s="4">
        <v>1067200</v>
      </c>
      <c r="E37" s="4">
        <v>1084080</v>
      </c>
      <c r="F37" s="4">
        <v>1101240</v>
      </c>
      <c r="G37" s="4">
        <v>1118670</v>
      </c>
      <c r="H37" s="4">
        <v>1136380</v>
      </c>
      <c r="I37" s="4">
        <v>1169960</v>
      </c>
      <c r="J37" s="4">
        <v>1187780</v>
      </c>
      <c r="K37" s="4">
        <v>1205590</v>
      </c>
      <c r="L37" s="4">
        <v>1223410</v>
      </c>
      <c r="M37" s="25">
        <v>1241540</v>
      </c>
      <c r="N37" s="25">
        <v>1259910</v>
      </c>
      <c r="O37" s="25">
        <v>1278551.8050968959</v>
      </c>
    </row>
    <row r="38" spans="1:177" s="40" customFormat="1" ht="15.75" x14ac:dyDescent="0.25">
      <c r="A38" s="44" t="s">
        <v>47</v>
      </c>
      <c r="B38" s="45" t="s">
        <v>58</v>
      </c>
      <c r="C38" s="32">
        <f>C36/C37*1000</f>
        <v>23524.749482944135</v>
      </c>
      <c r="D38" s="32">
        <f t="shared" ref="D38:O38" si="18">D36/D37*1000</f>
        <v>26458.764143650831</v>
      </c>
      <c r="E38" s="32">
        <f t="shared" si="18"/>
        <v>29250.73253999263</v>
      </c>
      <c r="F38" s="32">
        <f t="shared" si="18"/>
        <v>31142.252432360976</v>
      </c>
      <c r="G38" s="32">
        <f t="shared" si="18"/>
        <v>33218.1778499715</v>
      </c>
      <c r="H38" s="32">
        <f t="shared" si="18"/>
        <v>37051.998439751522</v>
      </c>
      <c r="I38" s="32">
        <f t="shared" si="18"/>
        <v>40065.156948372169</v>
      </c>
      <c r="J38" s="32">
        <f t="shared" si="18"/>
        <v>44450.640687485924</v>
      </c>
      <c r="K38" s="32">
        <f t="shared" si="18"/>
        <v>48263.131303858303</v>
      </c>
      <c r="L38" s="32">
        <f t="shared" si="18"/>
        <v>46412.406693851975</v>
      </c>
      <c r="M38" s="32">
        <f t="shared" si="18"/>
        <v>52144.461572563785</v>
      </c>
      <c r="N38" s="32">
        <f t="shared" si="18"/>
        <v>59243.648172179768</v>
      </c>
      <c r="O38" s="32">
        <f t="shared" si="18"/>
        <v>66827.875381973572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1"/>
      <c r="BN38" s="31"/>
      <c r="BO38" s="31"/>
      <c r="BP38" s="31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</row>
    <row r="39" spans="1:177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4" max="1048575" man="1"/>
    <brk id="40" max="1048575" man="1"/>
    <brk id="104" max="95" man="1"/>
    <brk id="140" max="1048575" man="1"/>
    <brk id="164" max="1048575" man="1"/>
    <brk id="17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Q39"/>
  <sheetViews>
    <sheetView zoomScale="77" zoomScaleNormal="77" zoomScaleSheetLayoutView="100" workbookViewId="0">
      <pane xSplit="2" ySplit="5" topLeftCell="C18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ColWidth="8.85546875" defaultRowHeight="15" x14ac:dyDescent="0.25"/>
  <cols>
    <col min="1" max="1" width="11" style="2" customWidth="1"/>
    <col min="2" max="2" width="36.140625" style="2" customWidth="1"/>
    <col min="3" max="5" width="11.140625" style="2" customWidth="1"/>
    <col min="6" max="6" width="11.140625" style="7" customWidth="1"/>
    <col min="7" max="15" width="11.85546875" style="6" customWidth="1"/>
    <col min="16" max="36" width="9.140625" style="7" customWidth="1"/>
    <col min="37" max="37" width="12.42578125" style="7" customWidth="1"/>
    <col min="38" max="59" width="9.140625" style="7" customWidth="1"/>
    <col min="60" max="60" width="12.140625" style="7" customWidth="1"/>
    <col min="61" max="64" width="9.140625" style="7" customWidth="1"/>
    <col min="65" max="69" width="9.140625" style="7" hidden="1" customWidth="1"/>
    <col min="70" max="70" width="9.140625" style="7" customWidth="1"/>
    <col min="71" max="75" width="9.140625" style="7" hidden="1" customWidth="1"/>
    <col min="76" max="76" width="9.140625" style="7" customWidth="1"/>
    <col min="77" max="81" width="9.140625" style="7" hidden="1" customWidth="1"/>
    <col min="82" max="82" width="9.140625" style="7" customWidth="1"/>
    <col min="83" max="87" width="9.140625" style="7" hidden="1" customWidth="1"/>
    <col min="88" max="88" width="9.140625" style="7" customWidth="1"/>
    <col min="89" max="93" width="9.140625" style="7" hidden="1" customWidth="1"/>
    <col min="94" max="94" width="9.140625" style="6" customWidth="1"/>
    <col min="95" max="99" width="9.140625" style="6" hidden="1" customWidth="1"/>
    <col min="100" max="100" width="9.140625" style="6" customWidth="1"/>
    <col min="101" max="105" width="9.140625" style="6" hidden="1" customWidth="1"/>
    <col min="106" max="106" width="9.140625" style="6" customWidth="1"/>
    <col min="107" max="111" width="9.140625" style="6" hidden="1" customWidth="1"/>
    <col min="112" max="112" width="9.140625" style="6" customWidth="1"/>
    <col min="113" max="142" width="9.140625" style="7" customWidth="1"/>
    <col min="143" max="143" width="9.140625" style="7" hidden="1" customWidth="1"/>
    <col min="144" max="151" width="9.140625" style="7" customWidth="1"/>
    <col min="152" max="152" width="9.140625" style="7" hidden="1" customWidth="1"/>
    <col min="153" max="157" width="9.140625" style="7" customWidth="1"/>
    <col min="158" max="158" width="9.140625" style="7" hidden="1" customWidth="1"/>
    <col min="159" max="168" width="9.140625" style="7" customWidth="1"/>
    <col min="169" max="169" width="9.140625" style="7"/>
    <col min="170" max="172" width="8.85546875" style="7"/>
    <col min="173" max="173" width="12.7109375" style="7" bestFit="1" customWidth="1"/>
    <col min="174" max="16384" width="8.85546875" style="2"/>
  </cols>
  <sheetData>
    <row r="1" spans="1:173" ht="21" x14ac:dyDescent="0.35">
      <c r="A1" s="2" t="s">
        <v>53</v>
      </c>
      <c r="B1" s="22" t="s">
        <v>66</v>
      </c>
    </row>
    <row r="2" spans="1:173" ht="15.75" x14ac:dyDescent="0.25">
      <c r="A2" s="11" t="s">
        <v>49</v>
      </c>
      <c r="I2" s="6" t="str">
        <f>[1]GSVA_cur!$I$3</f>
        <v>As on 01.08.2024</v>
      </c>
    </row>
    <row r="3" spans="1:173" ht="15.75" x14ac:dyDescent="0.25">
      <c r="A3" s="11"/>
    </row>
    <row r="4" spans="1:173" ht="15.75" x14ac:dyDescent="0.25">
      <c r="A4" s="11"/>
      <c r="E4" s="10"/>
      <c r="F4" s="10" t="s">
        <v>57</v>
      </c>
    </row>
    <row r="5" spans="1:173" ht="15.75" x14ac:dyDescent="0.25">
      <c r="A5" s="12" t="s">
        <v>0</v>
      </c>
      <c r="B5" s="13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1" t="s">
        <v>65</v>
      </c>
      <c r="H5" s="21" t="s">
        <v>67</v>
      </c>
      <c r="I5" s="21" t="s">
        <v>68</v>
      </c>
      <c r="J5" s="21" t="s">
        <v>69</v>
      </c>
      <c r="K5" s="21" t="s">
        <v>70</v>
      </c>
      <c r="L5" s="21" t="s">
        <v>71</v>
      </c>
      <c r="M5" s="24" t="s">
        <v>72</v>
      </c>
      <c r="N5" s="24" t="s">
        <v>73</v>
      </c>
      <c r="O5" s="24" t="s">
        <v>74</v>
      </c>
    </row>
    <row r="6" spans="1:173" s="37" customFormat="1" ht="15.75" x14ac:dyDescent="0.25">
      <c r="A6" s="35" t="s">
        <v>26</v>
      </c>
      <c r="B6" s="36" t="s">
        <v>2</v>
      </c>
      <c r="C6" s="28">
        <f>SUM(C7:C10)</f>
        <v>6206654.887318884</v>
      </c>
      <c r="D6" s="28">
        <f t="shared" ref="D6:O6" si="0">SUM(D7:D10)</f>
        <v>6803951.8216240145</v>
      </c>
      <c r="E6" s="28">
        <f t="shared" si="0"/>
        <v>5951631.4915301865</v>
      </c>
      <c r="F6" s="28">
        <f t="shared" si="0"/>
        <v>5934907.2384062875</v>
      </c>
      <c r="G6" s="28">
        <f t="shared" si="0"/>
        <v>6073530.3896770896</v>
      </c>
      <c r="H6" s="28">
        <f t="shared" si="0"/>
        <v>6666772.6531783044</v>
      </c>
      <c r="I6" s="28">
        <f t="shared" si="0"/>
        <v>7190492.4338843841</v>
      </c>
      <c r="J6" s="28">
        <f t="shared" si="0"/>
        <v>7118646.4052083716</v>
      </c>
      <c r="K6" s="28">
        <f t="shared" si="0"/>
        <v>7193550.8132257229</v>
      </c>
      <c r="L6" s="28">
        <f t="shared" si="0"/>
        <v>7777610.3583421987</v>
      </c>
      <c r="M6" s="28">
        <f t="shared" si="0"/>
        <v>8094258.6606000075</v>
      </c>
      <c r="N6" s="28">
        <f t="shared" si="0"/>
        <v>8532834.3892483264</v>
      </c>
      <c r="O6" s="28">
        <f t="shared" si="0"/>
        <v>8993460.2433501761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7"/>
      <c r="FO6" s="27"/>
      <c r="FP6" s="27"/>
      <c r="FQ6" s="34"/>
    </row>
    <row r="7" spans="1:173" ht="15.75" x14ac:dyDescent="0.25">
      <c r="A7" s="17">
        <v>1.1000000000000001</v>
      </c>
      <c r="B7" s="18" t="s">
        <v>59</v>
      </c>
      <c r="C7" s="4">
        <v>4260777.8333744882</v>
      </c>
      <c r="D7" s="4">
        <v>4749270.6625670511</v>
      </c>
      <c r="E7" s="4">
        <v>3710714.282793879</v>
      </c>
      <c r="F7" s="4">
        <v>3525384.5702902647</v>
      </c>
      <c r="G7" s="4">
        <v>3532967.179348798</v>
      </c>
      <c r="H7" s="4">
        <v>3878079.2073024181</v>
      </c>
      <c r="I7" s="4">
        <v>4171383.9171336973</v>
      </c>
      <c r="J7" s="4">
        <v>3926570.4766288348</v>
      </c>
      <c r="K7" s="4">
        <v>3704094.4940329734</v>
      </c>
      <c r="L7" s="4">
        <v>3992844.6125237495</v>
      </c>
      <c r="M7" s="25">
        <v>4106684.2160667237</v>
      </c>
      <c r="N7" s="25">
        <v>4381079.8914221134</v>
      </c>
      <c r="O7" s="25">
        <v>4585281.1710045869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6"/>
      <c r="FO7" s="6"/>
      <c r="FP7" s="6"/>
    </row>
    <row r="8" spans="1:173" ht="15.75" x14ac:dyDescent="0.25">
      <c r="A8" s="17">
        <v>1.2</v>
      </c>
      <c r="B8" s="18" t="s">
        <v>60</v>
      </c>
      <c r="C8" s="4">
        <v>1202820.9945383007</v>
      </c>
      <c r="D8" s="4">
        <v>1252511.997991198</v>
      </c>
      <c r="E8" s="4">
        <v>1400799.0627288651</v>
      </c>
      <c r="F8" s="4">
        <v>1535904.9418533405</v>
      </c>
      <c r="G8" s="4">
        <v>1628101.1812613513</v>
      </c>
      <c r="H8" s="4">
        <v>1755181.1659249607</v>
      </c>
      <c r="I8" s="4">
        <v>1899122.6865001516</v>
      </c>
      <c r="J8" s="4">
        <v>2044356.6448219186</v>
      </c>
      <c r="K8" s="4">
        <v>2277345.1707426677</v>
      </c>
      <c r="L8" s="4">
        <v>2519169.2311316459</v>
      </c>
      <c r="M8" s="25">
        <v>2635143.3616138333</v>
      </c>
      <c r="N8" s="25">
        <v>2706445.763620561</v>
      </c>
      <c r="O8" s="25">
        <v>2912600.5397335119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6"/>
      <c r="FO8" s="6"/>
      <c r="FP8" s="6"/>
    </row>
    <row r="9" spans="1:173" ht="15.75" x14ac:dyDescent="0.25">
      <c r="A9" s="17">
        <v>1.3</v>
      </c>
      <c r="B9" s="18" t="s">
        <v>61</v>
      </c>
      <c r="C9" s="4">
        <v>418681.87773253722</v>
      </c>
      <c r="D9" s="4">
        <v>425336.40110563458</v>
      </c>
      <c r="E9" s="4">
        <v>433005.91242362792</v>
      </c>
      <c r="F9" s="4">
        <v>421777.89482023165</v>
      </c>
      <c r="G9" s="4">
        <v>435308.05405055941</v>
      </c>
      <c r="H9" s="4">
        <v>554084.83140434569</v>
      </c>
      <c r="I9" s="4">
        <v>566454.72772737558</v>
      </c>
      <c r="J9" s="4">
        <v>580677.63637997396</v>
      </c>
      <c r="K9" s="4">
        <v>608364.04243428307</v>
      </c>
      <c r="L9" s="4">
        <v>622192.54990450607</v>
      </c>
      <c r="M9" s="25">
        <v>635126.63616900321</v>
      </c>
      <c r="N9" s="25">
        <v>648280.45901673392</v>
      </c>
      <c r="O9" s="25">
        <v>673268.30343880528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6"/>
      <c r="FO9" s="6"/>
      <c r="FP9" s="6"/>
    </row>
    <row r="10" spans="1:173" ht="15.75" x14ac:dyDescent="0.25">
      <c r="A10" s="17">
        <v>1.4</v>
      </c>
      <c r="B10" s="18" t="s">
        <v>62</v>
      </c>
      <c r="C10" s="4">
        <v>324374.18167355738</v>
      </c>
      <c r="D10" s="4">
        <v>376832.75996013044</v>
      </c>
      <c r="E10" s="4">
        <v>407112.23358381481</v>
      </c>
      <c r="F10" s="4">
        <v>451839.83144245046</v>
      </c>
      <c r="G10" s="4">
        <v>477153.97501638083</v>
      </c>
      <c r="H10" s="4">
        <v>479427.4485465805</v>
      </c>
      <c r="I10" s="4">
        <v>553531.10252315947</v>
      </c>
      <c r="J10" s="4">
        <v>567041.6473776435</v>
      </c>
      <c r="K10" s="4">
        <v>603747.10601579887</v>
      </c>
      <c r="L10" s="4">
        <v>643403.96478229808</v>
      </c>
      <c r="M10" s="25">
        <v>717304.44675044692</v>
      </c>
      <c r="N10" s="25">
        <v>797028.27518891892</v>
      </c>
      <c r="O10" s="25">
        <v>822310.22917327227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6"/>
      <c r="FO10" s="6"/>
      <c r="FP10" s="6"/>
    </row>
    <row r="11" spans="1:173" ht="15.75" x14ac:dyDescent="0.25">
      <c r="A11" s="19" t="s">
        <v>31</v>
      </c>
      <c r="B11" s="18" t="s">
        <v>3</v>
      </c>
      <c r="C11" s="4">
        <v>19858.167885492639</v>
      </c>
      <c r="D11" s="4">
        <v>21633.047360647932</v>
      </c>
      <c r="E11" s="4">
        <v>138585.42792357955</v>
      </c>
      <c r="F11" s="4">
        <v>57723.59334257774</v>
      </c>
      <c r="G11" s="4">
        <v>178883.68008351815</v>
      </c>
      <c r="H11" s="4">
        <v>128735.04418039897</v>
      </c>
      <c r="I11" s="4">
        <v>32335.543908304611</v>
      </c>
      <c r="J11" s="4">
        <v>79064.132830832154</v>
      </c>
      <c r="K11" s="4">
        <v>296870.11230821768</v>
      </c>
      <c r="L11" s="4">
        <v>45310.74467055135</v>
      </c>
      <c r="M11" s="25">
        <v>53347.13670994166</v>
      </c>
      <c r="N11" s="25">
        <v>156063.13701058752</v>
      </c>
      <c r="O11" s="25">
        <v>189065.66859623726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6"/>
      <c r="FO11" s="6"/>
      <c r="FP11" s="6"/>
    </row>
    <row r="12" spans="1:173" s="40" customFormat="1" ht="15.75" x14ac:dyDescent="0.25">
      <c r="A12" s="38"/>
      <c r="B12" s="39" t="s">
        <v>28</v>
      </c>
      <c r="C12" s="32">
        <f>C6+C11</f>
        <v>6226513.0552043766</v>
      </c>
      <c r="D12" s="32">
        <f t="shared" ref="D12:O12" si="1">D6+D11</f>
        <v>6825584.868984662</v>
      </c>
      <c r="E12" s="32">
        <f t="shared" si="1"/>
        <v>6090216.9194537662</v>
      </c>
      <c r="F12" s="32">
        <f t="shared" si="1"/>
        <v>5992630.8317488655</v>
      </c>
      <c r="G12" s="32">
        <f t="shared" si="1"/>
        <v>6252414.0697606076</v>
      </c>
      <c r="H12" s="32">
        <f t="shared" si="1"/>
        <v>6795507.6973587032</v>
      </c>
      <c r="I12" s="32">
        <f t="shared" si="1"/>
        <v>7222827.9777926886</v>
      </c>
      <c r="J12" s="32">
        <f t="shared" si="1"/>
        <v>7197710.5380392037</v>
      </c>
      <c r="K12" s="32">
        <f t="shared" si="1"/>
        <v>7490420.925533941</v>
      </c>
      <c r="L12" s="32">
        <f t="shared" si="1"/>
        <v>7822921.1030127499</v>
      </c>
      <c r="M12" s="32">
        <f t="shared" si="1"/>
        <v>8147605.7973099491</v>
      </c>
      <c r="N12" s="32">
        <f t="shared" si="1"/>
        <v>8688897.5262589138</v>
      </c>
      <c r="O12" s="32">
        <f t="shared" si="1"/>
        <v>9182525.911946414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27"/>
      <c r="FO12" s="27"/>
      <c r="FP12" s="27"/>
      <c r="FQ12" s="34"/>
    </row>
    <row r="13" spans="1:173" s="16" customFormat="1" ht="15.75" x14ac:dyDescent="0.25">
      <c r="A13" s="14" t="s">
        <v>32</v>
      </c>
      <c r="B13" s="15" t="s">
        <v>4</v>
      </c>
      <c r="C13" s="1">
        <v>1466570.1804579527</v>
      </c>
      <c r="D13" s="1">
        <v>971402.25591255643</v>
      </c>
      <c r="E13" s="1">
        <v>1889284.3457347094</v>
      </c>
      <c r="F13" s="1">
        <v>2595799.258156768</v>
      </c>
      <c r="G13" s="1">
        <v>2338423.6681161723</v>
      </c>
      <c r="H13" s="1">
        <v>2917563.1947433753</v>
      </c>
      <c r="I13" s="1">
        <v>3058794.8754993426</v>
      </c>
      <c r="J13" s="1">
        <v>3018232.9453098793</v>
      </c>
      <c r="K13" s="1">
        <v>3103967.1403618986</v>
      </c>
      <c r="L13" s="1">
        <v>3533998.6686152499</v>
      </c>
      <c r="M13" s="23">
        <v>3669784.5313022006</v>
      </c>
      <c r="N13" s="23">
        <v>3449032.7995702801</v>
      </c>
      <c r="O13" s="23">
        <v>3496623.979004554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6"/>
      <c r="FO13" s="6"/>
      <c r="FP13" s="6"/>
      <c r="FQ13" s="7"/>
    </row>
    <row r="14" spans="1:173" ht="30" x14ac:dyDescent="0.25">
      <c r="A14" s="19" t="s">
        <v>33</v>
      </c>
      <c r="B14" s="18" t="s">
        <v>5</v>
      </c>
      <c r="C14" s="1">
        <v>365886.63127509662</v>
      </c>
      <c r="D14" s="1">
        <v>401732.4756687223</v>
      </c>
      <c r="E14" s="1">
        <v>412823.75391943869</v>
      </c>
      <c r="F14" s="1">
        <v>426978.12427930441</v>
      </c>
      <c r="G14" s="1">
        <v>427203.06359542464</v>
      </c>
      <c r="H14" s="1">
        <v>419799.46251049044</v>
      </c>
      <c r="I14" s="1">
        <v>499977.74410294631</v>
      </c>
      <c r="J14" s="1">
        <v>769345.31875409232</v>
      </c>
      <c r="K14" s="1">
        <v>823452.72002148197</v>
      </c>
      <c r="L14" s="1">
        <v>759866.12929980119</v>
      </c>
      <c r="M14" s="23">
        <v>783474.11454663146</v>
      </c>
      <c r="N14" s="23">
        <v>1042366.2395606118</v>
      </c>
      <c r="O14" s="23">
        <v>1229826.9684935573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8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8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8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6"/>
      <c r="FO14" s="6"/>
      <c r="FP14" s="6"/>
    </row>
    <row r="15" spans="1:173" ht="15.75" x14ac:dyDescent="0.25">
      <c r="A15" s="19" t="s">
        <v>34</v>
      </c>
      <c r="B15" s="18" t="s">
        <v>6</v>
      </c>
      <c r="C15" s="1">
        <v>2701685.2521551643</v>
      </c>
      <c r="D15" s="1">
        <v>2560762.4017721233</v>
      </c>
      <c r="E15" s="1">
        <v>2726066.5657943371</v>
      </c>
      <c r="F15" s="1">
        <v>2601943.1470774258</v>
      </c>
      <c r="G15" s="1">
        <v>2866880.3358101249</v>
      </c>
      <c r="H15" s="1">
        <v>2986234.9172762833</v>
      </c>
      <c r="I15" s="1">
        <v>3172457.9736547614</v>
      </c>
      <c r="J15" s="1">
        <v>3463298.7663297309</v>
      </c>
      <c r="K15" s="1">
        <v>3498211.5289624557</v>
      </c>
      <c r="L15" s="1">
        <v>3253965.2399180578</v>
      </c>
      <c r="M15" s="23">
        <v>3840593.5777808963</v>
      </c>
      <c r="N15" s="23">
        <v>4684034.4529731227</v>
      </c>
      <c r="O15" s="23">
        <v>5202345.5093020834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8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8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8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6"/>
      <c r="FO15" s="6"/>
      <c r="FP15" s="6"/>
    </row>
    <row r="16" spans="1:173" s="40" customFormat="1" ht="15.75" x14ac:dyDescent="0.25">
      <c r="A16" s="38"/>
      <c r="B16" s="39" t="s">
        <v>29</v>
      </c>
      <c r="C16" s="32">
        <f>+C13+C14+C15</f>
        <v>4534142.0638882136</v>
      </c>
      <c r="D16" s="32">
        <f t="shared" ref="D16:H16" si="2">+D13+D14+D15</f>
        <v>3933897.1333534019</v>
      </c>
      <c r="E16" s="32">
        <f t="shared" si="2"/>
        <v>5028174.6654484849</v>
      </c>
      <c r="F16" s="32">
        <f t="shared" si="2"/>
        <v>5624720.5295134988</v>
      </c>
      <c r="G16" s="32">
        <f t="shared" si="2"/>
        <v>5632507.0675217221</v>
      </c>
      <c r="H16" s="32">
        <f t="shared" si="2"/>
        <v>6323597.5745301489</v>
      </c>
      <c r="I16" s="32">
        <f t="shared" ref="I16:K16" si="3">+I13+I14+I15</f>
        <v>6731230.593257051</v>
      </c>
      <c r="J16" s="32">
        <f t="shared" si="3"/>
        <v>7250877.0303937029</v>
      </c>
      <c r="K16" s="32">
        <f t="shared" si="3"/>
        <v>7425631.3893458359</v>
      </c>
      <c r="L16" s="32">
        <f t="shared" ref="L16:M16" si="4">+L13+L14+L15</f>
        <v>7547830.0378331086</v>
      </c>
      <c r="M16" s="32">
        <f t="shared" si="4"/>
        <v>8293852.223629728</v>
      </c>
      <c r="N16" s="32">
        <f t="shared" ref="N16:O16" si="5">+N13+N14+N15</f>
        <v>9175433.4921040144</v>
      </c>
      <c r="O16" s="32">
        <f t="shared" si="5"/>
        <v>9928796.4568001945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29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29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29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27"/>
      <c r="FO16" s="27"/>
      <c r="FP16" s="27"/>
      <c r="FQ16" s="34"/>
    </row>
    <row r="17" spans="1:173" s="37" customFormat="1" ht="15.75" x14ac:dyDescent="0.25">
      <c r="A17" s="35" t="s">
        <v>35</v>
      </c>
      <c r="B17" s="36" t="s">
        <v>7</v>
      </c>
      <c r="C17" s="28">
        <f>C18+C19</f>
        <v>4390442.0754727535</v>
      </c>
      <c r="D17" s="28">
        <f t="shared" ref="D17:H17" si="6">D18+D19</f>
        <v>4672877.2046314524</v>
      </c>
      <c r="E17" s="28">
        <f t="shared" si="6"/>
        <v>4568274.688112624</v>
      </c>
      <c r="F17" s="28">
        <f t="shared" si="6"/>
        <v>4262584.9216541424</v>
      </c>
      <c r="G17" s="28">
        <f t="shared" si="6"/>
        <v>5042354.5978906136</v>
      </c>
      <c r="H17" s="28">
        <f t="shared" si="6"/>
        <v>5445576.686857013</v>
      </c>
      <c r="I17" s="28">
        <f t="shared" ref="I17:K17" si="7">I18+I19</f>
        <v>6092899.7647150317</v>
      </c>
      <c r="J17" s="28">
        <f t="shared" si="7"/>
        <v>6600717.7153148381</v>
      </c>
      <c r="K17" s="28">
        <f t="shared" si="7"/>
        <v>6875796.8187053595</v>
      </c>
      <c r="L17" s="28">
        <f t="shared" ref="L17:M17" si="8">L18+L19</f>
        <v>5778900.2775752563</v>
      </c>
      <c r="M17" s="28">
        <f t="shared" si="8"/>
        <v>5602045.3897529943</v>
      </c>
      <c r="N17" s="28">
        <f t="shared" ref="N17:O17" si="9">N18+N19</f>
        <v>6452421.4322151942</v>
      </c>
      <c r="O17" s="28">
        <f t="shared" si="9"/>
        <v>7350142.5662155021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7"/>
      <c r="FO17" s="27"/>
      <c r="FP17" s="27"/>
      <c r="FQ17" s="34"/>
    </row>
    <row r="18" spans="1:173" ht="15.75" x14ac:dyDescent="0.25">
      <c r="A18" s="17">
        <v>6.1</v>
      </c>
      <c r="B18" s="18" t="s">
        <v>8</v>
      </c>
      <c r="C18" s="4">
        <v>4110861.4625860611</v>
      </c>
      <c r="D18" s="4">
        <v>4394474.244913891</v>
      </c>
      <c r="E18" s="4">
        <v>4277450.4343359666</v>
      </c>
      <c r="F18" s="4">
        <v>3987704.123289811</v>
      </c>
      <c r="G18" s="4">
        <v>4749643.5579705257</v>
      </c>
      <c r="H18" s="4">
        <v>5142799.9225719217</v>
      </c>
      <c r="I18" s="4">
        <v>5757300.3000902031</v>
      </c>
      <c r="J18" s="4">
        <v>6227315.9614924202</v>
      </c>
      <c r="K18" s="4">
        <v>6489509.7612686334</v>
      </c>
      <c r="L18" s="4">
        <v>5614195.3306089425</v>
      </c>
      <c r="M18" s="25">
        <v>5390938.2249311563</v>
      </c>
      <c r="N18" s="25">
        <v>6071086.9388586385</v>
      </c>
      <c r="O18" s="25">
        <v>6857728.8174546035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6"/>
      <c r="FO18" s="6"/>
      <c r="FP18" s="6"/>
    </row>
    <row r="19" spans="1:173" ht="15.75" x14ac:dyDescent="0.25">
      <c r="A19" s="17">
        <v>6.2</v>
      </c>
      <c r="B19" s="18" t="s">
        <v>9</v>
      </c>
      <c r="C19" s="4">
        <v>279580.61288669275</v>
      </c>
      <c r="D19" s="4">
        <v>278402.95971756143</v>
      </c>
      <c r="E19" s="4">
        <v>290824.2537766571</v>
      </c>
      <c r="F19" s="4">
        <v>274880.79836433177</v>
      </c>
      <c r="G19" s="4">
        <v>292711.03992008785</v>
      </c>
      <c r="H19" s="4">
        <v>302776.76428509172</v>
      </c>
      <c r="I19" s="4">
        <v>335599.46462482837</v>
      </c>
      <c r="J19" s="4">
        <v>373401.75382241764</v>
      </c>
      <c r="K19" s="4">
        <v>386287.05743672629</v>
      </c>
      <c r="L19" s="4">
        <v>164704.94696631414</v>
      </c>
      <c r="M19" s="25">
        <v>211107.16482183774</v>
      </c>
      <c r="N19" s="25">
        <v>381334.49335655547</v>
      </c>
      <c r="O19" s="25">
        <v>492413.74876089842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6"/>
      <c r="FO19" s="6"/>
      <c r="FP19" s="6"/>
    </row>
    <row r="20" spans="1:173" s="37" customFormat="1" ht="30" x14ac:dyDescent="0.25">
      <c r="A20" s="41" t="s">
        <v>36</v>
      </c>
      <c r="B20" s="42" t="s">
        <v>10</v>
      </c>
      <c r="C20" s="28">
        <f>SUM(C21:C27)</f>
        <v>1754480.2382082283</v>
      </c>
      <c r="D20" s="28">
        <f t="shared" ref="D20:O20" si="10">SUM(D21:D27)</f>
        <v>2037224.2468741694</v>
      </c>
      <c r="E20" s="28">
        <f t="shared" si="10"/>
        <v>2347316.8805279834</v>
      </c>
      <c r="F20" s="28">
        <f t="shared" si="10"/>
        <v>2605417.8561976664</v>
      </c>
      <c r="G20" s="28">
        <f t="shared" si="10"/>
        <v>2942796.6074863737</v>
      </c>
      <c r="H20" s="28">
        <f t="shared" si="10"/>
        <v>3008409.990828116</v>
      </c>
      <c r="I20" s="28">
        <f t="shared" si="10"/>
        <v>3233252.8822681732</v>
      </c>
      <c r="J20" s="28">
        <f t="shared" si="10"/>
        <v>3628106.0354758315</v>
      </c>
      <c r="K20" s="28">
        <f t="shared" si="10"/>
        <v>3906524.351624127</v>
      </c>
      <c r="L20" s="28">
        <f t="shared" si="10"/>
        <v>3231212.7972928258</v>
      </c>
      <c r="M20" s="28">
        <f t="shared" si="10"/>
        <v>4128546.464199896</v>
      </c>
      <c r="N20" s="28">
        <f t="shared" si="10"/>
        <v>4261594.7956991838</v>
      </c>
      <c r="O20" s="28">
        <f t="shared" si="10"/>
        <v>4731339.8336818172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7"/>
      <c r="FO20" s="27"/>
      <c r="FP20" s="27"/>
      <c r="FQ20" s="34"/>
    </row>
    <row r="21" spans="1:173" ht="15.75" x14ac:dyDescent="0.25">
      <c r="A21" s="17">
        <v>7.1</v>
      </c>
      <c r="B21" s="18" t="s">
        <v>11</v>
      </c>
      <c r="C21" s="4">
        <v>275142.06802183919</v>
      </c>
      <c r="D21" s="4">
        <v>334638.76628833706</v>
      </c>
      <c r="E21" s="4">
        <v>396524.39240914531</v>
      </c>
      <c r="F21" s="4">
        <v>409194</v>
      </c>
      <c r="G21" s="4">
        <v>406973</v>
      </c>
      <c r="H21" s="4">
        <v>356077</v>
      </c>
      <c r="I21" s="4">
        <v>370776.02361300151</v>
      </c>
      <c r="J21" s="4">
        <v>423542.8432525617</v>
      </c>
      <c r="K21" s="4">
        <v>451578.09695398575</v>
      </c>
      <c r="L21" s="4">
        <v>347111</v>
      </c>
      <c r="M21" s="25">
        <v>413743.99999999994</v>
      </c>
      <c r="N21" s="25">
        <v>398887</v>
      </c>
      <c r="O21" s="25">
        <v>412584.46445927001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6"/>
      <c r="FO21" s="6"/>
      <c r="FP21" s="6"/>
    </row>
    <row r="22" spans="1:173" ht="15.75" x14ac:dyDescent="0.25">
      <c r="A22" s="17">
        <v>7.2</v>
      </c>
      <c r="B22" s="18" t="s">
        <v>12</v>
      </c>
      <c r="C22" s="4">
        <v>840471.73408063641</v>
      </c>
      <c r="D22" s="4">
        <v>996238.50453010015</v>
      </c>
      <c r="E22" s="4">
        <v>1137319.6690924298</v>
      </c>
      <c r="F22" s="4">
        <v>1267750.1298619728</v>
      </c>
      <c r="G22" s="4">
        <v>1400639.3320252572</v>
      </c>
      <c r="H22" s="4">
        <v>1536242.8433270252</v>
      </c>
      <c r="I22" s="4">
        <v>1758663.9168517715</v>
      </c>
      <c r="J22" s="4">
        <v>1996551.9489910365</v>
      </c>
      <c r="K22" s="4">
        <v>2179489.2591914036</v>
      </c>
      <c r="L22" s="4">
        <v>1631064.4813567339</v>
      </c>
      <c r="M22" s="25">
        <v>2303423.5150531107</v>
      </c>
      <c r="N22" s="25">
        <v>2263151.6758233351</v>
      </c>
      <c r="O22" s="25">
        <v>2505077.6584327887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6"/>
      <c r="FO22" s="6"/>
      <c r="FP22" s="6"/>
    </row>
    <row r="23" spans="1:173" ht="15.75" x14ac:dyDescent="0.25">
      <c r="A23" s="17">
        <v>7.3</v>
      </c>
      <c r="B23" s="18" t="s">
        <v>13</v>
      </c>
      <c r="C23" s="4">
        <v>4894.9703858836356</v>
      </c>
      <c r="D23" s="4">
        <v>2383.0089359538224</v>
      </c>
      <c r="E23" s="4">
        <v>1457.8185383209998</v>
      </c>
      <c r="F23" s="4">
        <v>1704.1331128725205</v>
      </c>
      <c r="G23" s="4">
        <v>1793.1003357649931</v>
      </c>
      <c r="H23" s="4">
        <v>2753.4987386662524</v>
      </c>
      <c r="I23" s="4">
        <v>2236.5474723748525</v>
      </c>
      <c r="J23" s="4">
        <v>3672.3894726029025</v>
      </c>
      <c r="K23" s="4">
        <v>3604.875275285417</v>
      </c>
      <c r="L23" s="4">
        <v>3216.0629694854078</v>
      </c>
      <c r="M23" s="25">
        <v>4925.4426961464469</v>
      </c>
      <c r="N23" s="25">
        <v>6732.7432969650299</v>
      </c>
      <c r="O23" s="25">
        <v>7795.3544052802026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6"/>
      <c r="FO23" s="6"/>
      <c r="FP23" s="6"/>
    </row>
    <row r="24" spans="1:173" ht="15.75" x14ac:dyDescent="0.25">
      <c r="A24" s="17">
        <v>7.4</v>
      </c>
      <c r="B24" s="18" t="s">
        <v>14</v>
      </c>
      <c r="C24" s="4">
        <v>3079.0624911204432</v>
      </c>
      <c r="D24" s="4">
        <v>5445.9599672260038</v>
      </c>
      <c r="E24" s="4">
        <v>3845.3810160845987</v>
      </c>
      <c r="F24" s="4">
        <v>6402.8306687199092</v>
      </c>
      <c r="G24" s="4">
        <v>12615.376671791586</v>
      </c>
      <c r="H24" s="4">
        <v>14653.552339926855</v>
      </c>
      <c r="I24" s="4">
        <v>18247.01354224918</v>
      </c>
      <c r="J24" s="4">
        <v>11416.990750935951</v>
      </c>
      <c r="K24" s="4">
        <v>22342.250080578153</v>
      </c>
      <c r="L24" s="4">
        <v>17991.151226990056</v>
      </c>
      <c r="M24" s="25">
        <v>12973.082741076181</v>
      </c>
      <c r="N24" s="25">
        <v>13536.759706406403</v>
      </c>
      <c r="O24" s="25">
        <v>15649.280041882246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6"/>
      <c r="FO24" s="6"/>
      <c r="FP24" s="6"/>
    </row>
    <row r="25" spans="1:173" ht="15.75" x14ac:dyDescent="0.25">
      <c r="A25" s="17">
        <v>7.5</v>
      </c>
      <c r="B25" s="18" t="s">
        <v>15</v>
      </c>
      <c r="C25" s="4">
        <v>89270.150342558205</v>
      </c>
      <c r="D25" s="4">
        <v>104324.7727976118</v>
      </c>
      <c r="E25" s="4">
        <v>120221.38001930233</v>
      </c>
      <c r="F25" s="4">
        <v>134356.81417777701</v>
      </c>
      <c r="G25" s="4">
        <v>149879.13332629958</v>
      </c>
      <c r="H25" s="4">
        <v>168961.35779165046</v>
      </c>
      <c r="I25" s="4">
        <v>191183.19903711046</v>
      </c>
      <c r="J25" s="4">
        <v>214057.9051654638</v>
      </c>
      <c r="K25" s="4">
        <v>235910.11901968269</v>
      </c>
      <c r="L25" s="4">
        <v>166735.82220024298</v>
      </c>
      <c r="M25" s="25">
        <v>243024.37992440563</v>
      </c>
      <c r="N25" s="25">
        <v>250758.19597835958</v>
      </c>
      <c r="O25" s="25">
        <v>275456.7327247443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6"/>
      <c r="FO25" s="6"/>
      <c r="FP25" s="6"/>
    </row>
    <row r="26" spans="1:173" ht="15.75" x14ac:dyDescent="0.25">
      <c r="A26" s="17">
        <v>7.6</v>
      </c>
      <c r="B26" s="18" t="s">
        <v>16</v>
      </c>
      <c r="C26" s="4">
        <v>7399.8239922341218</v>
      </c>
      <c r="D26" s="4">
        <v>7858.4113973946969</v>
      </c>
      <c r="E26" s="4">
        <v>7138.4144267776692</v>
      </c>
      <c r="F26" s="4">
        <v>7508.8946453753979</v>
      </c>
      <c r="G26" s="4">
        <v>8004.4114112539492</v>
      </c>
      <c r="H26" s="4">
        <v>8343.3023250330716</v>
      </c>
      <c r="I26" s="4">
        <v>11401.072346234871</v>
      </c>
      <c r="J26" s="4">
        <v>26671.957843231234</v>
      </c>
      <c r="K26" s="4">
        <v>27374.671395101679</v>
      </c>
      <c r="L26" s="4">
        <v>26917.952207130638</v>
      </c>
      <c r="M26" s="25">
        <v>26141.447163255521</v>
      </c>
      <c r="N26" s="25">
        <v>27928.363000953908</v>
      </c>
      <c r="O26" s="25">
        <v>33026.827147745091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6"/>
      <c r="FO26" s="6"/>
      <c r="FP26" s="6"/>
    </row>
    <row r="27" spans="1:173" ht="30" x14ac:dyDescent="0.25">
      <c r="A27" s="17">
        <v>7.7</v>
      </c>
      <c r="B27" s="18" t="s">
        <v>17</v>
      </c>
      <c r="C27" s="4">
        <v>534222.42889395577</v>
      </c>
      <c r="D27" s="4">
        <v>586334.82295754598</v>
      </c>
      <c r="E27" s="4">
        <v>680809.82502592274</v>
      </c>
      <c r="F27" s="4">
        <v>778501.0537309486</v>
      </c>
      <c r="G27" s="4">
        <v>962892.25371600664</v>
      </c>
      <c r="H27" s="4">
        <v>921378.43630581396</v>
      </c>
      <c r="I27" s="4">
        <v>880745.10940543038</v>
      </c>
      <c r="J27" s="4">
        <v>952192</v>
      </c>
      <c r="K27" s="4">
        <v>986225.07970809017</v>
      </c>
      <c r="L27" s="4">
        <v>1038176.3273322422</v>
      </c>
      <c r="M27" s="25">
        <v>1124314.5966219015</v>
      </c>
      <c r="N27" s="25">
        <v>1300600.0578931638</v>
      </c>
      <c r="O27" s="25">
        <v>1481749.5164701066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6"/>
      <c r="FO27" s="6"/>
      <c r="FP27" s="6"/>
    </row>
    <row r="28" spans="1:173" ht="15.75" x14ac:dyDescent="0.25">
      <c r="A28" s="19" t="s">
        <v>37</v>
      </c>
      <c r="B28" s="18" t="s">
        <v>18</v>
      </c>
      <c r="C28" s="4">
        <v>883932.14623510337</v>
      </c>
      <c r="D28" s="4">
        <v>958002.51332247769</v>
      </c>
      <c r="E28" s="4">
        <v>1027312.7803164216</v>
      </c>
      <c r="F28" s="4">
        <v>1165283</v>
      </c>
      <c r="G28" s="4">
        <v>1225818</v>
      </c>
      <c r="H28" s="4">
        <v>1157413</v>
      </c>
      <c r="I28" s="4">
        <v>1342555</v>
      </c>
      <c r="J28" s="4">
        <v>1832425.9541181561</v>
      </c>
      <c r="K28" s="4">
        <v>1906473.9716937353</v>
      </c>
      <c r="L28" s="4">
        <v>1934246</v>
      </c>
      <c r="M28" s="25">
        <v>1891996</v>
      </c>
      <c r="N28" s="25">
        <v>1992996</v>
      </c>
      <c r="O28" s="25">
        <v>2146520.0094829202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6"/>
      <c r="FO28" s="6"/>
      <c r="FP28" s="6"/>
    </row>
    <row r="29" spans="1:173" ht="30" x14ac:dyDescent="0.25">
      <c r="A29" s="19" t="s">
        <v>38</v>
      </c>
      <c r="B29" s="18" t="s">
        <v>19</v>
      </c>
      <c r="C29" s="4">
        <v>2802335.6418060614</v>
      </c>
      <c r="D29" s="4">
        <v>2868648.0535674496</v>
      </c>
      <c r="E29" s="4">
        <v>2981896.1786371777</v>
      </c>
      <c r="F29" s="4">
        <v>3073948.1931481771</v>
      </c>
      <c r="G29" s="4">
        <v>2999051.974910405</v>
      </c>
      <c r="H29" s="4">
        <v>3101503.1736463346</v>
      </c>
      <c r="I29" s="4">
        <v>3254400.7158687678</v>
      </c>
      <c r="J29" s="4">
        <v>3458600.5854354282</v>
      </c>
      <c r="K29" s="4">
        <v>3496928.6435964308</v>
      </c>
      <c r="L29" s="4">
        <v>3437379.7733390615</v>
      </c>
      <c r="M29" s="25">
        <v>3856249.0923521305</v>
      </c>
      <c r="N29" s="25">
        <v>4105581.5912580728</v>
      </c>
      <c r="O29" s="25">
        <v>4368160.9227794409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6"/>
      <c r="FO29" s="6"/>
      <c r="FP29" s="6"/>
    </row>
    <row r="30" spans="1:173" ht="15.75" x14ac:dyDescent="0.25">
      <c r="A30" s="19" t="s">
        <v>39</v>
      </c>
      <c r="B30" s="18" t="s">
        <v>54</v>
      </c>
      <c r="C30" s="4">
        <v>1358743</v>
      </c>
      <c r="D30" s="4">
        <v>1334967.928448821</v>
      </c>
      <c r="E30" s="4">
        <v>1275240.5984634047</v>
      </c>
      <c r="F30" s="4">
        <v>1317055.6369500533</v>
      </c>
      <c r="G30" s="4">
        <v>1313177.9937959656</v>
      </c>
      <c r="H30" s="4">
        <v>1409661.7737163419</v>
      </c>
      <c r="I30" s="4">
        <v>1528873.9896260872</v>
      </c>
      <c r="J30" s="4">
        <v>1764634.8161306363</v>
      </c>
      <c r="K30" s="4">
        <v>1896811.6980334381</v>
      </c>
      <c r="L30" s="4">
        <v>1818570.0338280357</v>
      </c>
      <c r="M30" s="25">
        <v>1956954.9847073704</v>
      </c>
      <c r="N30" s="25">
        <v>2306161.5046220776</v>
      </c>
      <c r="O30" s="25">
        <v>2532516.3005926684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6"/>
      <c r="FO30" s="6"/>
      <c r="FP30" s="6"/>
    </row>
    <row r="31" spans="1:173" ht="15.75" x14ac:dyDescent="0.25">
      <c r="A31" s="19" t="s">
        <v>40</v>
      </c>
      <c r="B31" s="18" t="s">
        <v>20</v>
      </c>
      <c r="C31" s="4">
        <v>2219261.5202858346</v>
      </c>
      <c r="D31" s="4">
        <v>2529747.153290201</v>
      </c>
      <c r="E31" s="4">
        <v>2747801.0510515557</v>
      </c>
      <c r="F31" s="4">
        <v>2900162.8913714248</v>
      </c>
      <c r="G31" s="4">
        <v>3200838.7994768834</v>
      </c>
      <c r="H31" s="4">
        <v>3452344.9749858249</v>
      </c>
      <c r="I31" s="4">
        <v>4076609.0209262031</v>
      </c>
      <c r="J31" s="4">
        <v>4966100.5169512099</v>
      </c>
      <c r="K31" s="4">
        <v>5183597.3958639242</v>
      </c>
      <c r="L31" s="4">
        <v>4142915.3536917577</v>
      </c>
      <c r="M31" s="25">
        <v>4402788.9616350243</v>
      </c>
      <c r="N31" s="25">
        <v>5326464.9954358703</v>
      </c>
      <c r="O31" s="25">
        <v>5947257.2591367383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6"/>
      <c r="FO31" s="6"/>
      <c r="FP31" s="6"/>
    </row>
    <row r="32" spans="1:173" s="40" customFormat="1" ht="15.75" x14ac:dyDescent="0.25">
      <c r="A32" s="38"/>
      <c r="B32" s="39" t="s">
        <v>30</v>
      </c>
      <c r="C32" s="32">
        <f>C17+C20+C28+C29+C30+C31</f>
        <v>13409194.622007981</v>
      </c>
      <c r="D32" s="32">
        <f t="shared" ref="D32:K32" si="11">D17+D20+D28+D29+D30+D31</f>
        <v>14401467.100134572</v>
      </c>
      <c r="E32" s="32">
        <f t="shared" si="11"/>
        <v>14947842.177109167</v>
      </c>
      <c r="F32" s="32">
        <f t="shared" si="11"/>
        <v>15324452.499321464</v>
      </c>
      <c r="G32" s="32">
        <f t="shared" si="11"/>
        <v>16724037.97356024</v>
      </c>
      <c r="H32" s="32">
        <f t="shared" si="11"/>
        <v>17574909.60003363</v>
      </c>
      <c r="I32" s="32">
        <f t="shared" si="11"/>
        <v>19528591.373404261</v>
      </c>
      <c r="J32" s="32">
        <f t="shared" si="11"/>
        <v>22250585.623426102</v>
      </c>
      <c r="K32" s="32">
        <f t="shared" si="11"/>
        <v>23266132.879517015</v>
      </c>
      <c r="L32" s="32">
        <f t="shared" ref="L32:M32" si="12">L17+L20+L28+L29+L30+L31</f>
        <v>20343224.235726938</v>
      </c>
      <c r="M32" s="32">
        <f t="shared" si="12"/>
        <v>21838580.892647415</v>
      </c>
      <c r="N32" s="32">
        <f t="shared" ref="N32:O32" si="13">N17+N20+N28+N29+N30+N31</f>
        <v>24445220.3192304</v>
      </c>
      <c r="O32" s="32">
        <f t="shared" si="13"/>
        <v>27075936.891889088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27"/>
      <c r="FO32" s="27"/>
      <c r="FP32" s="27"/>
      <c r="FQ32" s="34"/>
    </row>
    <row r="33" spans="1:173" s="37" customFormat="1" ht="15.75" x14ac:dyDescent="0.25">
      <c r="A33" s="35" t="s">
        <v>27</v>
      </c>
      <c r="B33" s="43" t="s">
        <v>41</v>
      </c>
      <c r="C33" s="33">
        <f t="shared" ref="C33" si="14">C6+C11+C13+C14+C15+C17+C20+C28+C29+C30+C31</f>
        <v>24169849.741100572</v>
      </c>
      <c r="D33" s="33">
        <f t="shared" ref="D33:K33" si="15">D6+D11+D13+D14+D15+D17+D20+D28+D29+D30+D31</f>
        <v>25160949.102472633</v>
      </c>
      <c r="E33" s="33">
        <f t="shared" si="15"/>
        <v>26066233.76201142</v>
      </c>
      <c r="F33" s="33">
        <f t="shared" si="15"/>
        <v>26941803.860583831</v>
      </c>
      <c r="G33" s="33">
        <f t="shared" si="15"/>
        <v>28608959.110842571</v>
      </c>
      <c r="H33" s="33">
        <f t="shared" si="15"/>
        <v>30694014.871922486</v>
      </c>
      <c r="I33" s="33">
        <f t="shared" si="15"/>
        <v>33482649.944453999</v>
      </c>
      <c r="J33" s="33">
        <f t="shared" si="15"/>
        <v>36699173.191859007</v>
      </c>
      <c r="K33" s="33">
        <f t="shared" si="15"/>
        <v>38182185.194396794</v>
      </c>
      <c r="L33" s="33">
        <f t="shared" ref="L33:M33" si="16">L6+L11+L13+L14+L15+L17+L20+L28+L29+L30+L31</f>
        <v>35713975.376572795</v>
      </c>
      <c r="M33" s="33">
        <f t="shared" si="16"/>
        <v>38280038.913587093</v>
      </c>
      <c r="N33" s="33">
        <f t="shared" ref="N33:O33" si="17">N6+N11+N13+N14+N15+N17+N20+N28+N29+N30+N31</f>
        <v>42309551.337593332</v>
      </c>
      <c r="O33" s="33">
        <f t="shared" si="17"/>
        <v>46187259.260635696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7"/>
      <c r="FO33" s="27"/>
      <c r="FP33" s="27"/>
      <c r="FQ33" s="34"/>
    </row>
    <row r="34" spans="1:173" ht="15.75" x14ac:dyDescent="0.25">
      <c r="A34" s="20" t="s">
        <v>43</v>
      </c>
      <c r="B34" s="5" t="s">
        <v>25</v>
      </c>
      <c r="C34" s="4">
        <v>1716948.3994893769</v>
      </c>
      <c r="D34" s="4">
        <v>1958839.3193535015</v>
      </c>
      <c r="E34" s="4">
        <v>2263772.08212446</v>
      </c>
      <c r="F34" s="4">
        <v>2679293.2557065655</v>
      </c>
      <c r="G34" s="4">
        <v>3089963</v>
      </c>
      <c r="H34" s="4">
        <v>3322482.583317643</v>
      </c>
      <c r="I34" s="4">
        <v>2782027.0751692196</v>
      </c>
      <c r="J34" s="4">
        <v>3250565.9928619303</v>
      </c>
      <c r="K34" s="4">
        <v>3309808.3545440934</v>
      </c>
      <c r="L34" s="4">
        <v>3880695.8979451535</v>
      </c>
      <c r="M34" s="25">
        <v>3846763.7441446749</v>
      </c>
      <c r="N34" s="25">
        <v>4029191.9405859686</v>
      </c>
      <c r="O34" s="25">
        <v>4220271.5773210609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</row>
    <row r="35" spans="1:173" ht="15.75" x14ac:dyDescent="0.25">
      <c r="A35" s="20" t="s">
        <v>44</v>
      </c>
      <c r="B35" s="5" t="s">
        <v>24</v>
      </c>
      <c r="C35" s="4">
        <v>1172402</v>
      </c>
      <c r="D35" s="4">
        <v>1434692.2973657362</v>
      </c>
      <c r="E35" s="4">
        <v>1365021.6432297127</v>
      </c>
      <c r="F35" s="4">
        <v>1672852.9003961601</v>
      </c>
      <c r="G35" s="4">
        <v>2050104</v>
      </c>
      <c r="H35" s="4">
        <v>2136752.024100923</v>
      </c>
      <c r="I35" s="4">
        <v>1861894.3712148196</v>
      </c>
      <c r="J35" s="4">
        <v>1811486.0782232382</v>
      </c>
      <c r="K35" s="4">
        <v>1659070.9687078902</v>
      </c>
      <c r="L35" s="4">
        <v>2697685.4327400504</v>
      </c>
      <c r="M35" s="25">
        <v>3401247.0771628991</v>
      </c>
      <c r="N35" s="25">
        <v>3800351.5128400717</v>
      </c>
      <c r="O35" s="25">
        <v>3953485.8286994817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</row>
    <row r="36" spans="1:173" s="40" customFormat="1" ht="15.75" x14ac:dyDescent="0.25">
      <c r="A36" s="44" t="s">
        <v>45</v>
      </c>
      <c r="B36" s="45" t="s">
        <v>55</v>
      </c>
      <c r="C36" s="32">
        <f>C33+C34-C35</f>
        <v>24714396.140589949</v>
      </c>
      <c r="D36" s="32">
        <f t="shared" ref="D36:K36" si="18">D33+D34-D35</f>
        <v>25685096.124460399</v>
      </c>
      <c r="E36" s="32">
        <f t="shared" si="18"/>
        <v>26964984.200906169</v>
      </c>
      <c r="F36" s="32">
        <f t="shared" si="18"/>
        <v>27948244.215894237</v>
      </c>
      <c r="G36" s="32">
        <f t="shared" si="18"/>
        <v>29648818.110842571</v>
      </c>
      <c r="H36" s="32">
        <f t="shared" si="18"/>
        <v>31879745.431139208</v>
      </c>
      <c r="I36" s="32">
        <f t="shared" si="18"/>
        <v>34402782.648408398</v>
      </c>
      <c r="J36" s="32">
        <f t="shared" si="18"/>
        <v>38138253.106497698</v>
      </c>
      <c r="K36" s="32">
        <f t="shared" si="18"/>
        <v>39832922.580233</v>
      </c>
      <c r="L36" s="32">
        <f t="shared" ref="L36:O36" si="19">L33+L34-L35</f>
        <v>36896985.841777898</v>
      </c>
      <c r="M36" s="32">
        <f t="shared" si="19"/>
        <v>38725555.580568872</v>
      </c>
      <c r="N36" s="32">
        <f t="shared" si="19"/>
        <v>42538391.765339233</v>
      </c>
      <c r="O36" s="32">
        <f t="shared" si="19"/>
        <v>46454045.009257272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4"/>
      <c r="FN36" s="34"/>
      <c r="FO36" s="34"/>
      <c r="FP36" s="34"/>
      <c r="FQ36" s="34"/>
    </row>
    <row r="37" spans="1:173" s="40" customFormat="1" ht="15.75" x14ac:dyDescent="0.25">
      <c r="A37" s="44" t="s">
        <v>46</v>
      </c>
      <c r="B37" s="45" t="s">
        <v>42</v>
      </c>
      <c r="C37" s="26">
        <f>GSVA_cur!C37</f>
        <v>1050570</v>
      </c>
      <c r="D37" s="26">
        <f>GSVA_cur!D37</f>
        <v>1067200</v>
      </c>
      <c r="E37" s="26">
        <f>GSVA_cur!E37</f>
        <v>1084080</v>
      </c>
      <c r="F37" s="26">
        <f>GSVA_cur!F37</f>
        <v>1101240</v>
      </c>
      <c r="G37" s="26">
        <f>GSVA_cur!G37</f>
        <v>1118670</v>
      </c>
      <c r="H37" s="26">
        <f>GSVA_cur!H37</f>
        <v>1136380</v>
      </c>
      <c r="I37" s="26">
        <f>GSVA_cur!I37</f>
        <v>1169960</v>
      </c>
      <c r="J37" s="26">
        <f>GSVA_cur!J37</f>
        <v>1187780</v>
      </c>
      <c r="K37" s="26">
        <f>GSVA_cur!K37</f>
        <v>1205590</v>
      </c>
      <c r="L37" s="26">
        <f>GSVA_cur!L37</f>
        <v>1223410</v>
      </c>
      <c r="M37" s="26">
        <f>GSVA_cur!M37</f>
        <v>1241540</v>
      </c>
      <c r="N37" s="26">
        <f>GSVA_cur!N37</f>
        <v>1259910</v>
      </c>
      <c r="O37" s="26">
        <f>GSVA_cur!O37</f>
        <v>1278551.8050968959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</row>
    <row r="38" spans="1:173" s="40" customFormat="1" ht="15.75" x14ac:dyDescent="0.25">
      <c r="A38" s="44" t="s">
        <v>47</v>
      </c>
      <c r="B38" s="45" t="s">
        <v>58</v>
      </c>
      <c r="C38" s="32">
        <f>C36/C37*1000</f>
        <v>23524.749555565028</v>
      </c>
      <c r="D38" s="32">
        <f t="shared" ref="D38:K38" si="20">D36/D37*1000</f>
        <v>24067.743744809221</v>
      </c>
      <c r="E38" s="32">
        <f t="shared" si="20"/>
        <v>24873.610988954846</v>
      </c>
      <c r="F38" s="32">
        <f t="shared" si="20"/>
        <v>25378.885815893209</v>
      </c>
      <c r="G38" s="32">
        <f t="shared" si="20"/>
        <v>26503.632090645653</v>
      </c>
      <c r="H38" s="32">
        <f t="shared" si="20"/>
        <v>28053.77200508563</v>
      </c>
      <c r="I38" s="32">
        <f t="shared" si="20"/>
        <v>29405.093036008409</v>
      </c>
      <c r="J38" s="32">
        <f t="shared" si="20"/>
        <v>32108.852739141676</v>
      </c>
      <c r="K38" s="32">
        <f t="shared" si="20"/>
        <v>33040.189932093832</v>
      </c>
      <c r="L38" s="32">
        <f t="shared" ref="L38:O38" si="21">L36/L37*1000</f>
        <v>30159.133766912073</v>
      </c>
      <c r="M38" s="32">
        <f t="shared" si="21"/>
        <v>31191.548867188227</v>
      </c>
      <c r="N38" s="32">
        <f t="shared" si="21"/>
        <v>33763.040030906363</v>
      </c>
      <c r="O38" s="32">
        <f t="shared" si="21"/>
        <v>36333.330275762055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1"/>
      <c r="BJ38" s="31"/>
      <c r="BK38" s="31"/>
      <c r="BL38" s="31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</row>
    <row r="39" spans="1:173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0" max="1048575" man="1"/>
    <brk id="36" max="1048575" man="1"/>
    <brk id="100" max="95" man="1"/>
    <brk id="136" max="1048575" man="1"/>
    <brk id="160" max="1048575" man="1"/>
    <brk id="168" max="9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U39"/>
  <sheetViews>
    <sheetView zoomScale="84" zoomScaleNormal="84" zoomScaleSheetLayoutView="100" workbookViewId="0">
      <pane xSplit="2" ySplit="5" topLeftCell="C21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ColWidth="8.85546875" defaultRowHeight="15" x14ac:dyDescent="0.25"/>
  <cols>
    <col min="1" max="1" width="11" style="2" customWidth="1"/>
    <col min="2" max="2" width="37.28515625" style="2" customWidth="1"/>
    <col min="3" max="5" width="11.28515625" style="2" customWidth="1"/>
    <col min="6" max="6" width="11.28515625" style="7" customWidth="1"/>
    <col min="7" max="15" width="11.85546875" style="6" customWidth="1"/>
    <col min="16" max="40" width="9.140625" style="7" customWidth="1"/>
    <col min="41" max="41" width="12.42578125" style="7" customWidth="1"/>
    <col min="42" max="63" width="9.140625" style="7" customWidth="1"/>
    <col min="64" max="64" width="12.140625" style="7" customWidth="1"/>
    <col min="65" max="68" width="9.140625" style="7" customWidth="1"/>
    <col min="69" max="73" width="9.140625" style="7" hidden="1" customWidth="1"/>
    <col min="74" max="74" width="9.140625" style="7" customWidth="1"/>
    <col min="75" max="79" width="9.140625" style="7" hidden="1" customWidth="1"/>
    <col min="80" max="80" width="9.140625" style="7" customWidth="1"/>
    <col min="81" max="85" width="9.140625" style="7" hidden="1" customWidth="1"/>
    <col min="86" max="86" width="9.140625" style="7" customWidth="1"/>
    <col min="87" max="91" width="9.140625" style="7" hidden="1" customWidth="1"/>
    <col min="92" max="92" width="9.140625" style="7" customWidth="1"/>
    <col min="93" max="97" width="9.140625" style="7" hidden="1" customWidth="1"/>
    <col min="98" max="98" width="9.140625" style="6" customWidth="1"/>
    <col min="99" max="103" width="9.140625" style="6" hidden="1" customWidth="1"/>
    <col min="104" max="104" width="9.140625" style="6" customWidth="1"/>
    <col min="105" max="109" width="9.140625" style="6" hidden="1" customWidth="1"/>
    <col min="110" max="110" width="9.140625" style="6" customWidth="1"/>
    <col min="111" max="115" width="9.140625" style="6" hidden="1" customWidth="1"/>
    <col min="116" max="116" width="9.140625" style="6" customWidth="1"/>
    <col min="117" max="146" width="9.140625" style="7" customWidth="1"/>
    <col min="147" max="147" width="9.140625" style="7" hidden="1" customWidth="1"/>
    <col min="148" max="155" width="9.140625" style="7" customWidth="1"/>
    <col min="156" max="156" width="9.140625" style="7" hidden="1" customWidth="1"/>
    <col min="157" max="161" width="9.140625" style="7" customWidth="1"/>
    <col min="162" max="162" width="9.140625" style="7" hidden="1" customWidth="1"/>
    <col min="163" max="172" width="9.140625" style="7" customWidth="1"/>
    <col min="173" max="176" width="8.85546875" style="7"/>
    <col min="177" max="177" width="12.7109375" style="7" bestFit="1" customWidth="1"/>
    <col min="178" max="16384" width="8.85546875" style="2"/>
  </cols>
  <sheetData>
    <row r="1" spans="1:177" ht="21" x14ac:dyDescent="0.35">
      <c r="A1" s="2" t="s">
        <v>53</v>
      </c>
      <c r="B1" s="22" t="s">
        <v>66</v>
      </c>
    </row>
    <row r="2" spans="1:177" ht="15.75" x14ac:dyDescent="0.25">
      <c r="A2" s="11" t="s">
        <v>50</v>
      </c>
      <c r="I2" s="6" t="str">
        <f>[1]GSVA_cur!$I$3</f>
        <v>As on 01.08.2024</v>
      </c>
    </row>
    <row r="3" spans="1:177" ht="15.75" x14ac:dyDescent="0.25">
      <c r="A3" s="11"/>
    </row>
    <row r="4" spans="1:177" ht="15.75" x14ac:dyDescent="0.25">
      <c r="A4" s="11"/>
      <c r="E4" s="10"/>
      <c r="F4" s="10" t="s">
        <v>57</v>
      </c>
    </row>
    <row r="5" spans="1:177" ht="15.75" x14ac:dyDescent="0.25">
      <c r="A5" s="12" t="s">
        <v>0</v>
      </c>
      <c r="B5" s="13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1" t="s">
        <v>65</v>
      </c>
      <c r="H5" s="21" t="s">
        <v>67</v>
      </c>
      <c r="I5" s="21" t="s">
        <v>68</v>
      </c>
      <c r="J5" s="21" t="s">
        <v>69</v>
      </c>
      <c r="K5" s="21" t="s">
        <v>70</v>
      </c>
      <c r="L5" s="21" t="s">
        <v>71</v>
      </c>
      <c r="M5" s="24" t="s">
        <v>72</v>
      </c>
      <c r="N5" s="24" t="s">
        <v>73</v>
      </c>
      <c r="O5" s="24" t="s">
        <v>74</v>
      </c>
    </row>
    <row r="6" spans="1:177" s="37" customFormat="1" ht="15.75" x14ac:dyDescent="0.25">
      <c r="A6" s="35" t="s">
        <v>26</v>
      </c>
      <c r="B6" s="36" t="s">
        <v>2</v>
      </c>
      <c r="C6" s="28">
        <f>SUM(C7:C10)</f>
        <v>5785164.8836538931</v>
      </c>
      <c r="D6" s="28">
        <f t="shared" ref="D6:O6" si="0">SUM(D7:D10)</f>
        <v>7180168.3617907586</v>
      </c>
      <c r="E6" s="28">
        <f t="shared" si="0"/>
        <v>6787446.1164244739</v>
      </c>
      <c r="F6" s="28">
        <f t="shared" si="0"/>
        <v>7206288.863270021</v>
      </c>
      <c r="G6" s="28">
        <f t="shared" si="0"/>
        <v>7726450.7258060612</v>
      </c>
      <c r="H6" s="28">
        <f t="shared" si="0"/>
        <v>9100592.7505386658</v>
      </c>
      <c r="I6" s="28">
        <f t="shared" si="0"/>
        <v>10399591.97210655</v>
      </c>
      <c r="J6" s="28">
        <f t="shared" si="0"/>
        <v>10578863.317952413</v>
      </c>
      <c r="K6" s="28">
        <f t="shared" si="0"/>
        <v>11959647.053055907</v>
      </c>
      <c r="L6" s="28">
        <f t="shared" si="0"/>
        <v>13998548.574805932</v>
      </c>
      <c r="M6" s="28">
        <f t="shared" si="0"/>
        <v>15785004.009495325</v>
      </c>
      <c r="N6" s="28">
        <f t="shared" si="0"/>
        <v>17001773.83868612</v>
      </c>
      <c r="O6" s="28">
        <f t="shared" si="0"/>
        <v>18749296.310381252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7"/>
      <c r="FS6" s="27"/>
      <c r="FT6" s="27"/>
      <c r="FU6" s="34"/>
    </row>
    <row r="7" spans="1:177" ht="15.75" x14ac:dyDescent="0.25">
      <c r="A7" s="17">
        <v>1.1000000000000001</v>
      </c>
      <c r="B7" s="18" t="s">
        <v>59</v>
      </c>
      <c r="C7" s="4">
        <v>3905313.8293962758</v>
      </c>
      <c r="D7" s="4">
        <v>4924825.9191903519</v>
      </c>
      <c r="E7" s="4">
        <v>4032046.7723673517</v>
      </c>
      <c r="F7" s="4">
        <v>4068709.4304840937</v>
      </c>
      <c r="G7" s="4">
        <v>4298706.8998606717</v>
      </c>
      <c r="H7" s="4">
        <v>5124508.9291787855</v>
      </c>
      <c r="I7" s="4">
        <v>5734761.8576918244</v>
      </c>
      <c r="J7" s="4">
        <v>5555002.744208023</v>
      </c>
      <c r="K7" s="4">
        <v>6324048.4526525438</v>
      </c>
      <c r="L7" s="4">
        <v>7303762.4993227776</v>
      </c>
      <c r="M7" s="9">
        <v>7059376.4117598711</v>
      </c>
      <c r="N7" s="9">
        <v>7655336.8982520914</v>
      </c>
      <c r="O7" s="9">
        <v>8576426.8201358952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6"/>
      <c r="FS7" s="6"/>
      <c r="FT7" s="6"/>
    </row>
    <row r="8" spans="1:177" ht="15.75" x14ac:dyDescent="0.25">
      <c r="A8" s="17">
        <v>1.2</v>
      </c>
      <c r="B8" s="18" t="s">
        <v>60</v>
      </c>
      <c r="C8" s="4">
        <v>1179519.9947011655</v>
      </c>
      <c r="D8" s="4">
        <v>1452471.9052590607</v>
      </c>
      <c r="E8" s="4">
        <v>1797535.4425843169</v>
      </c>
      <c r="F8" s="4">
        <v>2025284.0765495664</v>
      </c>
      <c r="G8" s="4">
        <v>2232102.6711021126</v>
      </c>
      <c r="H8" s="4">
        <v>2548181.2669184525</v>
      </c>
      <c r="I8" s="4">
        <v>3026328.7284544962</v>
      </c>
      <c r="J8" s="4">
        <v>3330149.8285460826</v>
      </c>
      <c r="K8" s="4">
        <v>3748254.4016679339</v>
      </c>
      <c r="L8" s="4">
        <v>4587790.6525807846</v>
      </c>
      <c r="M8" s="9">
        <v>6415576.5404622266</v>
      </c>
      <c r="N8" s="9">
        <v>6746694.2904632855</v>
      </c>
      <c r="O8" s="9">
        <v>7372630.8553496916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6"/>
      <c r="FS8" s="6"/>
      <c r="FT8" s="6"/>
    </row>
    <row r="9" spans="1:177" ht="15.75" x14ac:dyDescent="0.25">
      <c r="A9" s="17">
        <v>1.3</v>
      </c>
      <c r="B9" s="18" t="s">
        <v>61</v>
      </c>
      <c r="C9" s="4">
        <v>414085.87787035201</v>
      </c>
      <c r="D9" s="4">
        <v>451964.25929720863</v>
      </c>
      <c r="E9" s="4">
        <v>495321.84985009028</v>
      </c>
      <c r="F9" s="4">
        <v>520572.00270461087</v>
      </c>
      <c r="G9" s="4">
        <v>576964.58005249139</v>
      </c>
      <c r="H9" s="4">
        <v>767443.90054082801</v>
      </c>
      <c r="I9" s="4">
        <v>818496.03911654092</v>
      </c>
      <c r="J9" s="4">
        <v>846133.70742525673</v>
      </c>
      <c r="K9" s="4">
        <v>967047.96583259536</v>
      </c>
      <c r="L9" s="4">
        <v>1040725.7132161485</v>
      </c>
      <c r="M9" s="9">
        <v>1128525.4241274812</v>
      </c>
      <c r="N9" s="9">
        <v>1215089.7705823784</v>
      </c>
      <c r="O9" s="9">
        <v>1340155.4755528765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6"/>
      <c r="FS9" s="6"/>
      <c r="FT9" s="6"/>
    </row>
    <row r="10" spans="1:177" ht="15.75" x14ac:dyDescent="0.25">
      <c r="A10" s="17">
        <v>1.4</v>
      </c>
      <c r="B10" s="18" t="s">
        <v>62</v>
      </c>
      <c r="C10" s="4">
        <v>286245.18168609997</v>
      </c>
      <c r="D10" s="4">
        <v>350906.27804413752</v>
      </c>
      <c r="E10" s="4">
        <v>462542.05162271508</v>
      </c>
      <c r="F10" s="4">
        <v>591723.35353175004</v>
      </c>
      <c r="G10" s="4">
        <v>618676.57479078497</v>
      </c>
      <c r="H10" s="4">
        <v>660458.65390060004</v>
      </c>
      <c r="I10" s="4">
        <v>820005.34684368735</v>
      </c>
      <c r="J10" s="4">
        <v>847577.0377730499</v>
      </c>
      <c r="K10" s="4">
        <v>920296.23290283419</v>
      </c>
      <c r="L10" s="4">
        <v>1066269.7096862213</v>
      </c>
      <c r="M10" s="9">
        <v>1181525.6331457461</v>
      </c>
      <c r="N10" s="9">
        <v>1384652.8793883666</v>
      </c>
      <c r="O10" s="9">
        <v>1460083.1593427896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6"/>
      <c r="FS10" s="6"/>
      <c r="FT10" s="6"/>
    </row>
    <row r="11" spans="1:177" ht="15.75" x14ac:dyDescent="0.25">
      <c r="A11" s="19" t="s">
        <v>31</v>
      </c>
      <c r="B11" s="18" t="s">
        <v>3</v>
      </c>
      <c r="C11" s="4">
        <v>17365.161910799034</v>
      </c>
      <c r="D11" s="4">
        <v>20329.983460153202</v>
      </c>
      <c r="E11" s="4">
        <v>129139.00393910836</v>
      </c>
      <c r="F11" s="4">
        <v>72353.984478463768</v>
      </c>
      <c r="G11" s="4">
        <v>223374.3371152601</v>
      </c>
      <c r="H11" s="4">
        <v>210415.36004293122</v>
      </c>
      <c r="I11" s="4">
        <v>57669.939777141335</v>
      </c>
      <c r="J11" s="4">
        <v>160413.28159613555</v>
      </c>
      <c r="K11" s="4">
        <v>539908.61503552692</v>
      </c>
      <c r="L11" s="4">
        <v>74904.078193285182</v>
      </c>
      <c r="M11" s="9">
        <v>98620.958862498621</v>
      </c>
      <c r="N11" s="9">
        <v>302482.03829667973</v>
      </c>
      <c r="O11" s="9">
        <v>382034.732823333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6"/>
      <c r="FS11" s="6"/>
      <c r="FT11" s="6"/>
    </row>
    <row r="12" spans="1:177" s="40" customFormat="1" ht="15.75" x14ac:dyDescent="0.25">
      <c r="A12" s="38"/>
      <c r="B12" s="39" t="s">
        <v>28</v>
      </c>
      <c r="C12" s="32">
        <f>C6+C11</f>
        <v>5802530.0455646925</v>
      </c>
      <c r="D12" s="32">
        <f t="shared" ref="D12:O12" si="1">D6+D11</f>
        <v>7200498.345250912</v>
      </c>
      <c r="E12" s="32">
        <f t="shared" si="1"/>
        <v>6916585.1203635819</v>
      </c>
      <c r="F12" s="32">
        <f t="shared" si="1"/>
        <v>7278642.8477484845</v>
      </c>
      <c r="G12" s="32">
        <f t="shared" si="1"/>
        <v>7949825.062921321</v>
      </c>
      <c r="H12" s="32">
        <f t="shared" si="1"/>
        <v>9311008.1105815973</v>
      </c>
      <c r="I12" s="32">
        <f t="shared" si="1"/>
        <v>10457261.911883691</v>
      </c>
      <c r="J12" s="32">
        <f t="shared" si="1"/>
        <v>10739276.599548548</v>
      </c>
      <c r="K12" s="32">
        <f t="shared" si="1"/>
        <v>12499555.668091433</v>
      </c>
      <c r="L12" s="32">
        <f t="shared" si="1"/>
        <v>14073452.652999217</v>
      </c>
      <c r="M12" s="32">
        <f t="shared" si="1"/>
        <v>15883624.968357824</v>
      </c>
      <c r="N12" s="32">
        <f t="shared" si="1"/>
        <v>17304255.876982801</v>
      </c>
      <c r="O12" s="32">
        <f t="shared" si="1"/>
        <v>19131331.043204587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27"/>
      <c r="FS12" s="27"/>
      <c r="FT12" s="27"/>
      <c r="FU12" s="34"/>
    </row>
    <row r="13" spans="1:177" s="16" customFormat="1" ht="15.75" x14ac:dyDescent="0.25">
      <c r="A13" s="14" t="s">
        <v>32</v>
      </c>
      <c r="B13" s="15" t="s">
        <v>4</v>
      </c>
      <c r="C13" s="1">
        <v>1268069.1934122564</v>
      </c>
      <c r="D13" s="1">
        <v>844984.87422511063</v>
      </c>
      <c r="E13" s="1">
        <v>1907324.3573147808</v>
      </c>
      <c r="F13" s="1">
        <v>2752337.0624814094</v>
      </c>
      <c r="G13" s="1">
        <v>2313799.0334263928</v>
      </c>
      <c r="H13" s="1">
        <v>2950065.7599001578</v>
      </c>
      <c r="I13" s="1">
        <v>3192840.6519001159</v>
      </c>
      <c r="J13" s="1">
        <v>3097373.460720934</v>
      </c>
      <c r="K13" s="1">
        <v>3415329.596988928</v>
      </c>
      <c r="L13" s="1">
        <v>3783854.2553706313</v>
      </c>
      <c r="M13" s="8">
        <v>4429096.5385928787</v>
      </c>
      <c r="N13" s="8">
        <v>4475191.748870383</v>
      </c>
      <c r="O13" s="8">
        <v>4652269.7311203144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6"/>
      <c r="FS13" s="6"/>
      <c r="FT13" s="6"/>
      <c r="FU13" s="7"/>
    </row>
    <row r="14" spans="1:177" ht="30" x14ac:dyDescent="0.25">
      <c r="A14" s="19" t="s">
        <v>33</v>
      </c>
      <c r="B14" s="18" t="s">
        <v>5</v>
      </c>
      <c r="C14" s="1">
        <v>243117.63761964731</v>
      </c>
      <c r="D14" s="1">
        <v>289184.67464877089</v>
      </c>
      <c r="E14" s="1">
        <v>255380.0968</v>
      </c>
      <c r="F14" s="1">
        <v>214547.818</v>
      </c>
      <c r="G14" s="1">
        <v>338969.80959999998</v>
      </c>
      <c r="H14" s="1">
        <v>317123.1443801531</v>
      </c>
      <c r="I14" s="1">
        <v>386291.63024373748</v>
      </c>
      <c r="J14" s="1">
        <v>586628.82198033226</v>
      </c>
      <c r="K14" s="1">
        <v>646226.20136956312</v>
      </c>
      <c r="L14" s="1">
        <v>578443.34869589098</v>
      </c>
      <c r="M14" s="8">
        <v>645513.52897212817</v>
      </c>
      <c r="N14" s="8">
        <v>1026126.8757929059</v>
      </c>
      <c r="O14" s="8">
        <v>1218744.0994284432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8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8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8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6"/>
      <c r="FS14" s="6"/>
      <c r="FT14" s="6"/>
    </row>
    <row r="15" spans="1:177" ht="15.75" x14ac:dyDescent="0.25">
      <c r="A15" s="19" t="s">
        <v>34</v>
      </c>
      <c r="B15" s="18" t="s">
        <v>6</v>
      </c>
      <c r="C15" s="1">
        <v>2576408.2699767421</v>
      </c>
      <c r="D15" s="1">
        <v>2637177.6481367447</v>
      </c>
      <c r="E15" s="1">
        <v>2990936.9117061207</v>
      </c>
      <c r="F15" s="1">
        <v>3075667.8411043482</v>
      </c>
      <c r="G15" s="1">
        <v>3058205.7278599837</v>
      </c>
      <c r="H15" s="1">
        <v>3310962.0532</v>
      </c>
      <c r="I15" s="1">
        <v>3664862.8874000004</v>
      </c>
      <c r="J15" s="1">
        <v>4129155.7007548721</v>
      </c>
      <c r="K15" s="1">
        <v>4237103.3949127281</v>
      </c>
      <c r="L15" s="1">
        <v>3884903.0004623472</v>
      </c>
      <c r="M15" s="8">
        <v>5437727.6705399416</v>
      </c>
      <c r="N15" s="8">
        <v>6607822.8082253877</v>
      </c>
      <c r="O15" s="8">
        <v>7669681.103671167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8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8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8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6"/>
      <c r="FS15" s="6"/>
      <c r="FT15" s="6"/>
    </row>
    <row r="16" spans="1:177" s="40" customFormat="1" ht="15.75" x14ac:dyDescent="0.25">
      <c r="A16" s="38"/>
      <c r="B16" s="39" t="s">
        <v>29</v>
      </c>
      <c r="C16" s="32">
        <f>+C13+C14+C15</f>
        <v>4087595.1010086457</v>
      </c>
      <c r="D16" s="32">
        <f t="shared" ref="D16:H16" si="2">+D13+D14+D15</f>
        <v>3771347.1970106261</v>
      </c>
      <c r="E16" s="32">
        <f t="shared" si="2"/>
        <v>5153641.3658209015</v>
      </c>
      <c r="F16" s="32">
        <f t="shared" si="2"/>
        <v>6042552.721585758</v>
      </c>
      <c r="G16" s="32">
        <f t="shared" si="2"/>
        <v>5710974.5708863763</v>
      </c>
      <c r="H16" s="32">
        <f t="shared" si="2"/>
        <v>6578150.9574803114</v>
      </c>
      <c r="I16" s="32">
        <f t="shared" ref="I16:K16" si="3">+I13+I14+I15</f>
        <v>7243995.169543854</v>
      </c>
      <c r="J16" s="32">
        <f t="shared" si="3"/>
        <v>7813157.9834561385</v>
      </c>
      <c r="K16" s="32">
        <f t="shared" si="3"/>
        <v>8298659.1932712197</v>
      </c>
      <c r="L16" s="32">
        <f t="shared" ref="L16:M16" si="4">+L13+L14+L15</f>
        <v>8247200.6045288704</v>
      </c>
      <c r="M16" s="32">
        <f t="shared" si="4"/>
        <v>10512337.738104949</v>
      </c>
      <c r="N16" s="32">
        <f t="shared" ref="N16:O16" si="5">+N13+N14+N15</f>
        <v>12109141.432888675</v>
      </c>
      <c r="O16" s="32">
        <f t="shared" si="5"/>
        <v>13540694.934219925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29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29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29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27"/>
      <c r="FS16" s="27"/>
      <c r="FT16" s="27"/>
      <c r="FU16" s="34"/>
    </row>
    <row r="17" spans="1:177" s="37" customFormat="1" ht="15.75" x14ac:dyDescent="0.25">
      <c r="A17" s="35" t="s">
        <v>35</v>
      </c>
      <c r="B17" s="36" t="s">
        <v>7</v>
      </c>
      <c r="C17" s="28">
        <f>C18+C19</f>
        <v>4325612.1029920233</v>
      </c>
      <c r="D17" s="28">
        <f t="shared" ref="D17:H17" si="6">D18+D19</f>
        <v>5095231.4086576644</v>
      </c>
      <c r="E17" s="28">
        <f t="shared" si="6"/>
        <v>5108677.1867613448</v>
      </c>
      <c r="F17" s="28">
        <f t="shared" si="6"/>
        <v>5232063.6222000001</v>
      </c>
      <c r="G17" s="28">
        <f t="shared" si="6"/>
        <v>6403936.8233099831</v>
      </c>
      <c r="H17" s="28">
        <f t="shared" si="6"/>
        <v>7283776.1845498085</v>
      </c>
      <c r="I17" s="28">
        <f t="shared" ref="I17:K17" si="7">I18+I19</f>
        <v>8225110.1874745497</v>
      </c>
      <c r="J17" s="28">
        <f t="shared" si="7"/>
        <v>9186386.3217689544</v>
      </c>
      <c r="K17" s="28">
        <f t="shared" si="7"/>
        <v>9851020.6229713392</v>
      </c>
      <c r="L17" s="28">
        <f t="shared" ref="L17:M17" si="8">L18+L19</f>
        <v>8505014.6060182825</v>
      </c>
      <c r="M17" s="28">
        <f t="shared" si="8"/>
        <v>9300001.3751581945</v>
      </c>
      <c r="N17" s="28">
        <f t="shared" ref="N17:O17" si="9">N18+N19</f>
        <v>11283133.336171359</v>
      </c>
      <c r="O17" s="28">
        <f t="shared" si="9"/>
        <v>13530255.893328862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7"/>
      <c r="FS17" s="27"/>
      <c r="FT17" s="27"/>
      <c r="FU17" s="34"/>
    </row>
    <row r="18" spans="1:177" ht="15.75" x14ac:dyDescent="0.25">
      <c r="A18" s="17">
        <v>6.1</v>
      </c>
      <c r="B18" s="18" t="s">
        <v>8</v>
      </c>
      <c r="C18" s="4">
        <v>4056408.9949520864</v>
      </c>
      <c r="D18" s="4">
        <v>4799778.6956188744</v>
      </c>
      <c r="E18" s="4">
        <v>4792556.8706999999</v>
      </c>
      <c r="F18" s="4">
        <v>4903087.8685999997</v>
      </c>
      <c r="G18" s="4">
        <v>6044522.2428000001</v>
      </c>
      <c r="H18" s="4">
        <v>6890117.0127999997</v>
      </c>
      <c r="I18" s="4">
        <v>7785646.2304999996</v>
      </c>
      <c r="J18" s="4">
        <v>8681449.9779000003</v>
      </c>
      <c r="K18" s="4">
        <v>9314499.7421849724</v>
      </c>
      <c r="L18" s="4">
        <v>8290592.8083899152</v>
      </c>
      <c r="M18" s="9">
        <v>8978433.4775978662</v>
      </c>
      <c r="N18" s="9">
        <v>10645493.760061033</v>
      </c>
      <c r="O18" s="9">
        <v>12663503.943960883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6"/>
      <c r="FS18" s="6"/>
      <c r="FT18" s="6"/>
    </row>
    <row r="19" spans="1:177" ht="15.75" x14ac:dyDescent="0.25">
      <c r="A19" s="17">
        <v>6.2</v>
      </c>
      <c r="B19" s="18" t="s">
        <v>9</v>
      </c>
      <c r="C19" s="4">
        <v>269203.10803993687</v>
      </c>
      <c r="D19" s="4">
        <v>295452.71303878981</v>
      </c>
      <c r="E19" s="4">
        <v>316120.31606134516</v>
      </c>
      <c r="F19" s="4">
        <v>328975.7536</v>
      </c>
      <c r="G19" s="4">
        <v>359414.58050998289</v>
      </c>
      <c r="H19" s="4">
        <v>393659.17174980842</v>
      </c>
      <c r="I19" s="4">
        <v>439463.95697454998</v>
      </c>
      <c r="J19" s="4">
        <v>504936.34386895446</v>
      </c>
      <c r="K19" s="4">
        <v>536520.88078636595</v>
      </c>
      <c r="L19" s="4">
        <v>214421.79762836694</v>
      </c>
      <c r="M19" s="9">
        <v>321567.89756032836</v>
      </c>
      <c r="N19" s="9">
        <v>637639.57611032494</v>
      </c>
      <c r="O19" s="9">
        <v>866751.94936797884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6"/>
      <c r="FS19" s="6"/>
      <c r="FT19" s="6"/>
    </row>
    <row r="20" spans="1:177" s="37" customFormat="1" ht="30" x14ac:dyDescent="0.25">
      <c r="A20" s="41" t="s">
        <v>36</v>
      </c>
      <c r="B20" s="42" t="s">
        <v>10</v>
      </c>
      <c r="C20" s="28">
        <f>SUM(C21:C27)</f>
        <v>1484506.5533634666</v>
      </c>
      <c r="D20" s="28">
        <f t="shared" ref="D20:O20" si="10">SUM(D21:D27)</f>
        <v>1861195.8891407172</v>
      </c>
      <c r="E20" s="28">
        <f t="shared" si="10"/>
        <v>2253007.5989448512</v>
      </c>
      <c r="F20" s="28">
        <f t="shared" si="10"/>
        <v>2692504.7724000001</v>
      </c>
      <c r="G20" s="28">
        <f t="shared" si="10"/>
        <v>3084128.0092226095</v>
      </c>
      <c r="H20" s="28">
        <f t="shared" si="10"/>
        <v>3249855.8955361675</v>
      </c>
      <c r="I20" s="28">
        <f t="shared" si="10"/>
        <v>3506953.1790999994</v>
      </c>
      <c r="J20" s="28">
        <f t="shared" si="10"/>
        <v>3918249.0234000003</v>
      </c>
      <c r="K20" s="28">
        <f t="shared" si="10"/>
        <v>4386568.7590526184</v>
      </c>
      <c r="L20" s="28">
        <f t="shared" si="10"/>
        <v>3974505.5816615694</v>
      </c>
      <c r="M20" s="28">
        <f t="shared" si="10"/>
        <v>5622929.1131791165</v>
      </c>
      <c r="N20" s="28">
        <f t="shared" si="10"/>
        <v>5965440.3132780269</v>
      </c>
      <c r="O20" s="28">
        <f t="shared" si="10"/>
        <v>6908499.9055568548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7"/>
      <c r="FS20" s="27"/>
      <c r="FT20" s="27"/>
      <c r="FU20" s="34"/>
    </row>
    <row r="21" spans="1:177" ht="15.75" x14ac:dyDescent="0.25">
      <c r="A21" s="17">
        <v>7.1</v>
      </c>
      <c r="B21" s="18" t="s">
        <v>11</v>
      </c>
      <c r="C21" s="4">
        <v>202241.06802183919</v>
      </c>
      <c r="D21" s="4">
        <v>255826.36249358239</v>
      </c>
      <c r="E21" s="4">
        <v>299577.62390485144</v>
      </c>
      <c r="F21" s="4">
        <v>351550</v>
      </c>
      <c r="G21" s="4">
        <v>343155</v>
      </c>
      <c r="H21" s="4">
        <v>310994</v>
      </c>
      <c r="I21" s="4">
        <v>320931</v>
      </c>
      <c r="J21" s="4">
        <v>345811</v>
      </c>
      <c r="K21" s="4">
        <v>377749</v>
      </c>
      <c r="L21" s="4">
        <v>492229</v>
      </c>
      <c r="M21" s="9">
        <v>536992.48769567348</v>
      </c>
      <c r="N21" s="9">
        <v>487064.12018012581</v>
      </c>
      <c r="O21" s="9">
        <v>529642.53789247689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6"/>
      <c r="FS21" s="6"/>
      <c r="FT21" s="6"/>
    </row>
    <row r="22" spans="1:177" ht="15.75" x14ac:dyDescent="0.25">
      <c r="A22" s="17">
        <v>7.2</v>
      </c>
      <c r="B22" s="18" t="s">
        <v>12</v>
      </c>
      <c r="C22" s="4">
        <v>758154.00339168578</v>
      </c>
      <c r="D22" s="4">
        <v>977094.25011613534</v>
      </c>
      <c r="E22" s="4">
        <v>1228187.4735999999</v>
      </c>
      <c r="F22" s="4">
        <v>1447351.5697000001</v>
      </c>
      <c r="G22" s="4">
        <v>1622412.1358</v>
      </c>
      <c r="H22" s="4">
        <v>1849374.8655999999</v>
      </c>
      <c r="I22" s="4">
        <v>2127892.4419999998</v>
      </c>
      <c r="J22" s="4">
        <v>2510669.3670000001</v>
      </c>
      <c r="K22" s="4">
        <v>2776751.326142407</v>
      </c>
      <c r="L22" s="4">
        <v>2198568.1772249513</v>
      </c>
      <c r="M22" s="9">
        <v>3468019.6747530126</v>
      </c>
      <c r="N22" s="9">
        <v>3525911.2378678895</v>
      </c>
      <c r="O22" s="9">
        <v>4073742.024699192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6"/>
      <c r="FS22" s="6"/>
      <c r="FT22" s="6"/>
    </row>
    <row r="23" spans="1:177" ht="15.75" x14ac:dyDescent="0.25">
      <c r="A23" s="17">
        <v>7.3</v>
      </c>
      <c r="B23" s="18" t="s">
        <v>13</v>
      </c>
      <c r="C23" s="4">
        <v>4366.9268081805067</v>
      </c>
      <c r="D23" s="4">
        <v>1964.5317560244989</v>
      </c>
      <c r="E23" s="4">
        <v>959.75680000000011</v>
      </c>
      <c r="F23" s="4">
        <v>1338.5113999999999</v>
      </c>
      <c r="G23" s="4">
        <v>1366.6098000000002</v>
      </c>
      <c r="H23" s="4">
        <v>2506.9884999999999</v>
      </c>
      <c r="I23" s="4">
        <v>2114.152</v>
      </c>
      <c r="J23" s="4">
        <v>3938.8270000000007</v>
      </c>
      <c r="K23" s="4">
        <v>3953.9740725498859</v>
      </c>
      <c r="L23" s="4">
        <v>3771.1880333533472</v>
      </c>
      <c r="M23" s="9">
        <v>6630.2408455535387</v>
      </c>
      <c r="N23" s="9">
        <v>9872.7890617712055</v>
      </c>
      <c r="O23" s="9">
        <v>11931.588921484899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6"/>
      <c r="FS23" s="6"/>
      <c r="FT23" s="6"/>
    </row>
    <row r="24" spans="1:177" ht="15.75" x14ac:dyDescent="0.25">
      <c r="A24" s="17">
        <v>7.4</v>
      </c>
      <c r="B24" s="18" t="s">
        <v>14</v>
      </c>
      <c r="C24" s="4">
        <v>1476.3676920166145</v>
      </c>
      <c r="D24" s="4">
        <v>4043.9853778556094</v>
      </c>
      <c r="E24" s="4">
        <v>2226.4143999999997</v>
      </c>
      <c r="F24" s="4">
        <v>5303.9615999999996</v>
      </c>
      <c r="G24" s="4">
        <v>13037.118399999999</v>
      </c>
      <c r="H24" s="4">
        <v>16189.942999999999</v>
      </c>
      <c r="I24" s="4">
        <v>20279.735499999999</v>
      </c>
      <c r="J24" s="4">
        <v>11147.208000000001</v>
      </c>
      <c r="K24" s="4">
        <v>19164.214113080434</v>
      </c>
      <c r="L24" s="4">
        <v>3589.6364967845948</v>
      </c>
      <c r="M24" s="9">
        <v>1524.7892937079523</v>
      </c>
      <c r="N24" s="9">
        <v>7389.7387840955334</v>
      </c>
      <c r="O24" s="9">
        <v>8917.0940088776224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6"/>
      <c r="FS24" s="6"/>
      <c r="FT24" s="6"/>
    </row>
    <row r="25" spans="1:177" ht="15.75" x14ac:dyDescent="0.25">
      <c r="A25" s="17">
        <v>7.5</v>
      </c>
      <c r="B25" s="18" t="s">
        <v>15</v>
      </c>
      <c r="C25" s="4">
        <v>76053.934555788655</v>
      </c>
      <c r="D25" s="4">
        <v>97147.380301175683</v>
      </c>
      <c r="E25" s="4">
        <v>123260.27840000001</v>
      </c>
      <c r="F25" s="4">
        <v>146892.9093</v>
      </c>
      <c r="G25" s="4">
        <v>164512.61379999999</v>
      </c>
      <c r="H25" s="4">
        <v>192408.85339999999</v>
      </c>
      <c r="I25" s="4">
        <v>218386.63099999999</v>
      </c>
      <c r="J25" s="4">
        <v>249768.39750000005</v>
      </c>
      <c r="K25" s="4">
        <v>275788.38807816419</v>
      </c>
      <c r="L25" s="4">
        <v>204134.27845935937</v>
      </c>
      <c r="M25" s="9">
        <v>332081.27396358573</v>
      </c>
      <c r="N25" s="9">
        <v>364366.86072161561</v>
      </c>
      <c r="O25" s="9">
        <v>417783.9404002403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6"/>
      <c r="FS25" s="6"/>
      <c r="FT25" s="6"/>
    </row>
    <row r="26" spans="1:177" ht="15.75" x14ac:dyDescent="0.25">
      <c r="A26" s="17">
        <v>7.6</v>
      </c>
      <c r="B26" s="18" t="s">
        <v>16</v>
      </c>
      <c r="C26" s="4">
        <v>6334.8239999999996</v>
      </c>
      <c r="D26" s="4">
        <v>7354.9267716126196</v>
      </c>
      <c r="E26" s="4">
        <v>7152.9865000000018</v>
      </c>
      <c r="F26" s="4">
        <v>7814.8204000000005</v>
      </c>
      <c r="G26" s="4">
        <v>8421.9290000000001</v>
      </c>
      <c r="H26" s="4">
        <v>9009.4313000000002</v>
      </c>
      <c r="I26" s="4">
        <v>12692.0998</v>
      </c>
      <c r="J26" s="4">
        <v>33555.223899999997</v>
      </c>
      <c r="K26" s="4">
        <v>34889.499106969612</v>
      </c>
      <c r="L26" s="4">
        <v>36901.30144712067</v>
      </c>
      <c r="M26" s="9">
        <v>38064.087554358557</v>
      </c>
      <c r="N26" s="9">
        <v>42398.68063365225</v>
      </c>
      <c r="O26" s="9">
        <v>52383.470168561325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6"/>
      <c r="FS26" s="6"/>
      <c r="FT26" s="6"/>
    </row>
    <row r="27" spans="1:177" ht="30" x14ac:dyDescent="0.25">
      <c r="A27" s="17">
        <v>7.7</v>
      </c>
      <c r="B27" s="18" t="s">
        <v>17</v>
      </c>
      <c r="C27" s="4">
        <v>435879.42889395583</v>
      </c>
      <c r="D27" s="4">
        <v>517764.45232433104</v>
      </c>
      <c r="E27" s="4">
        <v>591643.06533999997</v>
      </c>
      <c r="F27" s="4">
        <v>732253</v>
      </c>
      <c r="G27" s="4">
        <v>931222.60242260946</v>
      </c>
      <c r="H27" s="4">
        <v>869371.81373616774</v>
      </c>
      <c r="I27" s="4">
        <v>804657.11880000005</v>
      </c>
      <c r="J27" s="4">
        <v>763359</v>
      </c>
      <c r="K27" s="4">
        <v>898272.35753944737</v>
      </c>
      <c r="L27" s="4">
        <v>1035312.0000000001</v>
      </c>
      <c r="M27" s="9">
        <v>1239616.5590732247</v>
      </c>
      <c r="N27" s="9">
        <v>1528436.8860288775</v>
      </c>
      <c r="O27" s="9">
        <v>1814099.2494660218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6"/>
      <c r="FS27" s="6"/>
      <c r="FT27" s="6"/>
    </row>
    <row r="28" spans="1:177" ht="15.75" x14ac:dyDescent="0.25">
      <c r="A28" s="19" t="s">
        <v>37</v>
      </c>
      <c r="B28" s="18" t="s">
        <v>18</v>
      </c>
      <c r="C28" s="4">
        <v>869974</v>
      </c>
      <c r="D28" s="4">
        <v>960103.00000000012</v>
      </c>
      <c r="E28" s="4">
        <v>1103526</v>
      </c>
      <c r="F28" s="4">
        <v>1196309</v>
      </c>
      <c r="G28" s="4">
        <v>1295951</v>
      </c>
      <c r="H28" s="4">
        <v>1217880</v>
      </c>
      <c r="I28" s="4">
        <v>1520095</v>
      </c>
      <c r="J28" s="4">
        <v>2183087</v>
      </c>
      <c r="K28" s="4">
        <v>2274722</v>
      </c>
      <c r="L28" s="4">
        <v>2482694</v>
      </c>
      <c r="M28" s="9">
        <v>2599905.6698946897</v>
      </c>
      <c r="N28" s="9">
        <v>3137566.0871257158</v>
      </c>
      <c r="O28" s="9">
        <v>3776016.1866704142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6"/>
      <c r="FS28" s="6"/>
      <c r="FT28" s="6"/>
    </row>
    <row r="29" spans="1:177" ht="30" x14ac:dyDescent="0.25">
      <c r="A29" s="19" t="s">
        <v>38</v>
      </c>
      <c r="B29" s="18" t="s">
        <v>19</v>
      </c>
      <c r="C29" s="4">
        <v>2529778.6454598079</v>
      </c>
      <c r="D29" s="4">
        <v>2802546.6053977278</v>
      </c>
      <c r="E29" s="4">
        <v>3092201.5822670138</v>
      </c>
      <c r="F29" s="4">
        <v>3262365.3724430948</v>
      </c>
      <c r="G29" s="4">
        <v>3200519.0965305925</v>
      </c>
      <c r="H29" s="4">
        <v>3357781.1011651754</v>
      </c>
      <c r="I29" s="4">
        <v>3565410.0829085722</v>
      </c>
      <c r="J29" s="4">
        <v>3829063.9264787417</v>
      </c>
      <c r="K29" s="4">
        <v>3855915.0285798931</v>
      </c>
      <c r="L29" s="4">
        <v>3771743.4792951448</v>
      </c>
      <c r="M29" s="9">
        <v>4290398.1431176867</v>
      </c>
      <c r="N29" s="9">
        <v>4622538.3887046166</v>
      </c>
      <c r="O29" s="9">
        <v>5128198.2924095346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6"/>
      <c r="FS29" s="6"/>
      <c r="FT29" s="6"/>
    </row>
    <row r="30" spans="1:177" ht="15.75" x14ac:dyDescent="0.25">
      <c r="A30" s="19" t="s">
        <v>39</v>
      </c>
      <c r="B30" s="18" t="s">
        <v>54</v>
      </c>
      <c r="C30" s="4">
        <v>1048516</v>
      </c>
      <c r="D30" s="4">
        <v>1148981</v>
      </c>
      <c r="E30" s="4">
        <v>1233853</v>
      </c>
      <c r="F30" s="4">
        <v>1359849</v>
      </c>
      <c r="G30" s="4">
        <v>1416265</v>
      </c>
      <c r="H30" s="4">
        <v>1579446</v>
      </c>
      <c r="I30" s="4">
        <v>1840466</v>
      </c>
      <c r="J30" s="4">
        <v>1942350.9999999998</v>
      </c>
      <c r="K30" s="4">
        <v>2161458</v>
      </c>
      <c r="L30" s="4">
        <v>2417726</v>
      </c>
      <c r="M30" s="9">
        <v>2663698.315395344</v>
      </c>
      <c r="N30" s="9">
        <v>3338241.9950555186</v>
      </c>
      <c r="O30" s="9">
        <v>3825386.9566450403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6"/>
      <c r="FS30" s="6"/>
      <c r="FT30" s="6"/>
    </row>
    <row r="31" spans="1:177" ht="15.75" x14ac:dyDescent="0.25">
      <c r="A31" s="19" t="s">
        <v>40</v>
      </c>
      <c r="B31" s="18" t="s">
        <v>20</v>
      </c>
      <c r="C31" s="4">
        <v>2156685.5288618426</v>
      </c>
      <c r="D31" s="4">
        <v>2725898.0585920722</v>
      </c>
      <c r="E31" s="4">
        <v>3311189.4905025992</v>
      </c>
      <c r="F31" s="4">
        <v>3733761.7322358624</v>
      </c>
      <c r="G31" s="4">
        <v>4205619.4525567349</v>
      </c>
      <c r="H31" s="4">
        <v>4850567.7376517821</v>
      </c>
      <c r="I31" s="4">
        <v>5720354.4924068376</v>
      </c>
      <c r="J31" s="4">
        <v>6986351.1411296492</v>
      </c>
      <c r="K31" s="4">
        <v>7724372.1966520259</v>
      </c>
      <c r="L31" s="4">
        <v>6518701.5488223666</v>
      </c>
      <c r="M31" s="9">
        <v>7218809.2427947978</v>
      </c>
      <c r="N31" s="9">
        <v>9257353.628489092</v>
      </c>
      <c r="O31" s="9">
        <v>10835295.886006085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6"/>
      <c r="FS31" s="6"/>
      <c r="FT31" s="6"/>
    </row>
    <row r="32" spans="1:177" s="40" customFormat="1" ht="15.75" x14ac:dyDescent="0.25">
      <c r="A32" s="38"/>
      <c r="B32" s="39" t="s">
        <v>30</v>
      </c>
      <c r="C32" s="32">
        <f>C17+C20+C28+C29+C30+C31</f>
        <v>12415072.830677141</v>
      </c>
      <c r="D32" s="32">
        <f t="shared" ref="D32:G32" si="11">D17+D20+D28+D29+D30+D31</f>
        <v>14593955.961788181</v>
      </c>
      <c r="E32" s="32">
        <f t="shared" si="11"/>
        <v>16102454.85847581</v>
      </c>
      <c r="F32" s="32">
        <f t="shared" si="11"/>
        <v>17476853.499278959</v>
      </c>
      <c r="G32" s="32">
        <f t="shared" si="11"/>
        <v>19606419.381619919</v>
      </c>
      <c r="H32" s="32">
        <f t="shared" ref="H32:K32" si="12">H17+H20+H28+H29+H30+H31</f>
        <v>21539306.918902934</v>
      </c>
      <c r="I32" s="32">
        <f t="shared" si="12"/>
        <v>24378388.941889957</v>
      </c>
      <c r="J32" s="32">
        <f t="shared" si="12"/>
        <v>28045488.412777349</v>
      </c>
      <c r="K32" s="32">
        <f t="shared" si="12"/>
        <v>30254056.607255876</v>
      </c>
      <c r="L32" s="32">
        <f t="shared" ref="L32:M32" si="13">L17+L20+L28+L29+L30+L31</f>
        <v>27670385.215797361</v>
      </c>
      <c r="M32" s="32">
        <f t="shared" si="13"/>
        <v>31695741.859539833</v>
      </c>
      <c r="N32" s="32">
        <f t="shared" ref="N32:O32" si="14">N17+N20+N28+N29+N30+N31</f>
        <v>37604273.748824328</v>
      </c>
      <c r="O32" s="32">
        <f t="shared" si="14"/>
        <v>44003653.120616794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27"/>
      <c r="FS32" s="27"/>
      <c r="FT32" s="27"/>
      <c r="FU32" s="34"/>
    </row>
    <row r="33" spans="1:177" s="37" customFormat="1" ht="15.75" x14ac:dyDescent="0.25">
      <c r="A33" s="35" t="s">
        <v>27</v>
      </c>
      <c r="B33" s="43" t="s">
        <v>51</v>
      </c>
      <c r="C33" s="33">
        <f t="shared" ref="C33:H33" si="15">C6+C11+C13+C14+C15+C17+C20+C28+C29+C30+C31</f>
        <v>22305197.977250479</v>
      </c>
      <c r="D33" s="33">
        <f t="shared" si="15"/>
        <v>25565801.504049722</v>
      </c>
      <c r="E33" s="33">
        <f t="shared" si="15"/>
        <v>28172681.34466029</v>
      </c>
      <c r="F33" s="33">
        <f t="shared" si="15"/>
        <v>30798049.068613201</v>
      </c>
      <c r="G33" s="33">
        <f t="shared" si="15"/>
        <v>33267219.015427619</v>
      </c>
      <c r="H33" s="33">
        <f t="shared" si="15"/>
        <v>37428465.986964837</v>
      </c>
      <c r="I33" s="33">
        <f t="shared" ref="I33:K33" si="16">I6+I11+I13+I14+I15+I17+I20+I28+I29+I30+I31</f>
        <v>42079646.023317501</v>
      </c>
      <c r="J33" s="33">
        <f t="shared" si="16"/>
        <v>46597922.99578204</v>
      </c>
      <c r="K33" s="33">
        <f t="shared" si="16"/>
        <v>51052271.468618527</v>
      </c>
      <c r="L33" s="33">
        <f t="shared" ref="L33:M33" si="17">L6+L11+L13+L14+L15+L17+L20+L28+L29+L30+L31</f>
        <v>49991038.473325439</v>
      </c>
      <c r="M33" s="33">
        <f t="shared" si="17"/>
        <v>58091704.566002592</v>
      </c>
      <c r="N33" s="33">
        <f t="shared" ref="N33:O33" si="18">N6+N11+N13+N14+N15+N17+N20+N28+N29+N30+N31</f>
        <v>67017671.058695816</v>
      </c>
      <c r="O33" s="33">
        <f t="shared" si="18"/>
        <v>76675679.098041311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7"/>
      <c r="FS33" s="27"/>
      <c r="FT33" s="27"/>
      <c r="FU33" s="34"/>
    </row>
    <row r="34" spans="1:177" s="40" customFormat="1" ht="15.75" x14ac:dyDescent="0.25">
      <c r="A34" s="44" t="s">
        <v>43</v>
      </c>
      <c r="B34" s="45" t="s">
        <v>25</v>
      </c>
      <c r="C34" s="30">
        <f>GSVA_cur!C34</f>
        <v>1716948.3994893769</v>
      </c>
      <c r="D34" s="30">
        <f>GSVA_cur!D34</f>
        <v>2118543.8162362869</v>
      </c>
      <c r="E34" s="30">
        <f>GSVA_cur!E34</f>
        <v>2623560.7872949191</v>
      </c>
      <c r="F34" s="30">
        <f>GSVA_cur!F34</f>
        <v>2700724</v>
      </c>
      <c r="G34" s="30">
        <f>GSVA_cur!G34</f>
        <v>3478703</v>
      </c>
      <c r="H34" s="30">
        <f>GSVA_cur!H34</f>
        <v>3529141.0000000005</v>
      </c>
      <c r="I34" s="30">
        <f>GSVA_cur!I34</f>
        <v>3123660</v>
      </c>
      <c r="J34" s="30">
        <f>GSVA_cur!J34</f>
        <v>3980968</v>
      </c>
      <c r="K34" s="30">
        <f>GSVA_cur!K34</f>
        <v>4421242</v>
      </c>
      <c r="L34" s="30">
        <f>GSVA_cur!L34</f>
        <v>5080219</v>
      </c>
      <c r="M34" s="30">
        <f>GSVA_cur!M34</f>
        <v>5428937.6721113799</v>
      </c>
      <c r="N34" s="30">
        <f>GSVA_cur!N34</f>
        <v>6338724.7609298453</v>
      </c>
      <c r="O34" s="30">
        <f>GSVA_cur!O34</f>
        <v>7400974.9276047321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4"/>
      <c r="FR34" s="34"/>
      <c r="FS34" s="34"/>
      <c r="FT34" s="34"/>
      <c r="FU34" s="34"/>
    </row>
    <row r="35" spans="1:177" s="40" customFormat="1" ht="15.75" x14ac:dyDescent="0.25">
      <c r="A35" s="44" t="s">
        <v>44</v>
      </c>
      <c r="B35" s="45" t="s">
        <v>24</v>
      </c>
      <c r="C35" s="30">
        <f>GSVA_cur!C35</f>
        <v>1172402</v>
      </c>
      <c r="D35" s="30">
        <f>GSVA_cur!D35</f>
        <v>1551663</v>
      </c>
      <c r="E35" s="30">
        <f>GSVA_cur!E35</f>
        <v>1581969</v>
      </c>
      <c r="F35" s="30">
        <f>GSVA_cur!F35</f>
        <v>1925538</v>
      </c>
      <c r="G35" s="30">
        <f>GSVA_cur!G35</f>
        <v>2734023</v>
      </c>
      <c r="H35" s="30">
        <f>GSVA_cur!H35</f>
        <v>2269658</v>
      </c>
      <c r="I35" s="30">
        <f>GSVA_cur!I35</f>
        <v>2090534.9999999998</v>
      </c>
      <c r="J35" s="30">
        <f>GSVA_cur!J35</f>
        <v>2218527</v>
      </c>
      <c r="K35" s="30">
        <f>GSVA_cur!K35</f>
        <v>2216187</v>
      </c>
      <c r="L35" s="30">
        <f>GSVA_cur!L35</f>
        <v>3531540</v>
      </c>
      <c r="M35" s="30">
        <f>GSVA_cur!M35</f>
        <v>4800180</v>
      </c>
      <c r="N35" s="30">
        <f>GSVA_cur!N35</f>
        <v>5978713</v>
      </c>
      <c r="O35" s="30">
        <f>GSVA_cur!O35</f>
        <v>6933120.0513448669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4"/>
      <c r="FR35" s="34"/>
      <c r="FS35" s="34"/>
      <c r="FT35" s="34"/>
      <c r="FU35" s="34"/>
    </row>
    <row r="36" spans="1:177" s="40" customFormat="1" ht="15.75" x14ac:dyDescent="0.25">
      <c r="A36" s="44" t="s">
        <v>45</v>
      </c>
      <c r="B36" s="45" t="s">
        <v>63</v>
      </c>
      <c r="C36" s="32">
        <f>C33+C34-C35</f>
        <v>22849744.376739856</v>
      </c>
      <c r="D36" s="32">
        <f t="shared" ref="D36:O36" si="19">D33+D34-D35</f>
        <v>26132682.320286009</v>
      </c>
      <c r="E36" s="32">
        <f t="shared" si="19"/>
        <v>29214273.13195521</v>
      </c>
      <c r="F36" s="32">
        <f t="shared" si="19"/>
        <v>31573235.068613201</v>
      </c>
      <c r="G36" s="32">
        <f t="shared" si="19"/>
        <v>34011899.015427619</v>
      </c>
      <c r="H36" s="32">
        <f t="shared" si="19"/>
        <v>38687948.986964837</v>
      </c>
      <c r="I36" s="32">
        <f t="shared" si="19"/>
        <v>43112771.023317501</v>
      </c>
      <c r="J36" s="32">
        <f t="shared" si="19"/>
        <v>48360363.99578204</v>
      </c>
      <c r="K36" s="32">
        <f t="shared" si="19"/>
        <v>53257326.468618527</v>
      </c>
      <c r="L36" s="32">
        <f t="shared" si="19"/>
        <v>51539717.473325439</v>
      </c>
      <c r="M36" s="32">
        <f t="shared" si="19"/>
        <v>58720462.23811397</v>
      </c>
      <c r="N36" s="32">
        <f t="shared" si="19"/>
        <v>67377682.819625661</v>
      </c>
      <c r="O36" s="32">
        <f t="shared" si="19"/>
        <v>77143533.974301174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4"/>
      <c r="FR36" s="34"/>
      <c r="FS36" s="34"/>
      <c r="FT36" s="34"/>
      <c r="FU36" s="34"/>
    </row>
    <row r="37" spans="1:177" s="40" customFormat="1" ht="15.75" x14ac:dyDescent="0.25">
      <c r="A37" s="44" t="s">
        <v>46</v>
      </c>
      <c r="B37" s="45" t="s">
        <v>42</v>
      </c>
      <c r="C37" s="30">
        <f>GSVA_cur!C37</f>
        <v>1050570</v>
      </c>
      <c r="D37" s="30">
        <f>GSVA_cur!D37</f>
        <v>1067200</v>
      </c>
      <c r="E37" s="30">
        <f>GSVA_cur!E37</f>
        <v>1084080</v>
      </c>
      <c r="F37" s="30">
        <f>GSVA_cur!F37</f>
        <v>1101240</v>
      </c>
      <c r="G37" s="30">
        <f>GSVA_cur!G37</f>
        <v>1118670</v>
      </c>
      <c r="H37" s="30">
        <f>GSVA_cur!H37</f>
        <v>1136380</v>
      </c>
      <c r="I37" s="30">
        <f>GSVA_cur!I37</f>
        <v>1169960</v>
      </c>
      <c r="J37" s="30">
        <f>GSVA_cur!J37</f>
        <v>1187780</v>
      </c>
      <c r="K37" s="30">
        <f>GSVA_cur!K37</f>
        <v>1205590</v>
      </c>
      <c r="L37" s="30">
        <f>GSVA_cur!L37</f>
        <v>1223410</v>
      </c>
      <c r="M37" s="30">
        <f>GSVA_cur!M37</f>
        <v>1241540</v>
      </c>
      <c r="N37" s="30">
        <f>GSVA_cur!N37</f>
        <v>1259910</v>
      </c>
      <c r="O37" s="30">
        <f>GSVA_cur!O37</f>
        <v>1278551.8050968959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</row>
    <row r="38" spans="1:177" s="40" customFormat="1" ht="15.75" x14ac:dyDescent="0.25">
      <c r="A38" s="44" t="s">
        <v>47</v>
      </c>
      <c r="B38" s="45" t="s">
        <v>64</v>
      </c>
      <c r="C38" s="32">
        <f>C36/C37*1000</f>
        <v>21749.854247446485</v>
      </c>
      <c r="D38" s="32">
        <f t="shared" ref="D38:O38" si="20">D36/D37*1000</f>
        <v>24487.146102217026</v>
      </c>
      <c r="E38" s="32">
        <f t="shared" si="20"/>
        <v>26948.447653268402</v>
      </c>
      <c r="F38" s="32">
        <f t="shared" si="20"/>
        <v>28670.621361931277</v>
      </c>
      <c r="G38" s="32">
        <f t="shared" si="20"/>
        <v>30403.871575556346</v>
      </c>
      <c r="H38" s="32">
        <f t="shared" si="20"/>
        <v>34044.904861899042</v>
      </c>
      <c r="I38" s="32">
        <f t="shared" si="20"/>
        <v>36849.782063760729</v>
      </c>
      <c r="J38" s="32">
        <f t="shared" si="20"/>
        <v>40714.916900252603</v>
      </c>
      <c r="K38" s="32">
        <f t="shared" si="20"/>
        <v>44175.322015460093</v>
      </c>
      <c r="L38" s="32">
        <f t="shared" si="20"/>
        <v>42127.919073185149</v>
      </c>
      <c r="M38" s="32">
        <f t="shared" si="20"/>
        <v>47296.472315119907</v>
      </c>
      <c r="N38" s="32">
        <f t="shared" si="20"/>
        <v>53478.171313526887</v>
      </c>
      <c r="O38" s="32">
        <f t="shared" si="20"/>
        <v>60336.650941144151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1"/>
      <c r="BN38" s="31"/>
      <c r="BO38" s="31"/>
      <c r="BP38" s="31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</row>
    <row r="39" spans="1:177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4" max="1048575" man="1"/>
    <brk id="40" max="1048575" man="1"/>
    <brk id="104" max="95" man="1"/>
    <brk id="140" max="1048575" man="1"/>
    <brk id="164" max="1048575" man="1"/>
    <brk id="172" max="9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Q39"/>
  <sheetViews>
    <sheetView zoomScale="80" zoomScaleNormal="80" zoomScaleSheetLayoutView="100" workbookViewId="0">
      <pane xSplit="2" ySplit="5" topLeftCell="C24" activePane="bottomRight" state="frozen"/>
      <selection activeCell="AC10" sqref="AC10"/>
      <selection pane="topRight" activeCell="AC10" sqref="AC10"/>
      <selection pane="bottomLeft" activeCell="AC10" sqref="AC10"/>
      <selection pane="bottomRight" activeCell="AC10" sqref="AC10"/>
    </sheetView>
  </sheetViews>
  <sheetFormatPr defaultColWidth="8.85546875" defaultRowHeight="15" x14ac:dyDescent="0.25"/>
  <cols>
    <col min="1" max="1" width="11" style="2" customWidth="1"/>
    <col min="2" max="2" width="36.85546875" style="2" customWidth="1"/>
    <col min="3" max="5" width="10.85546875" style="2" customWidth="1"/>
    <col min="6" max="6" width="10.85546875" style="7" customWidth="1"/>
    <col min="7" max="15" width="11.85546875" style="6" customWidth="1"/>
    <col min="16" max="36" width="9.140625" style="7" customWidth="1"/>
    <col min="37" max="37" width="12.42578125" style="7" customWidth="1"/>
    <col min="38" max="59" width="9.140625" style="7" customWidth="1"/>
    <col min="60" max="60" width="12.140625" style="7" customWidth="1"/>
    <col min="61" max="64" width="9.140625" style="7" customWidth="1"/>
    <col min="65" max="69" width="9.140625" style="7" hidden="1" customWidth="1"/>
    <col min="70" max="70" width="9.140625" style="7" customWidth="1"/>
    <col min="71" max="75" width="9.140625" style="7" hidden="1" customWidth="1"/>
    <col min="76" max="76" width="9.140625" style="7" customWidth="1"/>
    <col min="77" max="81" width="9.140625" style="7" hidden="1" customWidth="1"/>
    <col min="82" max="82" width="9.140625" style="7" customWidth="1"/>
    <col min="83" max="87" width="9.140625" style="7" hidden="1" customWidth="1"/>
    <col min="88" max="88" width="9.140625" style="7" customWidth="1"/>
    <col min="89" max="93" width="9.140625" style="7" hidden="1" customWidth="1"/>
    <col min="94" max="94" width="9.140625" style="6" customWidth="1"/>
    <col min="95" max="99" width="9.140625" style="6" hidden="1" customWidth="1"/>
    <col min="100" max="100" width="9.140625" style="6" customWidth="1"/>
    <col min="101" max="105" width="9.140625" style="6" hidden="1" customWidth="1"/>
    <col min="106" max="106" width="9.140625" style="6" customWidth="1"/>
    <col min="107" max="111" width="9.140625" style="6" hidden="1" customWidth="1"/>
    <col min="112" max="112" width="9.140625" style="6" customWidth="1"/>
    <col min="113" max="142" width="9.140625" style="7" customWidth="1"/>
    <col min="143" max="143" width="9.140625" style="7" hidden="1" customWidth="1"/>
    <col min="144" max="151" width="9.140625" style="7" customWidth="1"/>
    <col min="152" max="152" width="9.140625" style="7" hidden="1" customWidth="1"/>
    <col min="153" max="157" width="9.140625" style="7" customWidth="1"/>
    <col min="158" max="158" width="9.140625" style="7" hidden="1" customWidth="1"/>
    <col min="159" max="168" width="9.140625" style="7" customWidth="1"/>
    <col min="169" max="172" width="8.85546875" style="7"/>
    <col min="173" max="173" width="12.7109375" style="7" bestFit="1" customWidth="1"/>
    <col min="174" max="16384" width="8.85546875" style="2"/>
  </cols>
  <sheetData>
    <row r="1" spans="1:173" ht="21" x14ac:dyDescent="0.35">
      <c r="A1" s="2" t="s">
        <v>53</v>
      </c>
      <c r="B1" s="22" t="s">
        <v>66</v>
      </c>
    </row>
    <row r="2" spans="1:173" ht="15.75" x14ac:dyDescent="0.25">
      <c r="A2" s="11" t="s">
        <v>52</v>
      </c>
      <c r="I2" s="6" t="str">
        <f>[1]GSVA_cur!$I$3</f>
        <v>As on 01.08.2024</v>
      </c>
    </row>
    <row r="3" spans="1:173" ht="15.75" x14ac:dyDescent="0.25">
      <c r="A3" s="11"/>
    </row>
    <row r="4" spans="1:173" ht="15.75" x14ac:dyDescent="0.25">
      <c r="A4" s="11"/>
      <c r="E4" s="10"/>
      <c r="F4" s="10" t="s">
        <v>57</v>
      </c>
    </row>
    <row r="5" spans="1:173" ht="15.75" x14ac:dyDescent="0.25">
      <c r="A5" s="12" t="s">
        <v>0</v>
      </c>
      <c r="B5" s="13" t="s">
        <v>1</v>
      </c>
      <c r="C5" s="3" t="s">
        <v>21</v>
      </c>
      <c r="D5" s="3" t="s">
        <v>22</v>
      </c>
      <c r="E5" s="3" t="s">
        <v>23</v>
      </c>
      <c r="F5" s="3" t="s">
        <v>56</v>
      </c>
      <c r="G5" s="21" t="s">
        <v>65</v>
      </c>
      <c r="H5" s="21" t="s">
        <v>67</v>
      </c>
      <c r="I5" s="21" t="s">
        <v>68</v>
      </c>
      <c r="J5" s="21" t="s">
        <v>69</v>
      </c>
      <c r="K5" s="21" t="s">
        <v>70</v>
      </c>
      <c r="L5" s="21" t="s">
        <v>71</v>
      </c>
      <c r="M5" s="24" t="s">
        <v>72</v>
      </c>
      <c r="N5" s="24" t="s">
        <v>73</v>
      </c>
      <c r="O5" s="24" t="s">
        <v>74</v>
      </c>
    </row>
    <row r="6" spans="1:173" s="37" customFormat="1" ht="15.75" x14ac:dyDescent="0.25">
      <c r="A6" s="35" t="s">
        <v>26</v>
      </c>
      <c r="B6" s="36" t="s">
        <v>2</v>
      </c>
      <c r="C6" s="28">
        <f>SUM(C7:C10)</f>
        <v>5785164.887318884</v>
      </c>
      <c r="D6" s="28">
        <f t="shared" ref="D6:O6" si="0">SUM(D7:D10)</f>
        <v>6349084.8216240145</v>
      </c>
      <c r="E6" s="28">
        <f t="shared" si="0"/>
        <v>5448680.4915301865</v>
      </c>
      <c r="F6" s="28">
        <f t="shared" si="0"/>
        <v>5392865.2384062875</v>
      </c>
      <c r="G6" s="28">
        <f t="shared" si="0"/>
        <v>5514635.3896770887</v>
      </c>
      <c r="H6" s="28">
        <f t="shared" si="0"/>
        <v>6083952.6531783063</v>
      </c>
      <c r="I6" s="28">
        <f t="shared" si="0"/>
        <v>6575072.4338843841</v>
      </c>
      <c r="J6" s="28">
        <f t="shared" si="0"/>
        <v>6478121.4052083716</v>
      </c>
      <c r="K6" s="28">
        <f t="shared" si="0"/>
        <v>6518670.8132257229</v>
      </c>
      <c r="L6" s="28">
        <f t="shared" si="0"/>
        <v>7046892.3583421987</v>
      </c>
      <c r="M6" s="28">
        <f t="shared" si="0"/>
        <v>7303290.9756000591</v>
      </c>
      <c r="N6" s="28">
        <f t="shared" si="0"/>
        <v>7679734.778216145</v>
      </c>
      <c r="O6" s="28">
        <f t="shared" si="0"/>
        <v>8100258.9253130592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7"/>
      <c r="FO6" s="27"/>
      <c r="FP6" s="27"/>
      <c r="FQ6" s="34"/>
    </row>
    <row r="7" spans="1:173" ht="15.75" x14ac:dyDescent="0.25">
      <c r="A7" s="17">
        <v>1.1000000000000001</v>
      </c>
      <c r="B7" s="18" t="s">
        <v>59</v>
      </c>
      <c r="C7" s="1">
        <v>3905313.8333744877</v>
      </c>
      <c r="D7" s="1">
        <v>4367512.6625670511</v>
      </c>
      <c r="E7" s="1">
        <v>3290765.2827938795</v>
      </c>
      <c r="F7" s="1">
        <v>3073813.5702902647</v>
      </c>
      <c r="G7" s="1">
        <v>3063960.1793487975</v>
      </c>
      <c r="H7" s="1">
        <v>3385781.2073024181</v>
      </c>
      <c r="I7" s="1">
        <v>3653968.9171336968</v>
      </c>
      <c r="J7" s="1">
        <v>3383437.4766288348</v>
      </c>
      <c r="K7" s="4">
        <v>3133173.4940329734</v>
      </c>
      <c r="L7" s="4">
        <v>3384428.6125237495</v>
      </c>
      <c r="M7" s="25">
        <v>3453481.2246884671</v>
      </c>
      <c r="N7" s="25">
        <v>3677135.5065887105</v>
      </c>
      <c r="O7" s="25">
        <v>3848526.0756385303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6"/>
      <c r="FO7" s="6"/>
      <c r="FP7" s="6"/>
    </row>
    <row r="8" spans="1:173" ht="15.75" x14ac:dyDescent="0.25">
      <c r="A8" s="17">
        <v>1.2</v>
      </c>
      <c r="B8" s="18" t="s">
        <v>60</v>
      </c>
      <c r="C8" s="1">
        <v>1179519.9945383007</v>
      </c>
      <c r="D8" s="1">
        <v>1225992.997991198</v>
      </c>
      <c r="E8" s="1">
        <v>1370610.0627288651</v>
      </c>
      <c r="F8" s="1">
        <v>1504229.9418533405</v>
      </c>
      <c r="G8" s="1">
        <v>1596183.1812613513</v>
      </c>
      <c r="H8" s="1">
        <v>1722310.165924961</v>
      </c>
      <c r="I8" s="1">
        <v>1864563.6865001516</v>
      </c>
      <c r="J8" s="1">
        <v>2009256.6448219186</v>
      </c>
      <c r="K8" s="4">
        <v>2239491.1707426677</v>
      </c>
      <c r="L8" s="4">
        <v>2476540.2311316459</v>
      </c>
      <c r="M8" s="25">
        <v>2580560.9231353258</v>
      </c>
      <c r="N8" s="25">
        <v>2650116.4908408546</v>
      </c>
      <c r="O8" s="25">
        <v>2851980.5662959171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6"/>
      <c r="FO8" s="6"/>
      <c r="FP8" s="6"/>
    </row>
    <row r="9" spans="1:173" ht="15.75" x14ac:dyDescent="0.25">
      <c r="A9" s="17">
        <v>1.3</v>
      </c>
      <c r="B9" s="18" t="s">
        <v>61</v>
      </c>
      <c r="C9" s="1">
        <v>414085.87773253722</v>
      </c>
      <c r="D9" s="1">
        <v>420591.40110563458</v>
      </c>
      <c r="E9" s="1">
        <v>427998.91242362792</v>
      </c>
      <c r="F9" s="1">
        <v>417324.89482023165</v>
      </c>
      <c r="G9" s="1">
        <v>430498.05405055947</v>
      </c>
      <c r="H9" s="1">
        <v>548694.83140434569</v>
      </c>
      <c r="I9" s="1">
        <v>560602.72772737558</v>
      </c>
      <c r="J9" s="1">
        <v>574651.63637997408</v>
      </c>
      <c r="K9" s="4">
        <v>601801.04243428307</v>
      </c>
      <c r="L9" s="4">
        <v>614846.54990450607</v>
      </c>
      <c r="M9" s="25">
        <v>627003.11942946422</v>
      </c>
      <c r="N9" s="25">
        <v>640099.49129846483</v>
      </c>
      <c r="O9" s="25">
        <v>664772.0019082597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6"/>
      <c r="FO9" s="6"/>
      <c r="FP9" s="6"/>
    </row>
    <row r="10" spans="1:173" ht="15.75" x14ac:dyDescent="0.25">
      <c r="A10" s="17">
        <v>1.4</v>
      </c>
      <c r="B10" s="18" t="s">
        <v>62</v>
      </c>
      <c r="C10" s="1">
        <v>286245.18167355738</v>
      </c>
      <c r="D10" s="1">
        <v>334987.75996013044</v>
      </c>
      <c r="E10" s="1">
        <v>359306.23358381481</v>
      </c>
      <c r="F10" s="1">
        <v>397496.83144245046</v>
      </c>
      <c r="G10" s="1">
        <v>423993.97501638089</v>
      </c>
      <c r="H10" s="1">
        <v>427166.4485465805</v>
      </c>
      <c r="I10" s="1">
        <v>495937.10252315953</v>
      </c>
      <c r="J10" s="1">
        <v>510775.6473776435</v>
      </c>
      <c r="K10" s="4">
        <v>544205.10601579887</v>
      </c>
      <c r="L10" s="4">
        <v>571076.96478229808</v>
      </c>
      <c r="M10" s="25">
        <v>642245.70834680181</v>
      </c>
      <c r="N10" s="25">
        <v>712383.289488115</v>
      </c>
      <c r="O10" s="25">
        <v>734980.28147035278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6"/>
      <c r="FO10" s="6"/>
      <c r="FP10" s="6"/>
    </row>
    <row r="11" spans="1:173" ht="15.75" x14ac:dyDescent="0.25">
      <c r="A11" s="19" t="s">
        <v>31</v>
      </c>
      <c r="B11" s="18" t="s">
        <v>3</v>
      </c>
      <c r="C11" s="1">
        <v>17365.167885492639</v>
      </c>
      <c r="D11" s="1">
        <v>18683.047360647932</v>
      </c>
      <c r="E11" s="1">
        <v>118743.42792357957</v>
      </c>
      <c r="F11" s="1">
        <v>46772.59334257774</v>
      </c>
      <c r="G11" s="1">
        <v>142385.68008351815</v>
      </c>
      <c r="H11" s="1">
        <v>92226.044180398982</v>
      </c>
      <c r="I11" s="1">
        <v>26355.543908304615</v>
      </c>
      <c r="J11" s="1">
        <v>55916.132830832154</v>
      </c>
      <c r="K11" s="4">
        <v>209353.11230821768</v>
      </c>
      <c r="L11" s="4">
        <v>30463.744670551354</v>
      </c>
      <c r="M11" s="25">
        <v>39845.52350200191</v>
      </c>
      <c r="N11" s="25">
        <v>118890.19908734332</v>
      </c>
      <c r="O11" s="25">
        <v>144031.80283671591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6"/>
      <c r="FO11" s="6"/>
      <c r="FP11" s="6"/>
    </row>
    <row r="12" spans="1:173" s="40" customFormat="1" ht="15.75" x14ac:dyDescent="0.25">
      <c r="A12" s="38"/>
      <c r="B12" s="39" t="s">
        <v>28</v>
      </c>
      <c r="C12" s="32">
        <f>C6+C11</f>
        <v>5802530.0552043766</v>
      </c>
      <c r="D12" s="32">
        <f t="shared" ref="D12:O12" si="1">D6+D11</f>
        <v>6367767.868984662</v>
      </c>
      <c r="E12" s="32">
        <f t="shared" si="1"/>
        <v>5567423.9194537662</v>
      </c>
      <c r="F12" s="32">
        <f t="shared" si="1"/>
        <v>5439637.8317488655</v>
      </c>
      <c r="G12" s="32">
        <f t="shared" si="1"/>
        <v>5657021.0697606066</v>
      </c>
      <c r="H12" s="32">
        <f t="shared" si="1"/>
        <v>6176178.6973587051</v>
      </c>
      <c r="I12" s="32">
        <f t="shared" si="1"/>
        <v>6601427.9777926886</v>
      </c>
      <c r="J12" s="32">
        <f t="shared" si="1"/>
        <v>6534037.5380392037</v>
      </c>
      <c r="K12" s="32">
        <f t="shared" si="1"/>
        <v>6728023.925533941</v>
      </c>
      <c r="L12" s="32">
        <f t="shared" si="1"/>
        <v>7077356.1030127499</v>
      </c>
      <c r="M12" s="32">
        <f t="shared" si="1"/>
        <v>7343136.4991020607</v>
      </c>
      <c r="N12" s="32">
        <f t="shared" si="1"/>
        <v>7798624.9773034882</v>
      </c>
      <c r="O12" s="32">
        <f t="shared" si="1"/>
        <v>8244290.7281497754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27"/>
      <c r="FO12" s="27"/>
      <c r="FP12" s="27"/>
      <c r="FQ12" s="34"/>
    </row>
    <row r="13" spans="1:173" s="16" customFormat="1" ht="15.75" x14ac:dyDescent="0.25">
      <c r="A13" s="14" t="s">
        <v>32</v>
      </c>
      <c r="B13" s="15" t="s">
        <v>4</v>
      </c>
      <c r="C13" s="1">
        <v>1268069.1804579527</v>
      </c>
      <c r="D13" s="1">
        <v>789607.25591255631</v>
      </c>
      <c r="E13" s="1">
        <v>1691289.3457347094</v>
      </c>
      <c r="F13" s="1">
        <v>2376058.258156768</v>
      </c>
      <c r="G13" s="1">
        <v>2127001.6681161723</v>
      </c>
      <c r="H13" s="1">
        <v>2696745.1947433753</v>
      </c>
      <c r="I13" s="1">
        <v>2821757.8754993426</v>
      </c>
      <c r="J13" s="1">
        <v>2733150.9453098793</v>
      </c>
      <c r="K13" s="1">
        <v>2825356.1403618986</v>
      </c>
      <c r="L13" s="1">
        <v>3233003.6686152499</v>
      </c>
      <c r="M13" s="23">
        <v>3309349.1420238502</v>
      </c>
      <c r="N13" s="23">
        <v>3068624.1312408871</v>
      </c>
      <c r="O13" s="23">
        <v>3110966.2747149719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6"/>
      <c r="FO13" s="6"/>
      <c r="FP13" s="6"/>
      <c r="FQ13" s="7"/>
    </row>
    <row r="14" spans="1:173" ht="30" x14ac:dyDescent="0.25">
      <c r="A14" s="19" t="s">
        <v>33</v>
      </c>
      <c r="B14" s="18" t="s">
        <v>5</v>
      </c>
      <c r="C14" s="1">
        <v>243117.63127509662</v>
      </c>
      <c r="D14" s="1">
        <v>254246.47566872233</v>
      </c>
      <c r="E14" s="1">
        <v>290370.75391943869</v>
      </c>
      <c r="F14" s="1">
        <v>322637.12427930435</v>
      </c>
      <c r="G14" s="1">
        <v>279769.06359542464</v>
      </c>
      <c r="H14" s="1">
        <v>274926.46251049038</v>
      </c>
      <c r="I14" s="1">
        <v>377199.74410294637</v>
      </c>
      <c r="J14" s="1">
        <v>535573.31875409232</v>
      </c>
      <c r="K14" s="1">
        <v>579003.72002148197</v>
      </c>
      <c r="L14" s="1">
        <v>527886.12929980119</v>
      </c>
      <c r="M14" s="23">
        <v>546661.83775930863</v>
      </c>
      <c r="N14" s="23">
        <v>683631.51670293463</v>
      </c>
      <c r="O14" s="23">
        <v>806576.84779566841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8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8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8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6"/>
      <c r="FO14" s="6"/>
      <c r="FP14" s="6"/>
    </row>
    <row r="15" spans="1:173" ht="15.75" x14ac:dyDescent="0.25">
      <c r="A15" s="19" t="s">
        <v>34</v>
      </c>
      <c r="B15" s="18" t="s">
        <v>6</v>
      </c>
      <c r="C15" s="1">
        <v>2576408.2521551643</v>
      </c>
      <c r="D15" s="1">
        <v>2423545.4017721233</v>
      </c>
      <c r="E15" s="1">
        <v>2543683.5657943371</v>
      </c>
      <c r="F15" s="1">
        <v>2423766.1470774258</v>
      </c>
      <c r="G15" s="1">
        <v>2686624.3358101249</v>
      </c>
      <c r="H15" s="1">
        <v>2779939.9172762833</v>
      </c>
      <c r="I15" s="1">
        <v>2936681.9736547614</v>
      </c>
      <c r="J15" s="1">
        <v>3193016.7663297309</v>
      </c>
      <c r="K15" s="1">
        <v>3179578.5289624552</v>
      </c>
      <c r="L15" s="1">
        <v>2910749.2399180578</v>
      </c>
      <c r="M15" s="23">
        <v>3454087.981085517</v>
      </c>
      <c r="N15" s="23">
        <v>4249187.7949710405</v>
      </c>
      <c r="O15" s="23">
        <v>4719380.9664054709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8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8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8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6"/>
      <c r="FO15" s="6"/>
      <c r="FP15" s="6"/>
    </row>
    <row r="16" spans="1:173" s="40" customFormat="1" ht="15.75" x14ac:dyDescent="0.25">
      <c r="A16" s="38"/>
      <c r="B16" s="39" t="s">
        <v>29</v>
      </c>
      <c r="C16" s="32">
        <f>+C13+C14+C15</f>
        <v>4087595.0638882136</v>
      </c>
      <c r="D16" s="32">
        <f t="shared" ref="D16:H16" si="2">+D13+D14+D15</f>
        <v>3467399.1333534019</v>
      </c>
      <c r="E16" s="32">
        <f t="shared" si="2"/>
        <v>4525343.6654484849</v>
      </c>
      <c r="F16" s="32">
        <f t="shared" si="2"/>
        <v>5122461.5295134988</v>
      </c>
      <c r="G16" s="32">
        <f t="shared" si="2"/>
        <v>5093395.0675217221</v>
      </c>
      <c r="H16" s="32">
        <f t="shared" si="2"/>
        <v>5751611.5745301489</v>
      </c>
      <c r="I16" s="32">
        <f t="shared" ref="I16:K16" si="3">+I13+I14+I15</f>
        <v>6135639.593257051</v>
      </c>
      <c r="J16" s="32">
        <f t="shared" si="3"/>
        <v>6461741.0303937029</v>
      </c>
      <c r="K16" s="32">
        <f t="shared" si="3"/>
        <v>6583938.3893458359</v>
      </c>
      <c r="L16" s="32">
        <f t="shared" ref="L16:M16" si="4">+L13+L14+L15</f>
        <v>6671639.0378331095</v>
      </c>
      <c r="M16" s="32">
        <f t="shared" si="4"/>
        <v>7310098.9608686753</v>
      </c>
      <c r="N16" s="32">
        <f t="shared" ref="N16:O16" si="5">+N13+N14+N15</f>
        <v>8001443.4429148622</v>
      </c>
      <c r="O16" s="32">
        <f t="shared" si="5"/>
        <v>8636924.0889161117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29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29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29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27"/>
      <c r="FO16" s="27"/>
      <c r="FP16" s="27"/>
      <c r="FQ16" s="34"/>
    </row>
    <row r="17" spans="1:173" s="37" customFormat="1" ht="15.75" x14ac:dyDescent="0.25">
      <c r="A17" s="35" t="s">
        <v>35</v>
      </c>
      <c r="B17" s="36" t="s">
        <v>7</v>
      </c>
      <c r="C17" s="28">
        <f>C18+C19</f>
        <v>4325612.0754727535</v>
      </c>
      <c r="D17" s="28">
        <f t="shared" ref="D17:H17" si="6">D18+D19</f>
        <v>4597175.2046314524</v>
      </c>
      <c r="E17" s="28">
        <f t="shared" si="6"/>
        <v>4480450.688112624</v>
      </c>
      <c r="F17" s="28">
        <f t="shared" si="6"/>
        <v>4166903.9216541429</v>
      </c>
      <c r="G17" s="28">
        <f t="shared" si="6"/>
        <v>4861650.5978906136</v>
      </c>
      <c r="H17" s="28">
        <f t="shared" si="6"/>
        <v>5231317.686857013</v>
      </c>
      <c r="I17" s="28">
        <f t="shared" ref="I17:K17" si="7">I18+I19</f>
        <v>5862682.7647150317</v>
      </c>
      <c r="J17" s="28">
        <f t="shared" si="7"/>
        <v>6343853.7153148381</v>
      </c>
      <c r="K17" s="28">
        <f t="shared" si="7"/>
        <v>6592991.8187053595</v>
      </c>
      <c r="L17" s="28">
        <f t="shared" ref="L17:M17" si="8">L18+L19</f>
        <v>5478882.2775752563</v>
      </c>
      <c r="M17" s="28">
        <f t="shared" si="8"/>
        <v>5278430.3273204137</v>
      </c>
      <c r="N17" s="28">
        <f t="shared" ref="N17:O17" si="9">N18+N19</f>
        <v>6099033.9440205917</v>
      </c>
      <c r="O17" s="28">
        <f t="shared" si="9"/>
        <v>6944454.8088570219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7"/>
      <c r="FO17" s="27"/>
      <c r="FP17" s="27"/>
      <c r="FQ17" s="34"/>
    </row>
    <row r="18" spans="1:173" ht="15.75" x14ac:dyDescent="0.25">
      <c r="A18" s="17">
        <v>6.1</v>
      </c>
      <c r="B18" s="18" t="s">
        <v>8</v>
      </c>
      <c r="C18" s="4">
        <v>4056408.9689381476</v>
      </c>
      <c r="D18" s="4">
        <v>4330890.0605218764</v>
      </c>
      <c r="E18" s="4">
        <v>4203782.4343359666</v>
      </c>
      <c r="F18" s="4">
        <v>3906189.123289811</v>
      </c>
      <c r="G18" s="4">
        <v>4591463.5579705257</v>
      </c>
      <c r="H18" s="4">
        <v>4952552.9225719217</v>
      </c>
      <c r="I18" s="4">
        <v>5552968.3000902031</v>
      </c>
      <c r="J18" s="4">
        <v>5997743.9614924202</v>
      </c>
      <c r="K18" s="4">
        <v>6236663.7612686334</v>
      </c>
      <c r="L18" s="4">
        <v>5345592.3306089425</v>
      </c>
      <c r="M18" s="25">
        <v>5101331.3667568872</v>
      </c>
      <c r="N18" s="25">
        <v>5757961.8957782844</v>
      </c>
      <c r="O18" s="25">
        <v>6504031.5877782051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6"/>
      <c r="FO18" s="6"/>
      <c r="FP18" s="6"/>
    </row>
    <row r="19" spans="1:173" ht="15.75" x14ac:dyDescent="0.25">
      <c r="A19" s="17">
        <v>6.2</v>
      </c>
      <c r="B19" s="18" t="s">
        <v>9</v>
      </c>
      <c r="C19" s="4">
        <v>269203.10653460561</v>
      </c>
      <c r="D19" s="4">
        <v>266285.14410957595</v>
      </c>
      <c r="E19" s="4">
        <v>276668.2537766571</v>
      </c>
      <c r="F19" s="4">
        <v>260714.79836433177</v>
      </c>
      <c r="G19" s="4">
        <v>270187.03992008785</v>
      </c>
      <c r="H19" s="4">
        <v>278764.76428509172</v>
      </c>
      <c r="I19" s="4">
        <v>309714.46462482837</v>
      </c>
      <c r="J19" s="4">
        <v>346109.75382241764</v>
      </c>
      <c r="K19" s="4">
        <v>356328.05743672629</v>
      </c>
      <c r="L19" s="4">
        <v>133289.94696631414</v>
      </c>
      <c r="M19" s="25">
        <v>177098.96056352637</v>
      </c>
      <c r="N19" s="25">
        <v>341072.04824230756</v>
      </c>
      <c r="O19" s="25">
        <v>440423.22107881639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6"/>
      <c r="FO19" s="6"/>
      <c r="FP19" s="6"/>
    </row>
    <row r="20" spans="1:173" s="37" customFormat="1" ht="30" x14ac:dyDescent="0.25">
      <c r="A20" s="41" t="s">
        <v>36</v>
      </c>
      <c r="B20" s="42" t="s">
        <v>10</v>
      </c>
      <c r="C20" s="28">
        <f>SUM(C21:C27)</f>
        <v>1484506.5506514679</v>
      </c>
      <c r="D20" s="28">
        <f t="shared" ref="D20:O20" si="10">SUM(D21:D27)</f>
        <v>1749017.2468741694</v>
      </c>
      <c r="E20" s="28">
        <f t="shared" si="10"/>
        <v>1938576.8805279834</v>
      </c>
      <c r="F20" s="28">
        <f t="shared" si="10"/>
        <v>2165371.8561976664</v>
      </c>
      <c r="G20" s="28">
        <f t="shared" si="10"/>
        <v>2450662.6074863737</v>
      </c>
      <c r="H20" s="28">
        <f t="shared" si="10"/>
        <v>2448816.990828116</v>
      </c>
      <c r="I20" s="28">
        <f t="shared" si="10"/>
        <v>2575759.8822681727</v>
      </c>
      <c r="J20" s="28">
        <f t="shared" si="10"/>
        <v>2873587.0354758324</v>
      </c>
      <c r="K20" s="28">
        <f t="shared" si="10"/>
        <v>3067234.351624127</v>
      </c>
      <c r="L20" s="28">
        <f t="shared" si="10"/>
        <v>2349939.7972928248</v>
      </c>
      <c r="M20" s="28">
        <f t="shared" si="10"/>
        <v>3187111.5259344378</v>
      </c>
      <c r="N20" s="28">
        <f t="shared" si="10"/>
        <v>3272248.5717855096</v>
      </c>
      <c r="O20" s="28">
        <f t="shared" si="10"/>
        <v>3628722.4045533934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7"/>
      <c r="FO20" s="27"/>
      <c r="FP20" s="27"/>
      <c r="FQ20" s="34"/>
    </row>
    <row r="21" spans="1:173" ht="15.75" x14ac:dyDescent="0.25">
      <c r="A21" s="17">
        <v>7.1</v>
      </c>
      <c r="B21" s="18" t="s">
        <v>11</v>
      </c>
      <c r="C21" s="4">
        <v>202241.06802183919</v>
      </c>
      <c r="D21" s="4">
        <v>260549.76628833706</v>
      </c>
      <c r="E21" s="4">
        <v>308811.39240914531</v>
      </c>
      <c r="F21" s="4">
        <v>304032</v>
      </c>
      <c r="G21" s="4">
        <v>289274</v>
      </c>
      <c r="H21" s="4">
        <v>225794</v>
      </c>
      <c r="I21" s="4">
        <v>229982.02361300151</v>
      </c>
      <c r="J21" s="4">
        <v>275303.8432525617</v>
      </c>
      <c r="K21" s="4">
        <v>304639.09695398575</v>
      </c>
      <c r="L21" s="4">
        <v>200894</v>
      </c>
      <c r="M21" s="25">
        <v>258367.17479660024</v>
      </c>
      <c r="N21" s="25">
        <v>258619.48575319571</v>
      </c>
      <c r="O21" s="25">
        <v>267500.27458456671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6"/>
      <c r="FO21" s="6"/>
      <c r="FP21" s="6"/>
    </row>
    <row r="22" spans="1:173" ht="15.75" x14ac:dyDescent="0.25">
      <c r="A22" s="17">
        <v>7.2</v>
      </c>
      <c r="B22" s="18" t="s">
        <v>12</v>
      </c>
      <c r="C22" s="4">
        <v>758154.00096789061</v>
      </c>
      <c r="D22" s="4">
        <v>907744.51912371023</v>
      </c>
      <c r="E22" s="4">
        <v>1026526.6690924298</v>
      </c>
      <c r="F22" s="4">
        <v>1151386.1298619728</v>
      </c>
      <c r="G22" s="4">
        <v>1275602.3320252572</v>
      </c>
      <c r="H22" s="4">
        <v>1383909.8433270252</v>
      </c>
      <c r="I22" s="4">
        <v>1577847.9168517715</v>
      </c>
      <c r="J22" s="4">
        <v>1777070.948991037</v>
      </c>
      <c r="K22" s="4">
        <v>1936295.2591914036</v>
      </c>
      <c r="L22" s="4">
        <v>1393823.4813567339</v>
      </c>
      <c r="M22" s="25">
        <v>2055491.2498621698</v>
      </c>
      <c r="N22" s="25">
        <v>2009830.6915935616</v>
      </c>
      <c r="O22" s="25">
        <v>2224677.212989667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6"/>
      <c r="FO22" s="6"/>
      <c r="FP22" s="6"/>
    </row>
    <row r="23" spans="1:173" ht="15.75" x14ac:dyDescent="0.25">
      <c r="A23" s="17">
        <v>7.3</v>
      </c>
      <c r="B23" s="18" t="s">
        <v>13</v>
      </c>
      <c r="C23" s="4">
        <v>4366.9267940641421</v>
      </c>
      <c r="D23" s="4">
        <v>1812.7138308464382</v>
      </c>
      <c r="E23" s="4">
        <v>743.81853832099978</v>
      </c>
      <c r="F23" s="4">
        <v>981.13311287252054</v>
      </c>
      <c r="G23" s="4">
        <v>969.10033576499313</v>
      </c>
      <c r="H23" s="4">
        <v>1734.4987386662524</v>
      </c>
      <c r="I23" s="4">
        <v>1461.5474723748525</v>
      </c>
      <c r="J23" s="4">
        <v>2673.3894726029025</v>
      </c>
      <c r="K23" s="4">
        <v>2671.875275285417</v>
      </c>
      <c r="L23" s="4">
        <v>2306.0629694854078</v>
      </c>
      <c r="M23" s="25">
        <v>3803.5674593595486</v>
      </c>
      <c r="N23" s="25">
        <v>5472.9358652118572</v>
      </c>
      <c r="O23" s="25">
        <v>6336.7148909311609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6"/>
      <c r="FO23" s="6"/>
      <c r="FP23" s="6"/>
    </row>
    <row r="24" spans="1:173" ht="15.75" x14ac:dyDescent="0.25">
      <c r="A24" s="17">
        <v>7.4</v>
      </c>
      <c r="B24" s="18" t="s">
        <v>14</v>
      </c>
      <c r="C24" s="4">
        <v>1476.3676831370576</v>
      </c>
      <c r="D24" s="4">
        <v>3715.9050685388975</v>
      </c>
      <c r="E24" s="4">
        <v>1679.3810160845992</v>
      </c>
      <c r="F24" s="4">
        <v>3940.8306687199092</v>
      </c>
      <c r="G24" s="4">
        <v>10044.376671791586</v>
      </c>
      <c r="H24" s="4">
        <v>11903.552339926855</v>
      </c>
      <c r="I24" s="4">
        <v>14822.01354224918</v>
      </c>
      <c r="J24" s="4">
        <v>7399.99075093595</v>
      </c>
      <c r="K24" s="4">
        <v>12083.250080578153</v>
      </c>
      <c r="L24" s="4">
        <v>-878.84877300994401</v>
      </c>
      <c r="M24" s="25">
        <v>-1965.9910464790971</v>
      </c>
      <c r="N24" s="25">
        <v>2047.6240292645489</v>
      </c>
      <c r="O24" s="25">
        <v>2367.1722442766841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6"/>
      <c r="FO24" s="6"/>
      <c r="FP24" s="6"/>
    </row>
    <row r="25" spans="1:173" ht="15.75" x14ac:dyDescent="0.25">
      <c r="A25" s="17">
        <v>7.5</v>
      </c>
      <c r="B25" s="18" t="s">
        <v>15</v>
      </c>
      <c r="C25" s="4">
        <v>76053.934298346867</v>
      </c>
      <c r="D25" s="4">
        <v>89870.10820779622</v>
      </c>
      <c r="E25" s="4">
        <v>102124.38001930235</v>
      </c>
      <c r="F25" s="4">
        <v>116910.81417777701</v>
      </c>
      <c r="G25" s="4">
        <v>129283.13332629958</v>
      </c>
      <c r="H25" s="4">
        <v>143758.35779165046</v>
      </c>
      <c r="I25" s="4">
        <v>161502.19903711046</v>
      </c>
      <c r="J25" s="4">
        <v>176292.9051654638</v>
      </c>
      <c r="K25" s="4">
        <v>190816.11901968269</v>
      </c>
      <c r="L25" s="4">
        <v>126229.82220024298</v>
      </c>
      <c r="M25" s="25">
        <v>192064.65496842694</v>
      </c>
      <c r="N25" s="25">
        <v>202230.53260442807</v>
      </c>
      <c r="O25" s="25">
        <v>222149.31620104672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6"/>
      <c r="FO25" s="6"/>
      <c r="FP25" s="6"/>
    </row>
    <row r="26" spans="1:173" ht="15.75" x14ac:dyDescent="0.25">
      <c r="A26" s="17">
        <v>7.6</v>
      </c>
      <c r="B26" s="18" t="s">
        <v>16</v>
      </c>
      <c r="C26" s="4">
        <v>6334.8239922341209</v>
      </c>
      <c r="D26" s="4">
        <v>6841.4113973946969</v>
      </c>
      <c r="E26" s="4">
        <v>5953.4144267776692</v>
      </c>
      <c r="F26" s="4">
        <v>6203.894645375397</v>
      </c>
      <c r="G26" s="4">
        <v>6576.4114112539492</v>
      </c>
      <c r="H26" s="4">
        <v>6822.3023250330716</v>
      </c>
      <c r="I26" s="4">
        <v>9388.0723462348706</v>
      </c>
      <c r="J26" s="4">
        <v>24094.957843231234</v>
      </c>
      <c r="K26" s="4">
        <v>24530.671395101675</v>
      </c>
      <c r="L26" s="4">
        <v>23657.952207130638</v>
      </c>
      <c r="M26" s="25">
        <v>22711.576693064966</v>
      </c>
      <c r="N26" s="25">
        <v>24226.173069589793</v>
      </c>
      <c r="O26" s="25">
        <v>28648.783689662399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6"/>
      <c r="FO26" s="6"/>
      <c r="FP26" s="6"/>
    </row>
    <row r="27" spans="1:173" ht="30" x14ac:dyDescent="0.25">
      <c r="A27" s="17">
        <v>7.7</v>
      </c>
      <c r="B27" s="18" t="s">
        <v>17</v>
      </c>
      <c r="C27" s="4">
        <v>435879.42889395583</v>
      </c>
      <c r="D27" s="4">
        <v>478482.82295754598</v>
      </c>
      <c r="E27" s="4">
        <v>492737.82502592274</v>
      </c>
      <c r="F27" s="4">
        <v>581917.0537309486</v>
      </c>
      <c r="G27" s="4">
        <v>738913.25371600664</v>
      </c>
      <c r="H27" s="4">
        <v>674894.43630581396</v>
      </c>
      <c r="I27" s="4">
        <v>580756.1094054305</v>
      </c>
      <c r="J27" s="4">
        <v>610751</v>
      </c>
      <c r="K27" s="4">
        <v>596198.07970809017</v>
      </c>
      <c r="L27" s="4">
        <v>603907.32733224216</v>
      </c>
      <c r="M27" s="25">
        <v>656639.29320129461</v>
      </c>
      <c r="N27" s="25">
        <v>769821.12887025869</v>
      </c>
      <c r="O27" s="25">
        <v>877042.92995324265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6"/>
      <c r="FO27" s="6"/>
      <c r="FP27" s="6"/>
    </row>
    <row r="28" spans="1:173" ht="15.75" x14ac:dyDescent="0.25">
      <c r="A28" s="19" t="s">
        <v>37</v>
      </c>
      <c r="B28" s="18" t="s">
        <v>18</v>
      </c>
      <c r="C28" s="4">
        <v>869974.14623510337</v>
      </c>
      <c r="D28" s="4">
        <v>941216.51332247769</v>
      </c>
      <c r="E28" s="4">
        <v>1009475.7803164216</v>
      </c>
      <c r="F28" s="4">
        <v>1145354</v>
      </c>
      <c r="G28" s="4">
        <v>1202079</v>
      </c>
      <c r="H28" s="4">
        <v>1131431</v>
      </c>
      <c r="I28" s="4">
        <v>1313963</v>
      </c>
      <c r="J28" s="4">
        <v>1790716.9541181601</v>
      </c>
      <c r="K28" s="4">
        <v>1863048.9716937353</v>
      </c>
      <c r="L28" s="4">
        <v>1881084</v>
      </c>
      <c r="M28" s="25">
        <v>1838621.8119685235</v>
      </c>
      <c r="N28" s="25">
        <v>1937662.1058944734</v>
      </c>
      <c r="O28" s="25">
        <v>2086923.647573452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6"/>
      <c r="FO28" s="6"/>
      <c r="FP28" s="6"/>
    </row>
    <row r="29" spans="1:173" ht="30" x14ac:dyDescent="0.25">
      <c r="A29" s="19" t="s">
        <v>38</v>
      </c>
      <c r="B29" s="18" t="s">
        <v>19</v>
      </c>
      <c r="C29" s="4">
        <v>2529778.6418060614</v>
      </c>
      <c r="D29" s="4">
        <v>2572395.0535674496</v>
      </c>
      <c r="E29" s="4">
        <v>2654816.1786371777</v>
      </c>
      <c r="F29" s="4">
        <v>2728481.1931481771</v>
      </c>
      <c r="G29" s="4">
        <v>2625371.974910405</v>
      </c>
      <c r="H29" s="4">
        <v>2705645.1736463346</v>
      </c>
      <c r="I29" s="4">
        <v>2840803.7158687678</v>
      </c>
      <c r="J29" s="4">
        <v>3024615.5854354301</v>
      </c>
      <c r="K29" s="4">
        <v>3041240.6435964308</v>
      </c>
      <c r="L29" s="4">
        <v>2969307.7733390615</v>
      </c>
      <c r="M29" s="25">
        <v>3364447.1580930213</v>
      </c>
      <c r="N29" s="25">
        <v>3591090.2158063264</v>
      </c>
      <c r="O29" s="25">
        <v>3820764.3916422524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6"/>
      <c r="FO29" s="6"/>
      <c r="FP29" s="6"/>
    </row>
    <row r="30" spans="1:173" ht="15.75" x14ac:dyDescent="0.25">
      <c r="A30" s="19" t="s">
        <v>39</v>
      </c>
      <c r="B30" s="18" t="s">
        <v>54</v>
      </c>
      <c r="C30" s="4">
        <v>1048516</v>
      </c>
      <c r="D30" s="4">
        <v>1019107.928448821</v>
      </c>
      <c r="E30" s="4">
        <v>955343.59846340469</v>
      </c>
      <c r="F30" s="4">
        <v>991017.63695005316</v>
      </c>
      <c r="G30" s="4">
        <v>993252.99379596568</v>
      </c>
      <c r="H30" s="4">
        <v>1070845.7737163419</v>
      </c>
      <c r="I30" s="4">
        <v>1188080.9896260872</v>
      </c>
      <c r="J30" s="4">
        <v>1415802.8161306363</v>
      </c>
      <c r="K30" s="4">
        <v>1530874.6980334378</v>
      </c>
      <c r="L30" s="4">
        <v>1410199.0338280357</v>
      </c>
      <c r="M30" s="25">
        <v>1531389.2880097667</v>
      </c>
      <c r="N30" s="25">
        <v>1815248.5183653433</v>
      </c>
      <c r="O30" s="25">
        <v>1993419.1309555655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6"/>
      <c r="FO30" s="6"/>
      <c r="FP30" s="6"/>
    </row>
    <row r="31" spans="1:173" ht="15.75" x14ac:dyDescent="0.25">
      <c r="A31" s="19" t="s">
        <v>40</v>
      </c>
      <c r="B31" s="18" t="s">
        <v>20</v>
      </c>
      <c r="C31" s="4">
        <v>2156685.5202858346</v>
      </c>
      <c r="D31" s="4">
        <v>2455029.153290201</v>
      </c>
      <c r="E31" s="4">
        <v>2661293.0510515557</v>
      </c>
      <c r="F31" s="4">
        <v>2808212.8913714248</v>
      </c>
      <c r="G31" s="4">
        <v>2996667.7994768834</v>
      </c>
      <c r="H31" s="4">
        <v>3224909.9749858249</v>
      </c>
      <c r="I31" s="4">
        <v>3822023.0209262031</v>
      </c>
      <c r="J31" s="4">
        <v>4671110.5169512099</v>
      </c>
      <c r="K31" s="4">
        <v>4866047.3958639242</v>
      </c>
      <c r="L31" s="4">
        <v>3813971.3536917572</v>
      </c>
      <c r="M31" s="25">
        <v>4059502.4743027324</v>
      </c>
      <c r="N31" s="25">
        <v>4938106.2823408321</v>
      </c>
      <c r="O31" s="25">
        <v>5513635.865288741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6"/>
      <c r="FO31" s="6"/>
      <c r="FP31" s="6"/>
    </row>
    <row r="32" spans="1:173" s="40" customFormat="1" ht="15.75" x14ac:dyDescent="0.25">
      <c r="A32" s="38"/>
      <c r="B32" s="39" t="s">
        <v>30</v>
      </c>
      <c r="C32" s="32">
        <f>C17+C20+C28+C29+C30+C31</f>
        <v>12415072.934451222</v>
      </c>
      <c r="D32" s="32">
        <f t="shared" ref="D32:G32" si="11">D17+D20+D28+D29+D30+D31</f>
        <v>13333941.100134572</v>
      </c>
      <c r="E32" s="32">
        <f t="shared" si="11"/>
        <v>13699956.177109167</v>
      </c>
      <c r="F32" s="32">
        <f t="shared" si="11"/>
        <v>14005341.499321464</v>
      </c>
      <c r="G32" s="32">
        <f t="shared" si="11"/>
        <v>15129684.97356024</v>
      </c>
      <c r="H32" s="32">
        <f t="shared" ref="H32:K32" si="12">H17+H20+H28+H29+H30+H31</f>
        <v>15812966.60003363</v>
      </c>
      <c r="I32" s="32">
        <f t="shared" si="12"/>
        <v>17603313.373404261</v>
      </c>
      <c r="J32" s="32">
        <f t="shared" si="12"/>
        <v>20119686.623426106</v>
      </c>
      <c r="K32" s="32">
        <f t="shared" si="12"/>
        <v>20961437.879517015</v>
      </c>
      <c r="L32" s="32">
        <f t="shared" ref="L32:M32" si="13">L17+L20+L28+L29+L30+L31</f>
        <v>17903384.235726934</v>
      </c>
      <c r="M32" s="32">
        <f t="shared" si="13"/>
        <v>19259502.585628893</v>
      </c>
      <c r="N32" s="32">
        <f t="shared" ref="N32" si="14">N17+N20+N28+N29+N30+N31</f>
        <v>21653389.638213076</v>
      </c>
      <c r="O32" s="32">
        <f t="shared" ref="O32" si="15">O17+O20+O28+O29+O30+O31</f>
        <v>23987920.248870425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27"/>
      <c r="FO32" s="27"/>
      <c r="FP32" s="27"/>
      <c r="FQ32" s="34"/>
    </row>
    <row r="33" spans="1:173" s="37" customFormat="1" ht="15.75" x14ac:dyDescent="0.25">
      <c r="A33" s="35" t="s">
        <v>27</v>
      </c>
      <c r="B33" s="43" t="s">
        <v>51</v>
      </c>
      <c r="C33" s="33">
        <f t="shared" ref="C33:H33" si="16">C6+C11+C13+C14+C15+C17+C20+C28+C29+C30+C31</f>
        <v>22305198.05354381</v>
      </c>
      <c r="D33" s="33">
        <f t="shared" si="16"/>
        <v>23169108.102472637</v>
      </c>
      <c r="E33" s="33">
        <f t="shared" si="16"/>
        <v>23792723.762011416</v>
      </c>
      <c r="F33" s="33">
        <f t="shared" si="16"/>
        <v>24567440.860583827</v>
      </c>
      <c r="G33" s="33">
        <f t="shared" si="16"/>
        <v>25880101.110842567</v>
      </c>
      <c r="H33" s="33">
        <f t="shared" si="16"/>
        <v>27740756.871922486</v>
      </c>
      <c r="I33" s="33">
        <f t="shared" ref="I33:K33" si="17">I6+I11+I13+I14+I15+I17+I20+I28+I29+I30+I31</f>
        <v>30340380.944453999</v>
      </c>
      <c r="J33" s="33">
        <f t="shared" si="17"/>
        <v>33115465.191859014</v>
      </c>
      <c r="K33" s="33">
        <f t="shared" si="17"/>
        <v>34273400.194396794</v>
      </c>
      <c r="L33" s="33">
        <f t="shared" ref="L33:M33" si="18">L6+L11+L13+L14+L15+L17+L20+L28+L29+L30+L31</f>
        <v>31652379.376572791</v>
      </c>
      <c r="M33" s="33">
        <f t="shared" si="18"/>
        <v>33912738.045599632</v>
      </c>
      <c r="N33" s="33">
        <f t="shared" ref="N33" si="19">N6+N11+N13+N14+N15+N17+N20+N28+N29+N30+N31</f>
        <v>37453458.058431432</v>
      </c>
      <c r="O33" s="33">
        <f t="shared" ref="O33" si="20">O6+O11+O13+O14+O15+O17+O20+O28+O29+O30+O31</f>
        <v>40869135.06593632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7"/>
      <c r="FO33" s="27"/>
      <c r="FP33" s="27"/>
      <c r="FQ33" s="34"/>
    </row>
    <row r="34" spans="1:173" s="40" customFormat="1" ht="15.75" x14ac:dyDescent="0.25">
      <c r="A34" s="44" t="s">
        <v>43</v>
      </c>
      <c r="B34" s="45" t="s">
        <v>25</v>
      </c>
      <c r="C34" s="30">
        <f>GSVA_const!C34</f>
        <v>1716948.3994893769</v>
      </c>
      <c r="D34" s="30">
        <f>GSVA_const!D34</f>
        <v>1958839.3193535015</v>
      </c>
      <c r="E34" s="30">
        <f>GSVA_const!E34</f>
        <v>2263772.08212446</v>
      </c>
      <c r="F34" s="30">
        <f>GSVA_const!F34</f>
        <v>2679293.2557065655</v>
      </c>
      <c r="G34" s="30">
        <f>GSVA_const!G34</f>
        <v>3089963</v>
      </c>
      <c r="H34" s="30">
        <f>GSVA_const!H34</f>
        <v>3322482.583317643</v>
      </c>
      <c r="I34" s="30">
        <f>GSVA_const!I34</f>
        <v>2782027.0751692196</v>
      </c>
      <c r="J34" s="30">
        <f>GSVA_const!J34</f>
        <v>3250565.9928619303</v>
      </c>
      <c r="K34" s="30">
        <f>GSVA_const!K34</f>
        <v>3309808.3545440934</v>
      </c>
      <c r="L34" s="30">
        <f>GSVA_const!L34</f>
        <v>3880695.8979451535</v>
      </c>
      <c r="M34" s="30">
        <f>GSVA_const!M34</f>
        <v>3846763.7441446749</v>
      </c>
      <c r="N34" s="30">
        <f>GSVA_const!N34</f>
        <v>4029191.9405859686</v>
      </c>
      <c r="O34" s="30">
        <f>GSVA_const!O34</f>
        <v>4220271.5773210609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4"/>
      <c r="FN34" s="34"/>
      <c r="FO34" s="34"/>
      <c r="FP34" s="34"/>
      <c r="FQ34" s="34"/>
    </row>
    <row r="35" spans="1:173" s="40" customFormat="1" ht="15.75" x14ac:dyDescent="0.25">
      <c r="A35" s="44" t="s">
        <v>44</v>
      </c>
      <c r="B35" s="45" t="s">
        <v>24</v>
      </c>
      <c r="C35" s="30">
        <f>GSVA_const!C35</f>
        <v>1172402</v>
      </c>
      <c r="D35" s="30">
        <f>GSVA_const!D35</f>
        <v>1434692.2973657362</v>
      </c>
      <c r="E35" s="30">
        <f>GSVA_const!E35</f>
        <v>1365021.6432297127</v>
      </c>
      <c r="F35" s="30">
        <f>GSVA_const!F35</f>
        <v>1672852.9003961601</v>
      </c>
      <c r="G35" s="30">
        <f>GSVA_const!G35</f>
        <v>2050104</v>
      </c>
      <c r="H35" s="30">
        <f>GSVA_const!H35</f>
        <v>2136752.024100923</v>
      </c>
      <c r="I35" s="30">
        <f>GSVA_const!I35</f>
        <v>1861894.3712148196</v>
      </c>
      <c r="J35" s="30">
        <f>GSVA_const!J35</f>
        <v>1811486.0782232382</v>
      </c>
      <c r="K35" s="30">
        <f>GSVA_const!K35</f>
        <v>1659070.9687078902</v>
      </c>
      <c r="L35" s="30">
        <f>GSVA_const!L35</f>
        <v>2697685.4327400504</v>
      </c>
      <c r="M35" s="30">
        <f>GSVA_const!M35</f>
        <v>3401247.0771628991</v>
      </c>
      <c r="N35" s="30">
        <f>GSVA_const!N35</f>
        <v>3800351.5128400717</v>
      </c>
      <c r="O35" s="30">
        <f>GSVA_const!O35</f>
        <v>3953485.8286994817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4"/>
      <c r="FN35" s="34"/>
      <c r="FO35" s="34"/>
      <c r="FP35" s="34"/>
      <c r="FQ35" s="34"/>
    </row>
    <row r="36" spans="1:173" s="40" customFormat="1" ht="15.75" x14ac:dyDescent="0.25">
      <c r="A36" s="44" t="s">
        <v>45</v>
      </c>
      <c r="B36" s="45" t="s">
        <v>63</v>
      </c>
      <c r="C36" s="32">
        <f>C33+C34-C35</f>
        <v>22849744.453033186</v>
      </c>
      <c r="D36" s="32">
        <f t="shared" ref="D36:M36" si="21">D33+D34-D35</f>
        <v>23693255.124460403</v>
      </c>
      <c r="E36" s="32">
        <f t="shared" si="21"/>
        <v>24691474.200906165</v>
      </c>
      <c r="F36" s="32">
        <f t="shared" si="21"/>
        <v>25573881.21589423</v>
      </c>
      <c r="G36" s="32">
        <f t="shared" si="21"/>
        <v>26919960.110842567</v>
      </c>
      <c r="H36" s="32">
        <f t="shared" si="21"/>
        <v>28926487.431139208</v>
      </c>
      <c r="I36" s="32">
        <f t="shared" si="21"/>
        <v>31260513.648408402</v>
      </c>
      <c r="J36" s="32">
        <f t="shared" si="21"/>
        <v>34554545.106497712</v>
      </c>
      <c r="K36" s="32">
        <f t="shared" si="21"/>
        <v>35924137.580233</v>
      </c>
      <c r="L36" s="32">
        <f t="shared" si="21"/>
        <v>32835389.841777895</v>
      </c>
      <c r="M36" s="32">
        <f t="shared" si="21"/>
        <v>34358254.712581411</v>
      </c>
      <c r="N36" s="32">
        <f t="shared" ref="N36" si="22">N33+N34-N35</f>
        <v>37682298.486177333</v>
      </c>
      <c r="O36" s="32">
        <f t="shared" ref="O36" si="23">O33+O34-O35</f>
        <v>41135920.814557895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4"/>
      <c r="FN36" s="34"/>
      <c r="FO36" s="34"/>
      <c r="FP36" s="34"/>
      <c r="FQ36" s="34"/>
    </row>
    <row r="37" spans="1:173" s="40" customFormat="1" ht="15.75" x14ac:dyDescent="0.25">
      <c r="A37" s="44" t="s">
        <v>46</v>
      </c>
      <c r="B37" s="45" t="s">
        <v>42</v>
      </c>
      <c r="C37" s="30">
        <f>GSVA_cur!C37</f>
        <v>1050570</v>
      </c>
      <c r="D37" s="30">
        <f>GSVA_cur!D37</f>
        <v>1067200</v>
      </c>
      <c r="E37" s="30">
        <f>GSVA_cur!E37</f>
        <v>1084080</v>
      </c>
      <c r="F37" s="30">
        <f>GSVA_cur!F37</f>
        <v>1101240</v>
      </c>
      <c r="G37" s="30">
        <f>GSVA_cur!G37</f>
        <v>1118670</v>
      </c>
      <c r="H37" s="30">
        <f>GSVA_cur!H37</f>
        <v>1136380</v>
      </c>
      <c r="I37" s="30">
        <f>GSVA_cur!I37</f>
        <v>1169960</v>
      </c>
      <c r="J37" s="30">
        <f>GSVA_cur!J37</f>
        <v>1187780</v>
      </c>
      <c r="K37" s="30">
        <f>GSVA_cur!K37</f>
        <v>1205590</v>
      </c>
      <c r="L37" s="30">
        <f>GSVA_cur!L37</f>
        <v>1223410</v>
      </c>
      <c r="M37" s="30">
        <f>GSVA_cur!M37</f>
        <v>1241540</v>
      </c>
      <c r="N37" s="30">
        <f>GSVA_cur!N37</f>
        <v>1259910</v>
      </c>
      <c r="O37" s="30">
        <f>GSVA_cur!O37</f>
        <v>1278551.8050968959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</row>
    <row r="38" spans="1:173" s="40" customFormat="1" ht="15.75" x14ac:dyDescent="0.25">
      <c r="A38" s="44" t="s">
        <v>47</v>
      </c>
      <c r="B38" s="45" t="s">
        <v>64</v>
      </c>
      <c r="C38" s="32">
        <f>C36/C37*1000</f>
        <v>21749.854320067378</v>
      </c>
      <c r="D38" s="32">
        <f t="shared" ref="D38:M38" si="24">D36/D37*1000</f>
        <v>22201.326016173542</v>
      </c>
      <c r="E38" s="32">
        <f t="shared" si="24"/>
        <v>22776.431813986204</v>
      </c>
      <c r="F38" s="32">
        <f t="shared" si="24"/>
        <v>23222.804489388534</v>
      </c>
      <c r="G38" s="32">
        <f t="shared" si="24"/>
        <v>24064.254973175797</v>
      </c>
      <c r="H38" s="32">
        <f t="shared" si="24"/>
        <v>25454.942388232113</v>
      </c>
      <c r="I38" s="32">
        <f t="shared" si="24"/>
        <v>26719.301214065781</v>
      </c>
      <c r="J38" s="32">
        <f t="shared" si="24"/>
        <v>29091.704782449371</v>
      </c>
      <c r="K38" s="32">
        <f t="shared" si="24"/>
        <v>29797.972428630797</v>
      </c>
      <c r="L38" s="32">
        <f t="shared" si="24"/>
        <v>26839.236103822834</v>
      </c>
      <c r="M38" s="32">
        <f t="shared" si="24"/>
        <v>27673.900730207173</v>
      </c>
      <c r="N38" s="32">
        <f t="shared" ref="N38" si="25">N36/N37*1000</f>
        <v>29908.722437457702</v>
      </c>
      <c r="O38" s="32">
        <f t="shared" ref="O38" si="26">O36/O37*1000</f>
        <v>32173.839691572284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1"/>
      <c r="BJ38" s="31"/>
      <c r="BK38" s="31"/>
      <c r="BL38" s="31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</row>
    <row r="39" spans="1:173" x14ac:dyDescent="0.25">
      <c r="A39" s="2" t="s">
        <v>75</v>
      </c>
    </row>
  </sheetData>
  <sheetProtection formatColumns="0" formatRows="0"/>
  <pageMargins left="0.70866141732283505" right="0.70866141732283505" top="0.74803149606299202" bottom="0.74803149606299202" header="0.31496062992126" footer="0.31496062992126"/>
  <pageSetup paperSize="9" scale="10" orientation="landscape" horizontalDpi="4294967295" verticalDpi="4294967295" r:id="rId1"/>
  <colBreaks count="6" manualBreakCount="6">
    <brk id="20" max="1048575" man="1"/>
    <brk id="36" max="1048575" man="1"/>
    <brk id="100" max="95" man="1"/>
    <brk id="136" max="1048575" man="1"/>
    <brk id="160" max="1048575" man="1"/>
    <brk id="168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GSVA_cur</vt:lpstr>
      <vt:lpstr>GSVA_const</vt:lpstr>
      <vt:lpstr>NSVA_cur</vt:lpstr>
      <vt:lpstr>NSVA_const</vt:lpstr>
      <vt:lpstr>GSVA_const!Print_Titles</vt:lpstr>
      <vt:lpstr>GSVA_cur!Print_Titles</vt:lpstr>
      <vt:lpstr>NSVA_const!Print_Titles</vt:lpstr>
      <vt:lpstr>NSVA_cur!Print_Titles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2024-08-16T06:21:22Z</dcterms:modified>
</cp:coreProperties>
</file>