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40C49F68-1847-4BA3-A1C1-B7B8F1E405E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GSVA_cur" sheetId="10" r:id="rId1"/>
    <sheet name="GSVA_const" sheetId="1" r:id="rId2"/>
    <sheet name="NSVA_cur" sheetId="11" r:id="rId3"/>
    <sheet name="NSVA_const" sheetId="12" r:id="rId4"/>
  </sheets>
  <externalReferences>
    <externalReference r:id="rId5"/>
  </externalReferences>
  <definedNames>
    <definedName name="_xlnm.Print_Titles" localSheetId="1">GSVA_const!$A:$B</definedName>
    <definedName name="_xlnm.Print_Titles" localSheetId="0">GSVA_cur!$A:$B</definedName>
    <definedName name="_xlnm.Print_Titles" localSheetId="3">NSVA_const!$A:$B</definedName>
    <definedName name="_xlnm.Print_Titles" localSheetId="2">NSVA_cur!$A:$B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12" l="1"/>
  <c r="O35" i="12"/>
  <c r="O37" i="12"/>
  <c r="O34" i="11"/>
  <c r="O35" i="11"/>
  <c r="O37" i="11"/>
  <c r="N37" i="12" l="1"/>
  <c r="N34" i="12"/>
  <c r="N35" i="12"/>
  <c r="C34" i="11"/>
  <c r="D34" i="11"/>
  <c r="E34" i="11"/>
  <c r="F34" i="11"/>
  <c r="G34" i="11"/>
  <c r="H34" i="11"/>
  <c r="I34" i="11"/>
  <c r="J34" i="11"/>
  <c r="K34" i="11"/>
  <c r="L34" i="11"/>
  <c r="M34" i="11"/>
  <c r="N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N6" i="11"/>
  <c r="N16" i="11"/>
  <c r="N17" i="11"/>
  <c r="N20" i="11"/>
  <c r="N37" i="11"/>
  <c r="N37" i="1"/>
  <c r="O37" i="1"/>
  <c r="N32" i="11" l="1"/>
  <c r="N33" i="11"/>
  <c r="N36" i="11" s="1"/>
  <c r="N12" i="11"/>
  <c r="N38" i="11" l="1"/>
  <c r="I2" i="1"/>
  <c r="I2" i="11"/>
  <c r="I2" i="12"/>
  <c r="I2" i="10"/>
  <c r="N20" i="1" l="1"/>
  <c r="O20" i="1"/>
  <c r="O20" i="11"/>
  <c r="N20" i="12"/>
  <c r="O20" i="12"/>
  <c r="N20" i="10"/>
  <c r="O20" i="10"/>
  <c r="N17" i="1"/>
  <c r="O17" i="1"/>
  <c r="O17" i="11"/>
  <c r="N17" i="12"/>
  <c r="O17" i="12"/>
  <c r="N17" i="10"/>
  <c r="O17" i="10"/>
  <c r="N16" i="1"/>
  <c r="O16" i="1"/>
  <c r="O16" i="11"/>
  <c r="N16" i="12"/>
  <c r="O16" i="12"/>
  <c r="N16" i="10"/>
  <c r="O16" i="10"/>
  <c r="N6" i="1"/>
  <c r="O6" i="1"/>
  <c r="O6" i="11"/>
  <c r="N6" i="12"/>
  <c r="O6" i="12"/>
  <c r="O12" i="12" s="1"/>
  <c r="N6" i="10"/>
  <c r="N12" i="10" s="1"/>
  <c r="O6" i="10"/>
  <c r="O32" i="11" l="1"/>
  <c r="O32" i="1"/>
  <c r="O12" i="10"/>
  <c r="O12" i="11"/>
  <c r="O33" i="11"/>
  <c r="O36" i="11" s="1"/>
  <c r="O38" i="11" s="1"/>
  <c r="O32" i="12"/>
  <c r="O33" i="10"/>
  <c r="O36" i="10" s="1"/>
  <c r="O12" i="1"/>
  <c r="O32" i="10"/>
  <c r="O33" i="12"/>
  <c r="O33" i="1"/>
  <c r="N33" i="1"/>
  <c r="N12" i="1"/>
  <c r="N32" i="12"/>
  <c r="N12" i="12"/>
  <c r="N33" i="12"/>
  <c r="N32" i="1"/>
  <c r="N33" i="10"/>
  <c r="N32" i="10"/>
  <c r="M34" i="12"/>
  <c r="M35" i="12"/>
  <c r="M37" i="12"/>
  <c r="M37" i="11"/>
  <c r="M37" i="1"/>
  <c r="O36" i="12" l="1"/>
  <c r="O36" i="1"/>
  <c r="O38" i="10"/>
  <c r="N36" i="1"/>
  <c r="N36" i="10"/>
  <c r="N36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7" i="12"/>
  <c r="E37" i="12"/>
  <c r="F37" i="12"/>
  <c r="G37" i="12"/>
  <c r="H37" i="12"/>
  <c r="I37" i="12"/>
  <c r="J37" i="12"/>
  <c r="K37" i="12"/>
  <c r="L37" i="12"/>
  <c r="L20" i="12"/>
  <c r="D37" i="11"/>
  <c r="E37" i="11"/>
  <c r="F37" i="11"/>
  <c r="G37" i="11"/>
  <c r="H37" i="11"/>
  <c r="I37" i="11"/>
  <c r="J37" i="11"/>
  <c r="K37" i="11"/>
  <c r="L37" i="11"/>
  <c r="L20" i="11"/>
  <c r="D37" i="1"/>
  <c r="E37" i="1"/>
  <c r="F37" i="1"/>
  <c r="G37" i="1"/>
  <c r="H37" i="1"/>
  <c r="I37" i="1"/>
  <c r="J37" i="1"/>
  <c r="K37" i="1"/>
  <c r="L37" i="1"/>
  <c r="L20" i="1"/>
  <c r="L20" i="10"/>
  <c r="O38" i="12" l="1"/>
  <c r="O38" i="1"/>
  <c r="N38" i="1"/>
  <c r="N38" i="12"/>
  <c r="N38" i="10"/>
  <c r="L16" i="1"/>
  <c r="M16" i="1"/>
  <c r="L17" i="1"/>
  <c r="M17" i="1"/>
  <c r="L16" i="11"/>
  <c r="M16" i="11"/>
  <c r="L17" i="11"/>
  <c r="M17" i="11"/>
  <c r="L16" i="12"/>
  <c r="M16" i="12"/>
  <c r="L17" i="12"/>
  <c r="M17" i="12"/>
  <c r="L16" i="10"/>
  <c r="M16" i="10"/>
  <c r="L17" i="10"/>
  <c r="M17" i="10"/>
  <c r="L6" i="1"/>
  <c r="M6" i="1"/>
  <c r="L6" i="11"/>
  <c r="M6" i="11"/>
  <c r="L6" i="12"/>
  <c r="M6" i="12"/>
  <c r="L6" i="10"/>
  <c r="M6" i="10"/>
  <c r="L32" i="12" l="1"/>
  <c r="M12" i="12"/>
  <c r="L12" i="12"/>
  <c r="L32" i="11"/>
  <c r="M12" i="11"/>
  <c r="L32" i="1"/>
  <c r="L12" i="1"/>
  <c r="L32" i="10"/>
  <c r="M12" i="1"/>
  <c r="M12" i="10"/>
  <c r="L12" i="11"/>
  <c r="L33" i="11"/>
  <c r="L33" i="12"/>
  <c r="L33" i="1"/>
  <c r="L12" i="10"/>
  <c r="L33" i="10"/>
  <c r="L36" i="10" s="1"/>
  <c r="J17" i="12"/>
  <c r="K17" i="12"/>
  <c r="D17" i="11"/>
  <c r="E17" i="11"/>
  <c r="F17" i="11"/>
  <c r="G17" i="11"/>
  <c r="H17" i="11"/>
  <c r="I17" i="11"/>
  <c r="J17" i="11"/>
  <c r="K17" i="11"/>
  <c r="D17" i="1"/>
  <c r="E17" i="1"/>
  <c r="F17" i="1"/>
  <c r="G17" i="1"/>
  <c r="H17" i="1"/>
  <c r="I17" i="1"/>
  <c r="J17" i="1"/>
  <c r="K17" i="1"/>
  <c r="D20" i="10"/>
  <c r="E20" i="10"/>
  <c r="F20" i="10"/>
  <c r="G20" i="10"/>
  <c r="H20" i="10"/>
  <c r="I20" i="10"/>
  <c r="J20" i="10"/>
  <c r="K20" i="10"/>
  <c r="D17" i="10"/>
  <c r="E17" i="10"/>
  <c r="F17" i="10"/>
  <c r="G17" i="10"/>
  <c r="H17" i="10"/>
  <c r="I17" i="10"/>
  <c r="J17" i="10"/>
  <c r="K17" i="10"/>
  <c r="L36" i="12" l="1"/>
  <c r="L38" i="12" s="1"/>
  <c r="L36" i="11"/>
  <c r="L38" i="11" s="1"/>
  <c r="L36" i="1"/>
  <c r="K20" i="1"/>
  <c r="K32" i="1" s="1"/>
  <c r="M20" i="1"/>
  <c r="K20" i="11"/>
  <c r="K32" i="11" s="1"/>
  <c r="M20" i="11"/>
  <c r="K20" i="12"/>
  <c r="M20" i="12"/>
  <c r="K32" i="10"/>
  <c r="M20" i="10"/>
  <c r="K16" i="1"/>
  <c r="K16" i="11"/>
  <c r="K16" i="12"/>
  <c r="K16" i="10"/>
  <c r="K6" i="1"/>
  <c r="K6" i="11"/>
  <c r="K6" i="12"/>
  <c r="K6" i="10"/>
  <c r="K33" i="11" l="1"/>
  <c r="K36" i="11" s="1"/>
  <c r="K38" i="11" s="1"/>
  <c r="M32" i="12"/>
  <c r="M33" i="12"/>
  <c r="M32" i="11"/>
  <c r="M33" i="11"/>
  <c r="M33" i="1"/>
  <c r="M32" i="1"/>
  <c r="M33" i="10"/>
  <c r="M36" i="10" s="1"/>
  <c r="M32" i="10"/>
  <c r="K32" i="12"/>
  <c r="L38" i="1"/>
  <c r="L38" i="10"/>
  <c r="K33" i="12"/>
  <c r="K12" i="10"/>
  <c r="K12" i="1"/>
  <c r="K33" i="1"/>
  <c r="K33" i="10"/>
  <c r="K36" i="10" s="1"/>
  <c r="K12" i="12"/>
  <c r="K12" i="11"/>
  <c r="M36" i="12" l="1"/>
  <c r="M38" i="12" s="1"/>
  <c r="M36" i="11"/>
  <c r="M38" i="11" s="1"/>
  <c r="M36" i="1"/>
  <c r="K36" i="12"/>
  <c r="K38" i="12" s="1"/>
  <c r="K36" i="1"/>
  <c r="C35" i="12"/>
  <c r="C34" i="12"/>
  <c r="M38" i="1" l="1"/>
  <c r="M38" i="10"/>
  <c r="K38" i="1"/>
  <c r="K38" i="10"/>
  <c r="H6" i="1" l="1"/>
  <c r="C37" i="1"/>
  <c r="H20" i="1" l="1"/>
  <c r="I20" i="1"/>
  <c r="J20" i="1"/>
  <c r="H20" i="11"/>
  <c r="H32" i="11" s="1"/>
  <c r="I20" i="11"/>
  <c r="I32" i="11" s="1"/>
  <c r="J20" i="11"/>
  <c r="J32" i="11" s="1"/>
  <c r="H20" i="12"/>
  <c r="I20" i="12"/>
  <c r="J20" i="12"/>
  <c r="J32" i="12" s="1"/>
  <c r="I17" i="12"/>
  <c r="I16" i="1"/>
  <c r="J16" i="1"/>
  <c r="I16" i="11"/>
  <c r="J16" i="11"/>
  <c r="I16" i="12"/>
  <c r="J16" i="12"/>
  <c r="I16" i="10"/>
  <c r="J16" i="10"/>
  <c r="I6" i="1"/>
  <c r="J6" i="1"/>
  <c r="J12" i="1" s="1"/>
  <c r="I6" i="11"/>
  <c r="J6" i="11"/>
  <c r="I6" i="12"/>
  <c r="J6" i="12"/>
  <c r="I6" i="10"/>
  <c r="J6" i="10"/>
  <c r="J33" i="12" l="1"/>
  <c r="J36" i="12" s="1"/>
  <c r="J38" i="12" s="1"/>
  <c r="I33" i="11"/>
  <c r="I36" i="11" s="1"/>
  <c r="I38" i="11" s="1"/>
  <c r="J33" i="11"/>
  <c r="J36" i="11" s="1"/>
  <c r="J38" i="11" s="1"/>
  <c r="I33" i="12"/>
  <c r="I36" i="12" s="1"/>
  <c r="I38" i="12" s="1"/>
  <c r="I32" i="12"/>
  <c r="I33" i="1"/>
  <c r="J33" i="1"/>
  <c r="I32" i="10"/>
  <c r="J32" i="10"/>
  <c r="I33" i="10"/>
  <c r="I36" i="10" s="1"/>
  <c r="J33" i="10"/>
  <c r="J36" i="10" s="1"/>
  <c r="J12" i="12"/>
  <c r="J12" i="11"/>
  <c r="I12" i="11"/>
  <c r="J32" i="1"/>
  <c r="I12" i="1"/>
  <c r="I32" i="1"/>
  <c r="J12" i="10"/>
  <c r="I12" i="10"/>
  <c r="I12" i="12"/>
  <c r="J36" i="1" l="1"/>
  <c r="I36" i="1"/>
  <c r="J38" i="1" l="1"/>
  <c r="J38" i="10"/>
  <c r="I38" i="1"/>
  <c r="I38" i="10"/>
  <c r="H17" i="12" l="1"/>
  <c r="H32" i="12" s="1"/>
  <c r="C16" i="11" l="1"/>
  <c r="D16" i="11"/>
  <c r="E16" i="11"/>
  <c r="C17" i="11"/>
  <c r="G20" i="1" l="1"/>
  <c r="H33" i="1" l="1"/>
  <c r="H32" i="10"/>
  <c r="H32" i="1"/>
  <c r="G32" i="1"/>
  <c r="H16" i="1"/>
  <c r="H16" i="11"/>
  <c r="H16" i="12"/>
  <c r="H16" i="10"/>
  <c r="H6" i="11"/>
  <c r="H33" i="11" s="1"/>
  <c r="H36" i="11" s="1"/>
  <c r="H38" i="11" s="1"/>
  <c r="H6" i="12"/>
  <c r="H33" i="12" s="1"/>
  <c r="H36" i="12" s="1"/>
  <c r="H38" i="12" s="1"/>
  <c r="H6" i="10"/>
  <c r="H36" i="1" l="1"/>
  <c r="H33" i="10"/>
  <c r="H36" i="10" s="1"/>
  <c r="H38" i="1"/>
  <c r="H12" i="11"/>
  <c r="H12" i="1"/>
  <c r="H12" i="10"/>
  <c r="H12" i="12"/>
  <c r="C37" i="12"/>
  <c r="G6" i="1" l="1"/>
  <c r="G16" i="1"/>
  <c r="G6" i="11"/>
  <c r="G16" i="11"/>
  <c r="G20" i="11"/>
  <c r="G32" i="11" s="1"/>
  <c r="G6" i="12"/>
  <c r="G16" i="12"/>
  <c r="G17" i="12"/>
  <c r="G20" i="12"/>
  <c r="G6" i="10"/>
  <c r="G16" i="10"/>
  <c r="G33" i="11" l="1"/>
  <c r="G36" i="11" s="1"/>
  <c r="G38" i="11" s="1"/>
  <c r="G32" i="12"/>
  <c r="G33" i="12"/>
  <c r="G36" i="12" s="1"/>
  <c r="G38" i="12" s="1"/>
  <c r="G33" i="1"/>
  <c r="G32" i="10"/>
  <c r="G33" i="10"/>
  <c r="G36" i="10" s="1"/>
  <c r="H38" i="10"/>
  <c r="G12" i="11"/>
  <c r="G12" i="12"/>
  <c r="G12" i="10"/>
  <c r="G12" i="1"/>
  <c r="G36" i="1" l="1"/>
  <c r="G38" i="10" l="1"/>
  <c r="G38" i="1"/>
  <c r="C37" i="11" l="1"/>
  <c r="F20" i="12" l="1"/>
  <c r="E20" i="12"/>
  <c r="D20" i="12"/>
  <c r="C20" i="12"/>
  <c r="F17" i="12"/>
  <c r="E17" i="12"/>
  <c r="D17" i="12"/>
  <c r="D32" i="12" s="1"/>
  <c r="C17" i="12"/>
  <c r="F16" i="12"/>
  <c r="E16" i="12"/>
  <c r="D16" i="12"/>
  <c r="C16" i="12"/>
  <c r="F6" i="12"/>
  <c r="E6" i="12"/>
  <c r="D6" i="12"/>
  <c r="C6" i="12"/>
  <c r="F20" i="11"/>
  <c r="F32" i="11" s="1"/>
  <c r="E20" i="11"/>
  <c r="E32" i="11" s="1"/>
  <c r="D20" i="11"/>
  <c r="D32" i="11" s="1"/>
  <c r="C20" i="11"/>
  <c r="F16" i="11"/>
  <c r="F6" i="11"/>
  <c r="E6" i="11"/>
  <c r="D6" i="11"/>
  <c r="C6" i="11"/>
  <c r="F20" i="1"/>
  <c r="E20" i="1"/>
  <c r="D20" i="1"/>
  <c r="C20" i="1"/>
  <c r="C17" i="1"/>
  <c r="F16" i="1"/>
  <c r="E16" i="1"/>
  <c r="D16" i="1"/>
  <c r="C16" i="1"/>
  <c r="F6" i="1"/>
  <c r="E6" i="1"/>
  <c r="D6" i="1"/>
  <c r="C6" i="1"/>
  <c r="F16" i="10"/>
  <c r="F6" i="10"/>
  <c r="C20" i="10"/>
  <c r="C17" i="10"/>
  <c r="E16" i="10"/>
  <c r="D16" i="10"/>
  <c r="C16" i="10"/>
  <c r="E6" i="10"/>
  <c r="D6" i="10"/>
  <c r="C6" i="10"/>
  <c r="E32" i="12" l="1"/>
  <c r="F32" i="12"/>
  <c r="E33" i="11"/>
  <c r="E36" i="11" s="1"/>
  <c r="E38" i="11" s="1"/>
  <c r="D33" i="11"/>
  <c r="D36" i="11" s="1"/>
  <c r="D38" i="11" s="1"/>
  <c r="F33" i="11"/>
  <c r="F36" i="11" s="1"/>
  <c r="F38" i="11" s="1"/>
  <c r="E33" i="12"/>
  <c r="E36" i="12" s="1"/>
  <c r="E38" i="12" s="1"/>
  <c r="D33" i="12"/>
  <c r="D36" i="12" s="1"/>
  <c r="D38" i="12" s="1"/>
  <c r="F33" i="12"/>
  <c r="F36" i="12" s="1"/>
  <c r="F38" i="12" s="1"/>
  <c r="C33" i="11"/>
  <c r="D33" i="1"/>
  <c r="F33" i="1"/>
  <c r="E33" i="1"/>
  <c r="F32" i="10"/>
  <c r="D32" i="10"/>
  <c r="F33" i="10"/>
  <c r="F36" i="10" s="1"/>
  <c r="D33" i="10"/>
  <c r="D36" i="10" s="1"/>
  <c r="E33" i="10"/>
  <c r="E36" i="10" s="1"/>
  <c r="E32" i="10"/>
  <c r="D32" i="1"/>
  <c r="F32" i="1"/>
  <c r="E32" i="1"/>
  <c r="C32" i="12"/>
  <c r="C32" i="1"/>
  <c r="E12" i="12"/>
  <c r="C32" i="11"/>
  <c r="E12" i="11"/>
  <c r="C33" i="1"/>
  <c r="C12" i="10"/>
  <c r="C33" i="12"/>
  <c r="F12" i="10"/>
  <c r="C12" i="12"/>
  <c r="D12" i="12"/>
  <c r="F12" i="12"/>
  <c r="C12" i="11"/>
  <c r="D12" i="11"/>
  <c r="F12" i="11"/>
  <c r="D12" i="1"/>
  <c r="C12" i="1"/>
  <c r="E12" i="1"/>
  <c r="F12" i="1"/>
  <c r="D12" i="10"/>
  <c r="C33" i="10"/>
  <c r="C36" i="10" s="1"/>
  <c r="C32" i="10"/>
  <c r="E12" i="10"/>
  <c r="D36" i="1" l="1"/>
  <c r="C36" i="1"/>
  <c r="E36" i="1"/>
  <c r="F36" i="1"/>
  <c r="C36" i="12"/>
  <c r="C36" i="11"/>
  <c r="C38" i="10" l="1"/>
  <c r="E38" i="1"/>
  <c r="C38" i="1"/>
  <c r="F38" i="1"/>
  <c r="D38" i="1"/>
  <c r="E38" i="10"/>
  <c r="F38" i="10"/>
  <c r="D38" i="10"/>
  <c r="C38" i="12"/>
  <c r="C38" i="11"/>
</calcChain>
</file>

<file path=xl/sharedStrings.xml><?xml version="1.0" encoding="utf-8"?>
<sst xmlns="http://schemas.openxmlformats.org/spreadsheetml/2006/main" count="280" uniqueCount="76">
  <si>
    <t>S.No.</t>
  </si>
  <si>
    <t>Item</t>
  </si>
  <si>
    <t>Agriculture, forestry and fishing</t>
  </si>
  <si>
    <t>Mining and quarrying</t>
  </si>
  <si>
    <t>Manufacturing</t>
  </si>
  <si>
    <t>Electricity, gas, water supply &amp; other utility services</t>
  </si>
  <si>
    <t>Construction</t>
  </si>
  <si>
    <t>Trade, repair, hotels and restaurants</t>
  </si>
  <si>
    <t>Trade &amp; repair services</t>
  </si>
  <si>
    <t>Hotels &amp; restaurants</t>
  </si>
  <si>
    <t>Transport, storage, communication &amp; services related to broadcasting</t>
  </si>
  <si>
    <t>Railways</t>
  </si>
  <si>
    <t>Road transport</t>
  </si>
  <si>
    <t>Water transport</t>
  </si>
  <si>
    <t>Air transport</t>
  </si>
  <si>
    <t>Services incidental to transport</t>
  </si>
  <si>
    <t>Storage</t>
  </si>
  <si>
    <t>Communication &amp; services related to broadcasting</t>
  </si>
  <si>
    <t>Financial services</t>
  </si>
  <si>
    <t>Real estate, ownership of dwelling &amp; professional services</t>
  </si>
  <si>
    <t>Other services</t>
  </si>
  <si>
    <t>2011-12</t>
  </si>
  <si>
    <t>2012-13</t>
  </si>
  <si>
    <t>2013-14</t>
  </si>
  <si>
    <t>Subsidies on products</t>
  </si>
  <si>
    <t>Taxes on Products</t>
  </si>
  <si>
    <t>1.</t>
  </si>
  <si>
    <t>12.</t>
  </si>
  <si>
    <t>Primary</t>
  </si>
  <si>
    <t>Secondary</t>
  </si>
  <si>
    <t>Tertiary</t>
  </si>
  <si>
    <r>
      <t>2.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 </t>
    </r>
  </si>
  <si>
    <r>
      <t>3.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 </t>
    </r>
  </si>
  <si>
    <r>
      <t>4.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 </t>
    </r>
  </si>
  <si>
    <r>
      <t>5.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 </t>
    </r>
  </si>
  <si>
    <r>
      <t>6.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 </t>
    </r>
  </si>
  <si>
    <r>
      <t>7.</t>
    </r>
    <r>
      <rPr>
        <sz val="7"/>
        <rFont val="Times New Roman"/>
        <family val="1"/>
      </rPr>
      <t xml:space="preserve">      </t>
    </r>
    <r>
      <rPr>
        <sz val="11"/>
        <rFont val="Times New Roman"/>
        <family val="1"/>
      </rPr>
      <t> </t>
    </r>
  </si>
  <si>
    <r>
      <t>8.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 </t>
    </r>
  </si>
  <si>
    <r>
      <t>9.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 </t>
    </r>
  </si>
  <si>
    <r>
      <t>10.</t>
    </r>
    <r>
      <rPr>
        <sz val="7"/>
        <rFont val="Times New Roman"/>
        <family val="1"/>
      </rPr>
      <t xml:space="preserve">  </t>
    </r>
    <r>
      <rPr>
        <sz val="12"/>
        <rFont val="Times New Roman"/>
        <family val="1"/>
      </rPr>
      <t> </t>
    </r>
  </si>
  <si>
    <r>
      <t>11.</t>
    </r>
    <r>
      <rPr>
        <sz val="7"/>
        <rFont val="Times New Roman"/>
        <family val="1"/>
      </rPr>
      <t xml:space="preserve">  </t>
    </r>
    <r>
      <rPr>
        <sz val="12"/>
        <rFont val="Times New Roman"/>
        <family val="1"/>
      </rPr>
      <t> </t>
    </r>
  </si>
  <si>
    <t>TOTAL GSVA at basic prices</t>
  </si>
  <si>
    <t>Population ('00)</t>
  </si>
  <si>
    <t>13.</t>
  </si>
  <si>
    <t>14.</t>
  </si>
  <si>
    <t>15.</t>
  </si>
  <si>
    <t>16.</t>
  </si>
  <si>
    <t>17.</t>
  </si>
  <si>
    <t>Gross State Value Added by economic activity at current prices</t>
  </si>
  <si>
    <t>Gross State Value Added by economic activity at constant (2011-12) prices</t>
  </si>
  <si>
    <t>Net State Value Added by economic activity at current prices</t>
  </si>
  <si>
    <t>TOTAL NSVA at basic prices</t>
  </si>
  <si>
    <t>Net State Value Added by economic activity at constant (2011-12) prices</t>
  </si>
  <si>
    <t>State :</t>
  </si>
  <si>
    <t>Public administration</t>
  </si>
  <si>
    <t>Gross State Domestic Product</t>
  </si>
  <si>
    <t>2014-15</t>
  </si>
  <si>
    <t>(Rs. in lakh)</t>
  </si>
  <si>
    <t>Per Capita GSDP (Rs.)</t>
  </si>
  <si>
    <t>Crops</t>
  </si>
  <si>
    <t>Livestock</t>
  </si>
  <si>
    <t>Forestry and logging</t>
  </si>
  <si>
    <t>Fishing and aquaculture</t>
  </si>
  <si>
    <t>Net State Domestic Product</t>
  </si>
  <si>
    <t>Per Capita NSDP (Rs.)</t>
  </si>
  <si>
    <t>2015-16</t>
  </si>
  <si>
    <t>Chandigarh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</si>
  <si>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</si>
  <si>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</si>
  <si>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</si>
  <si>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</si>
  <si>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</si>
  <si>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</si>
  <si>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</si>
  <si>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</si>
  <si>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Source:  Directorate of Economics &amp; Statistics of respective State Governments.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</si>
</sst>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7"/>
      <name val="Times New Roman"/>
      <family val="1"/>
    </font>
    <font>
      <sz val="11"/>
      <name val="Times New Roman"/>
      <family val="1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 Rounded MT Bold"/>
      <family val="2"/>
    </font>
    <font>
      <sz val="11"/>
      <name val="Arial Rounded MT Bold"/>
      <family val="2"/>
    </font>
    <font>
      <sz val="12"/>
      <name val="Arial Rounded MT Bold"/>
      <family val="2"/>
    </font>
    <font>
      <sz val="11"/>
      <color indexed="8"/>
      <name val="Arial Rounded MT Bold"/>
      <family val="2"/>
    </font>
    <font>
      <sz val="12"/>
      <color theme="1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0">
    <xf numFmtId="0" fontId="0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5" fillId="0" borderId="0"/>
    <xf numFmtId="0" fontId="6" fillId="0" borderId="0"/>
    <xf numFmtId="0" fontId="5" fillId="2" borderId="2" applyNumberFormat="0" applyFont="0" applyAlignment="0" applyProtection="0"/>
    <xf numFmtId="0" fontId="6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8" fillId="2" borderId="2" applyNumberFormat="0" applyFont="0" applyAlignment="0" applyProtection="0"/>
    <xf numFmtId="0" fontId="9" fillId="0" borderId="0"/>
    <xf numFmtId="164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7" fillId="0" borderId="0" xfId="0" quotePrefix="1" applyFont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/>
      <protection locked="0"/>
    </xf>
    <xf numFmtId="1" fontId="7" fillId="4" borderId="1" xfId="0" applyNumberFormat="1" applyFont="1" applyFill="1" applyBorder="1" applyAlignment="1">
      <alignment horizontal="left"/>
    </xf>
    <xf numFmtId="1" fontId="7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 applyProtection="1">
      <alignment horizontal="left"/>
      <protection locked="0"/>
    </xf>
    <xf numFmtId="1" fontId="7" fillId="0" borderId="1" xfId="0" applyNumberFormat="1" applyFont="1" applyBorder="1" applyAlignment="1" applyProtection="1">
      <alignment horizontal="left"/>
      <protection locked="0"/>
    </xf>
    <xf numFmtId="1" fontId="7" fillId="0" borderId="0" xfId="0" applyNumberFormat="1" applyFont="1" applyAlignment="1" applyProtection="1">
      <alignment horizontal="left"/>
      <protection locked="0"/>
    </xf>
    <xf numFmtId="1" fontId="7" fillId="4" borderId="1" xfId="0" applyNumberFormat="1" applyFont="1" applyFill="1" applyBorder="1" applyAlignment="1" applyProtection="1">
      <alignment horizontal="left"/>
      <protection locked="0"/>
    </xf>
    <xf numFmtId="1" fontId="7" fillId="4" borderId="0" xfId="0" applyNumberFormat="1" applyFont="1" applyFill="1" applyAlignment="1" applyProtection="1">
      <alignment horizontal="left"/>
      <protection locked="0"/>
    </xf>
    <xf numFmtId="1" fontId="7" fillId="0" borderId="1" xfId="0" applyNumberFormat="1" applyFont="1" applyBorder="1" applyAlignment="1">
      <alignment horizontal="left"/>
    </xf>
    <xf numFmtId="1" fontId="10" fillId="0" borderId="0" xfId="0" applyNumberFormat="1" applyFont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49" fontId="11" fillId="0" borderId="3" xfId="0" applyNumberFormat="1" applyFont="1" applyBorder="1" applyAlignment="1" applyProtection="1">
      <alignment horizontal="left" vertical="center" wrapText="1"/>
      <protection locked="0"/>
    </xf>
    <xf numFmtId="49" fontId="12" fillId="4" borderId="3" xfId="0" applyNumberFormat="1" applyFont="1" applyFill="1" applyBorder="1" applyAlignment="1">
      <alignment horizontal="left" vertical="center" wrapText="1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2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>
      <alignment horizontal="left" vertical="center" wrapText="1"/>
    </xf>
    <xf numFmtId="49" fontId="14" fillId="4" borderId="3" xfId="0" applyNumberFormat="1" applyFont="1" applyFill="1" applyBorder="1" applyAlignment="1">
      <alignment horizontal="left" vertical="center" wrapText="1"/>
    </xf>
    <xf numFmtId="49" fontId="12" fillId="0" borderId="3" xfId="0" quotePrefix="1" applyNumberFormat="1" applyFont="1" applyBorder="1" applyAlignment="1">
      <alignment horizontal="left" vertical="center" wrapText="1"/>
    </xf>
    <xf numFmtId="49" fontId="12" fillId="4" borderId="3" xfId="0" quotePrefix="1" applyNumberFormat="1" applyFont="1" applyFill="1" applyBorder="1" applyAlignment="1">
      <alignment horizontal="left" vertical="center" wrapText="1"/>
    </xf>
    <xf numFmtId="1" fontId="7" fillId="4" borderId="4" xfId="0" applyNumberFormat="1" applyFont="1" applyFill="1" applyBorder="1" applyAlignment="1">
      <alignment horizontal="left"/>
    </xf>
    <xf numFmtId="1" fontId="7" fillId="0" borderId="4" xfId="0" applyNumberFormat="1" applyFont="1" applyBorder="1" applyAlignment="1" applyProtection="1">
      <alignment horizontal="left"/>
      <protection locked="0"/>
    </xf>
    <xf numFmtId="1" fontId="7" fillId="4" borderId="4" xfId="0" applyNumberFormat="1" applyFont="1" applyFill="1" applyBorder="1" applyAlignment="1" applyProtection="1">
      <alignment horizontal="left"/>
      <protection locked="0"/>
    </xf>
    <xf numFmtId="1" fontId="7" fillId="0" borderId="4" xfId="0" applyNumberFormat="1" applyFont="1" applyBorder="1" applyAlignment="1">
      <alignment horizontal="left"/>
    </xf>
    <xf numFmtId="1" fontId="18" fillId="0" borderId="1" xfId="0" applyNumberFormat="1" applyFont="1" applyBorder="1" applyAlignment="1">
      <alignment horizontal="left" vertical="center" wrapText="1"/>
    </xf>
    <xf numFmtId="1" fontId="19" fillId="0" borderId="1" xfId="10" applyNumberFormat="1" applyFont="1" applyBorder="1" applyAlignment="1">
      <alignment horizontal="left" vertical="center" wrapText="1"/>
    </xf>
    <xf numFmtId="1" fontId="19" fillId="0" borderId="1" xfId="12" applyNumberFormat="1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left" vertical="center" wrapText="1"/>
    </xf>
    <xf numFmtId="0" fontId="19" fillId="0" borderId="1" xfId="12" applyFont="1" applyBorder="1" applyAlignment="1">
      <alignment horizontal="left" vertical="center" wrapText="1"/>
    </xf>
    <xf numFmtId="1" fontId="19" fillId="3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/>
    </xf>
    <xf numFmtId="1" fontId="18" fillId="0" borderId="1" xfId="0" applyNumberFormat="1" applyFont="1" applyBorder="1" applyAlignment="1">
      <alignment horizontal="left"/>
    </xf>
    <xf numFmtId="1" fontId="19" fillId="3" borderId="1" xfId="0" applyNumberFormat="1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1" fontId="18" fillId="0" borderId="1" xfId="0" applyNumberFormat="1" applyFont="1" applyBorder="1" applyAlignment="1">
      <alignment horizontal="left" vertical="center"/>
    </xf>
    <xf numFmtId="1" fontId="20" fillId="0" borderId="1" xfId="10" applyNumberFormat="1" applyFont="1" applyBorder="1" applyAlignment="1">
      <alignment horizontal="left" vertical="center" wrapText="1"/>
    </xf>
    <xf numFmtId="1" fontId="20" fillId="0" borderId="1" xfId="0" applyNumberFormat="1" applyFont="1" applyBorder="1" applyAlignment="1">
      <alignment horizontal="left" vertical="center" wrapText="1"/>
    </xf>
    <xf numFmtId="1" fontId="20" fillId="0" borderId="1" xfId="12" applyNumberFormat="1" applyFont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left" vertical="center"/>
    </xf>
    <xf numFmtId="1" fontId="12" fillId="0" borderId="1" xfId="0" applyNumberFormat="1" applyFont="1" applyBorder="1" applyAlignment="1">
      <alignment horizontal="left" vertical="center" wrapText="1"/>
    </xf>
    <xf numFmtId="0" fontId="20" fillId="0" borderId="1" xfId="12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1" fontId="20" fillId="3" borderId="1" xfId="0" applyNumberFormat="1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49" fontId="12" fillId="4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>
      <alignment horizontal="left" vertical="center" wrapText="1"/>
    </xf>
    <xf numFmtId="49" fontId="14" fillId="4" borderId="1" xfId="0" applyNumberFormat="1" applyFont="1" applyFill="1" applyBorder="1" applyAlignment="1">
      <alignment horizontal="left" vertical="center" wrapText="1"/>
    </xf>
    <xf numFmtId="49" fontId="12" fillId="0" borderId="1" xfId="0" quotePrefix="1" applyNumberFormat="1" applyFont="1" applyBorder="1" applyAlignment="1">
      <alignment horizontal="left" vertical="center" wrapText="1"/>
    </xf>
    <xf numFmtId="49" fontId="12" fillId="4" borderId="1" xfId="0" quotePrefix="1" applyNumberFormat="1" applyFont="1" applyFill="1" applyBorder="1" applyAlignment="1">
      <alignment horizontal="left" vertical="center" wrapText="1"/>
    </xf>
  </cellXfs>
  <cellStyles count="530">
    <cellStyle name="Comma 2" xfId="15" xr:uid="{00000000-0005-0000-0000-000000000000}"/>
    <cellStyle name="Comma 2 2" xfId="528" xr:uid="{00000000-0005-0000-0000-000001000000}"/>
    <cellStyle name="Normal" xfId="0" builtinId="0"/>
    <cellStyle name="Normal 2" xfId="2" xr:uid="{00000000-0005-0000-0000-000003000000}"/>
    <cellStyle name="Normal 2 2" xfId="8" xr:uid="{00000000-0005-0000-0000-000004000000}"/>
    <cellStyle name="Normal 2 2 2" xfId="10" xr:uid="{00000000-0005-0000-0000-000005000000}"/>
    <cellStyle name="Normal 2 2 3" xfId="18" xr:uid="{00000000-0005-0000-0000-000006000000}"/>
    <cellStyle name="Normal 2 3" xfId="5" xr:uid="{00000000-0005-0000-0000-000007000000}"/>
    <cellStyle name="Normal 2 3 2" xfId="529" xr:uid="{00000000-0005-0000-0000-000008000000}"/>
    <cellStyle name="Normal 2 4" xfId="9" xr:uid="{00000000-0005-0000-0000-000009000000}"/>
    <cellStyle name="Normal 2 4 2" xfId="17" xr:uid="{00000000-0005-0000-0000-00000A000000}"/>
    <cellStyle name="Normal 3" xfId="1" xr:uid="{00000000-0005-0000-0000-00000B000000}"/>
    <cellStyle name="Normal 3 2" xfId="6" xr:uid="{00000000-0005-0000-0000-00000C000000}"/>
    <cellStyle name="Normal 3 2 2" xfId="11" xr:uid="{00000000-0005-0000-0000-00000D000000}"/>
    <cellStyle name="Normal 3 3" xfId="16" xr:uid="{00000000-0005-0000-0000-00000E000000}"/>
    <cellStyle name="Normal 4" xfId="3" xr:uid="{00000000-0005-0000-0000-00000F000000}"/>
    <cellStyle name="Normal 5" xfId="4" xr:uid="{00000000-0005-0000-0000-000010000000}"/>
    <cellStyle name="Normal 5 2" xfId="12" xr:uid="{00000000-0005-0000-0000-000011000000}"/>
    <cellStyle name="Normal 6" xfId="14" xr:uid="{00000000-0005-0000-0000-000012000000}"/>
    <cellStyle name="Note 2" xfId="7" xr:uid="{00000000-0005-0000-0000-000013000000}"/>
    <cellStyle name="Note 2 2" xfId="13" xr:uid="{00000000-0005-0000-0000-000014000000}"/>
    <cellStyle name="style1405592468105" xfId="19" xr:uid="{00000000-0005-0000-0000-000015000000}"/>
    <cellStyle name="style1405593752700" xfId="20" xr:uid="{00000000-0005-0000-0000-000016000000}"/>
    <cellStyle name="style1406113848636" xfId="21" xr:uid="{00000000-0005-0000-0000-000017000000}"/>
    <cellStyle name="style1406113848741" xfId="22" xr:uid="{00000000-0005-0000-0000-000018000000}"/>
    <cellStyle name="style1406113848796" xfId="23" xr:uid="{00000000-0005-0000-0000-000019000000}"/>
    <cellStyle name="style1406113848827" xfId="24" xr:uid="{00000000-0005-0000-0000-00001A000000}"/>
    <cellStyle name="style1406113848859" xfId="25" xr:uid="{00000000-0005-0000-0000-00001B000000}"/>
    <cellStyle name="style1406113848891" xfId="26" xr:uid="{00000000-0005-0000-0000-00001C000000}"/>
    <cellStyle name="style1406113848925" xfId="27" xr:uid="{00000000-0005-0000-0000-00001D000000}"/>
    <cellStyle name="style1406113848965" xfId="28" xr:uid="{00000000-0005-0000-0000-00001E000000}"/>
    <cellStyle name="style1406113848998" xfId="29" xr:uid="{00000000-0005-0000-0000-00001F000000}"/>
    <cellStyle name="style1406113849028" xfId="30" xr:uid="{00000000-0005-0000-0000-000020000000}"/>
    <cellStyle name="style1406113849058" xfId="31" xr:uid="{00000000-0005-0000-0000-000021000000}"/>
    <cellStyle name="style1406113849090" xfId="32" xr:uid="{00000000-0005-0000-0000-000022000000}"/>
    <cellStyle name="style1406113849117" xfId="33" xr:uid="{00000000-0005-0000-0000-000023000000}"/>
    <cellStyle name="style1406113849144" xfId="34" xr:uid="{00000000-0005-0000-0000-000024000000}"/>
    <cellStyle name="style1406113849183" xfId="35" xr:uid="{00000000-0005-0000-0000-000025000000}"/>
    <cellStyle name="style1406113849217" xfId="36" xr:uid="{00000000-0005-0000-0000-000026000000}"/>
    <cellStyle name="style1406113849255" xfId="37" xr:uid="{00000000-0005-0000-0000-000027000000}"/>
    <cellStyle name="style1406113849284" xfId="38" xr:uid="{00000000-0005-0000-0000-000028000000}"/>
    <cellStyle name="style1406113849311" xfId="39" xr:uid="{00000000-0005-0000-0000-000029000000}"/>
    <cellStyle name="style1406113849339" xfId="40" xr:uid="{00000000-0005-0000-0000-00002A000000}"/>
    <cellStyle name="style1406113849367" xfId="41" xr:uid="{00000000-0005-0000-0000-00002B000000}"/>
    <cellStyle name="style1406113849389" xfId="42" xr:uid="{00000000-0005-0000-0000-00002C000000}"/>
    <cellStyle name="style1406113849413" xfId="43" xr:uid="{00000000-0005-0000-0000-00002D000000}"/>
    <cellStyle name="style1406113849558" xfId="44" xr:uid="{00000000-0005-0000-0000-00002E000000}"/>
    <cellStyle name="style1406113849582" xfId="45" xr:uid="{00000000-0005-0000-0000-00002F000000}"/>
    <cellStyle name="style1406113849605" xfId="46" xr:uid="{00000000-0005-0000-0000-000030000000}"/>
    <cellStyle name="style1406113849630" xfId="47" xr:uid="{00000000-0005-0000-0000-000031000000}"/>
    <cellStyle name="style1406113849653" xfId="48" xr:uid="{00000000-0005-0000-0000-000032000000}"/>
    <cellStyle name="style1406113849674" xfId="49" xr:uid="{00000000-0005-0000-0000-000033000000}"/>
    <cellStyle name="style1406113849701" xfId="50" xr:uid="{00000000-0005-0000-0000-000034000000}"/>
    <cellStyle name="style1406113849728" xfId="51" xr:uid="{00000000-0005-0000-0000-000035000000}"/>
    <cellStyle name="style1406113849754" xfId="52" xr:uid="{00000000-0005-0000-0000-000036000000}"/>
    <cellStyle name="style1406113849781" xfId="53" xr:uid="{00000000-0005-0000-0000-000037000000}"/>
    <cellStyle name="style1406113849808" xfId="54" xr:uid="{00000000-0005-0000-0000-000038000000}"/>
    <cellStyle name="style1406113849835" xfId="55" xr:uid="{00000000-0005-0000-0000-000039000000}"/>
    <cellStyle name="style1406113849856" xfId="56" xr:uid="{00000000-0005-0000-0000-00003A000000}"/>
    <cellStyle name="style1406113849876" xfId="57" xr:uid="{00000000-0005-0000-0000-00003B000000}"/>
    <cellStyle name="style1406113849898" xfId="58" xr:uid="{00000000-0005-0000-0000-00003C000000}"/>
    <cellStyle name="style1406113849921" xfId="59" xr:uid="{00000000-0005-0000-0000-00003D000000}"/>
    <cellStyle name="style1406113849947" xfId="60" xr:uid="{00000000-0005-0000-0000-00003E000000}"/>
    <cellStyle name="style1406113849975" xfId="61" xr:uid="{00000000-0005-0000-0000-00003F000000}"/>
    <cellStyle name="style1406113850004" xfId="62" xr:uid="{00000000-0005-0000-0000-000040000000}"/>
    <cellStyle name="style1406113850027" xfId="63" xr:uid="{00000000-0005-0000-0000-000041000000}"/>
    <cellStyle name="style1406113850054" xfId="64" xr:uid="{00000000-0005-0000-0000-000042000000}"/>
    <cellStyle name="style1406113850081" xfId="65" xr:uid="{00000000-0005-0000-0000-000043000000}"/>
    <cellStyle name="style1406113850103" xfId="66" xr:uid="{00000000-0005-0000-0000-000044000000}"/>
    <cellStyle name="style1406113850129" xfId="67" xr:uid="{00000000-0005-0000-0000-000045000000}"/>
    <cellStyle name="style1406113850156" xfId="68" xr:uid="{00000000-0005-0000-0000-000046000000}"/>
    <cellStyle name="style1406113850182" xfId="69" xr:uid="{00000000-0005-0000-0000-000047000000}"/>
    <cellStyle name="style1406113850203" xfId="70" xr:uid="{00000000-0005-0000-0000-000048000000}"/>
    <cellStyle name="style1406113850224" xfId="71" xr:uid="{00000000-0005-0000-0000-000049000000}"/>
    <cellStyle name="style1406113850258" xfId="72" xr:uid="{00000000-0005-0000-0000-00004A000000}"/>
    <cellStyle name="style1406113850331" xfId="73" xr:uid="{00000000-0005-0000-0000-00004B000000}"/>
    <cellStyle name="style1406113850358" xfId="74" xr:uid="{00000000-0005-0000-0000-00004C000000}"/>
    <cellStyle name="style1406113850380" xfId="75" xr:uid="{00000000-0005-0000-0000-00004D000000}"/>
    <cellStyle name="style1406113850409" xfId="76" xr:uid="{00000000-0005-0000-0000-00004E000000}"/>
    <cellStyle name="style1406113850431" xfId="77" xr:uid="{00000000-0005-0000-0000-00004F000000}"/>
    <cellStyle name="style1406113850452" xfId="78" xr:uid="{00000000-0005-0000-0000-000050000000}"/>
    <cellStyle name="style1406113850474" xfId="79" xr:uid="{00000000-0005-0000-0000-000051000000}"/>
    <cellStyle name="style1406113850501" xfId="80" xr:uid="{00000000-0005-0000-0000-000052000000}"/>
    <cellStyle name="style1406113850522" xfId="81" xr:uid="{00000000-0005-0000-0000-000053000000}"/>
    <cellStyle name="style1406113850542" xfId="82" xr:uid="{00000000-0005-0000-0000-000054000000}"/>
    <cellStyle name="style1406113850570" xfId="83" xr:uid="{00000000-0005-0000-0000-000055000000}"/>
    <cellStyle name="style1406113850591" xfId="84" xr:uid="{00000000-0005-0000-0000-000056000000}"/>
    <cellStyle name="style1406113850614" xfId="85" xr:uid="{00000000-0005-0000-0000-000057000000}"/>
    <cellStyle name="style1406113850636" xfId="86" xr:uid="{00000000-0005-0000-0000-000058000000}"/>
    <cellStyle name="style1406113850655" xfId="87" xr:uid="{00000000-0005-0000-0000-000059000000}"/>
    <cellStyle name="style1406113850674" xfId="88" xr:uid="{00000000-0005-0000-0000-00005A000000}"/>
    <cellStyle name="style1406113850723" xfId="89" xr:uid="{00000000-0005-0000-0000-00005B000000}"/>
    <cellStyle name="style1406113850767" xfId="90" xr:uid="{00000000-0005-0000-0000-00005C000000}"/>
    <cellStyle name="style1406113850816" xfId="91" xr:uid="{00000000-0005-0000-0000-00005D000000}"/>
    <cellStyle name="style1406114189185" xfId="92" xr:uid="{00000000-0005-0000-0000-00005E000000}"/>
    <cellStyle name="style1406114189213" xfId="93" xr:uid="{00000000-0005-0000-0000-00005F000000}"/>
    <cellStyle name="style1406114189239" xfId="94" xr:uid="{00000000-0005-0000-0000-000060000000}"/>
    <cellStyle name="style1406114189259" xfId="95" xr:uid="{00000000-0005-0000-0000-000061000000}"/>
    <cellStyle name="style1406114189283" xfId="96" xr:uid="{00000000-0005-0000-0000-000062000000}"/>
    <cellStyle name="style1406114189307" xfId="97" xr:uid="{00000000-0005-0000-0000-000063000000}"/>
    <cellStyle name="style1406114189331" xfId="98" xr:uid="{00000000-0005-0000-0000-000064000000}"/>
    <cellStyle name="style1406114189356" xfId="99" xr:uid="{00000000-0005-0000-0000-000065000000}"/>
    <cellStyle name="style1406114189382" xfId="100" xr:uid="{00000000-0005-0000-0000-000066000000}"/>
    <cellStyle name="style1406114189407" xfId="101" xr:uid="{00000000-0005-0000-0000-000067000000}"/>
    <cellStyle name="style1406114189432" xfId="102" xr:uid="{00000000-0005-0000-0000-000068000000}"/>
    <cellStyle name="style1406114189459" xfId="103" xr:uid="{00000000-0005-0000-0000-000069000000}"/>
    <cellStyle name="style1406114189481" xfId="104" xr:uid="{00000000-0005-0000-0000-00006A000000}"/>
    <cellStyle name="style1406114189505" xfId="105" xr:uid="{00000000-0005-0000-0000-00006B000000}"/>
    <cellStyle name="style1406114189535" xfId="106" xr:uid="{00000000-0005-0000-0000-00006C000000}"/>
    <cellStyle name="style1406114189560" xfId="107" xr:uid="{00000000-0005-0000-0000-00006D000000}"/>
    <cellStyle name="style1406114189585" xfId="108" xr:uid="{00000000-0005-0000-0000-00006E000000}"/>
    <cellStyle name="style1406114189616" xfId="109" xr:uid="{00000000-0005-0000-0000-00006F000000}"/>
    <cellStyle name="style1406114189644" xfId="110" xr:uid="{00000000-0005-0000-0000-000070000000}"/>
    <cellStyle name="style1406114189671" xfId="111" xr:uid="{00000000-0005-0000-0000-000071000000}"/>
    <cellStyle name="style1406114189696" xfId="112" xr:uid="{00000000-0005-0000-0000-000072000000}"/>
    <cellStyle name="style1406114189716" xfId="113" xr:uid="{00000000-0005-0000-0000-000073000000}"/>
    <cellStyle name="style1406114189736" xfId="114" xr:uid="{00000000-0005-0000-0000-000074000000}"/>
    <cellStyle name="style1406114189757" xfId="115" xr:uid="{00000000-0005-0000-0000-000075000000}"/>
    <cellStyle name="style1406114189778" xfId="116" xr:uid="{00000000-0005-0000-0000-000076000000}"/>
    <cellStyle name="style1406114189799" xfId="117" xr:uid="{00000000-0005-0000-0000-000077000000}"/>
    <cellStyle name="style1406114189820" xfId="118" xr:uid="{00000000-0005-0000-0000-000078000000}"/>
    <cellStyle name="style1406114189840" xfId="119" xr:uid="{00000000-0005-0000-0000-000079000000}"/>
    <cellStyle name="style1406114189860" xfId="120" xr:uid="{00000000-0005-0000-0000-00007A000000}"/>
    <cellStyle name="style1406114189886" xfId="121" xr:uid="{00000000-0005-0000-0000-00007B000000}"/>
    <cellStyle name="style1406114189911" xfId="122" xr:uid="{00000000-0005-0000-0000-00007C000000}"/>
    <cellStyle name="style1406114189990" xfId="123" xr:uid="{00000000-0005-0000-0000-00007D000000}"/>
    <cellStyle name="style1406114190017" xfId="124" xr:uid="{00000000-0005-0000-0000-00007E000000}"/>
    <cellStyle name="style1406114190044" xfId="125" xr:uid="{00000000-0005-0000-0000-00007F000000}"/>
    <cellStyle name="style1406114190069" xfId="126" xr:uid="{00000000-0005-0000-0000-000080000000}"/>
    <cellStyle name="style1406114190088" xfId="127" xr:uid="{00000000-0005-0000-0000-000081000000}"/>
    <cellStyle name="style1406114190108" xfId="128" xr:uid="{00000000-0005-0000-0000-000082000000}"/>
    <cellStyle name="style1406114190127" xfId="129" xr:uid="{00000000-0005-0000-0000-000083000000}"/>
    <cellStyle name="style1406114190148" xfId="130" xr:uid="{00000000-0005-0000-0000-000084000000}"/>
    <cellStyle name="style1406114190171" xfId="131" xr:uid="{00000000-0005-0000-0000-000085000000}"/>
    <cellStyle name="style1406114190195" xfId="132" xr:uid="{00000000-0005-0000-0000-000086000000}"/>
    <cellStyle name="style1406114190219" xfId="133" xr:uid="{00000000-0005-0000-0000-000087000000}"/>
    <cellStyle name="style1406114190238" xfId="134" xr:uid="{00000000-0005-0000-0000-000088000000}"/>
    <cellStyle name="style1406114190262" xfId="135" xr:uid="{00000000-0005-0000-0000-000089000000}"/>
    <cellStyle name="style1406114190285" xfId="136" xr:uid="{00000000-0005-0000-0000-00008A000000}"/>
    <cellStyle name="style1406114190303" xfId="137" xr:uid="{00000000-0005-0000-0000-00008B000000}"/>
    <cellStyle name="style1406114190327" xfId="138" xr:uid="{00000000-0005-0000-0000-00008C000000}"/>
    <cellStyle name="style1406114190351" xfId="139" xr:uid="{00000000-0005-0000-0000-00008D000000}"/>
    <cellStyle name="style1406114190375" xfId="140" xr:uid="{00000000-0005-0000-0000-00008E000000}"/>
    <cellStyle name="style1406114190395" xfId="141" xr:uid="{00000000-0005-0000-0000-00008F000000}"/>
    <cellStyle name="style1406114190415" xfId="142" xr:uid="{00000000-0005-0000-0000-000090000000}"/>
    <cellStyle name="style1406114190439" xfId="143" xr:uid="{00000000-0005-0000-0000-000091000000}"/>
    <cellStyle name="style1406114190464" xfId="144" xr:uid="{00000000-0005-0000-0000-000092000000}"/>
    <cellStyle name="style1406114190487" xfId="145" xr:uid="{00000000-0005-0000-0000-000093000000}"/>
    <cellStyle name="style1406114190507" xfId="146" xr:uid="{00000000-0005-0000-0000-000094000000}"/>
    <cellStyle name="style1406114190534" xfId="147" xr:uid="{00000000-0005-0000-0000-000095000000}"/>
    <cellStyle name="style1406114190553" xfId="148" xr:uid="{00000000-0005-0000-0000-000096000000}"/>
    <cellStyle name="style1406114190571" xfId="149" xr:uid="{00000000-0005-0000-0000-000097000000}"/>
    <cellStyle name="style1406114190588" xfId="150" xr:uid="{00000000-0005-0000-0000-000098000000}"/>
    <cellStyle name="style1406114190609" xfId="151" xr:uid="{00000000-0005-0000-0000-000099000000}"/>
    <cellStyle name="style1406114190628" xfId="152" xr:uid="{00000000-0005-0000-0000-00009A000000}"/>
    <cellStyle name="style1406114190647" xfId="153" xr:uid="{00000000-0005-0000-0000-00009B000000}"/>
    <cellStyle name="style1406114190666" xfId="154" xr:uid="{00000000-0005-0000-0000-00009C000000}"/>
    <cellStyle name="style1406114190687" xfId="155" xr:uid="{00000000-0005-0000-0000-00009D000000}"/>
    <cellStyle name="style1406114190844" xfId="156" xr:uid="{00000000-0005-0000-0000-00009E000000}"/>
    <cellStyle name="style1406114190863" xfId="157" xr:uid="{00000000-0005-0000-0000-00009F000000}"/>
    <cellStyle name="style1406114190881" xfId="158" xr:uid="{00000000-0005-0000-0000-0000A0000000}"/>
    <cellStyle name="style1406114190900" xfId="159" xr:uid="{00000000-0005-0000-0000-0000A1000000}"/>
    <cellStyle name="style1406114190959" xfId="160" xr:uid="{00000000-0005-0000-0000-0000A2000000}"/>
    <cellStyle name="style1406114191014" xfId="161" xr:uid="{00000000-0005-0000-0000-0000A3000000}"/>
    <cellStyle name="style1406114191303" xfId="162" xr:uid="{00000000-0005-0000-0000-0000A4000000}"/>
    <cellStyle name="style1406114191912" xfId="163" xr:uid="{00000000-0005-0000-0000-0000A5000000}"/>
    <cellStyle name="style1406114345186" xfId="164" xr:uid="{00000000-0005-0000-0000-0000A6000000}"/>
    <cellStyle name="style1406114345361" xfId="165" xr:uid="{00000000-0005-0000-0000-0000A7000000}"/>
    <cellStyle name="style1406114398523" xfId="166" xr:uid="{00000000-0005-0000-0000-0000A8000000}"/>
    <cellStyle name="style1406114398549" xfId="167" xr:uid="{00000000-0005-0000-0000-0000A9000000}"/>
    <cellStyle name="style1406114398571" xfId="168" xr:uid="{00000000-0005-0000-0000-0000AA000000}"/>
    <cellStyle name="style1406114398589" xfId="169" xr:uid="{00000000-0005-0000-0000-0000AB000000}"/>
    <cellStyle name="style1406114398610" xfId="170" xr:uid="{00000000-0005-0000-0000-0000AC000000}"/>
    <cellStyle name="style1406114398632" xfId="171" xr:uid="{00000000-0005-0000-0000-0000AD000000}"/>
    <cellStyle name="style1406114398654" xfId="172" xr:uid="{00000000-0005-0000-0000-0000AE000000}"/>
    <cellStyle name="style1406114398679" xfId="173" xr:uid="{00000000-0005-0000-0000-0000AF000000}"/>
    <cellStyle name="style1406114398703" xfId="174" xr:uid="{00000000-0005-0000-0000-0000B0000000}"/>
    <cellStyle name="style1406114398726" xfId="175" xr:uid="{00000000-0005-0000-0000-0000B1000000}"/>
    <cellStyle name="style1406114398750" xfId="176" xr:uid="{00000000-0005-0000-0000-0000B2000000}"/>
    <cellStyle name="style1406114398774" xfId="177" xr:uid="{00000000-0005-0000-0000-0000B3000000}"/>
    <cellStyle name="style1406114398792" xfId="178" xr:uid="{00000000-0005-0000-0000-0000B4000000}"/>
    <cellStyle name="style1406114398812" xfId="179" xr:uid="{00000000-0005-0000-0000-0000B5000000}"/>
    <cellStyle name="style1406114398835" xfId="180" xr:uid="{00000000-0005-0000-0000-0000B6000000}"/>
    <cellStyle name="style1406114398855" xfId="181" xr:uid="{00000000-0005-0000-0000-0000B7000000}"/>
    <cellStyle name="style1406114398880" xfId="182" xr:uid="{00000000-0005-0000-0000-0000B8000000}"/>
    <cellStyle name="style1406114398898" xfId="183" xr:uid="{00000000-0005-0000-0000-0000B9000000}"/>
    <cellStyle name="style1406114398922" xfId="184" xr:uid="{00000000-0005-0000-0000-0000BA000000}"/>
    <cellStyle name="style1406114398946" xfId="185" xr:uid="{00000000-0005-0000-0000-0000BB000000}"/>
    <cellStyle name="style1406114398972" xfId="186" xr:uid="{00000000-0005-0000-0000-0000BC000000}"/>
    <cellStyle name="style1406114398991" xfId="187" xr:uid="{00000000-0005-0000-0000-0000BD000000}"/>
    <cellStyle name="style1406114399009" xfId="188" xr:uid="{00000000-0005-0000-0000-0000BE000000}"/>
    <cellStyle name="style1406114399027" xfId="189" xr:uid="{00000000-0005-0000-0000-0000BF000000}"/>
    <cellStyle name="style1406114399044" xfId="190" xr:uid="{00000000-0005-0000-0000-0000C0000000}"/>
    <cellStyle name="style1406114399064" xfId="191" xr:uid="{00000000-0005-0000-0000-0000C1000000}"/>
    <cellStyle name="style1406114399083" xfId="192" xr:uid="{00000000-0005-0000-0000-0000C2000000}"/>
    <cellStyle name="style1406114399102" xfId="193" xr:uid="{00000000-0005-0000-0000-0000C3000000}"/>
    <cellStyle name="style1406114399120" xfId="194" xr:uid="{00000000-0005-0000-0000-0000C4000000}"/>
    <cellStyle name="style1406114399144" xfId="195" xr:uid="{00000000-0005-0000-0000-0000C5000000}"/>
    <cellStyle name="style1406114399167" xfId="196" xr:uid="{00000000-0005-0000-0000-0000C6000000}"/>
    <cellStyle name="style1406114399199" xfId="197" xr:uid="{00000000-0005-0000-0000-0000C7000000}"/>
    <cellStyle name="style1406114399226" xfId="198" xr:uid="{00000000-0005-0000-0000-0000C8000000}"/>
    <cellStyle name="style1406114399254" xfId="199" xr:uid="{00000000-0005-0000-0000-0000C9000000}"/>
    <cellStyle name="style1406114399277" xfId="200" xr:uid="{00000000-0005-0000-0000-0000CA000000}"/>
    <cellStyle name="style1406114399294" xfId="201" xr:uid="{00000000-0005-0000-0000-0000CB000000}"/>
    <cellStyle name="style1406114399311" xfId="202" xr:uid="{00000000-0005-0000-0000-0000CC000000}"/>
    <cellStyle name="style1406114399329" xfId="203" xr:uid="{00000000-0005-0000-0000-0000CD000000}"/>
    <cellStyle name="style1406114399348" xfId="204" xr:uid="{00000000-0005-0000-0000-0000CE000000}"/>
    <cellStyle name="style1406114399367" xfId="205" xr:uid="{00000000-0005-0000-0000-0000CF000000}"/>
    <cellStyle name="style1406114399389" xfId="206" xr:uid="{00000000-0005-0000-0000-0000D0000000}"/>
    <cellStyle name="style1406114399411" xfId="207" xr:uid="{00000000-0005-0000-0000-0000D1000000}"/>
    <cellStyle name="style1406114399490" xfId="208" xr:uid="{00000000-0005-0000-0000-0000D2000000}"/>
    <cellStyle name="style1406114399512" xfId="209" xr:uid="{00000000-0005-0000-0000-0000D3000000}"/>
    <cellStyle name="style1406114399534" xfId="210" xr:uid="{00000000-0005-0000-0000-0000D4000000}"/>
    <cellStyle name="style1406114399551" xfId="211" xr:uid="{00000000-0005-0000-0000-0000D5000000}"/>
    <cellStyle name="style1406114399576" xfId="212" xr:uid="{00000000-0005-0000-0000-0000D6000000}"/>
    <cellStyle name="style1406114399599" xfId="213" xr:uid="{00000000-0005-0000-0000-0000D7000000}"/>
    <cellStyle name="style1406114399622" xfId="214" xr:uid="{00000000-0005-0000-0000-0000D8000000}"/>
    <cellStyle name="style1406114399641" xfId="215" xr:uid="{00000000-0005-0000-0000-0000D9000000}"/>
    <cellStyle name="style1406114399662" xfId="216" xr:uid="{00000000-0005-0000-0000-0000DA000000}"/>
    <cellStyle name="style1406114399689" xfId="217" xr:uid="{00000000-0005-0000-0000-0000DB000000}"/>
    <cellStyle name="style1406114399716" xfId="218" xr:uid="{00000000-0005-0000-0000-0000DC000000}"/>
    <cellStyle name="style1406114399740" xfId="219" xr:uid="{00000000-0005-0000-0000-0000DD000000}"/>
    <cellStyle name="style1406114399758" xfId="220" xr:uid="{00000000-0005-0000-0000-0000DE000000}"/>
    <cellStyle name="style1406114399783" xfId="221" xr:uid="{00000000-0005-0000-0000-0000DF000000}"/>
    <cellStyle name="style1406114399802" xfId="222" xr:uid="{00000000-0005-0000-0000-0000E0000000}"/>
    <cellStyle name="style1406114399820" xfId="223" xr:uid="{00000000-0005-0000-0000-0000E1000000}"/>
    <cellStyle name="style1406114399839" xfId="224" xr:uid="{00000000-0005-0000-0000-0000E2000000}"/>
    <cellStyle name="style1406114399860" xfId="225" xr:uid="{00000000-0005-0000-0000-0000E3000000}"/>
    <cellStyle name="style1406114399878" xfId="226" xr:uid="{00000000-0005-0000-0000-0000E4000000}"/>
    <cellStyle name="style1406114399896" xfId="227" xr:uid="{00000000-0005-0000-0000-0000E5000000}"/>
    <cellStyle name="style1406114399914" xfId="228" xr:uid="{00000000-0005-0000-0000-0000E6000000}"/>
    <cellStyle name="style1406114399932" xfId="229" xr:uid="{00000000-0005-0000-0000-0000E7000000}"/>
    <cellStyle name="style1406114399951" xfId="230" xr:uid="{00000000-0005-0000-0000-0000E8000000}"/>
    <cellStyle name="style1406114399969" xfId="231" xr:uid="{00000000-0005-0000-0000-0000E9000000}"/>
    <cellStyle name="style1406114399987" xfId="232" xr:uid="{00000000-0005-0000-0000-0000EA000000}"/>
    <cellStyle name="style1406114400018" xfId="233" xr:uid="{00000000-0005-0000-0000-0000EB000000}"/>
    <cellStyle name="style1406114400104" xfId="234" xr:uid="{00000000-0005-0000-0000-0000EC000000}"/>
    <cellStyle name="style1406114400339" xfId="235" xr:uid="{00000000-0005-0000-0000-0000ED000000}"/>
    <cellStyle name="style1406114400806" xfId="236" xr:uid="{00000000-0005-0000-0000-0000EE000000}"/>
    <cellStyle name="style1406114440149" xfId="237" xr:uid="{00000000-0005-0000-0000-0000EF000000}"/>
    <cellStyle name="style1406114440175" xfId="238" xr:uid="{00000000-0005-0000-0000-0000F0000000}"/>
    <cellStyle name="style1406114440200" xfId="239" xr:uid="{00000000-0005-0000-0000-0000F1000000}"/>
    <cellStyle name="style1406114440219" xfId="240" xr:uid="{00000000-0005-0000-0000-0000F2000000}"/>
    <cellStyle name="style1406114440242" xfId="241" xr:uid="{00000000-0005-0000-0000-0000F3000000}"/>
    <cellStyle name="style1406114440265" xfId="242" xr:uid="{00000000-0005-0000-0000-0000F4000000}"/>
    <cellStyle name="style1406114440288" xfId="243" xr:uid="{00000000-0005-0000-0000-0000F5000000}"/>
    <cellStyle name="style1406114440311" xfId="244" xr:uid="{00000000-0005-0000-0000-0000F6000000}"/>
    <cellStyle name="style1406114440332" xfId="245" xr:uid="{00000000-0005-0000-0000-0000F7000000}"/>
    <cellStyle name="style1406114440354" xfId="246" xr:uid="{00000000-0005-0000-0000-0000F8000000}"/>
    <cellStyle name="style1406114440375" xfId="247" xr:uid="{00000000-0005-0000-0000-0000F9000000}"/>
    <cellStyle name="style1406114440396" xfId="248" xr:uid="{00000000-0005-0000-0000-0000FA000000}"/>
    <cellStyle name="style1406114440413" xfId="249" xr:uid="{00000000-0005-0000-0000-0000FB000000}"/>
    <cellStyle name="style1406114440430" xfId="250" xr:uid="{00000000-0005-0000-0000-0000FC000000}"/>
    <cellStyle name="style1406114440452" xfId="251" xr:uid="{00000000-0005-0000-0000-0000FD000000}"/>
    <cellStyle name="style1406114440470" xfId="252" xr:uid="{00000000-0005-0000-0000-0000FE000000}"/>
    <cellStyle name="style1406114440492" xfId="253" xr:uid="{00000000-0005-0000-0000-0000FF000000}"/>
    <cellStyle name="style1406114440509" xfId="254" xr:uid="{00000000-0005-0000-0000-000000010000}"/>
    <cellStyle name="style1406114440531" xfId="255" xr:uid="{00000000-0005-0000-0000-000001010000}"/>
    <cellStyle name="style1406114440552" xfId="256" xr:uid="{00000000-0005-0000-0000-000002010000}"/>
    <cellStyle name="style1406114440573" xfId="257" xr:uid="{00000000-0005-0000-0000-000003010000}"/>
    <cellStyle name="style1406114440590" xfId="258" xr:uid="{00000000-0005-0000-0000-000004010000}"/>
    <cellStyle name="style1406114440607" xfId="259" xr:uid="{00000000-0005-0000-0000-000005010000}"/>
    <cellStyle name="style1406114440624" xfId="260" xr:uid="{00000000-0005-0000-0000-000006010000}"/>
    <cellStyle name="style1406114440641" xfId="261" xr:uid="{00000000-0005-0000-0000-000007010000}"/>
    <cellStyle name="style1406114440657" xfId="262" xr:uid="{00000000-0005-0000-0000-000008010000}"/>
    <cellStyle name="style1406114440676" xfId="263" xr:uid="{00000000-0005-0000-0000-000009010000}"/>
    <cellStyle name="style1406114440693" xfId="264" xr:uid="{00000000-0005-0000-0000-00000A010000}"/>
    <cellStyle name="style1406114440711" xfId="265" xr:uid="{00000000-0005-0000-0000-00000B010000}"/>
    <cellStyle name="style1406114440733" xfId="266" xr:uid="{00000000-0005-0000-0000-00000C010000}"/>
    <cellStyle name="style1406114440756" xfId="267" xr:uid="{00000000-0005-0000-0000-00000D010000}"/>
    <cellStyle name="style1406114440778" xfId="268" xr:uid="{00000000-0005-0000-0000-00000E010000}"/>
    <cellStyle name="style1406114440801" xfId="269" xr:uid="{00000000-0005-0000-0000-00000F010000}"/>
    <cellStyle name="style1406114440831" xfId="270" xr:uid="{00000000-0005-0000-0000-000010010000}"/>
    <cellStyle name="style1406114440854" xfId="271" xr:uid="{00000000-0005-0000-0000-000011010000}"/>
    <cellStyle name="style1406114440871" xfId="272" xr:uid="{00000000-0005-0000-0000-000012010000}"/>
    <cellStyle name="style1406114440888" xfId="273" xr:uid="{00000000-0005-0000-0000-000013010000}"/>
    <cellStyle name="style1406114440905" xfId="274" xr:uid="{00000000-0005-0000-0000-000014010000}"/>
    <cellStyle name="style1406114440922" xfId="275" xr:uid="{00000000-0005-0000-0000-000015010000}"/>
    <cellStyle name="style1406114440941" xfId="276" xr:uid="{00000000-0005-0000-0000-000016010000}"/>
    <cellStyle name="style1406114440964" xfId="277" xr:uid="{00000000-0005-0000-0000-000017010000}"/>
    <cellStyle name="style1406114440986" xfId="278" xr:uid="{00000000-0005-0000-0000-000018010000}"/>
    <cellStyle name="style1406114441003" xfId="279" xr:uid="{00000000-0005-0000-0000-000019010000}"/>
    <cellStyle name="style1406114441024" xfId="280" xr:uid="{00000000-0005-0000-0000-00001A010000}"/>
    <cellStyle name="style1406114441046" xfId="281" xr:uid="{00000000-0005-0000-0000-00001B010000}"/>
    <cellStyle name="style1406114441063" xfId="282" xr:uid="{00000000-0005-0000-0000-00001C010000}"/>
    <cellStyle name="style1406114441085" xfId="283" xr:uid="{00000000-0005-0000-0000-00001D010000}"/>
    <cellStyle name="style1406114441106" xfId="284" xr:uid="{00000000-0005-0000-0000-00001E010000}"/>
    <cellStyle name="style1406114441127" xfId="285" xr:uid="{00000000-0005-0000-0000-00001F010000}"/>
    <cellStyle name="style1406114441144" xfId="286" xr:uid="{00000000-0005-0000-0000-000020010000}"/>
    <cellStyle name="style1406114441245" xfId="287" xr:uid="{00000000-0005-0000-0000-000021010000}"/>
    <cellStyle name="style1406114441267" xfId="288" xr:uid="{00000000-0005-0000-0000-000022010000}"/>
    <cellStyle name="style1406114441288" xfId="289" xr:uid="{00000000-0005-0000-0000-000023010000}"/>
    <cellStyle name="style1406114441309" xfId="290" xr:uid="{00000000-0005-0000-0000-000024010000}"/>
    <cellStyle name="style1406114441326" xfId="291" xr:uid="{00000000-0005-0000-0000-000025010000}"/>
    <cellStyle name="style1406114441350" xfId="292" xr:uid="{00000000-0005-0000-0000-000026010000}"/>
    <cellStyle name="style1406114441369" xfId="293" xr:uid="{00000000-0005-0000-0000-000027010000}"/>
    <cellStyle name="style1406114441387" xfId="294" xr:uid="{00000000-0005-0000-0000-000028010000}"/>
    <cellStyle name="style1406114441405" xfId="295" xr:uid="{00000000-0005-0000-0000-000029010000}"/>
    <cellStyle name="style1406114441425" xfId="296" xr:uid="{00000000-0005-0000-0000-00002A010000}"/>
    <cellStyle name="style1406114441444" xfId="297" xr:uid="{00000000-0005-0000-0000-00002B010000}"/>
    <cellStyle name="style1406114441462" xfId="298" xr:uid="{00000000-0005-0000-0000-00002C010000}"/>
    <cellStyle name="style1406114441479" xfId="299" xr:uid="{00000000-0005-0000-0000-00002D010000}"/>
    <cellStyle name="style1406114441496" xfId="300" xr:uid="{00000000-0005-0000-0000-00002E010000}"/>
    <cellStyle name="style1406114441514" xfId="301" xr:uid="{00000000-0005-0000-0000-00002F010000}"/>
    <cellStyle name="style1406114441532" xfId="302" xr:uid="{00000000-0005-0000-0000-000030010000}"/>
    <cellStyle name="style1406114441549" xfId="303" xr:uid="{00000000-0005-0000-0000-000031010000}"/>
    <cellStyle name="style1406114441566" xfId="304" xr:uid="{00000000-0005-0000-0000-000032010000}"/>
    <cellStyle name="style1406114441594" xfId="305" xr:uid="{00000000-0005-0000-0000-000033010000}"/>
    <cellStyle name="style1406114441626" xfId="306" xr:uid="{00000000-0005-0000-0000-000034010000}"/>
    <cellStyle name="style1406114442197" xfId="307" xr:uid="{00000000-0005-0000-0000-000035010000}"/>
    <cellStyle name="style1406114490232" xfId="308" xr:uid="{00000000-0005-0000-0000-000036010000}"/>
    <cellStyle name="style1406114490278" xfId="309" xr:uid="{00000000-0005-0000-0000-000037010000}"/>
    <cellStyle name="style1406114490860" xfId="310" xr:uid="{00000000-0005-0000-0000-000038010000}"/>
    <cellStyle name="style1406114491098" xfId="311" xr:uid="{00000000-0005-0000-0000-000039010000}"/>
    <cellStyle name="style1406114491204" xfId="312" xr:uid="{00000000-0005-0000-0000-00003A010000}"/>
    <cellStyle name="style1406114491528" xfId="313" xr:uid="{00000000-0005-0000-0000-00003B010000}"/>
    <cellStyle name="style1406114491549" xfId="314" xr:uid="{00000000-0005-0000-0000-00003C010000}"/>
    <cellStyle name="style1406114491606" xfId="315" xr:uid="{00000000-0005-0000-0000-00003D010000}"/>
    <cellStyle name="style1406114491677" xfId="316" xr:uid="{00000000-0005-0000-0000-00003E010000}"/>
    <cellStyle name="style1406182998088" xfId="317" xr:uid="{00000000-0005-0000-0000-00003F010000}"/>
    <cellStyle name="style1406182998186" xfId="318" xr:uid="{00000000-0005-0000-0000-000040010000}"/>
    <cellStyle name="style1406183036983" xfId="319" xr:uid="{00000000-0005-0000-0000-000041010000}"/>
    <cellStyle name="style1411446450504" xfId="320" xr:uid="{00000000-0005-0000-0000-000042010000}"/>
    <cellStyle name="style1411446450551" xfId="321" xr:uid="{00000000-0005-0000-0000-000043010000}"/>
    <cellStyle name="style1411446450598" xfId="322" xr:uid="{00000000-0005-0000-0000-000044010000}"/>
    <cellStyle name="style1411446450629" xfId="323" xr:uid="{00000000-0005-0000-0000-000045010000}"/>
    <cellStyle name="style1411446450660" xfId="324" xr:uid="{00000000-0005-0000-0000-000046010000}"/>
    <cellStyle name="style1411446450738" xfId="325" xr:uid="{00000000-0005-0000-0000-000047010000}"/>
    <cellStyle name="style1411446450769" xfId="326" xr:uid="{00000000-0005-0000-0000-000048010000}"/>
    <cellStyle name="style1411446450801" xfId="327" xr:uid="{00000000-0005-0000-0000-000049010000}"/>
    <cellStyle name="style1411446450847" xfId="328" xr:uid="{00000000-0005-0000-0000-00004A010000}"/>
    <cellStyle name="style1411446450879" xfId="329" xr:uid="{00000000-0005-0000-0000-00004B010000}"/>
    <cellStyle name="style1411446450910" xfId="330" xr:uid="{00000000-0005-0000-0000-00004C010000}"/>
    <cellStyle name="style1411446450957" xfId="331" xr:uid="{00000000-0005-0000-0000-00004D010000}"/>
    <cellStyle name="style1411446450988" xfId="332" xr:uid="{00000000-0005-0000-0000-00004E010000}"/>
    <cellStyle name="style1411446451019" xfId="333" xr:uid="{00000000-0005-0000-0000-00004F010000}"/>
    <cellStyle name="style1411446451050" xfId="334" xr:uid="{00000000-0005-0000-0000-000050010000}"/>
    <cellStyle name="style1411446451128" xfId="335" xr:uid="{00000000-0005-0000-0000-000051010000}"/>
    <cellStyle name="style1411446451159" xfId="336" xr:uid="{00000000-0005-0000-0000-000052010000}"/>
    <cellStyle name="style1411446451191" xfId="337" xr:uid="{00000000-0005-0000-0000-000053010000}"/>
    <cellStyle name="style1411446451206" xfId="338" xr:uid="{00000000-0005-0000-0000-000054010000}"/>
    <cellStyle name="style1411446451237" xfId="339" xr:uid="{00000000-0005-0000-0000-000055010000}"/>
    <cellStyle name="style1411446451269" xfId="340" xr:uid="{00000000-0005-0000-0000-000056010000}"/>
    <cellStyle name="style1411446451284" xfId="341" xr:uid="{00000000-0005-0000-0000-000057010000}"/>
    <cellStyle name="style1411446451315" xfId="342" xr:uid="{00000000-0005-0000-0000-000058010000}"/>
    <cellStyle name="style1411446451331" xfId="343" xr:uid="{00000000-0005-0000-0000-000059010000}"/>
    <cellStyle name="style1411446451362" xfId="344" xr:uid="{00000000-0005-0000-0000-00005A010000}"/>
    <cellStyle name="style1411446451378" xfId="345" xr:uid="{00000000-0005-0000-0000-00005B010000}"/>
    <cellStyle name="style1411446451409" xfId="346" xr:uid="{00000000-0005-0000-0000-00005C010000}"/>
    <cellStyle name="style1411446451471" xfId="347" xr:uid="{00000000-0005-0000-0000-00005D010000}"/>
    <cellStyle name="style1411446451518" xfId="348" xr:uid="{00000000-0005-0000-0000-00005E010000}"/>
    <cellStyle name="style1411446451549" xfId="349" xr:uid="{00000000-0005-0000-0000-00005F010000}"/>
    <cellStyle name="style1411446451581" xfId="350" xr:uid="{00000000-0005-0000-0000-000060010000}"/>
    <cellStyle name="style1411446451596" xfId="351" xr:uid="{00000000-0005-0000-0000-000061010000}"/>
    <cellStyle name="style1411446451627" xfId="352" xr:uid="{00000000-0005-0000-0000-000062010000}"/>
    <cellStyle name="style1411446451659" xfId="353" xr:uid="{00000000-0005-0000-0000-000063010000}"/>
    <cellStyle name="style1411446451690" xfId="354" xr:uid="{00000000-0005-0000-0000-000064010000}"/>
    <cellStyle name="style1411446451705" xfId="355" xr:uid="{00000000-0005-0000-0000-000065010000}"/>
    <cellStyle name="style1411446451721" xfId="356" xr:uid="{00000000-0005-0000-0000-000066010000}"/>
    <cellStyle name="style1411446451752" xfId="357" xr:uid="{00000000-0005-0000-0000-000067010000}"/>
    <cellStyle name="style1411446451815" xfId="358" xr:uid="{00000000-0005-0000-0000-000068010000}"/>
    <cellStyle name="style1411446451846" xfId="359" xr:uid="{00000000-0005-0000-0000-000069010000}"/>
    <cellStyle name="style1411446451877" xfId="360" xr:uid="{00000000-0005-0000-0000-00006A010000}"/>
    <cellStyle name="style1411446451893" xfId="361" xr:uid="{00000000-0005-0000-0000-00006B010000}"/>
    <cellStyle name="style1411446451924" xfId="362" xr:uid="{00000000-0005-0000-0000-00006C010000}"/>
    <cellStyle name="style1411446451955" xfId="363" xr:uid="{00000000-0005-0000-0000-00006D010000}"/>
    <cellStyle name="style1411446451971" xfId="364" xr:uid="{00000000-0005-0000-0000-00006E010000}"/>
    <cellStyle name="style1411446452002" xfId="365" xr:uid="{00000000-0005-0000-0000-00006F010000}"/>
    <cellStyle name="style1411446452033" xfId="366" xr:uid="{00000000-0005-0000-0000-000070010000}"/>
    <cellStyle name="style1411446452049" xfId="367" xr:uid="{00000000-0005-0000-0000-000071010000}"/>
    <cellStyle name="style1411446452111" xfId="368" xr:uid="{00000000-0005-0000-0000-000072010000}"/>
    <cellStyle name="style1411446452142" xfId="369" xr:uid="{00000000-0005-0000-0000-000073010000}"/>
    <cellStyle name="style1411446452158" xfId="370" xr:uid="{00000000-0005-0000-0000-000074010000}"/>
    <cellStyle name="style1411446452189" xfId="371" xr:uid="{00000000-0005-0000-0000-000075010000}"/>
    <cellStyle name="style1411446452220" xfId="372" xr:uid="{00000000-0005-0000-0000-000076010000}"/>
    <cellStyle name="style1411446452236" xfId="373" xr:uid="{00000000-0005-0000-0000-000077010000}"/>
    <cellStyle name="style1411446452267" xfId="374" xr:uid="{00000000-0005-0000-0000-000078010000}"/>
    <cellStyle name="style1411446452298" xfId="375" xr:uid="{00000000-0005-0000-0000-000079010000}"/>
    <cellStyle name="style1411446452314" xfId="376" xr:uid="{00000000-0005-0000-0000-00007A010000}"/>
    <cellStyle name="style1411446452329" xfId="377" xr:uid="{00000000-0005-0000-0000-00007B010000}"/>
    <cellStyle name="style1411446452361" xfId="378" xr:uid="{00000000-0005-0000-0000-00007C010000}"/>
    <cellStyle name="style1411446452407" xfId="379" xr:uid="{00000000-0005-0000-0000-00007D010000}"/>
    <cellStyle name="style1411446452439" xfId="380" xr:uid="{00000000-0005-0000-0000-00007E010000}"/>
    <cellStyle name="style1411446452454" xfId="381" xr:uid="{00000000-0005-0000-0000-00007F010000}"/>
    <cellStyle name="style1411446452485" xfId="382" xr:uid="{00000000-0005-0000-0000-000080010000}"/>
    <cellStyle name="style1411446452501" xfId="383" xr:uid="{00000000-0005-0000-0000-000081010000}"/>
    <cellStyle name="style1411446452532" xfId="384" xr:uid="{00000000-0005-0000-0000-000082010000}"/>
    <cellStyle name="style1411446452548" xfId="385" xr:uid="{00000000-0005-0000-0000-000083010000}"/>
    <cellStyle name="style1411446452563" xfId="386" xr:uid="{00000000-0005-0000-0000-000084010000}"/>
    <cellStyle name="style1411449801970" xfId="387" xr:uid="{00000000-0005-0000-0000-000085010000}"/>
    <cellStyle name="style1411449802014" xfId="388" xr:uid="{00000000-0005-0000-0000-000086010000}"/>
    <cellStyle name="style1411449802039" xfId="389" xr:uid="{00000000-0005-0000-0000-000087010000}"/>
    <cellStyle name="style1411449802064" xfId="390" xr:uid="{00000000-0005-0000-0000-000088010000}"/>
    <cellStyle name="style1411449802092" xfId="391" xr:uid="{00000000-0005-0000-0000-000089010000}"/>
    <cellStyle name="style1411449802118" xfId="392" xr:uid="{00000000-0005-0000-0000-00008A010000}"/>
    <cellStyle name="style1411449802516" xfId="393" xr:uid="{00000000-0005-0000-0000-00008B010000}"/>
    <cellStyle name="style1411449802578" xfId="394" xr:uid="{00000000-0005-0000-0000-00008C010000}"/>
    <cellStyle name="style1411449802602" xfId="395" xr:uid="{00000000-0005-0000-0000-00008D010000}"/>
    <cellStyle name="style1411449802628" xfId="396" xr:uid="{00000000-0005-0000-0000-00008E010000}"/>
    <cellStyle name="style1411449802695" xfId="397" xr:uid="{00000000-0005-0000-0000-00008F010000}"/>
    <cellStyle name="style1411449802719" xfId="398" xr:uid="{00000000-0005-0000-0000-000090010000}"/>
    <cellStyle name="style1411449802744" xfId="399" xr:uid="{00000000-0005-0000-0000-000091010000}"/>
    <cellStyle name="style1411449802916" xfId="400" xr:uid="{00000000-0005-0000-0000-000092010000}"/>
    <cellStyle name="style1411449802935" xfId="401" xr:uid="{00000000-0005-0000-0000-000093010000}"/>
    <cellStyle name="style1411449802987" xfId="402" xr:uid="{00000000-0005-0000-0000-000094010000}"/>
    <cellStyle name="style1411449803130" xfId="403" xr:uid="{00000000-0005-0000-0000-000095010000}"/>
    <cellStyle name="style1411449803296" xfId="404" xr:uid="{00000000-0005-0000-0000-000096010000}"/>
    <cellStyle name="style1411449803317" xfId="405" xr:uid="{00000000-0005-0000-0000-000097010000}"/>
    <cellStyle name="style1411449803337" xfId="406" xr:uid="{00000000-0005-0000-0000-000098010000}"/>
    <cellStyle name="style1411449803356" xfId="407" xr:uid="{00000000-0005-0000-0000-000099010000}"/>
    <cellStyle name="style1411449803379" xfId="408" xr:uid="{00000000-0005-0000-0000-00009A010000}"/>
    <cellStyle name="style1411449803400" xfId="409" xr:uid="{00000000-0005-0000-0000-00009B010000}"/>
    <cellStyle name="style1411449803420" xfId="410" xr:uid="{00000000-0005-0000-0000-00009C010000}"/>
    <cellStyle name="style1411449803440" xfId="411" xr:uid="{00000000-0005-0000-0000-00009D010000}"/>
    <cellStyle name="style1411449803461" xfId="412" xr:uid="{00000000-0005-0000-0000-00009E010000}"/>
    <cellStyle name="style1411449803483" xfId="413" xr:uid="{00000000-0005-0000-0000-00009F010000}"/>
    <cellStyle name="style1411449803510" xfId="414" xr:uid="{00000000-0005-0000-0000-0000A0010000}"/>
    <cellStyle name="style1411449803534" xfId="415" xr:uid="{00000000-0005-0000-0000-0000A1010000}"/>
    <cellStyle name="style1411449803554" xfId="416" xr:uid="{00000000-0005-0000-0000-0000A2010000}"/>
    <cellStyle name="style1411449803577" xfId="417" xr:uid="{00000000-0005-0000-0000-0000A3010000}"/>
    <cellStyle name="style1411451081406" xfId="418" xr:uid="{00000000-0005-0000-0000-0000A4010000}"/>
    <cellStyle name="style1411451081449" xfId="419" xr:uid="{00000000-0005-0000-0000-0000A5010000}"/>
    <cellStyle name="style1411451081472" xfId="420" xr:uid="{00000000-0005-0000-0000-0000A6010000}"/>
    <cellStyle name="style1411451081497" xfId="421" xr:uid="{00000000-0005-0000-0000-0000A7010000}"/>
    <cellStyle name="style1411451081522" xfId="422" xr:uid="{00000000-0005-0000-0000-0000A8010000}"/>
    <cellStyle name="style1411451081547" xfId="423" xr:uid="{00000000-0005-0000-0000-0000A9010000}"/>
    <cellStyle name="style1411451081953" xfId="424" xr:uid="{00000000-0005-0000-0000-0000AA010000}"/>
    <cellStyle name="style1411451082017" xfId="425" xr:uid="{00000000-0005-0000-0000-0000AB010000}"/>
    <cellStyle name="style1411451082043" xfId="426" xr:uid="{00000000-0005-0000-0000-0000AC010000}"/>
    <cellStyle name="style1411451082068" xfId="427" xr:uid="{00000000-0005-0000-0000-0000AD010000}"/>
    <cellStyle name="style1411451082091" xfId="428" xr:uid="{00000000-0005-0000-0000-0000AE010000}"/>
    <cellStyle name="style1411451082115" xfId="429" xr:uid="{00000000-0005-0000-0000-0000AF010000}"/>
    <cellStyle name="style1411451082188" xfId="430" xr:uid="{00000000-0005-0000-0000-0000B0010000}"/>
    <cellStyle name="style1411451082364" xfId="431" xr:uid="{00000000-0005-0000-0000-0000B1010000}"/>
    <cellStyle name="style1411451082383" xfId="432" xr:uid="{00000000-0005-0000-0000-0000B2010000}"/>
    <cellStyle name="style1411451082433" xfId="433" xr:uid="{00000000-0005-0000-0000-0000B3010000}"/>
    <cellStyle name="style1411451082533" xfId="434" xr:uid="{00000000-0005-0000-0000-0000B4010000}"/>
    <cellStyle name="style1411451082735" xfId="435" xr:uid="{00000000-0005-0000-0000-0000B5010000}"/>
    <cellStyle name="style1411451082754" xfId="436" xr:uid="{00000000-0005-0000-0000-0000B6010000}"/>
    <cellStyle name="style1411451082774" xfId="437" xr:uid="{00000000-0005-0000-0000-0000B7010000}"/>
    <cellStyle name="style1411451082793" xfId="438" xr:uid="{00000000-0005-0000-0000-0000B8010000}"/>
    <cellStyle name="style1411451082814" xfId="439" xr:uid="{00000000-0005-0000-0000-0000B9010000}"/>
    <cellStyle name="style1411451082834" xfId="440" xr:uid="{00000000-0005-0000-0000-0000BA010000}"/>
    <cellStyle name="style1411451082853" xfId="441" xr:uid="{00000000-0005-0000-0000-0000BB010000}"/>
    <cellStyle name="style1411451082873" xfId="442" xr:uid="{00000000-0005-0000-0000-0000BC010000}"/>
    <cellStyle name="style1411451082893" xfId="443" xr:uid="{00000000-0005-0000-0000-0000BD010000}"/>
    <cellStyle name="style1411451082912" xfId="444" xr:uid="{00000000-0005-0000-0000-0000BE010000}"/>
    <cellStyle name="style1411451082933" xfId="445" xr:uid="{00000000-0005-0000-0000-0000BF010000}"/>
    <cellStyle name="style1411451082954" xfId="446" xr:uid="{00000000-0005-0000-0000-0000C0010000}"/>
    <cellStyle name="style1411451082974" xfId="447" xr:uid="{00000000-0005-0000-0000-0000C1010000}"/>
    <cellStyle name="style1411451082993" xfId="448" xr:uid="{00000000-0005-0000-0000-0000C2010000}"/>
    <cellStyle name="style1411451083012" xfId="449" xr:uid="{00000000-0005-0000-0000-0000C3010000}"/>
    <cellStyle name="style1411542382001" xfId="450" xr:uid="{00000000-0005-0000-0000-0000C4010000}"/>
    <cellStyle name="style1411542382059" xfId="451" xr:uid="{00000000-0005-0000-0000-0000C5010000}"/>
    <cellStyle name="style1411542382094" xfId="452" xr:uid="{00000000-0005-0000-0000-0000C6010000}"/>
    <cellStyle name="style1411542382123" xfId="453" xr:uid="{00000000-0005-0000-0000-0000C7010000}"/>
    <cellStyle name="style1411542382156" xfId="454" xr:uid="{00000000-0005-0000-0000-0000C8010000}"/>
    <cellStyle name="style1411542382190" xfId="455" xr:uid="{00000000-0005-0000-0000-0000C9010000}"/>
    <cellStyle name="style1411542382225" xfId="456" xr:uid="{00000000-0005-0000-0000-0000CA010000}"/>
    <cellStyle name="style1411542382311" xfId="457" xr:uid="{00000000-0005-0000-0000-0000CB010000}"/>
    <cellStyle name="style1411542382346" xfId="458" xr:uid="{00000000-0005-0000-0000-0000CC010000}"/>
    <cellStyle name="style1411542382378" xfId="459" xr:uid="{00000000-0005-0000-0000-0000CD010000}"/>
    <cellStyle name="style1411542382409" xfId="460" xr:uid="{00000000-0005-0000-0000-0000CE010000}"/>
    <cellStyle name="style1411542382440" xfId="461" xr:uid="{00000000-0005-0000-0000-0000CF010000}"/>
    <cellStyle name="style1411542382466" xfId="462" xr:uid="{00000000-0005-0000-0000-0000D0010000}"/>
    <cellStyle name="style1411542382491" xfId="463" xr:uid="{00000000-0005-0000-0000-0000D1010000}"/>
    <cellStyle name="style1411542382523" xfId="464" xr:uid="{00000000-0005-0000-0000-0000D2010000}"/>
    <cellStyle name="style1411542382556" xfId="465" xr:uid="{00000000-0005-0000-0000-0000D3010000}"/>
    <cellStyle name="style1411542382585" xfId="466" xr:uid="{00000000-0005-0000-0000-0000D4010000}"/>
    <cellStyle name="style1411542382613" xfId="467" xr:uid="{00000000-0005-0000-0000-0000D5010000}"/>
    <cellStyle name="style1411542382701" xfId="468" xr:uid="{00000000-0005-0000-0000-0000D6010000}"/>
    <cellStyle name="style1411542382751" xfId="469" xr:uid="{00000000-0005-0000-0000-0000D7010000}"/>
    <cellStyle name="style1411542382774" xfId="470" xr:uid="{00000000-0005-0000-0000-0000D8010000}"/>
    <cellStyle name="style1411542382797" xfId="471" xr:uid="{00000000-0005-0000-0000-0000D9010000}"/>
    <cellStyle name="style1411542382821" xfId="472" xr:uid="{00000000-0005-0000-0000-0000DA010000}"/>
    <cellStyle name="style1411542382844" xfId="473" xr:uid="{00000000-0005-0000-0000-0000DB010000}"/>
    <cellStyle name="style1411542382872" xfId="474" xr:uid="{00000000-0005-0000-0000-0000DC010000}"/>
    <cellStyle name="style1411542382898" xfId="475" xr:uid="{00000000-0005-0000-0000-0000DD010000}"/>
    <cellStyle name="style1411542382921" xfId="476" xr:uid="{00000000-0005-0000-0000-0000DE010000}"/>
    <cellStyle name="style1411542382949" xfId="477" xr:uid="{00000000-0005-0000-0000-0000DF010000}"/>
    <cellStyle name="style1411542382977" xfId="478" xr:uid="{00000000-0005-0000-0000-0000E0010000}"/>
    <cellStyle name="style1411542383005" xfId="479" xr:uid="{00000000-0005-0000-0000-0000E1010000}"/>
    <cellStyle name="style1411542383036" xfId="480" xr:uid="{00000000-0005-0000-0000-0000E2010000}"/>
    <cellStyle name="style1411542383066" xfId="481" xr:uid="{00000000-0005-0000-0000-0000E3010000}"/>
    <cellStyle name="style1411542383094" xfId="482" xr:uid="{00000000-0005-0000-0000-0000E4010000}"/>
    <cellStyle name="style1411542383116" xfId="483" xr:uid="{00000000-0005-0000-0000-0000E5010000}"/>
    <cellStyle name="style1411542383137" xfId="484" xr:uid="{00000000-0005-0000-0000-0000E6010000}"/>
    <cellStyle name="style1411542383160" xfId="485" xr:uid="{00000000-0005-0000-0000-0000E7010000}"/>
    <cellStyle name="style1411542383184" xfId="486" xr:uid="{00000000-0005-0000-0000-0000E8010000}"/>
    <cellStyle name="style1411542383249" xfId="487" xr:uid="{00000000-0005-0000-0000-0000E9010000}"/>
    <cellStyle name="style1411542383276" xfId="488" xr:uid="{00000000-0005-0000-0000-0000EA010000}"/>
    <cellStyle name="style1411542383303" xfId="489" xr:uid="{00000000-0005-0000-0000-0000EB010000}"/>
    <cellStyle name="style1411542383332" xfId="490" xr:uid="{00000000-0005-0000-0000-0000EC010000}"/>
    <cellStyle name="style1411542383355" xfId="491" xr:uid="{00000000-0005-0000-0000-0000ED010000}"/>
    <cellStyle name="style1411542383382" xfId="492" xr:uid="{00000000-0005-0000-0000-0000EE010000}"/>
    <cellStyle name="style1411542383409" xfId="493" xr:uid="{00000000-0005-0000-0000-0000EF010000}"/>
    <cellStyle name="style1411542383430" xfId="494" xr:uid="{00000000-0005-0000-0000-0000F0010000}"/>
    <cellStyle name="style1411542383457" xfId="495" xr:uid="{00000000-0005-0000-0000-0000F1010000}"/>
    <cellStyle name="style1411542383483" xfId="496" xr:uid="{00000000-0005-0000-0000-0000F2010000}"/>
    <cellStyle name="style1411542383510" xfId="497" xr:uid="{00000000-0005-0000-0000-0000F3010000}"/>
    <cellStyle name="style1411542383530" xfId="498" xr:uid="{00000000-0005-0000-0000-0000F4010000}"/>
    <cellStyle name="style1411542383552" xfId="499" xr:uid="{00000000-0005-0000-0000-0000F5010000}"/>
    <cellStyle name="style1411542383579" xfId="500" xr:uid="{00000000-0005-0000-0000-0000F6010000}"/>
    <cellStyle name="style1411542383606" xfId="501" xr:uid="{00000000-0005-0000-0000-0000F7010000}"/>
    <cellStyle name="style1411542383632" xfId="502" xr:uid="{00000000-0005-0000-0000-0000F8010000}"/>
    <cellStyle name="style1411542383654" xfId="503" xr:uid="{00000000-0005-0000-0000-0000F9010000}"/>
    <cellStyle name="style1411542383684" xfId="504" xr:uid="{00000000-0005-0000-0000-0000FA010000}"/>
    <cellStyle name="style1411542383710" xfId="505" xr:uid="{00000000-0005-0000-0000-0000FB010000}"/>
    <cellStyle name="style1411542383732" xfId="506" xr:uid="{00000000-0005-0000-0000-0000FC010000}"/>
    <cellStyle name="style1411542383756" xfId="507" xr:uid="{00000000-0005-0000-0000-0000FD010000}"/>
    <cellStyle name="style1411542383790" xfId="508" xr:uid="{00000000-0005-0000-0000-0000FE010000}"/>
    <cellStyle name="style1411542383813" xfId="509" xr:uid="{00000000-0005-0000-0000-0000FF010000}"/>
    <cellStyle name="style1411542383835" xfId="510" xr:uid="{00000000-0005-0000-0000-000000020000}"/>
    <cellStyle name="style1411542383858" xfId="511" xr:uid="{00000000-0005-0000-0000-000001020000}"/>
    <cellStyle name="style1411542383881" xfId="512" xr:uid="{00000000-0005-0000-0000-000002020000}"/>
    <cellStyle name="style1411542383904" xfId="513" xr:uid="{00000000-0005-0000-0000-000003020000}"/>
    <cellStyle name="style1411542383967" xfId="514" xr:uid="{00000000-0005-0000-0000-000004020000}"/>
    <cellStyle name="style1411542383989" xfId="515" xr:uid="{00000000-0005-0000-0000-000005020000}"/>
    <cellStyle name="style1411542384009" xfId="516" xr:uid="{00000000-0005-0000-0000-000006020000}"/>
    <cellStyle name="style1411542384030" xfId="517" xr:uid="{00000000-0005-0000-0000-000007020000}"/>
    <cellStyle name="style1411542384052" xfId="518" xr:uid="{00000000-0005-0000-0000-000008020000}"/>
    <cellStyle name="style1411542384115" xfId="519" xr:uid="{00000000-0005-0000-0000-000009020000}"/>
    <cellStyle name="style1411542384148" xfId="520" xr:uid="{00000000-0005-0000-0000-00000A020000}"/>
    <cellStyle name="style1411542384169" xfId="521" xr:uid="{00000000-0005-0000-0000-00000B020000}"/>
    <cellStyle name="style1411542384188" xfId="522" xr:uid="{00000000-0005-0000-0000-00000C020000}"/>
    <cellStyle name="style1411542384208" xfId="523" xr:uid="{00000000-0005-0000-0000-00000D020000}"/>
    <cellStyle name="style1411542384227" xfId="524" xr:uid="{00000000-0005-0000-0000-00000E020000}"/>
    <cellStyle name="style1411542384246" xfId="525" xr:uid="{00000000-0005-0000-0000-00000F020000}"/>
    <cellStyle name="style1411542384273" xfId="526" xr:uid="{00000000-0005-0000-0000-000010020000}"/>
    <cellStyle name="style1411542384293" xfId="527" xr:uid="{00000000-0005-0000-0000-000011020000}"/>
  </cellStyles>
  <dxfs count="0"/>
  <tableStyles count="0" defaultTableStyle="TableStyleMedium2" defaultPivotStyle="PivotStyleMedium9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dhra%20Pradesh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VA_cur"/>
      <sheetName val="GSVA_const"/>
      <sheetName val="NSVA_cur"/>
      <sheetName val="NSVA_const"/>
    </sheetNames>
    <sheetDataSet>
      <sheetData sheetId="0">
        <row r="3">
          <cell r="I3" t="str">
            <v>As on 17.03.2025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W127"/>
  <sheetViews>
    <sheetView zoomScale="112" zoomScaleNormal="112" zoomScaleSheetLayoutView="100" workbookViewId="0">
      <pane xSplit="2" ySplit="5" topLeftCell="C28" activePane="bottomRight" state="frozen"/>
      <selection activeCell="I31" sqref="I31"/>
      <selection pane="topRight" activeCell="I31" sqref="I31"/>
      <selection pane="bottomLeft" activeCell="I31" sqref="I31"/>
      <selection pane="bottomRight" activeCell="A36" sqref="A36:XFD36"/>
    </sheetView>
  </sheetViews>
  <sheetFormatPr defaultColWidth="8.85546875" defaultRowHeight="15" x14ac:dyDescent="0.25"/>
  <cols>
    <col min="1" max="1" width="11" style="8" customWidth="1"/>
    <col min="2" max="2" width="31.140625" style="8" customWidth="1"/>
    <col min="3" max="6" width="10.7109375" style="8" customWidth="1"/>
    <col min="7" max="16" width="13" style="10" customWidth="1"/>
    <col min="17" max="18" width="12.140625" style="8" customWidth="1"/>
    <col min="19" max="19" width="12.140625" style="10" customWidth="1"/>
    <col min="20" max="24" width="12.140625" style="8" customWidth="1"/>
    <col min="25" max="29" width="9.140625" style="8" customWidth="1"/>
    <col min="30" max="30" width="11.5703125" style="8" customWidth="1"/>
    <col min="31" max="31" width="12.140625" style="8" customWidth="1"/>
    <col min="32" max="32" width="10.7109375" style="10" customWidth="1"/>
    <col min="33" max="34" width="9.140625" style="8" customWidth="1"/>
    <col min="35" max="35" width="10.28515625" style="10" customWidth="1"/>
    <col min="36" max="37" width="9.140625" style="8" customWidth="1"/>
    <col min="38" max="38" width="10.28515625" style="8" customWidth="1"/>
    <col min="39" max="39" width="10.42578125" style="8" customWidth="1"/>
    <col min="40" max="40" width="10.5703125" style="10" customWidth="1"/>
    <col min="41" max="41" width="10.42578125" style="8" customWidth="1"/>
    <col min="42" max="42" width="10" style="8" customWidth="1"/>
    <col min="43" max="43" width="11.5703125" style="10" customWidth="1"/>
    <col min="44" max="45" width="9.140625" style="8" customWidth="1"/>
    <col min="46" max="46" width="11.85546875" style="8" customWidth="1"/>
    <col min="47" max="47" width="11.28515625" style="8" customWidth="1"/>
    <col min="48" max="48" width="11.7109375" style="10" customWidth="1"/>
    <col min="49" max="49" width="9.140625" style="8" customWidth="1"/>
    <col min="50" max="50" width="10.85546875" style="8" customWidth="1"/>
    <col min="51" max="51" width="10.85546875" style="10" customWidth="1"/>
    <col min="52" max="52" width="11" style="8" customWidth="1"/>
    <col min="53" max="55" width="11.42578125" style="8" customWidth="1"/>
    <col min="56" max="83" width="9.140625" style="8" customWidth="1"/>
    <col min="84" max="84" width="12.42578125" style="8" customWidth="1"/>
    <col min="85" max="106" width="9.140625" style="8" customWidth="1"/>
    <col min="107" max="107" width="12.140625" style="8" customWidth="1"/>
    <col min="108" max="111" width="9.140625" style="8" customWidth="1"/>
    <col min="112" max="116" width="9.140625" style="8" hidden="1" customWidth="1"/>
    <col min="117" max="117" width="9.140625" style="8" customWidth="1"/>
    <col min="118" max="122" width="9.140625" style="8" hidden="1" customWidth="1"/>
    <col min="123" max="123" width="9.140625" style="8" customWidth="1"/>
    <col min="124" max="128" width="9.140625" style="8" hidden="1" customWidth="1"/>
    <col min="129" max="129" width="9.140625" style="8" customWidth="1"/>
    <col min="130" max="134" width="9.140625" style="8" hidden="1" customWidth="1"/>
    <col min="135" max="135" width="9.140625" style="8" customWidth="1"/>
    <col min="136" max="140" width="9.140625" style="8" hidden="1" customWidth="1"/>
    <col min="141" max="141" width="9.140625" style="10" customWidth="1"/>
    <col min="142" max="146" width="9.140625" style="10" hidden="1" customWidth="1"/>
    <col min="147" max="147" width="9.140625" style="10" customWidth="1"/>
    <col min="148" max="152" width="9.140625" style="10" hidden="1" customWidth="1"/>
    <col min="153" max="153" width="9.140625" style="10" customWidth="1"/>
    <col min="154" max="158" width="9.140625" style="10" hidden="1" customWidth="1"/>
    <col min="159" max="159" width="9.140625" style="10" customWidth="1"/>
    <col min="160" max="189" width="9.140625" style="8" customWidth="1"/>
    <col min="190" max="190" width="9.140625" style="8" hidden="1" customWidth="1"/>
    <col min="191" max="198" width="9.140625" style="8" customWidth="1"/>
    <col min="199" max="199" width="9.140625" style="8" hidden="1" customWidth="1"/>
    <col min="200" max="204" width="9.140625" style="8" customWidth="1"/>
    <col min="205" max="205" width="9.140625" style="8" hidden="1" customWidth="1"/>
    <col min="206" max="215" width="9.140625" style="8" customWidth="1"/>
    <col min="216" max="219" width="8.85546875" style="8"/>
    <col min="220" max="220" width="12.7109375" style="8" bestFit="1" customWidth="1"/>
    <col min="221" max="16384" width="8.85546875" style="8"/>
  </cols>
  <sheetData>
    <row r="1" spans="1:192" ht="15.75" x14ac:dyDescent="0.25">
      <c r="A1" s="8" t="s">
        <v>53</v>
      </c>
      <c r="B1" s="9" t="s">
        <v>66</v>
      </c>
      <c r="AX1" s="11"/>
    </row>
    <row r="2" spans="1:192" ht="15.75" x14ac:dyDescent="0.25">
      <c r="A2" s="1" t="s">
        <v>48</v>
      </c>
      <c r="I2" s="10" t="str">
        <f>[1]GSVA_cur!$I$3</f>
        <v>As on 17.03.2025</v>
      </c>
    </row>
    <row r="3" spans="1:192" ht="15.75" x14ac:dyDescent="0.25">
      <c r="A3" s="1"/>
    </row>
    <row r="4" spans="1:192" ht="15.75" x14ac:dyDescent="0.25">
      <c r="A4" s="1"/>
      <c r="E4" s="12"/>
      <c r="F4" s="12" t="s">
        <v>57</v>
      </c>
      <c r="P4" s="8"/>
      <c r="S4" s="8"/>
      <c r="T4" s="10"/>
      <c r="W4" s="10"/>
      <c r="AF4" s="8"/>
      <c r="AI4" s="8"/>
      <c r="AN4" s="8"/>
      <c r="AQ4" s="8"/>
      <c r="AV4" s="8"/>
      <c r="AY4" s="8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</row>
    <row r="5" spans="1:192" ht="15.75" x14ac:dyDescent="0.25">
      <c r="A5" s="30" t="s">
        <v>0</v>
      </c>
      <c r="B5" s="13" t="s">
        <v>1</v>
      </c>
      <c r="C5" s="14" t="s">
        <v>21</v>
      </c>
      <c r="D5" s="14" t="s">
        <v>22</v>
      </c>
      <c r="E5" s="14" t="s">
        <v>23</v>
      </c>
      <c r="F5" s="14" t="s">
        <v>56</v>
      </c>
      <c r="G5" s="15" t="s">
        <v>65</v>
      </c>
      <c r="H5" s="15" t="s">
        <v>67</v>
      </c>
      <c r="I5" s="15" t="s">
        <v>68</v>
      </c>
      <c r="J5" s="15" t="s">
        <v>69</v>
      </c>
      <c r="K5" s="15" t="s">
        <v>70</v>
      </c>
      <c r="L5" s="15" t="s">
        <v>71</v>
      </c>
      <c r="M5" s="15" t="s">
        <v>72</v>
      </c>
      <c r="N5" s="15" t="s">
        <v>73</v>
      </c>
      <c r="O5" s="16" t="s">
        <v>74</v>
      </c>
      <c r="P5" s="8"/>
      <c r="S5" s="8"/>
      <c r="T5" s="10"/>
      <c r="W5" s="10"/>
      <c r="AF5" s="8"/>
      <c r="AI5" s="8"/>
      <c r="AN5" s="8"/>
      <c r="AQ5" s="8"/>
      <c r="AV5" s="8"/>
      <c r="AY5" s="8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</row>
    <row r="6" spans="1:192" s="20" customFormat="1" ht="15.75" x14ac:dyDescent="0.25">
      <c r="A6" s="31" t="s">
        <v>26</v>
      </c>
      <c r="B6" s="4" t="s">
        <v>2</v>
      </c>
      <c r="C6" s="18">
        <f>SUM(C7:C10)</f>
        <v>12641</v>
      </c>
      <c r="D6" s="18">
        <f t="shared" ref="D6:E6" si="0">SUM(D7:D10)</f>
        <v>13205</v>
      </c>
      <c r="E6" s="18">
        <f t="shared" si="0"/>
        <v>14570</v>
      </c>
      <c r="F6" s="18">
        <f t="shared" ref="F6:O6" si="1">SUM(F7:F10)</f>
        <v>16199</v>
      </c>
      <c r="G6" s="18">
        <f t="shared" si="1"/>
        <v>18221</v>
      </c>
      <c r="H6" s="18">
        <f t="shared" si="1"/>
        <v>17474</v>
      </c>
      <c r="I6" s="18">
        <f t="shared" si="1"/>
        <v>18560</v>
      </c>
      <c r="J6" s="18">
        <f t="shared" si="1"/>
        <v>21491</v>
      </c>
      <c r="K6" s="18">
        <f t="shared" si="1"/>
        <v>26661</v>
      </c>
      <c r="L6" s="18">
        <f t="shared" si="1"/>
        <v>27181</v>
      </c>
      <c r="M6" s="18">
        <f t="shared" si="1"/>
        <v>30210</v>
      </c>
      <c r="N6" s="18">
        <f t="shared" si="1"/>
        <v>30312</v>
      </c>
      <c r="O6" s="38">
        <f t="shared" si="1"/>
        <v>32658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J6" s="21"/>
    </row>
    <row r="7" spans="1:192" ht="15.75" x14ac:dyDescent="0.25">
      <c r="A7" s="32">
        <v>1.1000000000000001</v>
      </c>
      <c r="B7" s="3" t="s">
        <v>59</v>
      </c>
      <c r="C7" s="42">
        <v>1231</v>
      </c>
      <c r="D7" s="42">
        <v>1381</v>
      </c>
      <c r="E7" s="42">
        <v>1553</v>
      </c>
      <c r="F7" s="42">
        <v>1600</v>
      </c>
      <c r="G7" s="42">
        <v>1706</v>
      </c>
      <c r="H7" s="42">
        <v>1719</v>
      </c>
      <c r="I7" s="42">
        <v>1637</v>
      </c>
      <c r="J7" s="42">
        <v>1537</v>
      </c>
      <c r="K7" s="43">
        <v>1725</v>
      </c>
      <c r="L7" s="43">
        <v>1720</v>
      </c>
      <c r="M7" s="43">
        <v>1750</v>
      </c>
      <c r="N7" s="43">
        <v>1774</v>
      </c>
      <c r="O7" s="39">
        <v>1781</v>
      </c>
      <c r="P7" s="23"/>
      <c r="Q7" s="23"/>
      <c r="R7" s="23"/>
      <c r="S7" s="23"/>
      <c r="T7" s="11"/>
      <c r="U7" s="23"/>
      <c r="V7" s="23"/>
      <c r="W7" s="11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10"/>
      <c r="GH7" s="10"/>
      <c r="GI7" s="10"/>
    </row>
    <row r="8" spans="1:192" ht="15.75" x14ac:dyDescent="0.25">
      <c r="A8" s="32">
        <v>1.2</v>
      </c>
      <c r="B8" s="3" t="s">
        <v>60</v>
      </c>
      <c r="C8" s="42">
        <v>10884</v>
      </c>
      <c r="D8" s="42">
        <v>11430</v>
      </c>
      <c r="E8" s="42">
        <v>12473</v>
      </c>
      <c r="F8" s="42">
        <v>13786</v>
      </c>
      <c r="G8" s="42">
        <v>15644</v>
      </c>
      <c r="H8" s="42">
        <v>14266</v>
      </c>
      <c r="I8" s="42">
        <v>15509</v>
      </c>
      <c r="J8" s="42">
        <v>17340</v>
      </c>
      <c r="K8" s="43">
        <v>20789</v>
      </c>
      <c r="L8" s="43">
        <v>23310</v>
      </c>
      <c r="M8" s="43">
        <v>26044</v>
      </c>
      <c r="N8" s="43">
        <v>25890</v>
      </c>
      <c r="O8" s="39">
        <v>28192</v>
      </c>
      <c r="P8" s="23"/>
      <c r="Q8" s="23"/>
      <c r="R8" s="23"/>
      <c r="S8" s="23"/>
      <c r="T8" s="11"/>
      <c r="U8" s="23"/>
      <c r="V8" s="23"/>
      <c r="W8" s="11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10"/>
      <c r="GH8" s="10"/>
      <c r="GI8" s="10"/>
    </row>
    <row r="9" spans="1:192" ht="15.75" x14ac:dyDescent="0.25">
      <c r="A9" s="32">
        <v>1.3</v>
      </c>
      <c r="B9" s="3" t="s">
        <v>61</v>
      </c>
      <c r="C9" s="42">
        <v>291</v>
      </c>
      <c r="D9" s="42">
        <v>336</v>
      </c>
      <c r="E9" s="42">
        <v>370</v>
      </c>
      <c r="F9" s="42">
        <v>619</v>
      </c>
      <c r="G9" s="42">
        <v>649</v>
      </c>
      <c r="H9" s="42">
        <v>1248</v>
      </c>
      <c r="I9" s="42">
        <v>1140</v>
      </c>
      <c r="J9" s="42">
        <v>2364</v>
      </c>
      <c r="K9" s="43">
        <v>3897</v>
      </c>
      <c r="L9" s="43">
        <v>1883</v>
      </c>
      <c r="M9" s="43">
        <v>2148</v>
      </c>
      <c r="N9" s="43">
        <v>2382</v>
      </c>
      <c r="O9" s="39">
        <v>2403</v>
      </c>
      <c r="P9" s="23"/>
      <c r="Q9" s="23"/>
      <c r="R9" s="23"/>
      <c r="S9" s="23"/>
      <c r="T9" s="11"/>
      <c r="U9" s="23"/>
      <c r="V9" s="23"/>
      <c r="W9" s="11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10"/>
      <c r="GH9" s="10"/>
      <c r="GI9" s="10"/>
    </row>
    <row r="10" spans="1:192" ht="15.75" x14ac:dyDescent="0.25">
      <c r="A10" s="32">
        <v>1.4</v>
      </c>
      <c r="B10" s="3" t="s">
        <v>62</v>
      </c>
      <c r="C10" s="42">
        <v>235</v>
      </c>
      <c r="D10" s="42">
        <v>58</v>
      </c>
      <c r="E10" s="42">
        <v>174</v>
      </c>
      <c r="F10" s="42">
        <v>194</v>
      </c>
      <c r="G10" s="42">
        <v>222</v>
      </c>
      <c r="H10" s="42">
        <v>241</v>
      </c>
      <c r="I10" s="42">
        <v>274</v>
      </c>
      <c r="J10" s="42">
        <v>250</v>
      </c>
      <c r="K10" s="43">
        <v>250</v>
      </c>
      <c r="L10" s="43">
        <v>268</v>
      </c>
      <c r="M10" s="43">
        <v>268</v>
      </c>
      <c r="N10" s="43">
        <v>266</v>
      </c>
      <c r="O10" s="39">
        <v>282</v>
      </c>
      <c r="P10" s="23"/>
      <c r="Q10" s="23"/>
      <c r="R10" s="23"/>
      <c r="S10" s="23"/>
      <c r="T10" s="11"/>
      <c r="U10" s="23"/>
      <c r="V10" s="23"/>
      <c r="W10" s="11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10"/>
      <c r="GH10" s="10"/>
      <c r="GI10" s="10"/>
    </row>
    <row r="11" spans="1:192" ht="15.75" x14ac:dyDescent="0.25">
      <c r="A11" s="32" t="s">
        <v>31</v>
      </c>
      <c r="B11" s="3" t="s">
        <v>3</v>
      </c>
      <c r="C11" s="42">
        <v>230</v>
      </c>
      <c r="D11" s="42">
        <v>215</v>
      </c>
      <c r="E11" s="42">
        <v>182</v>
      </c>
      <c r="F11" s="42">
        <v>179</v>
      </c>
      <c r="G11" s="42">
        <v>193</v>
      </c>
      <c r="H11" s="42">
        <v>223</v>
      </c>
      <c r="I11" s="42">
        <v>316</v>
      </c>
      <c r="J11" s="42">
        <v>0</v>
      </c>
      <c r="K11" s="43">
        <v>79</v>
      </c>
      <c r="L11" s="43">
        <v>0</v>
      </c>
      <c r="M11" s="43">
        <v>0</v>
      </c>
      <c r="N11" s="43">
        <v>0</v>
      </c>
      <c r="O11" s="39">
        <v>0</v>
      </c>
      <c r="P11" s="23"/>
      <c r="Q11" s="23"/>
      <c r="R11" s="23"/>
      <c r="S11" s="23"/>
      <c r="T11" s="11"/>
      <c r="U11" s="23"/>
      <c r="V11" s="23"/>
      <c r="W11" s="11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10"/>
      <c r="GH11" s="10"/>
      <c r="GI11" s="10"/>
    </row>
    <row r="12" spans="1:192" s="21" customFormat="1" ht="15.75" x14ac:dyDescent="0.25">
      <c r="A12" s="33"/>
      <c r="B12" s="5" t="s">
        <v>28</v>
      </c>
      <c r="C12" s="24">
        <f>C6+C11</f>
        <v>12871</v>
      </c>
      <c r="D12" s="24">
        <f t="shared" ref="D12:E12" si="2">D6+D11</f>
        <v>13420</v>
      </c>
      <c r="E12" s="24">
        <f t="shared" si="2"/>
        <v>14752</v>
      </c>
      <c r="F12" s="24">
        <f t="shared" ref="F12:O12" si="3">F6+F11</f>
        <v>16378</v>
      </c>
      <c r="G12" s="24">
        <f t="shared" si="3"/>
        <v>18414</v>
      </c>
      <c r="H12" s="24">
        <f t="shared" si="3"/>
        <v>17697</v>
      </c>
      <c r="I12" s="24">
        <f t="shared" si="3"/>
        <v>18876</v>
      </c>
      <c r="J12" s="24">
        <f t="shared" si="3"/>
        <v>21491</v>
      </c>
      <c r="K12" s="24">
        <f t="shared" si="3"/>
        <v>26740</v>
      </c>
      <c r="L12" s="24">
        <f t="shared" si="3"/>
        <v>27181</v>
      </c>
      <c r="M12" s="24">
        <f t="shared" si="3"/>
        <v>30210</v>
      </c>
      <c r="N12" s="24">
        <f t="shared" si="3"/>
        <v>30312</v>
      </c>
      <c r="O12" s="40">
        <f t="shared" si="3"/>
        <v>32658</v>
      </c>
      <c r="P12" s="23"/>
      <c r="Q12" s="23"/>
      <c r="R12" s="23"/>
      <c r="S12" s="23"/>
      <c r="T12" s="11"/>
      <c r="U12" s="23"/>
      <c r="V12" s="23"/>
      <c r="W12" s="11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0"/>
      <c r="GH12" s="20"/>
      <c r="GI12" s="20"/>
    </row>
    <row r="13" spans="1:192" s="10" customFormat="1" ht="15.75" x14ac:dyDescent="0.25">
      <c r="A13" s="34" t="s">
        <v>32</v>
      </c>
      <c r="B13" s="2" t="s">
        <v>4</v>
      </c>
      <c r="C13" s="42">
        <v>101724</v>
      </c>
      <c r="D13" s="42">
        <v>113846</v>
      </c>
      <c r="E13" s="42">
        <v>134204</v>
      </c>
      <c r="F13" s="42">
        <v>102657</v>
      </c>
      <c r="G13" s="42">
        <v>101242</v>
      </c>
      <c r="H13" s="42">
        <v>120992</v>
      </c>
      <c r="I13" s="42">
        <v>112705</v>
      </c>
      <c r="J13" s="42">
        <v>142969</v>
      </c>
      <c r="K13" s="43">
        <v>139406</v>
      </c>
      <c r="L13" s="43">
        <v>114203</v>
      </c>
      <c r="M13" s="43">
        <v>117894</v>
      </c>
      <c r="N13" s="43">
        <v>114242</v>
      </c>
      <c r="O13" s="41">
        <v>123343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J13" s="8"/>
    </row>
    <row r="14" spans="1:192" ht="30" x14ac:dyDescent="0.25">
      <c r="A14" s="32" t="s">
        <v>33</v>
      </c>
      <c r="B14" s="3" t="s">
        <v>5</v>
      </c>
      <c r="C14" s="42">
        <v>23897</v>
      </c>
      <c r="D14" s="42">
        <v>25678</v>
      </c>
      <c r="E14" s="42">
        <v>29657</v>
      </c>
      <c r="F14" s="42">
        <v>31990</v>
      </c>
      <c r="G14" s="42">
        <v>81023</v>
      </c>
      <c r="H14" s="42">
        <v>60878</v>
      </c>
      <c r="I14" s="42">
        <v>67824</v>
      </c>
      <c r="J14" s="42">
        <v>73526</v>
      </c>
      <c r="K14" s="44">
        <v>77213</v>
      </c>
      <c r="L14" s="44">
        <v>67637</v>
      </c>
      <c r="M14" s="44">
        <v>59326</v>
      </c>
      <c r="N14" s="44">
        <v>54567</v>
      </c>
      <c r="O14" s="39">
        <v>73042</v>
      </c>
      <c r="P14" s="23"/>
      <c r="Q14" s="23"/>
      <c r="R14" s="23"/>
      <c r="S14" s="23"/>
      <c r="T14" s="11"/>
      <c r="U14" s="23"/>
      <c r="V14" s="23"/>
      <c r="W14" s="11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11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11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11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10"/>
      <c r="GH14" s="10"/>
      <c r="GI14" s="10"/>
    </row>
    <row r="15" spans="1:192" ht="15.75" x14ac:dyDescent="0.25">
      <c r="A15" s="32" t="s">
        <v>34</v>
      </c>
      <c r="B15" s="3" t="s">
        <v>6</v>
      </c>
      <c r="C15" s="42">
        <v>113825</v>
      </c>
      <c r="D15" s="42">
        <v>114129</v>
      </c>
      <c r="E15" s="42">
        <v>129238</v>
      </c>
      <c r="F15" s="42">
        <v>134214</v>
      </c>
      <c r="G15" s="42">
        <v>135860</v>
      </c>
      <c r="H15" s="42">
        <v>145740</v>
      </c>
      <c r="I15" s="42">
        <v>159502</v>
      </c>
      <c r="J15" s="42">
        <v>182412</v>
      </c>
      <c r="K15" s="45">
        <v>181016</v>
      </c>
      <c r="L15" s="45">
        <v>181988</v>
      </c>
      <c r="M15" s="45">
        <v>236518</v>
      </c>
      <c r="N15" s="45">
        <v>282300</v>
      </c>
      <c r="O15" s="39">
        <v>310503</v>
      </c>
      <c r="P15" s="23"/>
      <c r="Q15" s="23"/>
      <c r="R15" s="23"/>
      <c r="S15" s="23"/>
      <c r="T15" s="11"/>
      <c r="U15" s="23"/>
      <c r="V15" s="23"/>
      <c r="W15" s="11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11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11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11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10"/>
      <c r="GH15" s="10"/>
      <c r="GI15" s="10"/>
    </row>
    <row r="16" spans="1:192" s="21" customFormat="1" ht="15.75" x14ac:dyDescent="0.25">
      <c r="A16" s="33"/>
      <c r="B16" s="5" t="s">
        <v>29</v>
      </c>
      <c r="C16" s="24">
        <f>+C13+C14+C15</f>
        <v>239446</v>
      </c>
      <c r="D16" s="24">
        <f t="shared" ref="D16:E16" si="4">+D13+D14+D15</f>
        <v>253653</v>
      </c>
      <c r="E16" s="24">
        <f t="shared" si="4"/>
        <v>293099</v>
      </c>
      <c r="F16" s="24">
        <f t="shared" ref="F16:K16" si="5">+F13+F14+F15</f>
        <v>268861</v>
      </c>
      <c r="G16" s="24">
        <f t="shared" si="5"/>
        <v>318125</v>
      </c>
      <c r="H16" s="24">
        <f t="shared" si="5"/>
        <v>327610</v>
      </c>
      <c r="I16" s="24">
        <f t="shared" si="5"/>
        <v>340031</v>
      </c>
      <c r="J16" s="24">
        <f t="shared" si="5"/>
        <v>398907</v>
      </c>
      <c r="K16" s="24">
        <f t="shared" si="5"/>
        <v>397635</v>
      </c>
      <c r="L16" s="24">
        <f t="shared" ref="L16:O16" si="6">+L13+L14+L15</f>
        <v>363828</v>
      </c>
      <c r="M16" s="24">
        <f t="shared" si="6"/>
        <v>413738</v>
      </c>
      <c r="N16" s="24">
        <f t="shared" si="6"/>
        <v>451109</v>
      </c>
      <c r="O16" s="40">
        <f t="shared" si="6"/>
        <v>506888</v>
      </c>
      <c r="P16" s="23"/>
      <c r="Q16" s="23"/>
      <c r="R16" s="23"/>
      <c r="S16" s="23"/>
      <c r="T16" s="11"/>
      <c r="U16" s="23"/>
      <c r="V16" s="23"/>
      <c r="W16" s="11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19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19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19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0"/>
      <c r="GH16" s="20"/>
      <c r="GI16" s="20"/>
    </row>
    <row r="17" spans="1:192" s="20" customFormat="1" ht="30" x14ac:dyDescent="0.25">
      <c r="A17" s="31" t="s">
        <v>35</v>
      </c>
      <c r="B17" s="4" t="s">
        <v>7</v>
      </c>
      <c r="C17" s="18">
        <f>C18+C19</f>
        <v>614134</v>
      </c>
      <c r="D17" s="18">
        <f t="shared" ref="D17:K17" si="7">D18+D19</f>
        <v>734772</v>
      </c>
      <c r="E17" s="18">
        <f t="shared" si="7"/>
        <v>843576</v>
      </c>
      <c r="F17" s="18">
        <f t="shared" si="7"/>
        <v>878471</v>
      </c>
      <c r="G17" s="18">
        <f t="shared" si="7"/>
        <v>920911</v>
      </c>
      <c r="H17" s="18">
        <f t="shared" si="7"/>
        <v>1038679</v>
      </c>
      <c r="I17" s="18">
        <f t="shared" si="7"/>
        <v>1172585</v>
      </c>
      <c r="J17" s="18">
        <f t="shared" si="7"/>
        <v>1308466</v>
      </c>
      <c r="K17" s="18">
        <f t="shared" si="7"/>
        <v>1394853</v>
      </c>
      <c r="L17" s="18">
        <f t="shared" ref="L17:O17" si="8">L18+L19</f>
        <v>1054663</v>
      </c>
      <c r="M17" s="18">
        <f t="shared" si="8"/>
        <v>1324436</v>
      </c>
      <c r="N17" s="18">
        <f t="shared" si="8"/>
        <v>1626681</v>
      </c>
      <c r="O17" s="38">
        <f t="shared" si="8"/>
        <v>1731077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J17" s="21"/>
    </row>
    <row r="18" spans="1:192" ht="15.75" x14ac:dyDescent="0.25">
      <c r="A18" s="32">
        <v>6.1</v>
      </c>
      <c r="B18" s="3" t="s">
        <v>8</v>
      </c>
      <c r="C18" s="42">
        <v>558189</v>
      </c>
      <c r="D18" s="42">
        <v>673113</v>
      </c>
      <c r="E18" s="42">
        <v>776665</v>
      </c>
      <c r="F18" s="42">
        <v>808461</v>
      </c>
      <c r="G18" s="42">
        <v>844589</v>
      </c>
      <c r="H18" s="42">
        <v>954894</v>
      </c>
      <c r="I18" s="42">
        <v>1079321</v>
      </c>
      <c r="J18" s="42">
        <v>1202178</v>
      </c>
      <c r="K18" s="43">
        <v>1277331</v>
      </c>
      <c r="L18" s="43">
        <v>1000022</v>
      </c>
      <c r="M18" s="43">
        <v>1242145</v>
      </c>
      <c r="N18" s="43">
        <v>1477494</v>
      </c>
      <c r="O18" s="39">
        <v>1572509</v>
      </c>
      <c r="P18" s="23"/>
      <c r="Q18" s="23"/>
      <c r="R18" s="23"/>
      <c r="S18" s="23"/>
      <c r="T18" s="11"/>
      <c r="U18" s="23"/>
      <c r="V18" s="23"/>
      <c r="W18" s="11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10"/>
      <c r="GH18" s="10"/>
      <c r="GI18" s="10"/>
    </row>
    <row r="19" spans="1:192" ht="15.75" x14ac:dyDescent="0.25">
      <c r="A19" s="32">
        <v>6.2</v>
      </c>
      <c r="B19" s="3" t="s">
        <v>9</v>
      </c>
      <c r="C19" s="42">
        <v>55945</v>
      </c>
      <c r="D19" s="42">
        <v>61659</v>
      </c>
      <c r="E19" s="42">
        <v>66911</v>
      </c>
      <c r="F19" s="42">
        <v>70010</v>
      </c>
      <c r="G19" s="42">
        <v>76322</v>
      </c>
      <c r="H19" s="42">
        <v>83785</v>
      </c>
      <c r="I19" s="42">
        <v>93264</v>
      </c>
      <c r="J19" s="42">
        <v>106288</v>
      </c>
      <c r="K19" s="43">
        <v>117522</v>
      </c>
      <c r="L19" s="43">
        <v>54641</v>
      </c>
      <c r="M19" s="43">
        <v>82291</v>
      </c>
      <c r="N19" s="43">
        <v>149187</v>
      </c>
      <c r="O19" s="39">
        <v>158568</v>
      </c>
      <c r="P19" s="23"/>
      <c r="Q19" s="23"/>
      <c r="R19" s="23"/>
      <c r="S19" s="23"/>
      <c r="T19" s="11"/>
      <c r="U19" s="23"/>
      <c r="V19" s="23"/>
      <c r="W19" s="11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10"/>
      <c r="GH19" s="10"/>
      <c r="GI19" s="10"/>
    </row>
    <row r="20" spans="1:192" s="20" customFormat="1" ht="45" x14ac:dyDescent="0.25">
      <c r="A20" s="35" t="s">
        <v>36</v>
      </c>
      <c r="B20" s="6" t="s">
        <v>10</v>
      </c>
      <c r="C20" s="18">
        <f>SUM(C21:C27)</f>
        <v>93714.335200000001</v>
      </c>
      <c r="D20" s="18">
        <f t="shared" ref="D20:L20" si="9">SUM(D21:D27)</f>
        <v>108280.825</v>
      </c>
      <c r="E20" s="18">
        <f t="shared" si="9"/>
        <v>121466.0151</v>
      </c>
      <c r="F20" s="18">
        <f t="shared" si="9"/>
        <v>140191.11849999998</v>
      </c>
      <c r="G20" s="18">
        <f t="shared" si="9"/>
        <v>157577.872</v>
      </c>
      <c r="H20" s="18">
        <f t="shared" si="9"/>
        <v>155272.52539999998</v>
      </c>
      <c r="I20" s="18">
        <f t="shared" si="9"/>
        <v>154613</v>
      </c>
      <c r="J20" s="18">
        <f t="shared" si="9"/>
        <v>152855</v>
      </c>
      <c r="K20" s="18">
        <f t="shared" si="9"/>
        <v>169368</v>
      </c>
      <c r="L20" s="18">
        <f t="shared" si="9"/>
        <v>150747</v>
      </c>
      <c r="M20" s="18">
        <f t="shared" ref="M20:O20" si="10">SUM(M21:M27)</f>
        <v>189929</v>
      </c>
      <c r="N20" s="18">
        <f t="shared" si="10"/>
        <v>219530</v>
      </c>
      <c r="O20" s="38">
        <f t="shared" si="10"/>
        <v>235438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J20" s="21"/>
    </row>
    <row r="21" spans="1:192" ht="15.75" x14ac:dyDescent="0.25">
      <c r="A21" s="32">
        <v>7.1</v>
      </c>
      <c r="B21" s="3" t="s">
        <v>11</v>
      </c>
      <c r="C21" s="42">
        <v>838</v>
      </c>
      <c r="D21" s="42">
        <v>974</v>
      </c>
      <c r="E21" s="42">
        <v>1271</v>
      </c>
      <c r="F21" s="42">
        <v>1144</v>
      </c>
      <c r="G21" s="42">
        <v>1187</v>
      </c>
      <c r="H21" s="42">
        <v>1509</v>
      </c>
      <c r="I21" s="42">
        <v>1169</v>
      </c>
      <c r="J21" s="42">
        <v>3703</v>
      </c>
      <c r="K21" s="46">
        <v>4904</v>
      </c>
      <c r="L21" s="46">
        <v>1047</v>
      </c>
      <c r="M21" s="46">
        <v>2862</v>
      </c>
      <c r="N21" s="46">
        <v>3746</v>
      </c>
      <c r="O21" s="39">
        <v>4461</v>
      </c>
      <c r="P21" s="23"/>
      <c r="Q21" s="23"/>
      <c r="R21" s="23"/>
      <c r="S21" s="23"/>
      <c r="T21" s="11"/>
      <c r="U21" s="23"/>
      <c r="V21" s="23"/>
      <c r="W21" s="11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10"/>
      <c r="GH21" s="10"/>
      <c r="GI21" s="10"/>
    </row>
    <row r="22" spans="1:192" ht="15.75" x14ac:dyDescent="0.25">
      <c r="A22" s="32">
        <v>7.2</v>
      </c>
      <c r="B22" s="3" t="s">
        <v>12</v>
      </c>
      <c r="C22" s="42">
        <v>34945</v>
      </c>
      <c r="D22" s="42">
        <v>43030</v>
      </c>
      <c r="E22" s="42">
        <v>45231</v>
      </c>
      <c r="F22" s="42">
        <v>53772</v>
      </c>
      <c r="G22" s="42">
        <v>54647</v>
      </c>
      <c r="H22" s="42">
        <v>56148</v>
      </c>
      <c r="I22" s="42">
        <v>56343</v>
      </c>
      <c r="J22" s="42">
        <v>57580</v>
      </c>
      <c r="K22" s="43">
        <v>62464</v>
      </c>
      <c r="L22" s="43">
        <v>51582</v>
      </c>
      <c r="M22" s="43">
        <v>70758</v>
      </c>
      <c r="N22" s="43">
        <v>81625</v>
      </c>
      <c r="O22" s="39">
        <v>88697</v>
      </c>
      <c r="P22" s="23"/>
      <c r="Q22" s="23"/>
      <c r="R22" s="23"/>
      <c r="S22" s="23"/>
      <c r="T22" s="11"/>
      <c r="U22" s="23"/>
      <c r="V22" s="23"/>
      <c r="W22" s="11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10"/>
      <c r="GH22" s="10"/>
      <c r="GI22" s="10"/>
    </row>
    <row r="23" spans="1:192" ht="15.75" x14ac:dyDescent="0.25">
      <c r="A23" s="32">
        <v>7.3</v>
      </c>
      <c r="B23" s="3" t="s">
        <v>13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4">
        <v>0</v>
      </c>
      <c r="L23" s="44">
        <v>0</v>
      </c>
      <c r="M23" s="44">
        <v>0</v>
      </c>
      <c r="N23" s="44">
        <v>0</v>
      </c>
      <c r="O23" s="39">
        <v>0</v>
      </c>
      <c r="P23" s="23"/>
      <c r="Q23" s="23"/>
      <c r="R23" s="23"/>
      <c r="S23" s="23"/>
      <c r="T23" s="11"/>
      <c r="U23" s="23"/>
      <c r="V23" s="23"/>
      <c r="W23" s="11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10"/>
      <c r="GH23" s="10"/>
      <c r="GI23" s="10"/>
    </row>
    <row r="24" spans="1:192" ht="15.75" x14ac:dyDescent="0.25">
      <c r="A24" s="32">
        <v>7.4</v>
      </c>
      <c r="B24" s="3" t="s">
        <v>14</v>
      </c>
      <c r="C24" s="42">
        <v>2195</v>
      </c>
      <c r="D24" s="42">
        <v>4585</v>
      </c>
      <c r="E24" s="42">
        <v>4176</v>
      </c>
      <c r="F24" s="42">
        <v>7228</v>
      </c>
      <c r="G24" s="42">
        <v>13938</v>
      </c>
      <c r="H24" s="42">
        <v>15322</v>
      </c>
      <c r="I24" s="42">
        <v>15653</v>
      </c>
      <c r="J24" s="42">
        <v>7748</v>
      </c>
      <c r="K24" s="43">
        <v>16138</v>
      </c>
      <c r="L24" s="43">
        <v>12984</v>
      </c>
      <c r="M24" s="43">
        <v>13471</v>
      </c>
      <c r="N24" s="43">
        <v>18702</v>
      </c>
      <c r="O24" s="39">
        <v>19843</v>
      </c>
      <c r="P24" s="23"/>
      <c r="Q24" s="23"/>
      <c r="R24" s="23"/>
      <c r="S24" s="23"/>
      <c r="T24" s="11"/>
      <c r="U24" s="23"/>
      <c r="V24" s="23"/>
      <c r="W24" s="11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10"/>
      <c r="GH24" s="10"/>
      <c r="GI24" s="10"/>
    </row>
    <row r="25" spans="1:192" ht="15.75" x14ac:dyDescent="0.25">
      <c r="A25" s="32">
        <v>7.5</v>
      </c>
      <c r="B25" s="3" t="s">
        <v>15</v>
      </c>
      <c r="C25" s="42">
        <v>20459.754499999999</v>
      </c>
      <c r="D25" s="42">
        <v>23607.788</v>
      </c>
      <c r="E25" s="42">
        <v>27357.299200000001</v>
      </c>
      <c r="F25" s="42">
        <v>33227.122499999998</v>
      </c>
      <c r="G25" s="42">
        <v>38267.770199999999</v>
      </c>
      <c r="H25" s="42">
        <v>30075.7775</v>
      </c>
      <c r="I25" s="42">
        <v>31344</v>
      </c>
      <c r="J25" s="42">
        <v>30987</v>
      </c>
      <c r="K25" s="43">
        <v>26837</v>
      </c>
      <c r="L25" s="43">
        <v>18170</v>
      </c>
      <c r="M25" s="43">
        <v>30607</v>
      </c>
      <c r="N25" s="43">
        <v>33895</v>
      </c>
      <c r="O25" s="39">
        <v>36154</v>
      </c>
      <c r="P25" s="23"/>
      <c r="Q25" s="23"/>
      <c r="R25" s="23"/>
      <c r="S25" s="23"/>
      <c r="T25" s="11"/>
      <c r="U25" s="23"/>
      <c r="V25" s="23"/>
      <c r="W25" s="11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10"/>
      <c r="GH25" s="10"/>
      <c r="GI25" s="10"/>
    </row>
    <row r="26" spans="1:192" ht="15.75" x14ac:dyDescent="0.25">
      <c r="A26" s="32">
        <v>7.6</v>
      </c>
      <c r="B26" s="3" t="s">
        <v>16</v>
      </c>
      <c r="C26" s="42">
        <v>711.13900000000001</v>
      </c>
      <c r="D26" s="42">
        <v>761.93780000000004</v>
      </c>
      <c r="E26" s="42">
        <v>872.20979999999997</v>
      </c>
      <c r="F26" s="42">
        <v>762.68499999999995</v>
      </c>
      <c r="G26" s="42">
        <v>783.27300000000002</v>
      </c>
      <c r="H26" s="42">
        <v>539.86389999999994</v>
      </c>
      <c r="I26" s="42">
        <v>258</v>
      </c>
      <c r="J26" s="42">
        <v>625</v>
      </c>
      <c r="K26" s="43">
        <v>1210</v>
      </c>
      <c r="L26" s="43">
        <v>5159</v>
      </c>
      <c r="M26" s="43">
        <v>1048</v>
      </c>
      <c r="N26" s="43">
        <v>982</v>
      </c>
      <c r="O26" s="39">
        <v>1115</v>
      </c>
      <c r="P26" s="23"/>
      <c r="Q26" s="23"/>
      <c r="R26" s="23"/>
      <c r="S26" s="23"/>
      <c r="T26" s="11"/>
      <c r="U26" s="23"/>
      <c r="V26" s="23"/>
      <c r="W26" s="11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10"/>
      <c r="GH26" s="10"/>
      <c r="GI26" s="10"/>
    </row>
    <row r="27" spans="1:192" ht="30" x14ac:dyDescent="0.25">
      <c r="A27" s="32">
        <v>7.7</v>
      </c>
      <c r="B27" s="3" t="s">
        <v>17</v>
      </c>
      <c r="C27" s="42">
        <v>34565.441699999996</v>
      </c>
      <c r="D27" s="42">
        <v>35322.099199999997</v>
      </c>
      <c r="E27" s="42">
        <v>42558.506099999999</v>
      </c>
      <c r="F27" s="42">
        <v>44057.311000000002</v>
      </c>
      <c r="G27" s="42">
        <v>48754.828800000003</v>
      </c>
      <c r="H27" s="42">
        <v>51677.883999999998</v>
      </c>
      <c r="I27" s="42">
        <v>49846</v>
      </c>
      <c r="J27" s="42">
        <v>52212</v>
      </c>
      <c r="K27" s="45">
        <v>57815</v>
      </c>
      <c r="L27" s="45">
        <v>61805</v>
      </c>
      <c r="M27" s="45">
        <v>71183</v>
      </c>
      <c r="N27" s="45">
        <v>80580</v>
      </c>
      <c r="O27" s="39">
        <v>85168</v>
      </c>
      <c r="P27" s="23"/>
      <c r="Q27" s="23"/>
      <c r="R27" s="23"/>
      <c r="S27" s="23"/>
      <c r="T27" s="11"/>
      <c r="U27" s="23"/>
      <c r="V27" s="23"/>
      <c r="W27" s="11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10"/>
      <c r="GH27" s="10"/>
      <c r="GI27" s="10"/>
    </row>
    <row r="28" spans="1:192" ht="15.75" x14ac:dyDescent="0.25">
      <c r="A28" s="32" t="s">
        <v>37</v>
      </c>
      <c r="B28" s="3" t="s">
        <v>18</v>
      </c>
      <c r="C28" s="42">
        <v>285574</v>
      </c>
      <c r="D28" s="42">
        <v>324887</v>
      </c>
      <c r="E28" s="42">
        <v>354003</v>
      </c>
      <c r="F28" s="42">
        <v>365634</v>
      </c>
      <c r="G28" s="42">
        <v>371168</v>
      </c>
      <c r="H28" s="42">
        <v>391610</v>
      </c>
      <c r="I28" s="42">
        <v>379525</v>
      </c>
      <c r="J28" s="42">
        <v>486695</v>
      </c>
      <c r="K28" s="46">
        <v>529174</v>
      </c>
      <c r="L28" s="46">
        <v>537184</v>
      </c>
      <c r="M28" s="46">
        <v>570598</v>
      </c>
      <c r="N28" s="46">
        <v>618508</v>
      </c>
      <c r="O28" s="39">
        <v>705262</v>
      </c>
      <c r="P28" s="23"/>
      <c r="Q28" s="23"/>
      <c r="R28" s="23"/>
      <c r="S28" s="23"/>
      <c r="T28" s="11"/>
      <c r="U28" s="23"/>
      <c r="V28" s="23"/>
      <c r="W28" s="11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10"/>
      <c r="GH28" s="10"/>
      <c r="GI28" s="10"/>
    </row>
    <row r="29" spans="1:192" ht="30" x14ac:dyDescent="0.25">
      <c r="A29" s="32" t="s">
        <v>38</v>
      </c>
      <c r="B29" s="3" t="s">
        <v>19</v>
      </c>
      <c r="C29" s="42">
        <v>392975.90252497501</v>
      </c>
      <c r="D29" s="42">
        <v>443135.81571190001</v>
      </c>
      <c r="E29" s="42">
        <v>524869.74520978401</v>
      </c>
      <c r="F29" s="42">
        <v>606294.46536973002</v>
      </c>
      <c r="G29" s="42">
        <v>697332.98873644008</v>
      </c>
      <c r="H29" s="42">
        <v>797021.53709619993</v>
      </c>
      <c r="I29" s="42">
        <v>848626</v>
      </c>
      <c r="J29" s="42">
        <v>846841</v>
      </c>
      <c r="K29" s="44">
        <v>945444</v>
      </c>
      <c r="L29" s="44">
        <v>945981</v>
      </c>
      <c r="M29" s="44">
        <v>1109447</v>
      </c>
      <c r="N29" s="44">
        <v>1325238</v>
      </c>
      <c r="O29" s="39">
        <v>1456579</v>
      </c>
      <c r="P29" s="23"/>
      <c r="Q29" s="23"/>
      <c r="R29" s="23"/>
      <c r="S29" s="23"/>
      <c r="T29" s="11"/>
      <c r="U29" s="23"/>
      <c r="V29" s="23"/>
      <c r="W29" s="11"/>
      <c r="X29" s="27"/>
      <c r="Y29" s="27"/>
      <c r="Z29" s="27"/>
      <c r="AA29" s="27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10"/>
      <c r="GH29" s="10"/>
      <c r="GI29" s="10"/>
    </row>
    <row r="30" spans="1:192" ht="15.75" x14ac:dyDescent="0.25">
      <c r="A30" s="32" t="s">
        <v>39</v>
      </c>
      <c r="B30" s="3" t="s">
        <v>54</v>
      </c>
      <c r="C30" s="42">
        <v>127626</v>
      </c>
      <c r="D30" s="42">
        <v>154695</v>
      </c>
      <c r="E30" s="42">
        <v>166048</v>
      </c>
      <c r="F30" s="42">
        <v>190563</v>
      </c>
      <c r="G30" s="42">
        <v>198270</v>
      </c>
      <c r="H30" s="42">
        <v>244508</v>
      </c>
      <c r="I30" s="42">
        <v>263963</v>
      </c>
      <c r="J30" s="42">
        <v>267849</v>
      </c>
      <c r="K30" s="45">
        <v>299535</v>
      </c>
      <c r="L30" s="45">
        <v>316412</v>
      </c>
      <c r="M30" s="45">
        <v>327477</v>
      </c>
      <c r="N30" s="45">
        <v>408985</v>
      </c>
      <c r="O30" s="39">
        <v>446735</v>
      </c>
      <c r="P30" s="23"/>
      <c r="Q30" s="23"/>
      <c r="R30" s="23"/>
      <c r="S30" s="23"/>
      <c r="T30" s="11"/>
      <c r="U30" s="23"/>
      <c r="V30" s="23"/>
      <c r="W30" s="11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10"/>
      <c r="GH30" s="10"/>
      <c r="GI30" s="10"/>
    </row>
    <row r="31" spans="1:192" ht="15.75" x14ac:dyDescent="0.25">
      <c r="A31" s="32" t="s">
        <v>40</v>
      </c>
      <c r="B31" s="3" t="s">
        <v>20</v>
      </c>
      <c r="C31" s="42">
        <v>106809.678</v>
      </c>
      <c r="D31" s="42">
        <v>123219.1608</v>
      </c>
      <c r="E31" s="42">
        <v>143522.0864</v>
      </c>
      <c r="F31" s="42">
        <v>169751.33979999999</v>
      </c>
      <c r="G31" s="42">
        <v>185023.94409999999</v>
      </c>
      <c r="H31" s="42">
        <v>207115.16</v>
      </c>
      <c r="I31" s="42">
        <v>230198</v>
      </c>
      <c r="J31" s="42">
        <v>250353</v>
      </c>
      <c r="K31" s="47">
        <v>289969</v>
      </c>
      <c r="L31" s="47">
        <v>292838</v>
      </c>
      <c r="M31" s="47">
        <v>326988</v>
      </c>
      <c r="N31" s="47">
        <v>387638</v>
      </c>
      <c r="O31" s="39">
        <v>458833</v>
      </c>
      <c r="P31" s="23"/>
      <c r="Q31" s="23"/>
      <c r="R31" s="23"/>
      <c r="S31" s="23"/>
      <c r="T31" s="11"/>
      <c r="U31" s="23"/>
      <c r="V31" s="23"/>
      <c r="W31" s="11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10"/>
      <c r="GH31" s="10"/>
      <c r="GI31" s="10"/>
    </row>
    <row r="32" spans="1:192" s="21" customFormat="1" ht="15.75" x14ac:dyDescent="0.25">
      <c r="A32" s="33"/>
      <c r="B32" s="5" t="s">
        <v>30</v>
      </c>
      <c r="C32" s="24">
        <f>C17+C20+C28+C29+C30+C31</f>
        <v>1620833.9157249751</v>
      </c>
      <c r="D32" s="24">
        <f t="shared" ref="D32:J32" si="11">D17+D20+D28+D29+D30+D31</f>
        <v>1888989.8015118998</v>
      </c>
      <c r="E32" s="24">
        <f t="shared" si="11"/>
        <v>2153484.8467097841</v>
      </c>
      <c r="F32" s="24">
        <f t="shared" si="11"/>
        <v>2350904.9236697303</v>
      </c>
      <c r="G32" s="24">
        <f t="shared" si="11"/>
        <v>2530283.8048364399</v>
      </c>
      <c r="H32" s="24">
        <f t="shared" si="11"/>
        <v>2834206.2224961999</v>
      </c>
      <c r="I32" s="24">
        <f t="shared" si="11"/>
        <v>3049510</v>
      </c>
      <c r="J32" s="24">
        <f t="shared" si="11"/>
        <v>3313059</v>
      </c>
      <c r="K32" s="24">
        <f t="shared" ref="K32" si="12">K17+K20+K28+K29+K30+K31</f>
        <v>3628343</v>
      </c>
      <c r="L32" s="24">
        <f t="shared" ref="L32:M32" si="13">L17+L20+L28+L29+L30+L31</f>
        <v>3297825</v>
      </c>
      <c r="M32" s="24">
        <f t="shared" si="13"/>
        <v>3848875</v>
      </c>
      <c r="N32" s="24">
        <f t="shared" ref="N32:O32" si="14">N17+N20+N28+N29+N30+N31</f>
        <v>4586580</v>
      </c>
      <c r="O32" s="40">
        <f t="shared" si="14"/>
        <v>5033924</v>
      </c>
      <c r="P32" s="23"/>
      <c r="Q32" s="23"/>
      <c r="R32" s="23"/>
      <c r="S32" s="23"/>
      <c r="T32" s="11"/>
      <c r="U32" s="23"/>
      <c r="V32" s="23"/>
      <c r="W32" s="11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0"/>
      <c r="GH32" s="20"/>
      <c r="GI32" s="20"/>
    </row>
    <row r="33" spans="1:192" s="20" customFormat="1" ht="15.75" x14ac:dyDescent="0.25">
      <c r="A33" s="31" t="s">
        <v>27</v>
      </c>
      <c r="B33" s="7" t="s">
        <v>41</v>
      </c>
      <c r="C33" s="18">
        <f t="shared" ref="C33" si="15">C6+C11+C13+C14+C15+C17+C20+C28+C29+C30+C31</f>
        <v>1873150.9157249753</v>
      </c>
      <c r="D33" s="18">
        <f t="shared" ref="D33:J33" si="16">D6+D11+D13+D14+D15+D17+D20+D28+D29+D30+D31</f>
        <v>2156062.8015119</v>
      </c>
      <c r="E33" s="18">
        <f t="shared" si="16"/>
        <v>2461335.8467097837</v>
      </c>
      <c r="F33" s="18">
        <f t="shared" si="16"/>
        <v>2636143.9236697303</v>
      </c>
      <c r="G33" s="18">
        <f t="shared" si="16"/>
        <v>2866822.8048364399</v>
      </c>
      <c r="H33" s="18">
        <f t="shared" si="16"/>
        <v>3179513.2224961999</v>
      </c>
      <c r="I33" s="18">
        <f t="shared" si="16"/>
        <v>3408417</v>
      </c>
      <c r="J33" s="18">
        <f t="shared" si="16"/>
        <v>3733457</v>
      </c>
      <c r="K33" s="18">
        <f t="shared" ref="K33" si="17">K6+K11+K13+K14+K15+K17+K20+K28+K29+K30+K31</f>
        <v>4052718</v>
      </c>
      <c r="L33" s="18">
        <f t="shared" ref="L33:M33" si="18">L6+L11+L13+L14+L15+L17+L20+L28+L29+L30+L31</f>
        <v>3688834</v>
      </c>
      <c r="M33" s="18">
        <f t="shared" si="18"/>
        <v>4292823</v>
      </c>
      <c r="N33" s="18">
        <f t="shared" ref="N33:O33" si="19">N6+N11+N13+N14+N15+N17+N20+N28+N29+N30+N31</f>
        <v>5068001</v>
      </c>
      <c r="O33" s="38">
        <f t="shared" si="19"/>
        <v>5573470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J33" s="21"/>
    </row>
    <row r="34" spans="1:192" ht="15.75" x14ac:dyDescent="0.25">
      <c r="A34" s="36" t="s">
        <v>43</v>
      </c>
      <c r="B34" s="3" t="s">
        <v>25</v>
      </c>
      <c r="C34" s="42">
        <v>27002</v>
      </c>
      <c r="D34" s="42">
        <v>34002</v>
      </c>
      <c r="E34" s="42">
        <v>45366</v>
      </c>
      <c r="F34" s="42">
        <v>40403</v>
      </c>
      <c r="G34" s="42">
        <v>70854</v>
      </c>
      <c r="H34" s="42">
        <v>70514</v>
      </c>
      <c r="I34" s="42">
        <v>232602</v>
      </c>
      <c r="J34" s="42">
        <v>286123</v>
      </c>
      <c r="K34" s="48">
        <v>296813</v>
      </c>
      <c r="L34" s="48">
        <v>261067</v>
      </c>
      <c r="M34" s="48">
        <v>321510</v>
      </c>
      <c r="N34" s="48">
        <v>367336</v>
      </c>
      <c r="O34" s="17">
        <v>419693</v>
      </c>
      <c r="P34" s="23"/>
      <c r="Q34" s="23"/>
      <c r="R34" s="23"/>
      <c r="S34" s="23"/>
      <c r="T34" s="11"/>
      <c r="U34" s="23"/>
      <c r="V34" s="23"/>
      <c r="W34" s="11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</row>
    <row r="35" spans="1:192" ht="15.75" x14ac:dyDescent="0.25">
      <c r="A35" s="36" t="s">
        <v>44</v>
      </c>
      <c r="B35" s="3" t="s">
        <v>24</v>
      </c>
      <c r="C35" s="42">
        <v>23337</v>
      </c>
      <c r="D35" s="42">
        <v>29209</v>
      </c>
      <c r="E35" s="42">
        <v>24529</v>
      </c>
      <c r="F35" s="42">
        <v>21690</v>
      </c>
      <c r="G35" s="42">
        <v>10169</v>
      </c>
      <c r="H35" s="42">
        <v>7361</v>
      </c>
      <c r="I35" s="42">
        <v>6584</v>
      </c>
      <c r="J35" s="42">
        <v>5693</v>
      </c>
      <c r="K35" s="48">
        <v>7388</v>
      </c>
      <c r="L35" s="48">
        <v>8752</v>
      </c>
      <c r="M35" s="48">
        <v>9333</v>
      </c>
      <c r="N35" s="48">
        <v>13464</v>
      </c>
      <c r="O35" s="17">
        <v>19423</v>
      </c>
      <c r="P35" s="23"/>
      <c r="Q35" s="23"/>
      <c r="R35" s="23"/>
      <c r="S35" s="23"/>
      <c r="T35" s="11"/>
      <c r="U35" s="23"/>
      <c r="V35" s="23"/>
      <c r="W35" s="11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</row>
    <row r="36" spans="1:192" s="21" customFormat="1" ht="15.75" x14ac:dyDescent="0.25">
      <c r="A36" s="37" t="s">
        <v>45</v>
      </c>
      <c r="B36" s="28" t="s">
        <v>55</v>
      </c>
      <c r="C36" s="24">
        <f>C33+C34-C35</f>
        <v>1876815.9157249753</v>
      </c>
      <c r="D36" s="24">
        <f t="shared" ref="D36:E36" si="20">D33+D34-D35</f>
        <v>2160855.8015119</v>
      </c>
      <c r="E36" s="24">
        <f t="shared" si="20"/>
        <v>2482172.8467097837</v>
      </c>
      <c r="F36" s="24">
        <f t="shared" ref="F36:O36" si="21">F33+F34-F35</f>
        <v>2654856.9236697303</v>
      </c>
      <c r="G36" s="24">
        <f t="shared" si="21"/>
        <v>2927507.8048364399</v>
      </c>
      <c r="H36" s="24">
        <f t="shared" si="21"/>
        <v>3242666.2224961999</v>
      </c>
      <c r="I36" s="24">
        <f t="shared" si="21"/>
        <v>3634435</v>
      </c>
      <c r="J36" s="24">
        <f t="shared" si="21"/>
        <v>4013887</v>
      </c>
      <c r="K36" s="24">
        <f t="shared" si="21"/>
        <v>4342143</v>
      </c>
      <c r="L36" s="24">
        <f t="shared" si="21"/>
        <v>3941149</v>
      </c>
      <c r="M36" s="24">
        <f t="shared" si="21"/>
        <v>4605000</v>
      </c>
      <c r="N36" s="24">
        <f t="shared" si="21"/>
        <v>5421873</v>
      </c>
      <c r="O36" s="40">
        <f t="shared" si="21"/>
        <v>5973740</v>
      </c>
      <c r="P36" s="23"/>
      <c r="Q36" s="23"/>
      <c r="R36" s="23"/>
      <c r="S36" s="23"/>
      <c r="T36" s="11"/>
      <c r="U36" s="23"/>
      <c r="V36" s="23"/>
      <c r="W36" s="11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</row>
    <row r="37" spans="1:192" ht="15.75" x14ac:dyDescent="0.25">
      <c r="A37" s="36" t="s">
        <v>46</v>
      </c>
      <c r="B37" s="3" t="s">
        <v>42</v>
      </c>
      <c r="C37" s="49">
        <v>10650</v>
      </c>
      <c r="D37" s="49">
        <v>10810</v>
      </c>
      <c r="E37" s="49">
        <v>10970</v>
      </c>
      <c r="F37" s="49">
        <v>11130</v>
      </c>
      <c r="G37" s="49">
        <v>11300</v>
      </c>
      <c r="H37" s="49">
        <v>11450</v>
      </c>
      <c r="I37" s="49">
        <v>11590</v>
      </c>
      <c r="J37" s="49">
        <v>11730</v>
      </c>
      <c r="K37" s="49">
        <v>11870</v>
      </c>
      <c r="L37" s="49">
        <v>12020</v>
      </c>
      <c r="M37" s="49">
        <v>12150</v>
      </c>
      <c r="N37" s="49">
        <v>12260</v>
      </c>
      <c r="O37" s="17">
        <v>12370</v>
      </c>
      <c r="P37" s="8"/>
      <c r="S37" s="8"/>
      <c r="T37" s="10"/>
      <c r="W37" s="10"/>
      <c r="X37" s="10"/>
      <c r="Y37" s="10"/>
      <c r="Z37" s="10"/>
      <c r="AA37" s="10"/>
      <c r="AF37" s="8"/>
      <c r="AI37" s="8"/>
      <c r="AN37" s="8"/>
      <c r="AQ37" s="8"/>
      <c r="AV37" s="8"/>
      <c r="AY37" s="8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</row>
    <row r="38" spans="1:192" s="21" customFormat="1" ht="15.75" x14ac:dyDescent="0.25">
      <c r="A38" s="37" t="s">
        <v>47</v>
      </c>
      <c r="B38" s="28" t="s">
        <v>58</v>
      </c>
      <c r="C38" s="24">
        <f>C36/C37*1000</f>
        <v>176226.84654694604</v>
      </c>
      <c r="D38" s="24">
        <f t="shared" ref="D38:I38" si="22">D36/D37*1000</f>
        <v>199894.15370137835</v>
      </c>
      <c r="E38" s="24">
        <f t="shared" si="22"/>
        <v>226269.17472286086</v>
      </c>
      <c r="F38" s="24">
        <f t="shared" si="22"/>
        <v>238531.61937733425</v>
      </c>
      <c r="G38" s="24">
        <f t="shared" si="22"/>
        <v>259071.48715366726</v>
      </c>
      <c r="H38" s="24">
        <f t="shared" si="22"/>
        <v>283202.2901743406</v>
      </c>
      <c r="I38" s="24">
        <f t="shared" si="22"/>
        <v>313583.69283865404</v>
      </c>
      <c r="J38" s="24">
        <f t="shared" ref="J38:O38" si="23">J36/J37*1000</f>
        <v>342189.8550724638</v>
      </c>
      <c r="K38" s="24">
        <f t="shared" si="23"/>
        <v>365808.17186183657</v>
      </c>
      <c r="L38" s="24">
        <f t="shared" si="23"/>
        <v>327882.61231281201</v>
      </c>
      <c r="M38" s="24">
        <f t="shared" si="23"/>
        <v>379012.34567901236</v>
      </c>
      <c r="N38" s="24">
        <f t="shared" si="23"/>
        <v>442240.86460032628</v>
      </c>
      <c r="O38" s="40">
        <f t="shared" si="23"/>
        <v>482921.58447857719</v>
      </c>
      <c r="P38" s="8"/>
      <c r="Q38" s="8"/>
      <c r="R38" s="8"/>
      <c r="S38" s="8"/>
      <c r="T38" s="10"/>
      <c r="U38" s="8"/>
      <c r="V38" s="8"/>
      <c r="W38" s="11"/>
      <c r="X38" s="11"/>
      <c r="Y38" s="11"/>
      <c r="Z38" s="11"/>
      <c r="AA38" s="11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CB38" s="25"/>
      <c r="CC38" s="25"/>
      <c r="CD38" s="25"/>
      <c r="CE38" s="25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</row>
    <row r="39" spans="1:192" x14ac:dyDescent="0.25">
      <c r="A39" s="8" t="s">
        <v>75</v>
      </c>
      <c r="G39" s="8"/>
      <c r="H39" s="8"/>
      <c r="I39" s="8"/>
      <c r="P39" s="8"/>
      <c r="S39" s="8"/>
      <c r="T39" s="10"/>
      <c r="W39" s="10"/>
      <c r="AF39" s="8"/>
      <c r="AI39" s="8"/>
      <c r="AN39" s="8"/>
      <c r="AQ39" s="8"/>
      <c r="AV39" s="8"/>
      <c r="AY39" s="8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</row>
    <row r="40" spans="1:192" s="21" customFormat="1" x14ac:dyDescent="0.25">
      <c r="A40" s="8"/>
      <c r="B40" s="8"/>
      <c r="C40" s="8"/>
      <c r="D40" s="8"/>
      <c r="E40" s="10"/>
      <c r="F40" s="8"/>
      <c r="G40" s="8"/>
      <c r="H40" s="10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</row>
    <row r="41" spans="1:192" s="21" customFormat="1" x14ac:dyDescent="0.25">
      <c r="A41" s="8"/>
      <c r="B41" s="8"/>
      <c r="C41" s="8"/>
      <c r="D41" s="8"/>
      <c r="E41" s="10"/>
      <c r="F41" s="8"/>
      <c r="G41" s="8"/>
      <c r="H41" s="10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</row>
    <row r="42" spans="1:192" x14ac:dyDescent="0.25">
      <c r="E42" s="10"/>
      <c r="G42" s="8"/>
      <c r="I42" s="8"/>
      <c r="J42" s="8"/>
      <c r="K42" s="8"/>
      <c r="L42" s="8"/>
      <c r="M42" s="8"/>
      <c r="N42" s="8"/>
      <c r="O42" s="8"/>
      <c r="P42" s="8"/>
      <c r="S42" s="8"/>
      <c r="AF42" s="8"/>
      <c r="AI42" s="8"/>
      <c r="AN42" s="8"/>
      <c r="AQ42" s="8"/>
      <c r="AV42" s="8"/>
      <c r="AY42" s="8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</row>
    <row r="43" spans="1:192" x14ac:dyDescent="0.25">
      <c r="E43" s="10"/>
      <c r="G43" s="8"/>
      <c r="I43" s="8"/>
      <c r="J43" s="8"/>
      <c r="K43" s="8"/>
      <c r="L43" s="8"/>
      <c r="M43" s="8"/>
      <c r="N43" s="8"/>
      <c r="O43" s="8"/>
      <c r="P43" s="8"/>
      <c r="S43" s="8"/>
      <c r="AF43" s="8"/>
      <c r="AI43" s="8"/>
      <c r="AN43" s="8"/>
      <c r="AQ43" s="8"/>
      <c r="AV43" s="8"/>
      <c r="AY43" s="8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</row>
    <row r="44" spans="1:192" s="21" customFormat="1" x14ac:dyDescent="0.25">
      <c r="A44" s="8"/>
      <c r="B44" s="8"/>
      <c r="C44" s="8"/>
      <c r="D44" s="8"/>
      <c r="E44" s="10"/>
      <c r="F44" s="8"/>
      <c r="G44" s="8"/>
      <c r="H44" s="10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</row>
    <row r="45" spans="1:192" s="21" customFormat="1" x14ac:dyDescent="0.25">
      <c r="A45" s="8"/>
      <c r="B45" s="8"/>
      <c r="C45" s="8"/>
      <c r="D45" s="8"/>
      <c r="E45" s="10"/>
      <c r="F45" s="8"/>
      <c r="G45" s="8"/>
      <c r="H45" s="10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</row>
    <row r="46" spans="1:192" s="21" customFormat="1" x14ac:dyDescent="0.25">
      <c r="A46" s="8"/>
      <c r="B46" s="8"/>
      <c r="C46" s="8"/>
      <c r="D46" s="8"/>
      <c r="E46" s="10"/>
      <c r="F46" s="8"/>
      <c r="G46" s="8"/>
      <c r="H46" s="1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</row>
    <row r="47" spans="1:192" x14ac:dyDescent="0.25">
      <c r="E47" s="10"/>
      <c r="G47" s="8"/>
      <c r="I47" s="8"/>
      <c r="J47" s="8"/>
      <c r="K47" s="8"/>
      <c r="L47" s="8"/>
      <c r="M47" s="8"/>
      <c r="N47" s="8"/>
      <c r="O47" s="8"/>
      <c r="P47" s="8"/>
      <c r="S47" s="8"/>
      <c r="AF47" s="8"/>
      <c r="AI47" s="8"/>
      <c r="AN47" s="8"/>
      <c r="AQ47" s="8"/>
      <c r="AV47" s="8"/>
      <c r="AY47" s="8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</row>
    <row r="48" spans="1:192" x14ac:dyDescent="0.25">
      <c r="E48" s="10"/>
      <c r="G48" s="8"/>
      <c r="I48" s="8"/>
      <c r="J48" s="8"/>
      <c r="K48" s="8"/>
      <c r="L48" s="8"/>
      <c r="M48" s="8"/>
      <c r="N48" s="8"/>
      <c r="O48" s="8"/>
      <c r="P48" s="8"/>
      <c r="S48" s="8"/>
      <c r="AF48" s="8"/>
      <c r="AI48" s="8"/>
      <c r="AN48" s="8"/>
      <c r="AQ48" s="8"/>
      <c r="AV48" s="8"/>
      <c r="AY48" s="8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</row>
    <row r="49" spans="5:159" x14ac:dyDescent="0.25">
      <c r="E49" s="10"/>
      <c r="G49" s="8"/>
      <c r="I49" s="8"/>
      <c r="J49" s="8"/>
      <c r="K49" s="8"/>
      <c r="L49" s="8"/>
      <c r="M49" s="8"/>
      <c r="N49" s="8"/>
      <c r="O49" s="8"/>
      <c r="P49" s="8"/>
      <c r="S49" s="8"/>
      <c r="AF49" s="8"/>
      <c r="AI49" s="8"/>
      <c r="AN49" s="8"/>
      <c r="AQ49" s="8"/>
      <c r="AV49" s="8"/>
      <c r="AY49" s="8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</row>
    <row r="50" spans="5:159" x14ac:dyDescent="0.25">
      <c r="E50" s="10"/>
      <c r="G50" s="8"/>
      <c r="I50" s="8"/>
      <c r="J50" s="8"/>
      <c r="K50" s="8"/>
      <c r="L50" s="8"/>
      <c r="M50" s="8"/>
      <c r="N50" s="8"/>
      <c r="O50" s="8"/>
      <c r="P50" s="8"/>
      <c r="S50" s="8"/>
      <c r="AF50" s="8"/>
      <c r="AI50" s="8"/>
      <c r="AN50" s="8"/>
      <c r="AQ50" s="8"/>
      <c r="AV50" s="8"/>
      <c r="AY50" s="8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</row>
    <row r="51" spans="5:159" x14ac:dyDescent="0.25">
      <c r="E51" s="10"/>
      <c r="G51" s="8"/>
      <c r="I51" s="8"/>
      <c r="J51" s="8"/>
      <c r="K51" s="8"/>
      <c r="L51" s="8"/>
      <c r="M51" s="8"/>
      <c r="N51" s="8"/>
      <c r="O51" s="8"/>
      <c r="P51" s="8"/>
      <c r="S51" s="8"/>
      <c r="AF51" s="8"/>
      <c r="AI51" s="8"/>
      <c r="AN51" s="8"/>
      <c r="AQ51" s="8"/>
      <c r="AV51" s="8"/>
      <c r="AY51" s="8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</row>
    <row r="52" spans="5:159" x14ac:dyDescent="0.25">
      <c r="E52" s="10"/>
      <c r="G52" s="8"/>
      <c r="I52" s="8"/>
      <c r="J52" s="8"/>
      <c r="K52" s="8"/>
      <c r="L52" s="8"/>
      <c r="M52" s="8"/>
      <c r="N52" s="8"/>
      <c r="O52" s="8"/>
      <c r="P52" s="8"/>
      <c r="S52" s="8"/>
      <c r="AF52" s="8"/>
      <c r="AI52" s="8"/>
      <c r="AN52" s="8"/>
      <c r="AQ52" s="8"/>
      <c r="AV52" s="8"/>
      <c r="AY52" s="8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</row>
    <row r="53" spans="5:159" x14ac:dyDescent="0.25">
      <c r="E53" s="10"/>
      <c r="G53" s="8"/>
      <c r="I53" s="8"/>
      <c r="J53" s="8"/>
      <c r="K53" s="8"/>
      <c r="L53" s="8"/>
      <c r="M53" s="8"/>
      <c r="N53" s="8"/>
      <c r="O53" s="8"/>
      <c r="P53" s="8"/>
      <c r="S53" s="8"/>
      <c r="AF53" s="8"/>
      <c r="AI53" s="8"/>
      <c r="AN53" s="8"/>
      <c r="AQ53" s="8"/>
      <c r="AV53" s="8"/>
      <c r="AY53" s="8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</row>
    <row r="54" spans="5:159" x14ac:dyDescent="0.25">
      <c r="E54" s="10"/>
      <c r="G54" s="8"/>
      <c r="I54" s="8"/>
      <c r="J54" s="8"/>
      <c r="K54" s="8"/>
      <c r="L54" s="8"/>
      <c r="M54" s="8"/>
      <c r="N54" s="8"/>
      <c r="O54" s="8"/>
      <c r="P54" s="8"/>
      <c r="S54" s="8"/>
      <c r="AF54" s="8"/>
      <c r="AI54" s="8"/>
      <c r="AN54" s="8"/>
      <c r="AQ54" s="8"/>
      <c r="AV54" s="8"/>
      <c r="AY54" s="8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</row>
    <row r="55" spans="5:159" x14ac:dyDescent="0.25">
      <c r="E55" s="10"/>
      <c r="G55" s="8"/>
      <c r="I55" s="8"/>
      <c r="J55" s="8"/>
      <c r="K55" s="8"/>
      <c r="L55" s="8"/>
      <c r="M55" s="8"/>
      <c r="N55" s="8"/>
      <c r="O55" s="8"/>
      <c r="P55" s="8"/>
      <c r="S55" s="8"/>
      <c r="AF55" s="8"/>
      <c r="AI55" s="8"/>
      <c r="AN55" s="8"/>
      <c r="AQ55" s="8"/>
      <c r="AV55" s="8"/>
      <c r="AY55" s="8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</row>
    <row r="56" spans="5:159" x14ac:dyDescent="0.25">
      <c r="E56" s="10"/>
      <c r="G56" s="8"/>
      <c r="I56" s="8"/>
      <c r="J56" s="8"/>
      <c r="K56" s="8"/>
      <c r="L56" s="8"/>
      <c r="M56" s="8"/>
      <c r="N56" s="8"/>
      <c r="O56" s="8"/>
      <c r="P56" s="8"/>
      <c r="S56" s="8"/>
      <c r="AF56" s="8"/>
      <c r="AI56" s="8"/>
      <c r="AN56" s="8"/>
      <c r="AQ56" s="8"/>
      <c r="AV56" s="8"/>
      <c r="AY56" s="8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</row>
    <row r="57" spans="5:159" x14ac:dyDescent="0.25">
      <c r="E57" s="10"/>
      <c r="G57" s="8"/>
      <c r="I57" s="8"/>
      <c r="J57" s="8"/>
      <c r="K57" s="8"/>
      <c r="L57" s="8"/>
      <c r="M57" s="8"/>
      <c r="N57" s="8"/>
      <c r="O57" s="8"/>
      <c r="P57" s="8"/>
      <c r="S57" s="8"/>
      <c r="AF57" s="8"/>
      <c r="AI57" s="8"/>
      <c r="AN57" s="8"/>
      <c r="AQ57" s="8"/>
      <c r="AV57" s="8"/>
      <c r="AY57" s="8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</row>
    <row r="58" spans="5:159" x14ac:dyDescent="0.25">
      <c r="E58" s="10"/>
      <c r="G58" s="8"/>
      <c r="I58" s="8"/>
      <c r="J58" s="8"/>
      <c r="K58" s="8"/>
      <c r="L58" s="8"/>
      <c r="M58" s="8"/>
      <c r="N58" s="8"/>
      <c r="O58" s="8"/>
      <c r="P58" s="8"/>
      <c r="S58" s="8"/>
      <c r="AF58" s="8"/>
      <c r="AI58" s="8"/>
      <c r="AN58" s="8"/>
      <c r="AQ58" s="8"/>
      <c r="AV58" s="8"/>
      <c r="AY58" s="8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</row>
    <row r="59" spans="5:159" x14ac:dyDescent="0.25">
      <c r="E59" s="10"/>
      <c r="G59" s="8"/>
      <c r="I59" s="8"/>
      <c r="J59" s="8"/>
      <c r="K59" s="8"/>
      <c r="L59" s="8"/>
      <c r="M59" s="8"/>
      <c r="N59" s="8"/>
      <c r="O59" s="8"/>
      <c r="P59" s="8"/>
      <c r="S59" s="8"/>
      <c r="AF59" s="8"/>
      <c r="AI59" s="8"/>
      <c r="AN59" s="8"/>
      <c r="AQ59" s="8"/>
      <c r="AV59" s="8"/>
      <c r="AY59" s="8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</row>
    <row r="60" spans="5:159" x14ac:dyDescent="0.25">
      <c r="E60" s="10"/>
      <c r="G60" s="8"/>
      <c r="I60" s="8"/>
      <c r="J60" s="8"/>
      <c r="K60" s="8"/>
      <c r="L60" s="8"/>
      <c r="M60" s="8"/>
      <c r="N60" s="8"/>
      <c r="O60" s="8"/>
      <c r="P60" s="8"/>
      <c r="S60" s="8"/>
      <c r="AF60" s="8"/>
      <c r="AI60" s="8"/>
      <c r="AN60" s="8"/>
      <c r="AQ60" s="8"/>
      <c r="AV60" s="8"/>
      <c r="AY60" s="8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</row>
    <row r="61" spans="5:159" x14ac:dyDescent="0.25">
      <c r="E61" s="10"/>
      <c r="G61" s="8"/>
      <c r="I61" s="8"/>
      <c r="J61" s="8"/>
      <c r="K61" s="8"/>
      <c r="L61" s="8"/>
      <c r="M61" s="8"/>
      <c r="N61" s="8"/>
      <c r="O61" s="8"/>
      <c r="P61" s="8"/>
      <c r="S61" s="8"/>
      <c r="AF61" s="8"/>
      <c r="AI61" s="8"/>
      <c r="AN61" s="8"/>
      <c r="AQ61" s="8"/>
      <c r="AV61" s="8"/>
      <c r="AY61" s="8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</row>
    <row r="62" spans="5:159" x14ac:dyDescent="0.25">
      <c r="E62" s="10"/>
      <c r="G62" s="8"/>
      <c r="I62" s="8"/>
      <c r="J62" s="8"/>
      <c r="K62" s="8"/>
      <c r="L62" s="8"/>
      <c r="M62" s="8"/>
      <c r="N62" s="8"/>
      <c r="O62" s="8"/>
      <c r="P62" s="8"/>
      <c r="S62" s="8"/>
      <c r="AF62" s="8"/>
      <c r="AI62" s="8"/>
      <c r="AN62" s="8"/>
      <c r="AQ62" s="8"/>
      <c r="AV62" s="8"/>
      <c r="AY62" s="8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</row>
    <row r="63" spans="5:159" x14ac:dyDescent="0.25">
      <c r="E63" s="10"/>
      <c r="G63" s="8"/>
      <c r="I63" s="8"/>
      <c r="J63" s="8"/>
      <c r="K63" s="8"/>
      <c r="L63" s="8"/>
      <c r="M63" s="8"/>
      <c r="N63" s="8"/>
      <c r="O63" s="8"/>
      <c r="P63" s="8"/>
      <c r="S63" s="8"/>
      <c r="AF63" s="8"/>
      <c r="AI63" s="8"/>
      <c r="AN63" s="8"/>
      <c r="AQ63" s="8"/>
      <c r="AV63" s="8"/>
      <c r="AY63" s="8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</row>
    <row r="64" spans="5:159" x14ac:dyDescent="0.25">
      <c r="E64" s="10"/>
      <c r="G64" s="8"/>
      <c r="I64" s="8"/>
      <c r="J64" s="8"/>
      <c r="K64" s="8"/>
      <c r="L64" s="8"/>
      <c r="M64" s="8"/>
      <c r="N64" s="8"/>
      <c r="O64" s="8"/>
      <c r="P64" s="8"/>
      <c r="S64" s="8"/>
      <c r="AF64" s="8"/>
      <c r="AI64" s="8"/>
      <c r="AN64" s="8"/>
      <c r="AQ64" s="8"/>
      <c r="AV64" s="8"/>
      <c r="AY64" s="8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</row>
    <row r="65" spans="5:159" x14ac:dyDescent="0.25">
      <c r="E65" s="10"/>
      <c r="G65" s="8"/>
      <c r="I65" s="8"/>
      <c r="J65" s="8"/>
      <c r="K65" s="8"/>
      <c r="L65" s="8"/>
      <c r="M65" s="8"/>
      <c r="N65" s="8"/>
      <c r="O65" s="8"/>
      <c r="P65" s="8"/>
      <c r="S65" s="8"/>
      <c r="AF65" s="8"/>
      <c r="AI65" s="8"/>
      <c r="AN65" s="8"/>
      <c r="AQ65" s="8"/>
      <c r="AV65" s="8"/>
      <c r="AY65" s="8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</row>
    <row r="66" spans="5:159" x14ac:dyDescent="0.25">
      <c r="E66" s="10"/>
      <c r="G66" s="8"/>
      <c r="I66" s="8"/>
      <c r="J66" s="8"/>
      <c r="K66" s="8"/>
      <c r="L66" s="8"/>
      <c r="M66" s="8"/>
      <c r="N66" s="8"/>
      <c r="O66" s="8"/>
      <c r="P66" s="8"/>
      <c r="S66" s="8"/>
      <c r="AF66" s="8"/>
      <c r="AI66" s="8"/>
      <c r="AN66" s="8"/>
      <c r="AQ66" s="8"/>
      <c r="AV66" s="8"/>
      <c r="AY66" s="8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</row>
    <row r="67" spans="5:159" x14ac:dyDescent="0.25">
      <c r="E67" s="10"/>
      <c r="G67" s="8"/>
      <c r="I67" s="8"/>
      <c r="J67" s="8"/>
      <c r="K67" s="8"/>
      <c r="L67" s="8"/>
      <c r="M67" s="8"/>
      <c r="N67" s="8"/>
      <c r="O67" s="8"/>
      <c r="P67" s="8"/>
      <c r="S67" s="8"/>
      <c r="AF67" s="8"/>
      <c r="AI67" s="8"/>
      <c r="AN67" s="8"/>
      <c r="AQ67" s="8"/>
      <c r="AV67" s="8"/>
      <c r="AY67" s="8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</row>
    <row r="68" spans="5:159" x14ac:dyDescent="0.25">
      <c r="E68" s="10"/>
      <c r="G68" s="8"/>
      <c r="I68" s="8"/>
      <c r="J68" s="8"/>
      <c r="K68" s="8"/>
      <c r="L68" s="8"/>
      <c r="M68" s="8"/>
      <c r="N68" s="8"/>
      <c r="O68" s="8"/>
      <c r="P68" s="8"/>
      <c r="S68" s="8"/>
      <c r="AF68" s="8"/>
      <c r="AI68" s="8"/>
      <c r="AN68" s="8"/>
      <c r="AQ68" s="8"/>
      <c r="AV68" s="8"/>
      <c r="AY68" s="8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</row>
    <row r="69" spans="5:159" x14ac:dyDescent="0.25">
      <c r="E69" s="10"/>
      <c r="G69" s="8"/>
      <c r="I69" s="8"/>
      <c r="J69" s="8"/>
      <c r="K69" s="8"/>
      <c r="L69" s="8"/>
      <c r="M69" s="8"/>
      <c r="N69" s="8"/>
      <c r="O69" s="8"/>
      <c r="P69" s="8"/>
      <c r="S69" s="8"/>
      <c r="AF69" s="8"/>
      <c r="AI69" s="8"/>
      <c r="AN69" s="8"/>
      <c r="AQ69" s="8"/>
      <c r="AV69" s="8"/>
      <c r="AY69" s="8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</row>
    <row r="70" spans="5:159" x14ac:dyDescent="0.25">
      <c r="E70" s="10"/>
      <c r="G70" s="8"/>
      <c r="I70" s="8"/>
      <c r="J70" s="8"/>
      <c r="K70" s="8"/>
      <c r="L70" s="8"/>
      <c r="M70" s="8"/>
      <c r="N70" s="8"/>
      <c r="O70" s="8"/>
      <c r="P70" s="8"/>
      <c r="S70" s="8"/>
      <c r="AF70" s="8"/>
      <c r="AI70" s="8"/>
      <c r="AN70" s="8"/>
      <c r="AQ70" s="8"/>
      <c r="AV70" s="8"/>
      <c r="AY70" s="8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</row>
    <row r="71" spans="5:159" x14ac:dyDescent="0.25">
      <c r="E71" s="10"/>
      <c r="G71" s="8"/>
      <c r="I71" s="8"/>
      <c r="J71" s="8"/>
      <c r="K71" s="8"/>
      <c r="L71" s="8"/>
      <c r="M71" s="8"/>
      <c r="N71" s="8"/>
      <c r="O71" s="8"/>
      <c r="P71" s="8"/>
      <c r="S71" s="8"/>
      <c r="AF71" s="8"/>
      <c r="AI71" s="8"/>
      <c r="AN71" s="8"/>
      <c r="AQ71" s="8"/>
      <c r="AV71" s="8"/>
      <c r="AY71" s="8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</row>
    <row r="72" spans="5:159" x14ac:dyDescent="0.25">
      <c r="E72" s="10"/>
      <c r="G72" s="8"/>
      <c r="I72" s="8"/>
      <c r="J72" s="8"/>
      <c r="K72" s="8"/>
      <c r="L72" s="8"/>
      <c r="M72" s="8"/>
      <c r="N72" s="8"/>
      <c r="O72" s="8"/>
      <c r="P72" s="8"/>
      <c r="S72" s="8"/>
      <c r="AF72" s="8"/>
      <c r="AI72" s="8"/>
      <c r="AN72" s="8"/>
      <c r="AQ72" s="8"/>
      <c r="AV72" s="8"/>
      <c r="AY72" s="8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</row>
    <row r="73" spans="5:159" x14ac:dyDescent="0.25">
      <c r="E73" s="10"/>
      <c r="G73" s="8"/>
      <c r="I73" s="8"/>
      <c r="J73" s="8"/>
      <c r="K73" s="8"/>
      <c r="L73" s="8"/>
      <c r="M73" s="8"/>
      <c r="N73" s="8"/>
      <c r="O73" s="8"/>
      <c r="P73" s="8"/>
      <c r="S73" s="8"/>
      <c r="AF73" s="8"/>
      <c r="AI73" s="8"/>
      <c r="AN73" s="8"/>
      <c r="AQ73" s="8"/>
      <c r="AV73" s="8"/>
      <c r="AY73" s="8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</row>
    <row r="74" spans="5:159" x14ac:dyDescent="0.25">
      <c r="E74" s="10"/>
      <c r="G74" s="8"/>
      <c r="I74" s="8"/>
      <c r="J74" s="8"/>
      <c r="K74" s="8"/>
      <c r="L74" s="8"/>
      <c r="M74" s="8"/>
      <c r="N74" s="8"/>
      <c r="O74" s="8"/>
      <c r="P74" s="8"/>
      <c r="S74" s="8"/>
      <c r="AF74" s="8"/>
      <c r="AI74" s="8"/>
      <c r="AN74" s="8"/>
      <c r="AQ74" s="8"/>
      <c r="AV74" s="8"/>
      <c r="AY74" s="8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</row>
    <row r="75" spans="5:159" x14ac:dyDescent="0.25">
      <c r="E75" s="10"/>
      <c r="G75" s="8"/>
      <c r="I75" s="8"/>
      <c r="J75" s="8"/>
      <c r="K75" s="8"/>
      <c r="L75" s="8"/>
      <c r="M75" s="8"/>
      <c r="N75" s="8"/>
      <c r="O75" s="8"/>
      <c r="P75" s="8"/>
      <c r="S75" s="8"/>
      <c r="AF75" s="8"/>
      <c r="AI75" s="8"/>
      <c r="AN75" s="8"/>
      <c r="AQ75" s="8"/>
      <c r="AV75" s="8"/>
      <c r="AY75" s="8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</row>
    <row r="76" spans="5:159" x14ac:dyDescent="0.25">
      <c r="E76" s="10"/>
      <c r="G76" s="8"/>
      <c r="I76" s="8"/>
      <c r="J76" s="8"/>
      <c r="K76" s="8"/>
      <c r="L76" s="8"/>
      <c r="M76" s="8"/>
      <c r="N76" s="8"/>
      <c r="O76" s="8"/>
      <c r="P76" s="8"/>
      <c r="S76" s="8"/>
      <c r="AF76" s="8"/>
      <c r="AI76" s="8"/>
      <c r="AN76" s="8"/>
      <c r="AQ76" s="8"/>
      <c r="AV76" s="8"/>
      <c r="AY76" s="8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</row>
    <row r="77" spans="5:159" x14ac:dyDescent="0.25">
      <c r="E77" s="10"/>
      <c r="G77" s="8"/>
      <c r="I77" s="8"/>
      <c r="J77" s="8"/>
      <c r="K77" s="8"/>
      <c r="L77" s="8"/>
      <c r="M77" s="8"/>
      <c r="N77" s="8"/>
      <c r="O77" s="8"/>
      <c r="P77" s="8"/>
      <c r="S77" s="8"/>
      <c r="AF77" s="8"/>
      <c r="AI77" s="8"/>
      <c r="AN77" s="8"/>
      <c r="AQ77" s="8"/>
      <c r="AV77" s="8"/>
      <c r="AY77" s="8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</row>
    <row r="78" spans="5:159" x14ac:dyDescent="0.25">
      <c r="E78" s="10"/>
      <c r="G78" s="8"/>
      <c r="I78" s="8"/>
      <c r="J78" s="8"/>
      <c r="K78" s="8"/>
      <c r="L78" s="8"/>
      <c r="M78" s="8"/>
      <c r="N78" s="8"/>
      <c r="O78" s="8"/>
      <c r="P78" s="8"/>
      <c r="S78" s="8"/>
      <c r="AF78" s="8"/>
      <c r="AI78" s="8"/>
      <c r="AN78" s="8"/>
      <c r="AQ78" s="8"/>
      <c r="AV78" s="8"/>
      <c r="AY78" s="8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</row>
    <row r="79" spans="5:159" x14ac:dyDescent="0.25">
      <c r="E79" s="10"/>
      <c r="G79" s="8"/>
      <c r="I79" s="8"/>
      <c r="J79" s="8"/>
      <c r="K79" s="8"/>
      <c r="L79" s="8"/>
      <c r="M79" s="8"/>
      <c r="N79" s="8"/>
      <c r="O79" s="8"/>
      <c r="P79" s="8"/>
      <c r="S79" s="8"/>
      <c r="AF79" s="8"/>
      <c r="AI79" s="8"/>
      <c r="AN79" s="8"/>
      <c r="AQ79" s="8"/>
      <c r="AV79" s="8"/>
      <c r="AY79" s="8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</row>
    <row r="80" spans="5:159" x14ac:dyDescent="0.25">
      <c r="E80" s="10"/>
      <c r="G80" s="8"/>
      <c r="I80" s="8"/>
      <c r="J80" s="8"/>
      <c r="K80" s="8"/>
      <c r="L80" s="8"/>
      <c r="M80" s="8"/>
      <c r="N80" s="8"/>
      <c r="O80" s="8"/>
      <c r="P80" s="8"/>
      <c r="S80" s="8"/>
      <c r="AF80" s="8"/>
      <c r="AI80" s="8"/>
      <c r="AN80" s="8"/>
      <c r="AQ80" s="8"/>
      <c r="AV80" s="8"/>
      <c r="AY80" s="8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</row>
    <row r="81" spans="5:159" x14ac:dyDescent="0.25">
      <c r="E81" s="10"/>
      <c r="G81" s="8"/>
      <c r="I81" s="8"/>
      <c r="J81" s="8"/>
      <c r="K81" s="8"/>
      <c r="L81" s="8"/>
      <c r="M81" s="8"/>
      <c r="N81" s="8"/>
      <c r="O81" s="8"/>
      <c r="P81" s="8"/>
      <c r="S81" s="8"/>
      <c r="AF81" s="8"/>
      <c r="AI81" s="8"/>
      <c r="AN81" s="8"/>
      <c r="AQ81" s="8"/>
      <c r="AV81" s="8"/>
      <c r="AY81" s="8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</row>
    <row r="82" spans="5:159" x14ac:dyDescent="0.25">
      <c r="E82" s="10"/>
      <c r="G82" s="8"/>
      <c r="I82" s="8"/>
      <c r="J82" s="8"/>
      <c r="K82" s="8"/>
      <c r="L82" s="8"/>
      <c r="M82" s="8"/>
      <c r="N82" s="8"/>
      <c r="O82" s="8"/>
      <c r="P82" s="8"/>
      <c r="S82" s="8"/>
      <c r="AF82" s="8"/>
      <c r="AI82" s="8"/>
      <c r="AN82" s="8"/>
      <c r="AQ82" s="8"/>
      <c r="AV82" s="8"/>
      <c r="AY82" s="8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</row>
    <row r="83" spans="5:159" x14ac:dyDescent="0.25">
      <c r="E83" s="10"/>
      <c r="G83" s="8"/>
      <c r="I83" s="8"/>
      <c r="J83" s="8"/>
      <c r="K83" s="8"/>
      <c r="L83" s="8"/>
      <c r="M83" s="8"/>
      <c r="N83" s="8"/>
      <c r="O83" s="8"/>
      <c r="P83" s="8"/>
      <c r="S83" s="8"/>
      <c r="AF83" s="8"/>
      <c r="AI83" s="8"/>
      <c r="AN83" s="8"/>
      <c r="AQ83" s="8"/>
      <c r="AV83" s="8"/>
      <c r="AY83" s="8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</row>
    <row r="84" spans="5:159" x14ac:dyDescent="0.25">
      <c r="E84" s="10"/>
      <c r="G84" s="8"/>
      <c r="I84" s="8"/>
      <c r="J84" s="8"/>
      <c r="K84" s="8"/>
      <c r="L84" s="8"/>
      <c r="M84" s="8"/>
      <c r="N84" s="8"/>
      <c r="O84" s="8"/>
      <c r="P84" s="8"/>
      <c r="S84" s="8"/>
      <c r="AF84" s="8"/>
      <c r="AI84" s="8"/>
      <c r="AN84" s="8"/>
      <c r="AQ84" s="8"/>
      <c r="AV84" s="8"/>
      <c r="AY84" s="8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</row>
    <row r="85" spans="5:159" x14ac:dyDescent="0.25">
      <c r="E85" s="10"/>
      <c r="G85" s="8"/>
      <c r="I85" s="8"/>
      <c r="J85" s="8"/>
      <c r="K85" s="8"/>
      <c r="L85" s="8"/>
      <c r="M85" s="8"/>
      <c r="N85" s="8"/>
      <c r="O85" s="8"/>
      <c r="P85" s="8"/>
      <c r="S85" s="8"/>
      <c r="AF85" s="8"/>
      <c r="AI85" s="8"/>
      <c r="AN85" s="8"/>
      <c r="AQ85" s="8"/>
      <c r="AV85" s="8"/>
      <c r="AY85" s="8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</row>
    <row r="86" spans="5:159" x14ac:dyDescent="0.25">
      <c r="E86" s="10"/>
      <c r="G86" s="8"/>
      <c r="I86" s="8"/>
      <c r="J86" s="8"/>
      <c r="K86" s="8"/>
      <c r="L86" s="8"/>
      <c r="M86" s="8"/>
      <c r="N86" s="8"/>
      <c r="O86" s="8"/>
      <c r="P86" s="8"/>
      <c r="S86" s="8"/>
      <c r="AF86" s="8"/>
      <c r="AI86" s="8"/>
      <c r="AN86" s="8"/>
      <c r="AQ86" s="8"/>
      <c r="AV86" s="8"/>
      <c r="AY86" s="8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</row>
    <row r="87" spans="5:159" x14ac:dyDescent="0.25">
      <c r="E87" s="10"/>
      <c r="G87" s="8"/>
      <c r="I87" s="8"/>
      <c r="J87" s="8"/>
      <c r="K87" s="8"/>
      <c r="L87" s="8"/>
      <c r="M87" s="8"/>
      <c r="N87" s="8"/>
      <c r="O87" s="8"/>
      <c r="P87" s="8"/>
      <c r="S87" s="8"/>
      <c r="AF87" s="8"/>
      <c r="AI87" s="8"/>
      <c r="AN87" s="8"/>
      <c r="AQ87" s="8"/>
      <c r="AV87" s="8"/>
      <c r="AY87" s="8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</row>
    <row r="88" spans="5:159" x14ac:dyDescent="0.25">
      <c r="E88" s="10"/>
      <c r="G88" s="8"/>
      <c r="I88" s="8"/>
      <c r="J88" s="8"/>
      <c r="K88" s="8"/>
      <c r="L88" s="8"/>
      <c r="M88" s="8"/>
      <c r="N88" s="8"/>
      <c r="O88" s="8"/>
      <c r="P88" s="8"/>
      <c r="S88" s="8"/>
      <c r="AF88" s="8"/>
      <c r="AI88" s="8"/>
      <c r="AN88" s="8"/>
      <c r="AQ88" s="8"/>
      <c r="AV88" s="8"/>
      <c r="AY88" s="8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</row>
    <row r="89" spans="5:159" x14ac:dyDescent="0.25">
      <c r="E89" s="10"/>
      <c r="G89" s="8"/>
      <c r="I89" s="8"/>
      <c r="J89" s="8"/>
      <c r="K89" s="8"/>
      <c r="L89" s="8"/>
      <c r="M89" s="8"/>
      <c r="N89" s="8"/>
      <c r="O89" s="8"/>
      <c r="P89" s="8"/>
      <c r="S89" s="8"/>
      <c r="AF89" s="8"/>
      <c r="AI89" s="8"/>
      <c r="AN89" s="8"/>
      <c r="AQ89" s="8"/>
      <c r="AV89" s="8"/>
      <c r="AY89" s="8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</row>
    <row r="90" spans="5:159" x14ac:dyDescent="0.25">
      <c r="E90" s="10"/>
      <c r="G90" s="8"/>
      <c r="I90" s="8"/>
      <c r="J90" s="8"/>
      <c r="K90" s="8"/>
      <c r="L90" s="8"/>
      <c r="M90" s="8"/>
      <c r="N90" s="8"/>
      <c r="O90" s="8"/>
      <c r="P90" s="8"/>
      <c r="S90" s="8"/>
      <c r="AF90" s="8"/>
      <c r="AI90" s="8"/>
      <c r="AN90" s="8"/>
      <c r="AQ90" s="8"/>
      <c r="AV90" s="8"/>
      <c r="AY90" s="8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</row>
    <row r="91" spans="5:159" x14ac:dyDescent="0.25">
      <c r="E91" s="10"/>
      <c r="G91" s="8"/>
      <c r="I91" s="8"/>
      <c r="J91" s="8"/>
      <c r="K91" s="8"/>
      <c r="L91" s="8"/>
      <c r="M91" s="8"/>
      <c r="N91" s="8"/>
      <c r="O91" s="8"/>
      <c r="P91" s="8"/>
      <c r="S91" s="8"/>
      <c r="AF91" s="8"/>
      <c r="AI91" s="8"/>
      <c r="AN91" s="8"/>
      <c r="AQ91" s="8"/>
      <c r="AV91" s="8"/>
      <c r="AY91" s="8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</row>
    <row r="92" spans="5:159" x14ac:dyDescent="0.25">
      <c r="E92" s="10"/>
      <c r="G92" s="8"/>
      <c r="I92" s="8"/>
      <c r="J92" s="8"/>
      <c r="K92" s="8"/>
      <c r="L92" s="8"/>
      <c r="M92" s="8"/>
      <c r="N92" s="8"/>
      <c r="O92" s="8"/>
      <c r="P92" s="8"/>
      <c r="S92" s="8"/>
      <c r="AF92" s="8"/>
      <c r="AI92" s="8"/>
      <c r="AN92" s="8"/>
      <c r="AQ92" s="8"/>
      <c r="AV92" s="8"/>
      <c r="AY92" s="8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</row>
    <row r="93" spans="5:159" x14ac:dyDescent="0.25">
      <c r="E93" s="10"/>
      <c r="G93" s="8"/>
      <c r="I93" s="8"/>
      <c r="J93" s="8"/>
      <c r="K93" s="8"/>
      <c r="L93" s="8"/>
      <c r="M93" s="8"/>
      <c r="N93" s="8"/>
      <c r="O93" s="8"/>
      <c r="P93" s="8"/>
      <c r="S93" s="8"/>
      <c r="AF93" s="8"/>
      <c r="AI93" s="8"/>
      <c r="AN93" s="8"/>
      <c r="AQ93" s="8"/>
      <c r="AV93" s="8"/>
      <c r="AY93" s="8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</row>
    <row r="94" spans="5:159" x14ac:dyDescent="0.25">
      <c r="E94" s="10"/>
      <c r="G94" s="8"/>
      <c r="I94" s="8"/>
      <c r="J94" s="8"/>
      <c r="K94" s="8"/>
      <c r="L94" s="8"/>
      <c r="M94" s="8"/>
      <c r="N94" s="8"/>
      <c r="O94" s="8"/>
      <c r="P94" s="8"/>
      <c r="S94" s="8"/>
      <c r="AF94" s="8"/>
      <c r="AI94" s="8"/>
      <c r="AN94" s="8"/>
      <c r="AQ94" s="8"/>
      <c r="AV94" s="8"/>
      <c r="AY94" s="8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</row>
    <row r="95" spans="5:159" x14ac:dyDescent="0.25">
      <c r="E95" s="10"/>
      <c r="G95" s="8"/>
      <c r="I95" s="8"/>
      <c r="J95" s="8"/>
      <c r="K95" s="8"/>
      <c r="L95" s="8"/>
      <c r="M95" s="8"/>
      <c r="N95" s="8"/>
      <c r="O95" s="8"/>
      <c r="P95" s="8"/>
      <c r="S95" s="8"/>
      <c r="AF95" s="8"/>
      <c r="AI95" s="8"/>
      <c r="AN95" s="8"/>
      <c r="AQ95" s="8"/>
      <c r="AV95" s="8"/>
      <c r="AY95" s="8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</row>
    <row r="96" spans="5:159" x14ac:dyDescent="0.25">
      <c r="E96" s="10"/>
      <c r="G96" s="8"/>
      <c r="I96" s="8"/>
      <c r="J96" s="8"/>
      <c r="K96" s="8"/>
      <c r="L96" s="8"/>
      <c r="M96" s="8"/>
      <c r="N96" s="8"/>
      <c r="O96" s="8"/>
      <c r="P96" s="8"/>
      <c r="S96" s="8"/>
      <c r="AF96" s="8"/>
      <c r="AI96" s="8"/>
      <c r="AN96" s="8"/>
      <c r="AQ96" s="8"/>
      <c r="AV96" s="8"/>
      <c r="AY96" s="8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</row>
    <row r="97" spans="1:159" x14ac:dyDescent="0.25">
      <c r="E97" s="10"/>
      <c r="G97" s="8"/>
      <c r="I97" s="8"/>
      <c r="J97" s="8"/>
      <c r="K97" s="8"/>
      <c r="L97" s="8"/>
      <c r="M97" s="8"/>
      <c r="N97" s="8"/>
      <c r="O97" s="8"/>
      <c r="P97" s="8"/>
      <c r="S97" s="8"/>
      <c r="AF97" s="8"/>
      <c r="AI97" s="8"/>
      <c r="AN97" s="8"/>
      <c r="AQ97" s="8"/>
      <c r="AV97" s="8"/>
      <c r="AY97" s="8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</row>
    <row r="98" spans="1:159" x14ac:dyDescent="0.25">
      <c r="E98" s="10"/>
      <c r="G98" s="8"/>
      <c r="I98" s="8"/>
      <c r="J98" s="8"/>
      <c r="K98" s="8"/>
      <c r="L98" s="8"/>
      <c r="M98" s="8"/>
      <c r="N98" s="8"/>
      <c r="O98" s="8"/>
      <c r="P98" s="8"/>
      <c r="S98" s="8"/>
      <c r="AF98" s="8"/>
      <c r="AI98" s="8"/>
      <c r="AN98" s="8"/>
      <c r="AQ98" s="8"/>
      <c r="AV98" s="8"/>
      <c r="AY98" s="8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</row>
    <row r="99" spans="1:159" x14ac:dyDescent="0.25">
      <c r="E99" s="10"/>
      <c r="G99" s="8"/>
      <c r="I99" s="8"/>
      <c r="J99" s="8"/>
      <c r="K99" s="8"/>
      <c r="L99" s="8"/>
      <c r="M99" s="8"/>
      <c r="N99" s="8"/>
      <c r="O99" s="8"/>
      <c r="P99" s="8"/>
      <c r="S99" s="8"/>
      <c r="AF99" s="8"/>
      <c r="AI99" s="8"/>
      <c r="AN99" s="8"/>
      <c r="AQ99" s="8"/>
      <c r="AV99" s="8"/>
      <c r="AY99" s="8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</row>
    <row r="100" spans="1:159" x14ac:dyDescent="0.25">
      <c r="E100" s="10"/>
      <c r="G100" s="8"/>
      <c r="I100" s="8"/>
      <c r="J100" s="8"/>
      <c r="K100" s="8"/>
      <c r="L100" s="8"/>
      <c r="M100" s="8"/>
      <c r="N100" s="8"/>
      <c r="O100" s="8"/>
      <c r="P100" s="8"/>
      <c r="S100" s="8"/>
      <c r="AF100" s="8"/>
      <c r="AI100" s="8"/>
      <c r="AN100" s="8"/>
      <c r="AQ100" s="8"/>
      <c r="AV100" s="8"/>
      <c r="AY100" s="8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</row>
    <row r="101" spans="1:159" x14ac:dyDescent="0.25">
      <c r="E101" s="10"/>
      <c r="G101" s="8"/>
      <c r="I101" s="8"/>
      <c r="J101" s="8"/>
      <c r="K101" s="8"/>
      <c r="L101" s="8"/>
      <c r="M101" s="8"/>
      <c r="N101" s="8"/>
      <c r="O101" s="8"/>
      <c r="P101" s="8"/>
      <c r="S101" s="8"/>
      <c r="AF101" s="8"/>
      <c r="AI101" s="8"/>
      <c r="AN101" s="8"/>
      <c r="AQ101" s="8"/>
      <c r="AV101" s="8"/>
      <c r="AY101" s="8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</row>
    <row r="102" spans="1:159" x14ac:dyDescent="0.25">
      <c r="E102" s="10"/>
      <c r="G102" s="8"/>
      <c r="I102" s="8"/>
      <c r="J102" s="8"/>
      <c r="K102" s="8"/>
      <c r="L102" s="8"/>
      <c r="M102" s="8"/>
      <c r="N102" s="8"/>
      <c r="O102" s="8"/>
      <c r="P102" s="8"/>
      <c r="S102" s="8"/>
      <c r="AF102" s="8"/>
      <c r="AI102" s="8"/>
      <c r="AN102" s="8"/>
      <c r="AQ102" s="8"/>
      <c r="AV102" s="8"/>
      <c r="AY102" s="8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</row>
    <row r="103" spans="1:159" x14ac:dyDescent="0.25">
      <c r="E103" s="10"/>
      <c r="G103" s="8"/>
      <c r="I103" s="8"/>
      <c r="J103" s="8"/>
      <c r="K103" s="8"/>
      <c r="L103" s="8"/>
      <c r="M103" s="8"/>
      <c r="N103" s="8"/>
      <c r="O103" s="8"/>
      <c r="P103" s="8"/>
      <c r="S103" s="8"/>
      <c r="AF103" s="8"/>
      <c r="AI103" s="8"/>
      <c r="AN103" s="8"/>
      <c r="AQ103" s="8"/>
      <c r="AV103" s="8"/>
      <c r="AY103" s="8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</row>
    <row r="104" spans="1:159" x14ac:dyDescent="0.25">
      <c r="E104" s="10"/>
      <c r="G104" s="8"/>
      <c r="I104" s="8"/>
      <c r="J104" s="8"/>
      <c r="K104" s="8"/>
      <c r="L104" s="8"/>
      <c r="M104" s="8"/>
      <c r="N104" s="8"/>
      <c r="O104" s="8"/>
      <c r="P104" s="8"/>
      <c r="S104" s="8"/>
      <c r="AF104" s="8"/>
      <c r="AI104" s="8"/>
      <c r="AN104" s="8"/>
      <c r="AQ104" s="8"/>
      <c r="AV104" s="8"/>
      <c r="AY104" s="8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</row>
    <row r="105" spans="1:159" x14ac:dyDescent="0.25">
      <c r="E105" s="10"/>
      <c r="G105" s="8"/>
      <c r="I105" s="8"/>
      <c r="J105" s="8"/>
      <c r="K105" s="8"/>
      <c r="L105" s="8"/>
      <c r="M105" s="8"/>
      <c r="N105" s="8"/>
      <c r="O105" s="8"/>
      <c r="P105" s="8"/>
      <c r="S105" s="8"/>
      <c r="AF105" s="8"/>
      <c r="AI105" s="8"/>
      <c r="AN105" s="8"/>
      <c r="AQ105" s="8"/>
      <c r="AV105" s="8"/>
      <c r="AY105" s="8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</row>
    <row r="106" spans="1:159" x14ac:dyDescent="0.25">
      <c r="E106" s="10"/>
      <c r="G106" s="8"/>
      <c r="I106" s="8"/>
      <c r="J106" s="8"/>
      <c r="K106" s="8"/>
      <c r="L106" s="8"/>
      <c r="M106" s="8"/>
      <c r="N106" s="8"/>
      <c r="O106" s="8"/>
      <c r="P106" s="8"/>
      <c r="S106" s="8"/>
      <c r="AF106" s="8"/>
      <c r="AI106" s="8"/>
      <c r="AN106" s="8"/>
      <c r="AQ106" s="8"/>
      <c r="AV106" s="8"/>
      <c r="AY106" s="8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</row>
    <row r="107" spans="1:159" x14ac:dyDescent="0.25">
      <c r="E107" s="10"/>
      <c r="G107" s="8"/>
      <c r="I107" s="8"/>
      <c r="J107" s="8"/>
      <c r="K107" s="8"/>
      <c r="L107" s="8"/>
      <c r="M107" s="8"/>
      <c r="N107" s="8"/>
      <c r="O107" s="8"/>
      <c r="P107" s="8"/>
      <c r="S107" s="8"/>
      <c r="AF107" s="8"/>
      <c r="AI107" s="8"/>
      <c r="AN107" s="8"/>
      <c r="AQ107" s="8"/>
      <c r="AV107" s="8"/>
      <c r="AY107" s="8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</row>
    <row r="108" spans="1:159" x14ac:dyDescent="0.25">
      <c r="E108" s="10"/>
      <c r="G108" s="8"/>
      <c r="I108" s="8"/>
      <c r="J108" s="8"/>
      <c r="K108" s="8"/>
      <c r="L108" s="8"/>
      <c r="M108" s="8"/>
      <c r="N108" s="8"/>
      <c r="O108" s="8"/>
      <c r="P108" s="8"/>
      <c r="S108" s="8"/>
      <c r="AF108" s="8"/>
      <c r="AI108" s="8"/>
      <c r="AN108" s="8"/>
      <c r="AQ108" s="8"/>
      <c r="AV108" s="8"/>
      <c r="AY108" s="8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</row>
    <row r="109" spans="1:159" x14ac:dyDescent="0.25">
      <c r="A109" s="11"/>
      <c r="D109" s="10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10"/>
      <c r="S109" s="8"/>
      <c r="T109" s="10"/>
      <c r="Y109" s="10"/>
      <c r="AB109" s="10"/>
      <c r="AF109" s="8"/>
      <c r="AG109" s="10"/>
      <c r="AI109" s="8"/>
      <c r="AJ109" s="10"/>
      <c r="AN109" s="8"/>
      <c r="AQ109" s="8"/>
      <c r="AV109" s="8"/>
      <c r="AY109" s="8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</row>
    <row r="110" spans="1:159" x14ac:dyDescent="0.25">
      <c r="A110" s="11"/>
      <c r="D110" s="10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10"/>
      <c r="S110" s="8"/>
      <c r="T110" s="10"/>
      <c r="Y110" s="10"/>
      <c r="AB110" s="10"/>
      <c r="AF110" s="8"/>
      <c r="AG110" s="10"/>
      <c r="AI110" s="8"/>
      <c r="AJ110" s="10"/>
      <c r="AN110" s="8"/>
      <c r="AQ110" s="8"/>
      <c r="AV110" s="8"/>
      <c r="AY110" s="8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</row>
    <row r="111" spans="1:159" x14ac:dyDescent="0.25">
      <c r="A111" s="11"/>
      <c r="D111" s="10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10"/>
      <c r="S111" s="8"/>
      <c r="T111" s="10"/>
      <c r="Y111" s="10"/>
      <c r="AB111" s="10"/>
      <c r="AF111" s="8"/>
      <c r="AG111" s="10"/>
      <c r="AI111" s="8"/>
      <c r="AJ111" s="10"/>
      <c r="AN111" s="8"/>
      <c r="AQ111" s="8"/>
      <c r="AV111" s="8"/>
      <c r="AY111" s="8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</row>
    <row r="112" spans="1:159" x14ac:dyDescent="0.25">
      <c r="A112" s="11"/>
      <c r="D112" s="10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10"/>
      <c r="S112" s="8"/>
      <c r="T112" s="10"/>
      <c r="Y112" s="10"/>
      <c r="AB112" s="10"/>
      <c r="AF112" s="8"/>
      <c r="AG112" s="10"/>
      <c r="AI112" s="8"/>
      <c r="AJ112" s="10"/>
      <c r="AN112" s="8"/>
      <c r="AQ112" s="8"/>
      <c r="AV112" s="8"/>
      <c r="AY112" s="8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</row>
    <row r="113" spans="1:159" x14ac:dyDescent="0.25">
      <c r="A113" s="11"/>
      <c r="D113" s="10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10"/>
      <c r="S113" s="8"/>
      <c r="T113" s="10"/>
      <c r="Y113" s="10"/>
      <c r="AB113" s="10"/>
      <c r="AF113" s="8"/>
      <c r="AG113" s="10"/>
      <c r="AI113" s="8"/>
      <c r="AJ113" s="10"/>
      <c r="AN113" s="8"/>
      <c r="AQ113" s="8"/>
      <c r="AV113" s="8"/>
      <c r="AY113" s="8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</row>
    <row r="114" spans="1:159" x14ac:dyDescent="0.25">
      <c r="A114" s="11"/>
      <c r="D114" s="10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10"/>
      <c r="S114" s="8"/>
      <c r="T114" s="10"/>
      <c r="Y114" s="10"/>
      <c r="AB114" s="10"/>
      <c r="AF114" s="8"/>
      <c r="AG114" s="10"/>
      <c r="AI114" s="8"/>
      <c r="AJ114" s="10"/>
      <c r="AN114" s="8"/>
      <c r="AQ114" s="8"/>
      <c r="AV114" s="8"/>
      <c r="AY114" s="8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</row>
    <row r="115" spans="1:159" x14ac:dyDescent="0.25">
      <c r="A115" s="11"/>
      <c r="D115" s="10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10"/>
      <c r="S115" s="8"/>
      <c r="T115" s="10"/>
      <c r="Y115" s="10"/>
      <c r="AB115" s="10"/>
      <c r="AF115" s="8"/>
      <c r="AG115" s="10"/>
      <c r="AI115" s="8"/>
      <c r="AJ115" s="10"/>
      <c r="AN115" s="8"/>
      <c r="AQ115" s="8"/>
      <c r="AV115" s="8"/>
      <c r="AY115" s="8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</row>
    <row r="116" spans="1:159" x14ac:dyDescent="0.25">
      <c r="A116" s="11"/>
      <c r="D116" s="10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10"/>
      <c r="S116" s="8"/>
      <c r="T116" s="10"/>
      <c r="Y116" s="10"/>
      <c r="AB116" s="10"/>
      <c r="AF116" s="8"/>
      <c r="AG116" s="10"/>
      <c r="AI116" s="8"/>
      <c r="AJ116" s="10"/>
      <c r="AN116" s="8"/>
      <c r="AQ116" s="8"/>
      <c r="AV116" s="8"/>
      <c r="AY116" s="8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</row>
    <row r="117" spans="1:159" x14ac:dyDescent="0.25">
      <c r="A117" s="11"/>
      <c r="D117" s="10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10"/>
      <c r="S117" s="8"/>
      <c r="T117" s="10"/>
      <c r="Y117" s="10"/>
      <c r="AB117" s="10"/>
      <c r="AF117" s="8"/>
      <c r="AG117" s="10"/>
      <c r="AI117" s="8"/>
      <c r="AJ117" s="10"/>
      <c r="AN117" s="8"/>
      <c r="AQ117" s="8"/>
      <c r="AV117" s="8"/>
      <c r="AY117" s="8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</row>
    <row r="118" spans="1:159" x14ac:dyDescent="0.25">
      <c r="A118" s="11"/>
      <c r="D118" s="10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10"/>
      <c r="S118" s="8"/>
      <c r="T118" s="10"/>
      <c r="Y118" s="10"/>
      <c r="AB118" s="10"/>
      <c r="AF118" s="8"/>
      <c r="AG118" s="10"/>
      <c r="AI118" s="8"/>
      <c r="AJ118" s="10"/>
      <c r="AN118" s="8"/>
      <c r="AQ118" s="8"/>
      <c r="AV118" s="8"/>
      <c r="AY118" s="8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</row>
    <row r="119" spans="1:159" x14ac:dyDescent="0.25">
      <c r="A119" s="11"/>
      <c r="D119" s="10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10"/>
      <c r="S119" s="8"/>
      <c r="T119" s="10"/>
      <c r="Y119" s="10"/>
      <c r="AB119" s="10"/>
      <c r="AF119" s="8"/>
      <c r="AG119" s="10"/>
      <c r="AI119" s="8"/>
      <c r="AJ119" s="10"/>
      <c r="AN119" s="8"/>
      <c r="AQ119" s="8"/>
      <c r="AV119" s="8"/>
      <c r="AY119" s="8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</row>
    <row r="120" spans="1:159" x14ac:dyDescent="0.25">
      <c r="A120" s="11"/>
      <c r="D120" s="10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10"/>
      <c r="S120" s="8"/>
      <c r="T120" s="10"/>
      <c r="Y120" s="10"/>
      <c r="AB120" s="10"/>
      <c r="AF120" s="8"/>
      <c r="AG120" s="10"/>
      <c r="AI120" s="8"/>
      <c r="AJ120" s="10"/>
      <c r="AN120" s="8"/>
      <c r="AQ120" s="8"/>
      <c r="AV120" s="8"/>
      <c r="AY120" s="8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</row>
    <row r="121" spans="1:159" x14ac:dyDescent="0.25">
      <c r="A121" s="11"/>
      <c r="D121" s="10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10"/>
      <c r="S121" s="8"/>
      <c r="T121" s="10"/>
      <c r="Y121" s="10"/>
      <c r="AB121" s="10"/>
      <c r="AF121" s="8"/>
      <c r="AG121" s="10"/>
      <c r="AI121" s="8"/>
      <c r="AJ121" s="10"/>
      <c r="AN121" s="8"/>
      <c r="AQ121" s="8"/>
      <c r="AV121" s="8"/>
      <c r="AY121" s="8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</row>
    <row r="122" spans="1:159" x14ac:dyDescent="0.25">
      <c r="A122" s="11"/>
      <c r="D122" s="10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10"/>
      <c r="S122" s="8"/>
      <c r="T122" s="10"/>
      <c r="Y122" s="10"/>
      <c r="AB122" s="10"/>
      <c r="AF122" s="8"/>
      <c r="AG122" s="10"/>
      <c r="AI122" s="8"/>
      <c r="AJ122" s="10"/>
      <c r="AN122" s="8"/>
      <c r="AQ122" s="8"/>
      <c r="AV122" s="8"/>
      <c r="AY122" s="8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</row>
    <row r="123" spans="1:159" x14ac:dyDescent="0.25">
      <c r="A123" s="11"/>
      <c r="D123" s="10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10"/>
      <c r="S123" s="8"/>
      <c r="T123" s="10"/>
      <c r="Y123" s="10"/>
      <c r="AB123" s="10"/>
      <c r="AF123" s="8"/>
      <c r="AG123" s="10"/>
      <c r="AI123" s="8"/>
      <c r="AJ123" s="10"/>
      <c r="AN123" s="8"/>
      <c r="AQ123" s="8"/>
      <c r="AV123" s="8"/>
      <c r="AY123" s="8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</row>
    <row r="124" spans="1:159" x14ac:dyDescent="0.25">
      <c r="A124" s="10"/>
      <c r="D124" s="10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10"/>
      <c r="S124" s="8"/>
      <c r="T124" s="10"/>
      <c r="Y124" s="10"/>
      <c r="AB124" s="10"/>
      <c r="AF124" s="8"/>
      <c r="AG124" s="10"/>
      <c r="AI124" s="8"/>
      <c r="AJ124" s="10"/>
      <c r="AN124" s="8"/>
      <c r="AQ124" s="8"/>
      <c r="AV124" s="8"/>
      <c r="AY124" s="8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</row>
    <row r="125" spans="1:159" x14ac:dyDescent="0.25">
      <c r="A125" s="10"/>
      <c r="D125" s="10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10"/>
      <c r="S125" s="8"/>
      <c r="T125" s="10"/>
      <c r="Y125" s="10"/>
      <c r="AB125" s="10"/>
      <c r="AF125" s="8"/>
      <c r="AG125" s="10"/>
      <c r="AI125" s="8"/>
      <c r="AJ125" s="10"/>
      <c r="AN125" s="8"/>
      <c r="AQ125" s="8"/>
      <c r="AV125" s="8"/>
      <c r="AY125" s="8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</row>
    <row r="126" spans="1:159" x14ac:dyDescent="0.25">
      <c r="A126" s="10"/>
      <c r="D126" s="10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10"/>
      <c r="S126" s="8"/>
      <c r="T126" s="10"/>
      <c r="Y126" s="10"/>
      <c r="AB126" s="10"/>
      <c r="AF126" s="8"/>
      <c r="AG126" s="10"/>
      <c r="AI126" s="8"/>
      <c r="AJ126" s="10"/>
      <c r="AN126" s="8"/>
      <c r="AQ126" s="8"/>
      <c r="AV126" s="8"/>
      <c r="AY126" s="8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</row>
    <row r="127" spans="1:159" x14ac:dyDescent="0.25">
      <c r="A127" s="10"/>
      <c r="D127" s="10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10"/>
      <c r="S127" s="8"/>
      <c r="T127" s="10"/>
      <c r="Y127" s="10"/>
      <c r="AB127" s="10"/>
      <c r="AF127" s="8"/>
      <c r="AG127" s="10"/>
      <c r="AI127" s="8"/>
      <c r="AJ127" s="10"/>
      <c r="AN127" s="8"/>
      <c r="AQ127" s="8"/>
      <c r="AV127" s="8"/>
      <c r="AY127" s="8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</row>
  </sheetData>
  <sheetProtection formatColumns="0" formatRows="0"/>
  <pageMargins left="0.70866141732283505" right="0.70866141732283505" top="0.74803149606299202" bottom="0.74803149606299202" header="0.31496062992126" footer="0.31496062992126"/>
  <pageSetup paperSize="9" scale="65" orientation="landscape" horizontalDpi="4294967295" verticalDpi="4294967295" r:id="rId1"/>
  <colBreaks count="9" manualBreakCount="9">
    <brk id="19" max="1048575" man="1"/>
    <brk id="35" max="1048575" man="1"/>
    <brk id="55" max="1048575" man="1"/>
    <brk id="67" max="1048575" man="1"/>
    <brk id="83" max="1048575" man="1"/>
    <brk id="147" max="95" man="1"/>
    <brk id="183" max="1048575" man="1"/>
    <brk id="207" max="1048575" man="1"/>
    <brk id="215" max="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S127"/>
  <sheetViews>
    <sheetView zoomScale="112" zoomScaleNormal="112" zoomScaleSheetLayoutView="100" workbookViewId="0">
      <pane xSplit="2" ySplit="5" topLeftCell="C27" activePane="bottomRight" state="frozen"/>
      <selection activeCell="A38" sqref="A38:XFD38"/>
      <selection pane="topRight" activeCell="A38" sqref="A38:XFD38"/>
      <selection pane="bottomLeft" activeCell="A38" sqref="A38:XFD38"/>
      <selection pane="bottomRight" activeCell="A38" sqref="A38:XFD38"/>
    </sheetView>
  </sheetViews>
  <sheetFormatPr defaultColWidth="8.85546875" defaultRowHeight="15" x14ac:dyDescent="0.25"/>
  <cols>
    <col min="1" max="1" width="11" style="8" customWidth="1"/>
    <col min="2" max="2" width="26.140625" style="8" customWidth="1"/>
    <col min="3" max="6" width="11.140625" style="8" customWidth="1"/>
    <col min="7" max="16" width="13" style="10" customWidth="1"/>
    <col min="17" max="18" width="12.140625" style="8" customWidth="1"/>
    <col min="19" max="19" width="12.140625" style="10" customWidth="1"/>
    <col min="20" max="20" width="12.140625" style="8" customWidth="1"/>
    <col min="21" max="21" width="9.140625" style="8" customWidth="1"/>
    <col min="22" max="22" width="11.5703125" style="8" customWidth="1"/>
    <col min="23" max="23" width="12.140625" style="8" customWidth="1"/>
    <col min="24" max="24" width="10.7109375" style="10" customWidth="1"/>
    <col min="25" max="30" width="9.140625" style="8" customWidth="1"/>
    <col min="31" max="31" width="10.28515625" style="10" customWidth="1"/>
    <col min="32" max="33" width="9.140625" style="8" customWidth="1"/>
    <col min="34" max="34" width="10.28515625" style="8" customWidth="1"/>
    <col min="35" max="35" width="10.42578125" style="8" customWidth="1"/>
    <col min="36" max="36" width="10.5703125" style="10" customWidth="1"/>
    <col min="37" max="37" width="10.42578125" style="8" customWidth="1"/>
    <col min="38" max="38" width="10" style="8" customWidth="1"/>
    <col min="39" max="39" width="11.5703125" style="10" customWidth="1"/>
    <col min="40" max="41" width="9.140625" style="8" customWidth="1"/>
    <col min="42" max="42" width="11.85546875" style="8" customWidth="1"/>
    <col min="43" max="43" width="11.28515625" style="8" customWidth="1"/>
    <col min="44" max="44" width="11.7109375" style="10" customWidth="1"/>
    <col min="45" max="45" width="9.140625" style="8" customWidth="1"/>
    <col min="46" max="46" width="10.85546875" style="8" customWidth="1"/>
    <col min="47" max="47" width="10.85546875" style="10" customWidth="1"/>
    <col min="48" max="48" width="11" style="8" customWidth="1"/>
    <col min="49" max="51" width="11.42578125" style="8" customWidth="1"/>
    <col min="52" max="79" width="9.140625" style="8" customWidth="1"/>
    <col min="80" max="80" width="12.42578125" style="8" customWidth="1"/>
    <col min="81" max="102" width="9.140625" style="8" customWidth="1"/>
    <col min="103" max="103" width="12.140625" style="8" customWidth="1"/>
    <col min="104" max="107" width="9.140625" style="8" customWidth="1"/>
    <col min="108" max="112" width="9.140625" style="8" hidden="1" customWidth="1"/>
    <col min="113" max="113" width="9.140625" style="8" customWidth="1"/>
    <col min="114" max="118" width="9.140625" style="8" hidden="1" customWidth="1"/>
    <col min="119" max="119" width="9.140625" style="8" customWidth="1"/>
    <col min="120" max="124" width="9.140625" style="8" hidden="1" customWidth="1"/>
    <col min="125" max="125" width="9.140625" style="8" customWidth="1"/>
    <col min="126" max="130" width="9.140625" style="8" hidden="1" customWidth="1"/>
    <col min="131" max="131" width="9.140625" style="8" customWidth="1"/>
    <col min="132" max="136" width="9.140625" style="8" hidden="1" customWidth="1"/>
    <col min="137" max="137" width="9.140625" style="10" customWidth="1"/>
    <col min="138" max="142" width="9.140625" style="10" hidden="1" customWidth="1"/>
    <col min="143" max="143" width="9.140625" style="10" customWidth="1"/>
    <col min="144" max="148" width="9.140625" style="10" hidden="1" customWidth="1"/>
    <col min="149" max="149" width="9.140625" style="10" customWidth="1"/>
    <col min="150" max="154" width="9.140625" style="10" hidden="1" customWidth="1"/>
    <col min="155" max="155" width="9.140625" style="10" customWidth="1"/>
    <col min="156" max="185" width="9.140625" style="8" customWidth="1"/>
    <col min="186" max="186" width="9.140625" style="8" hidden="1" customWidth="1"/>
    <col min="187" max="194" width="9.140625" style="8" customWidth="1"/>
    <col min="195" max="195" width="9.140625" style="8" hidden="1" customWidth="1"/>
    <col min="196" max="200" width="9.140625" style="8" customWidth="1"/>
    <col min="201" max="201" width="9.140625" style="8" hidden="1" customWidth="1"/>
    <col min="202" max="211" width="9.140625" style="8" customWidth="1"/>
    <col min="212" max="212" width="9.140625" style="8"/>
    <col min="213" max="215" width="8.85546875" style="8"/>
    <col min="216" max="216" width="12.7109375" style="8" bestFit="1" customWidth="1"/>
    <col min="217" max="16384" width="8.85546875" style="8"/>
  </cols>
  <sheetData>
    <row r="1" spans="1:188" ht="15.75" x14ac:dyDescent="0.25">
      <c r="A1" s="8" t="s">
        <v>53</v>
      </c>
      <c r="B1" s="9" t="s">
        <v>66</v>
      </c>
      <c r="AT1" s="11"/>
    </row>
    <row r="2" spans="1:188" ht="15.75" x14ac:dyDescent="0.25">
      <c r="A2" s="1" t="s">
        <v>49</v>
      </c>
      <c r="I2" s="10" t="str">
        <f>[1]GSVA_cur!$I$3</f>
        <v>As on 17.03.2025</v>
      </c>
    </row>
    <row r="3" spans="1:188" ht="15.75" x14ac:dyDescent="0.25">
      <c r="A3" s="1"/>
    </row>
    <row r="4" spans="1:188" ht="15.75" x14ac:dyDescent="0.25">
      <c r="A4" s="1"/>
      <c r="E4" s="12"/>
      <c r="F4" s="12" t="s">
        <v>57</v>
      </c>
      <c r="X4" s="8"/>
      <c r="AE4" s="8"/>
      <c r="AJ4" s="8"/>
      <c r="AM4" s="8"/>
      <c r="AR4" s="8"/>
      <c r="AU4" s="8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</row>
    <row r="5" spans="1:188" ht="15.75" x14ac:dyDescent="0.25">
      <c r="A5" s="64" t="s">
        <v>0</v>
      </c>
      <c r="B5" s="13" t="s">
        <v>1</v>
      </c>
      <c r="C5" s="14" t="s">
        <v>21</v>
      </c>
      <c r="D5" s="14" t="s">
        <v>22</v>
      </c>
      <c r="E5" s="14" t="s">
        <v>23</v>
      </c>
      <c r="F5" s="14" t="s">
        <v>56</v>
      </c>
      <c r="G5" s="15" t="s">
        <v>65</v>
      </c>
      <c r="H5" s="15" t="s">
        <v>67</v>
      </c>
      <c r="I5" s="15" t="s">
        <v>68</v>
      </c>
      <c r="J5" s="15" t="s">
        <v>69</v>
      </c>
      <c r="K5" s="15" t="s">
        <v>70</v>
      </c>
      <c r="L5" s="15" t="s">
        <v>71</v>
      </c>
      <c r="M5" s="15" t="s">
        <v>72</v>
      </c>
      <c r="N5" s="15" t="s">
        <v>73</v>
      </c>
      <c r="O5" s="15" t="s">
        <v>74</v>
      </c>
      <c r="X5" s="8"/>
      <c r="AE5" s="8"/>
      <c r="AJ5" s="8"/>
      <c r="AM5" s="8"/>
      <c r="AR5" s="8"/>
      <c r="AU5" s="8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</row>
    <row r="6" spans="1:188" s="20" customFormat="1" ht="30" x14ac:dyDescent="0.25">
      <c r="A6" s="65" t="s">
        <v>26</v>
      </c>
      <c r="B6" s="4" t="s">
        <v>2</v>
      </c>
      <c r="C6" s="18">
        <f>SUM(C7:C10)</f>
        <v>12641</v>
      </c>
      <c r="D6" s="18">
        <f t="shared" ref="D6:F6" si="0">SUM(D7:D10)</f>
        <v>12159.590916334661</v>
      </c>
      <c r="E6" s="18">
        <f t="shared" si="0"/>
        <v>12389.066039526466</v>
      </c>
      <c r="F6" s="18">
        <f t="shared" si="0"/>
        <v>12359.260772896216</v>
      </c>
      <c r="G6" s="18">
        <f t="shared" ref="G6:O6" si="1">SUM(G7:G10)</f>
        <v>13170.677588820463</v>
      </c>
      <c r="H6" s="18">
        <f>SUM(H7:H10)</f>
        <v>12540.24690868721</v>
      </c>
      <c r="I6" s="18">
        <f t="shared" si="1"/>
        <v>12783</v>
      </c>
      <c r="J6" s="18">
        <f t="shared" si="1"/>
        <v>14259</v>
      </c>
      <c r="K6" s="18">
        <f t="shared" si="1"/>
        <v>16314</v>
      </c>
      <c r="L6" s="18">
        <f t="shared" si="1"/>
        <v>15161</v>
      </c>
      <c r="M6" s="18">
        <f t="shared" si="1"/>
        <v>16046</v>
      </c>
      <c r="N6" s="18">
        <f t="shared" si="1"/>
        <v>15609</v>
      </c>
      <c r="O6" s="18">
        <f t="shared" si="1"/>
        <v>15625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F6" s="21"/>
    </row>
    <row r="7" spans="1:188" ht="15.75" x14ac:dyDescent="0.25">
      <c r="A7" s="66">
        <v>1.1000000000000001</v>
      </c>
      <c r="B7" s="3" t="s">
        <v>59</v>
      </c>
      <c r="C7" s="54">
        <v>1231</v>
      </c>
      <c r="D7" s="54">
        <v>1217.1524701195219</v>
      </c>
      <c r="E7" s="54">
        <v>1167.1876518931613</v>
      </c>
      <c r="F7" s="54">
        <v>1118.7470971123607</v>
      </c>
      <c r="G7" s="54">
        <v>1115.0829891046897</v>
      </c>
      <c r="H7" s="54">
        <v>1106.6572001506306</v>
      </c>
      <c r="I7" s="54">
        <v>1114</v>
      </c>
      <c r="J7" s="54">
        <v>1107</v>
      </c>
      <c r="K7" s="55">
        <v>1131</v>
      </c>
      <c r="L7" s="55">
        <v>1114</v>
      </c>
      <c r="M7" s="55">
        <v>1118</v>
      </c>
      <c r="N7" s="55">
        <v>1116</v>
      </c>
      <c r="O7" s="22">
        <v>1117</v>
      </c>
      <c r="P7" s="11"/>
      <c r="Q7" s="23"/>
      <c r="R7" s="23"/>
      <c r="S7" s="11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10"/>
      <c r="GD7" s="10"/>
      <c r="GE7" s="10"/>
    </row>
    <row r="8" spans="1:188" ht="15.75" x14ac:dyDescent="0.25">
      <c r="A8" s="66">
        <v>1.2</v>
      </c>
      <c r="B8" s="3" t="s">
        <v>60</v>
      </c>
      <c r="C8" s="54">
        <v>10884</v>
      </c>
      <c r="D8" s="54">
        <v>10581.44422310757</v>
      </c>
      <c r="E8" s="54">
        <v>10776.895411407886</v>
      </c>
      <c r="F8" s="54">
        <v>10764.53216430001</v>
      </c>
      <c r="G8" s="54">
        <v>11554.678730459498</v>
      </c>
      <c r="H8" s="54">
        <v>10230.281397100358</v>
      </c>
      <c r="I8" s="54">
        <v>10588</v>
      </c>
      <c r="J8" s="54">
        <v>11143</v>
      </c>
      <c r="K8" s="55">
        <v>11888</v>
      </c>
      <c r="L8" s="55">
        <v>12407</v>
      </c>
      <c r="M8" s="55">
        <v>13276</v>
      </c>
      <c r="N8" s="55">
        <v>12821</v>
      </c>
      <c r="O8" s="22">
        <v>12957</v>
      </c>
      <c r="P8" s="11"/>
      <c r="Q8" s="23"/>
      <c r="R8" s="23"/>
      <c r="S8" s="11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10"/>
      <c r="GD8" s="10"/>
      <c r="GE8" s="10"/>
    </row>
    <row r="9" spans="1:188" ht="15.75" x14ac:dyDescent="0.25">
      <c r="A9" s="66">
        <v>1.3</v>
      </c>
      <c r="B9" s="3" t="s">
        <v>61</v>
      </c>
      <c r="C9" s="54">
        <v>291</v>
      </c>
      <c r="D9" s="54">
        <v>313</v>
      </c>
      <c r="E9" s="54">
        <v>337</v>
      </c>
      <c r="F9" s="54">
        <v>362</v>
      </c>
      <c r="G9" s="54">
        <v>379</v>
      </c>
      <c r="H9" s="54">
        <v>1081.3536889545801</v>
      </c>
      <c r="I9" s="54">
        <v>952</v>
      </c>
      <c r="J9" s="54">
        <v>1885</v>
      </c>
      <c r="K9" s="55">
        <v>3171</v>
      </c>
      <c r="L9" s="55">
        <v>1511</v>
      </c>
      <c r="M9" s="55">
        <v>1523</v>
      </c>
      <c r="N9" s="55">
        <v>1543</v>
      </c>
      <c r="O9" s="22">
        <v>1422</v>
      </c>
      <c r="P9" s="11"/>
      <c r="Q9" s="23"/>
      <c r="R9" s="23"/>
      <c r="S9" s="11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10"/>
      <c r="GD9" s="10"/>
      <c r="GE9" s="10"/>
    </row>
    <row r="10" spans="1:188" ht="15.75" x14ac:dyDescent="0.25">
      <c r="A10" s="66">
        <v>1.4</v>
      </c>
      <c r="B10" s="3" t="s">
        <v>62</v>
      </c>
      <c r="C10" s="54">
        <v>235</v>
      </c>
      <c r="D10" s="54">
        <v>47.994223107569724</v>
      </c>
      <c r="E10" s="54">
        <v>107.98297622541826</v>
      </c>
      <c r="F10" s="54">
        <v>113.98151148384638</v>
      </c>
      <c r="G10" s="54">
        <v>121.91586925627665</v>
      </c>
      <c r="H10" s="54">
        <v>121.95462248164188</v>
      </c>
      <c r="I10" s="54">
        <v>129</v>
      </c>
      <c r="J10" s="54">
        <v>124</v>
      </c>
      <c r="K10" s="55">
        <v>124</v>
      </c>
      <c r="L10" s="55">
        <v>129</v>
      </c>
      <c r="M10" s="55">
        <v>129</v>
      </c>
      <c r="N10" s="55">
        <v>129</v>
      </c>
      <c r="O10" s="22">
        <v>129</v>
      </c>
      <c r="P10" s="11"/>
      <c r="Q10" s="23"/>
      <c r="R10" s="23"/>
      <c r="S10" s="11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10"/>
      <c r="GD10" s="10"/>
      <c r="GE10" s="10"/>
    </row>
    <row r="11" spans="1:188" ht="15.75" x14ac:dyDescent="0.25">
      <c r="A11" s="66" t="s">
        <v>31</v>
      </c>
      <c r="B11" s="3" t="s">
        <v>3</v>
      </c>
      <c r="C11" s="54">
        <v>230</v>
      </c>
      <c r="D11" s="54">
        <v>199.77233005385315</v>
      </c>
      <c r="E11" s="54">
        <v>159.69082627079183</v>
      </c>
      <c r="F11" s="54">
        <v>154.0972446792893</v>
      </c>
      <c r="G11" s="54">
        <v>170.22559653611282</v>
      </c>
      <c r="H11" s="54">
        <v>193.20325730875533</v>
      </c>
      <c r="I11" s="54">
        <v>264</v>
      </c>
      <c r="J11" s="54">
        <v>0</v>
      </c>
      <c r="K11" s="55">
        <v>62</v>
      </c>
      <c r="L11" s="55">
        <v>0</v>
      </c>
      <c r="M11" s="55">
        <v>0</v>
      </c>
      <c r="N11" s="55">
        <v>0</v>
      </c>
      <c r="O11" s="22">
        <v>0</v>
      </c>
      <c r="P11" s="11"/>
      <c r="Q11" s="23"/>
      <c r="R11" s="23"/>
      <c r="S11" s="11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10"/>
      <c r="GD11" s="10"/>
      <c r="GE11" s="10"/>
    </row>
    <row r="12" spans="1:188" s="21" customFormat="1" ht="15.75" x14ac:dyDescent="0.25">
      <c r="A12" s="67"/>
      <c r="B12" s="5" t="s">
        <v>28</v>
      </c>
      <c r="C12" s="24">
        <f>C6+C11</f>
        <v>12871</v>
      </c>
      <c r="D12" s="24">
        <f t="shared" ref="D12:F12" si="2">D6+D11</f>
        <v>12359.363246388513</v>
      </c>
      <c r="E12" s="24">
        <f t="shared" si="2"/>
        <v>12548.756865797257</v>
      </c>
      <c r="F12" s="24">
        <f t="shared" si="2"/>
        <v>12513.358017575505</v>
      </c>
      <c r="G12" s="24">
        <f t="shared" ref="G12:O12" si="3">G6+G11</f>
        <v>13340.903185356576</v>
      </c>
      <c r="H12" s="24">
        <f t="shared" si="3"/>
        <v>12733.450165995964</v>
      </c>
      <c r="I12" s="24">
        <f t="shared" si="3"/>
        <v>13047</v>
      </c>
      <c r="J12" s="24">
        <f t="shared" si="3"/>
        <v>14259</v>
      </c>
      <c r="K12" s="24">
        <f t="shared" si="3"/>
        <v>16376</v>
      </c>
      <c r="L12" s="24">
        <f t="shared" si="3"/>
        <v>15161</v>
      </c>
      <c r="M12" s="24">
        <f t="shared" si="3"/>
        <v>16046</v>
      </c>
      <c r="N12" s="24">
        <f t="shared" si="3"/>
        <v>15609</v>
      </c>
      <c r="O12" s="24">
        <f t="shared" si="3"/>
        <v>15625</v>
      </c>
      <c r="P12" s="11"/>
      <c r="Q12" s="23"/>
      <c r="R12" s="23"/>
      <c r="S12" s="11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0"/>
      <c r="GD12" s="20"/>
      <c r="GE12" s="20"/>
    </row>
    <row r="13" spans="1:188" s="10" customFormat="1" ht="15.75" x14ac:dyDescent="0.25">
      <c r="A13" s="68" t="s">
        <v>32</v>
      </c>
      <c r="B13" s="2" t="s">
        <v>4</v>
      </c>
      <c r="C13" s="54">
        <v>101724</v>
      </c>
      <c r="D13" s="54">
        <v>108087.32908366533</v>
      </c>
      <c r="E13" s="54">
        <v>124028.89521573232</v>
      </c>
      <c r="F13" s="54">
        <v>92697.18097779472</v>
      </c>
      <c r="G13" s="54">
        <v>95514.950653532869</v>
      </c>
      <c r="H13" s="54">
        <v>114908.2624233852</v>
      </c>
      <c r="I13" s="54">
        <v>102134</v>
      </c>
      <c r="J13" s="54">
        <v>124301</v>
      </c>
      <c r="K13" s="56">
        <v>121517</v>
      </c>
      <c r="L13" s="56">
        <v>100887</v>
      </c>
      <c r="M13" s="56">
        <v>90797</v>
      </c>
      <c r="N13" s="56">
        <v>82523</v>
      </c>
      <c r="O13" s="26">
        <v>90821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F13" s="8"/>
    </row>
    <row r="14" spans="1:188" ht="45" x14ac:dyDescent="0.25">
      <c r="A14" s="66" t="s">
        <v>33</v>
      </c>
      <c r="B14" s="3" t="s">
        <v>5</v>
      </c>
      <c r="C14" s="54">
        <v>23897</v>
      </c>
      <c r="D14" s="54">
        <v>24448.289824841399</v>
      </c>
      <c r="E14" s="54">
        <v>26555.097916440165</v>
      </c>
      <c r="F14" s="54">
        <v>27301.362307970809</v>
      </c>
      <c r="G14" s="54">
        <v>68681.966252813116</v>
      </c>
      <c r="H14" s="54">
        <v>48191.653585067921</v>
      </c>
      <c r="I14" s="54">
        <v>54435</v>
      </c>
      <c r="J14" s="54">
        <v>56529</v>
      </c>
      <c r="K14" s="57">
        <v>51135</v>
      </c>
      <c r="L14" s="57">
        <v>42354</v>
      </c>
      <c r="M14" s="57">
        <v>35288</v>
      </c>
      <c r="N14" s="57">
        <v>30641</v>
      </c>
      <c r="O14" s="22">
        <v>39388</v>
      </c>
      <c r="P14" s="11"/>
      <c r="Q14" s="23"/>
      <c r="R14" s="23"/>
      <c r="S14" s="11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11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11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11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10"/>
      <c r="GD14" s="10"/>
      <c r="GE14" s="10"/>
    </row>
    <row r="15" spans="1:188" ht="15.75" x14ac:dyDescent="0.25">
      <c r="A15" s="66" t="s">
        <v>34</v>
      </c>
      <c r="B15" s="3" t="s">
        <v>6</v>
      </c>
      <c r="C15" s="54">
        <v>113825</v>
      </c>
      <c r="D15" s="54">
        <v>105008.04130781426</v>
      </c>
      <c r="E15" s="54">
        <v>113052.53663331211</v>
      </c>
      <c r="F15" s="54">
        <v>113661.62786078356</v>
      </c>
      <c r="G15" s="54">
        <v>118228.11460275353</v>
      </c>
      <c r="H15" s="54">
        <v>122998.30241718386</v>
      </c>
      <c r="I15" s="54">
        <v>126835</v>
      </c>
      <c r="J15" s="54">
        <v>138018</v>
      </c>
      <c r="K15" s="56">
        <v>136405</v>
      </c>
      <c r="L15" s="56">
        <v>133002</v>
      </c>
      <c r="M15" s="56">
        <v>153311</v>
      </c>
      <c r="N15" s="56">
        <v>168904</v>
      </c>
      <c r="O15" s="22">
        <v>180324</v>
      </c>
      <c r="P15" s="11"/>
      <c r="Q15" s="23"/>
      <c r="R15" s="23"/>
      <c r="S15" s="11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11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11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11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10"/>
      <c r="GD15" s="10"/>
      <c r="GE15" s="10"/>
    </row>
    <row r="16" spans="1:188" s="21" customFormat="1" ht="15.75" x14ac:dyDescent="0.25">
      <c r="A16" s="67"/>
      <c r="B16" s="5" t="s">
        <v>29</v>
      </c>
      <c r="C16" s="24">
        <f>+C13+C14+C15</f>
        <v>239446</v>
      </c>
      <c r="D16" s="24">
        <f t="shared" ref="D16:F16" si="4">+D13+D14+D15</f>
        <v>237543.660216321</v>
      </c>
      <c r="E16" s="24">
        <f t="shared" si="4"/>
        <v>263636.52976548462</v>
      </c>
      <c r="F16" s="24">
        <f t="shared" si="4"/>
        <v>233660.17114654908</v>
      </c>
      <c r="G16" s="24">
        <f t="shared" ref="G16:K16" si="5">+G13+G14+G15</f>
        <v>282425.03150909953</v>
      </c>
      <c r="H16" s="24">
        <f t="shared" si="5"/>
        <v>286098.21842563699</v>
      </c>
      <c r="I16" s="24">
        <f t="shared" si="5"/>
        <v>283404</v>
      </c>
      <c r="J16" s="24">
        <f t="shared" si="5"/>
        <v>318848</v>
      </c>
      <c r="K16" s="24">
        <f t="shared" si="5"/>
        <v>309057</v>
      </c>
      <c r="L16" s="24">
        <f t="shared" ref="L16:O16" si="6">+L13+L14+L15</f>
        <v>276243</v>
      </c>
      <c r="M16" s="24">
        <f t="shared" si="6"/>
        <v>279396</v>
      </c>
      <c r="N16" s="24">
        <f t="shared" si="6"/>
        <v>282068</v>
      </c>
      <c r="O16" s="24">
        <f t="shared" si="6"/>
        <v>310533</v>
      </c>
      <c r="P16" s="11"/>
      <c r="Q16" s="23"/>
      <c r="R16" s="23"/>
      <c r="S16" s="11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19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19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19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0"/>
      <c r="GD16" s="20"/>
      <c r="GE16" s="20"/>
    </row>
    <row r="17" spans="1:188" s="20" customFormat="1" ht="30" x14ac:dyDescent="0.25">
      <c r="A17" s="65" t="s">
        <v>35</v>
      </c>
      <c r="B17" s="4" t="s">
        <v>7</v>
      </c>
      <c r="C17" s="18">
        <f>C18+C19</f>
        <v>614134</v>
      </c>
      <c r="D17" s="18">
        <f t="shared" ref="D17:K17" si="7">D18+D19</f>
        <v>682914.52299817128</v>
      </c>
      <c r="E17" s="18">
        <f t="shared" si="7"/>
        <v>738834.56988859351</v>
      </c>
      <c r="F17" s="18">
        <f t="shared" si="7"/>
        <v>754141.60003540898</v>
      </c>
      <c r="G17" s="18">
        <f t="shared" si="7"/>
        <v>812027.45879714005</v>
      </c>
      <c r="H17" s="18">
        <f t="shared" si="7"/>
        <v>897599.53493938502</v>
      </c>
      <c r="I17" s="18">
        <f t="shared" si="7"/>
        <v>977879</v>
      </c>
      <c r="J17" s="18">
        <f t="shared" si="7"/>
        <v>1053525</v>
      </c>
      <c r="K17" s="18">
        <f t="shared" si="7"/>
        <v>1141776</v>
      </c>
      <c r="L17" s="18">
        <f t="shared" ref="L17:O17" si="8">L18+L19</f>
        <v>856789</v>
      </c>
      <c r="M17" s="18">
        <f t="shared" si="8"/>
        <v>950529</v>
      </c>
      <c r="N17" s="18">
        <f t="shared" si="8"/>
        <v>1068095</v>
      </c>
      <c r="O17" s="18">
        <f t="shared" si="8"/>
        <v>1145733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F17" s="21"/>
    </row>
    <row r="18" spans="1:188" ht="15.75" x14ac:dyDescent="0.25">
      <c r="A18" s="66">
        <v>6.1</v>
      </c>
      <c r="B18" s="3" t="s">
        <v>8</v>
      </c>
      <c r="C18" s="58">
        <v>558189</v>
      </c>
      <c r="D18" s="58">
        <v>625600.9879565197</v>
      </c>
      <c r="E18" s="58">
        <v>680313.30932743708</v>
      </c>
      <c r="F18" s="58">
        <v>694135.95298976661</v>
      </c>
      <c r="G18" s="58">
        <v>744789.08644642052</v>
      </c>
      <c r="H18" s="58">
        <v>825287.13298780168</v>
      </c>
      <c r="I18" s="58">
        <v>900164</v>
      </c>
      <c r="J18" s="22">
        <v>967967</v>
      </c>
      <c r="K18" s="22">
        <v>1050458</v>
      </c>
      <c r="L18" s="22">
        <v>812319</v>
      </c>
      <c r="M18" s="22">
        <v>891453</v>
      </c>
      <c r="N18" s="22">
        <v>969826</v>
      </c>
      <c r="O18" s="22">
        <v>1040712</v>
      </c>
      <c r="P18" s="11"/>
      <c r="Q18" s="23"/>
      <c r="R18" s="23"/>
      <c r="S18" s="11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10"/>
      <c r="GD18" s="10"/>
      <c r="GE18" s="10"/>
    </row>
    <row r="19" spans="1:188" ht="15.75" x14ac:dyDescent="0.25">
      <c r="A19" s="66">
        <v>6.2</v>
      </c>
      <c r="B19" s="3" t="s">
        <v>9</v>
      </c>
      <c r="C19" s="59">
        <v>55945</v>
      </c>
      <c r="D19" s="59">
        <v>57313.535041651572</v>
      </c>
      <c r="E19" s="59">
        <v>58521.260561156429</v>
      </c>
      <c r="F19" s="59">
        <v>60005.647045642341</v>
      </c>
      <c r="G19" s="58">
        <v>67238.372350719568</v>
      </c>
      <c r="H19" s="58">
        <v>72312.401951583277</v>
      </c>
      <c r="I19" s="58">
        <v>77715</v>
      </c>
      <c r="J19" s="22">
        <v>85558</v>
      </c>
      <c r="K19" s="22">
        <v>91318</v>
      </c>
      <c r="L19" s="22">
        <v>44470</v>
      </c>
      <c r="M19" s="22">
        <v>59076</v>
      </c>
      <c r="N19" s="22">
        <v>98269</v>
      </c>
      <c r="O19" s="22">
        <v>105021</v>
      </c>
      <c r="P19" s="11"/>
      <c r="Q19" s="23"/>
      <c r="R19" s="23"/>
      <c r="S19" s="11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10"/>
      <c r="GD19" s="10"/>
      <c r="GE19" s="10"/>
    </row>
    <row r="20" spans="1:188" s="20" customFormat="1" ht="45" x14ac:dyDescent="0.25">
      <c r="A20" s="69" t="s">
        <v>36</v>
      </c>
      <c r="B20" s="6" t="s">
        <v>10</v>
      </c>
      <c r="C20" s="18">
        <f>SUM(C21:C27)</f>
        <v>93714.335200000001</v>
      </c>
      <c r="D20" s="18">
        <f t="shared" ref="D20:F20" si="9">SUM(D21:D27)</f>
        <v>101885.25679827151</v>
      </c>
      <c r="E20" s="18">
        <f t="shared" si="9"/>
        <v>108880.41185040647</v>
      </c>
      <c r="F20" s="18">
        <f t="shared" si="9"/>
        <v>116546.92083492412</v>
      </c>
      <c r="G20" s="18">
        <f t="shared" ref="G20:O20" si="10">SUM(G21:G27)</f>
        <v>130310.51531888443</v>
      </c>
      <c r="H20" s="18">
        <f t="shared" si="10"/>
        <v>128809.70265384452</v>
      </c>
      <c r="I20" s="18">
        <f t="shared" si="10"/>
        <v>129596</v>
      </c>
      <c r="J20" s="18">
        <f t="shared" si="10"/>
        <v>128095</v>
      </c>
      <c r="K20" s="18">
        <f t="shared" si="10"/>
        <v>138359</v>
      </c>
      <c r="L20" s="18">
        <f t="shared" si="10"/>
        <v>131602</v>
      </c>
      <c r="M20" s="18">
        <f t="shared" si="10"/>
        <v>134598</v>
      </c>
      <c r="N20" s="18">
        <f t="shared" si="10"/>
        <v>150462</v>
      </c>
      <c r="O20" s="18">
        <f t="shared" si="10"/>
        <v>157998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F20" s="21"/>
    </row>
    <row r="21" spans="1:188" ht="15.75" x14ac:dyDescent="0.25">
      <c r="A21" s="66">
        <v>7.1</v>
      </c>
      <c r="B21" s="3" t="s">
        <v>11</v>
      </c>
      <c r="C21" s="54">
        <v>838</v>
      </c>
      <c r="D21" s="54">
        <v>929</v>
      </c>
      <c r="E21" s="54">
        <v>1180</v>
      </c>
      <c r="F21" s="54">
        <v>999</v>
      </c>
      <c r="G21" s="54">
        <v>1010</v>
      </c>
      <c r="H21" s="54">
        <v>1161</v>
      </c>
      <c r="I21" s="54">
        <v>881</v>
      </c>
      <c r="J21" s="54">
        <v>2737</v>
      </c>
      <c r="K21" s="60">
        <v>2981</v>
      </c>
      <c r="L21" s="60">
        <v>531</v>
      </c>
      <c r="M21" s="60">
        <v>1570</v>
      </c>
      <c r="N21" s="60">
        <v>2159</v>
      </c>
      <c r="O21" s="22">
        <v>2530</v>
      </c>
      <c r="P21" s="11"/>
      <c r="Q21" s="23"/>
      <c r="R21" s="23"/>
      <c r="S21" s="11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10"/>
      <c r="GD21" s="10"/>
      <c r="GE21" s="10"/>
    </row>
    <row r="22" spans="1:188" ht="15.75" x14ac:dyDescent="0.25">
      <c r="A22" s="66">
        <v>7.2</v>
      </c>
      <c r="B22" s="3" t="s">
        <v>12</v>
      </c>
      <c r="C22" s="54">
        <v>34945</v>
      </c>
      <c r="D22" s="54">
        <v>40317.532050610462</v>
      </c>
      <c r="E22" s="54">
        <v>40517.872375975574</v>
      </c>
      <c r="F22" s="54">
        <v>43291.415162775178</v>
      </c>
      <c r="G22" s="54">
        <v>42816.728769872097</v>
      </c>
      <c r="H22" s="54">
        <v>45041.974062022215</v>
      </c>
      <c r="I22" s="54">
        <v>47324</v>
      </c>
      <c r="J22" s="54">
        <v>49732</v>
      </c>
      <c r="K22" s="55">
        <v>52758</v>
      </c>
      <c r="L22" s="55">
        <v>52347</v>
      </c>
      <c r="M22" s="55">
        <v>53620</v>
      </c>
      <c r="N22" s="55">
        <v>61044</v>
      </c>
      <c r="O22" s="22">
        <v>64996</v>
      </c>
      <c r="P22" s="11"/>
      <c r="Q22" s="23"/>
      <c r="R22" s="23"/>
      <c r="S22" s="11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10"/>
      <c r="GD22" s="10"/>
      <c r="GE22" s="10"/>
    </row>
    <row r="23" spans="1:188" ht="15.75" x14ac:dyDescent="0.25">
      <c r="A23" s="66">
        <v>7.3</v>
      </c>
      <c r="B23" s="3" t="s">
        <v>13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61">
        <v>0</v>
      </c>
      <c r="L23" s="61">
        <v>0</v>
      </c>
      <c r="M23" s="61">
        <v>0</v>
      </c>
      <c r="N23" s="61">
        <v>0</v>
      </c>
      <c r="O23" s="22">
        <v>0</v>
      </c>
      <c r="P23" s="11"/>
      <c r="Q23" s="23"/>
      <c r="R23" s="23"/>
      <c r="S23" s="11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10"/>
      <c r="GD23" s="10"/>
      <c r="GE23" s="10"/>
    </row>
    <row r="24" spans="1:188" ht="15.75" x14ac:dyDescent="0.25">
      <c r="A24" s="66">
        <v>7.4</v>
      </c>
      <c r="B24" s="3" t="s">
        <v>14</v>
      </c>
      <c r="C24" s="54">
        <v>2195</v>
      </c>
      <c r="D24" s="54">
        <v>4341.4640053130925</v>
      </c>
      <c r="E24" s="54">
        <v>3736.9014100213249</v>
      </c>
      <c r="F24" s="54">
        <v>6339.3641130148126</v>
      </c>
      <c r="G24" s="54">
        <v>12183.109563067053</v>
      </c>
      <c r="H24" s="54">
        <v>12986.530292865506</v>
      </c>
      <c r="I24" s="54">
        <v>12909</v>
      </c>
      <c r="J24" s="54">
        <v>6166</v>
      </c>
      <c r="K24" s="55">
        <v>12633</v>
      </c>
      <c r="L24" s="55">
        <v>9144</v>
      </c>
      <c r="M24" s="55">
        <v>8473</v>
      </c>
      <c r="N24" s="55">
        <v>11250</v>
      </c>
      <c r="O24" s="22">
        <v>11235</v>
      </c>
      <c r="P24" s="11"/>
      <c r="Q24" s="23"/>
      <c r="R24" s="23"/>
      <c r="S24" s="11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10"/>
      <c r="GD24" s="10"/>
      <c r="GE24" s="10"/>
    </row>
    <row r="25" spans="1:188" ht="30" x14ac:dyDescent="0.25">
      <c r="A25" s="66">
        <v>7.5</v>
      </c>
      <c r="B25" s="3" t="s">
        <v>15</v>
      </c>
      <c r="C25" s="54">
        <v>20459.754499999999</v>
      </c>
      <c r="D25" s="54">
        <v>22146.783430367675</v>
      </c>
      <c r="E25" s="54">
        <v>24617.364171212659</v>
      </c>
      <c r="F25" s="54">
        <v>26667.786562605594</v>
      </c>
      <c r="G25" s="54">
        <v>31485.838373256829</v>
      </c>
      <c r="H25" s="54">
        <v>25825.968663370011</v>
      </c>
      <c r="I25" s="54">
        <v>27524</v>
      </c>
      <c r="J25" s="54">
        <v>27967</v>
      </c>
      <c r="K25" s="55">
        <v>24588</v>
      </c>
      <c r="L25" s="55">
        <v>23232</v>
      </c>
      <c r="M25" s="55">
        <v>25135</v>
      </c>
      <c r="N25" s="55">
        <v>27332</v>
      </c>
      <c r="O25" s="22">
        <v>29027</v>
      </c>
      <c r="P25" s="11"/>
      <c r="Q25" s="23"/>
      <c r="R25" s="23"/>
      <c r="S25" s="11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10"/>
      <c r="GD25" s="10"/>
      <c r="GE25" s="10"/>
    </row>
    <row r="26" spans="1:188" ht="15.75" x14ac:dyDescent="0.25">
      <c r="A26" s="66">
        <v>7.6</v>
      </c>
      <c r="B26" s="3" t="s">
        <v>16</v>
      </c>
      <c r="C26" s="54">
        <v>711.13900000000001</v>
      </c>
      <c r="D26" s="54">
        <v>698</v>
      </c>
      <c r="E26" s="54">
        <v>737</v>
      </c>
      <c r="F26" s="54">
        <v>613</v>
      </c>
      <c r="G26" s="54">
        <v>604</v>
      </c>
      <c r="H26" s="54">
        <v>404</v>
      </c>
      <c r="I26" s="54">
        <v>192</v>
      </c>
      <c r="J26" s="54">
        <v>467</v>
      </c>
      <c r="K26" s="55">
        <v>803</v>
      </c>
      <c r="L26" s="55">
        <v>3264</v>
      </c>
      <c r="M26" s="55">
        <v>631</v>
      </c>
      <c r="N26" s="55">
        <v>557</v>
      </c>
      <c r="O26" s="22">
        <v>599</v>
      </c>
      <c r="P26" s="11"/>
      <c r="Q26" s="23"/>
      <c r="R26" s="23"/>
      <c r="S26" s="11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10"/>
      <c r="GD26" s="10"/>
      <c r="GE26" s="10"/>
    </row>
    <row r="27" spans="1:188" ht="30" x14ac:dyDescent="0.25">
      <c r="A27" s="66">
        <v>7.7</v>
      </c>
      <c r="B27" s="3" t="s">
        <v>17</v>
      </c>
      <c r="C27" s="54">
        <v>34565.441699999996</v>
      </c>
      <c r="D27" s="54">
        <v>33452.477311980285</v>
      </c>
      <c r="E27" s="54">
        <v>38091.273893196907</v>
      </c>
      <c r="F27" s="54">
        <v>38636.354996528535</v>
      </c>
      <c r="G27" s="54">
        <v>42210.838612688443</v>
      </c>
      <c r="H27" s="54">
        <v>43390.229635586795</v>
      </c>
      <c r="I27" s="54">
        <v>40766</v>
      </c>
      <c r="J27" s="54">
        <v>41026</v>
      </c>
      <c r="K27" s="56">
        <v>44596</v>
      </c>
      <c r="L27" s="56">
        <v>43084</v>
      </c>
      <c r="M27" s="56">
        <v>45169</v>
      </c>
      <c r="N27" s="56">
        <v>48120</v>
      </c>
      <c r="O27" s="22">
        <v>49611</v>
      </c>
      <c r="P27" s="11"/>
      <c r="Q27" s="23"/>
      <c r="R27" s="23"/>
      <c r="S27" s="11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10"/>
      <c r="GD27" s="10"/>
      <c r="GE27" s="10"/>
    </row>
    <row r="28" spans="1:188" ht="15.75" x14ac:dyDescent="0.25">
      <c r="A28" s="66" t="s">
        <v>37</v>
      </c>
      <c r="B28" s="3" t="s">
        <v>18</v>
      </c>
      <c r="C28" s="54">
        <v>285574</v>
      </c>
      <c r="D28" s="54">
        <v>320614</v>
      </c>
      <c r="E28" s="54">
        <v>341806</v>
      </c>
      <c r="F28" s="54">
        <v>346752</v>
      </c>
      <c r="G28" s="54">
        <v>343828</v>
      </c>
      <c r="H28" s="54">
        <v>363308</v>
      </c>
      <c r="I28" s="54">
        <v>326814</v>
      </c>
      <c r="J28" s="54">
        <v>391810</v>
      </c>
      <c r="K28" s="60">
        <v>403991</v>
      </c>
      <c r="L28" s="60">
        <v>407593</v>
      </c>
      <c r="M28" s="60">
        <v>404301</v>
      </c>
      <c r="N28" s="60">
        <v>384627</v>
      </c>
      <c r="O28" s="22">
        <v>429319</v>
      </c>
      <c r="P28" s="11"/>
      <c r="Q28" s="23"/>
      <c r="R28" s="23"/>
      <c r="S28" s="11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10"/>
      <c r="GD28" s="10"/>
      <c r="GE28" s="10"/>
    </row>
    <row r="29" spans="1:188" ht="45" x14ac:dyDescent="0.25">
      <c r="A29" s="66" t="s">
        <v>38</v>
      </c>
      <c r="B29" s="3" t="s">
        <v>19</v>
      </c>
      <c r="C29" s="54">
        <v>392975.90252497501</v>
      </c>
      <c r="D29" s="54">
        <v>412296.99636863521</v>
      </c>
      <c r="E29" s="54">
        <v>461469.07976942015</v>
      </c>
      <c r="F29" s="54">
        <v>514173.87420741573</v>
      </c>
      <c r="G29" s="54">
        <v>570840.21039869264</v>
      </c>
      <c r="H29" s="54">
        <v>627212.37157023186</v>
      </c>
      <c r="I29" s="54">
        <v>637055</v>
      </c>
      <c r="J29" s="54">
        <v>593271</v>
      </c>
      <c r="K29" s="57">
        <v>645539</v>
      </c>
      <c r="L29" s="57">
        <v>640553</v>
      </c>
      <c r="M29" s="57">
        <v>712166</v>
      </c>
      <c r="N29" s="57">
        <v>805849</v>
      </c>
      <c r="O29" s="22">
        <v>846855</v>
      </c>
      <c r="P29" s="11"/>
      <c r="Q29" s="23"/>
      <c r="R29" s="23"/>
      <c r="S29" s="11"/>
      <c r="T29" s="27"/>
      <c r="U29" s="27"/>
      <c r="V29" s="27"/>
      <c r="W29" s="27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10"/>
      <c r="GD29" s="10"/>
      <c r="GE29" s="10"/>
    </row>
    <row r="30" spans="1:188" ht="15.75" x14ac:dyDescent="0.25">
      <c r="A30" s="66" t="s">
        <v>39</v>
      </c>
      <c r="B30" s="3" t="s">
        <v>54</v>
      </c>
      <c r="C30" s="54">
        <v>127626</v>
      </c>
      <c r="D30" s="54">
        <v>141765.94574780058</v>
      </c>
      <c r="E30" s="54">
        <v>140373.65795925268</v>
      </c>
      <c r="F30" s="54">
        <v>153816.2886431512</v>
      </c>
      <c r="G30" s="54">
        <v>154415.88785046729</v>
      </c>
      <c r="H30" s="54">
        <v>183261.87977814421</v>
      </c>
      <c r="I30" s="54">
        <v>190642</v>
      </c>
      <c r="J30" s="54">
        <v>185955</v>
      </c>
      <c r="K30" s="56">
        <v>198512</v>
      </c>
      <c r="L30" s="56">
        <v>200235</v>
      </c>
      <c r="M30" s="56">
        <v>197597</v>
      </c>
      <c r="N30" s="56">
        <v>233133</v>
      </c>
      <c r="O30" s="22">
        <v>241374</v>
      </c>
      <c r="P30" s="11"/>
      <c r="Q30" s="23"/>
      <c r="R30" s="23"/>
      <c r="S30" s="11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10"/>
      <c r="GD30" s="10"/>
      <c r="GE30" s="10"/>
    </row>
    <row r="31" spans="1:188" ht="15.75" x14ac:dyDescent="0.25">
      <c r="A31" s="66" t="s">
        <v>40</v>
      </c>
      <c r="B31" s="3" t="s">
        <v>20</v>
      </c>
      <c r="C31" s="54">
        <v>106809.678</v>
      </c>
      <c r="D31" s="54">
        <v>114929.93443565416</v>
      </c>
      <c r="E31" s="54">
        <v>125649.38905922661</v>
      </c>
      <c r="F31" s="54">
        <v>140497.33573939552</v>
      </c>
      <c r="G31" s="54">
        <v>145576.91973953493</v>
      </c>
      <c r="H31" s="54">
        <v>155100.85625475156</v>
      </c>
      <c r="I31" s="54">
        <v>165500</v>
      </c>
      <c r="J31" s="54">
        <v>166282</v>
      </c>
      <c r="K31" s="62">
        <v>179351</v>
      </c>
      <c r="L31" s="62">
        <v>172025</v>
      </c>
      <c r="M31" s="62">
        <v>182671</v>
      </c>
      <c r="N31" s="62">
        <v>202674</v>
      </c>
      <c r="O31" s="22">
        <v>230533</v>
      </c>
      <c r="P31" s="11"/>
      <c r="Q31" s="23"/>
      <c r="R31" s="23"/>
      <c r="S31" s="11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10"/>
      <c r="GD31" s="10"/>
      <c r="GE31" s="10"/>
    </row>
    <row r="32" spans="1:188" s="21" customFormat="1" ht="15.75" x14ac:dyDescent="0.25">
      <c r="A32" s="67"/>
      <c r="B32" s="5" t="s">
        <v>30</v>
      </c>
      <c r="C32" s="24">
        <f>C17+C20+C28+C29+C30+C31</f>
        <v>1620833.9157249751</v>
      </c>
      <c r="D32" s="24">
        <f t="shared" ref="D32:J32" si="11">D17+D20+D28+D29+D30+D31</f>
        <v>1774406.656348533</v>
      </c>
      <c r="E32" s="24">
        <f t="shared" si="11"/>
        <v>1917013.1085268995</v>
      </c>
      <c r="F32" s="24">
        <f t="shared" si="11"/>
        <v>2025928.0194602956</v>
      </c>
      <c r="G32" s="24">
        <f t="shared" si="11"/>
        <v>2156998.9921047194</v>
      </c>
      <c r="H32" s="24">
        <f t="shared" si="11"/>
        <v>2355292.345196357</v>
      </c>
      <c r="I32" s="24">
        <f t="shared" si="11"/>
        <v>2427486</v>
      </c>
      <c r="J32" s="24">
        <f t="shared" si="11"/>
        <v>2518938</v>
      </c>
      <c r="K32" s="24">
        <f t="shared" ref="K32" si="12">K17+K20+K28+K29+K30+K31</f>
        <v>2707528</v>
      </c>
      <c r="L32" s="24">
        <f t="shared" ref="L32:M32" si="13">L17+L20+L28+L29+L30+L31</f>
        <v>2408797</v>
      </c>
      <c r="M32" s="24">
        <f t="shared" si="13"/>
        <v>2581862</v>
      </c>
      <c r="N32" s="24">
        <f t="shared" ref="N32:O32" si="14">N17+N20+N28+N29+N30+N31</f>
        <v>2844840</v>
      </c>
      <c r="O32" s="24">
        <f t="shared" si="14"/>
        <v>3051812</v>
      </c>
      <c r="P32" s="11"/>
      <c r="Q32" s="23"/>
      <c r="R32" s="23"/>
      <c r="S32" s="11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0"/>
      <c r="GD32" s="20"/>
      <c r="GE32" s="20"/>
    </row>
    <row r="33" spans="1:188" s="20" customFormat="1" ht="15.75" x14ac:dyDescent="0.25">
      <c r="A33" s="65" t="s">
        <v>27</v>
      </c>
      <c r="B33" s="7" t="s">
        <v>41</v>
      </c>
      <c r="C33" s="18">
        <f t="shared" ref="C33:J33" si="15">C6+C11+C13+C14+C15+C17+C20+C28+C29+C30+C31</f>
        <v>1873150.9157249753</v>
      </c>
      <c r="D33" s="18">
        <f t="shared" si="15"/>
        <v>2024309.6798112425</v>
      </c>
      <c r="E33" s="18">
        <f t="shared" si="15"/>
        <v>2193198.3951581814</v>
      </c>
      <c r="F33" s="18">
        <f t="shared" si="15"/>
        <v>2272101.5486244201</v>
      </c>
      <c r="G33" s="18">
        <f t="shared" si="15"/>
        <v>2452764.9267991753</v>
      </c>
      <c r="H33" s="18">
        <f t="shared" si="15"/>
        <v>2654124.0137879904</v>
      </c>
      <c r="I33" s="18">
        <f t="shared" si="15"/>
        <v>2723937</v>
      </c>
      <c r="J33" s="18">
        <f t="shared" si="15"/>
        <v>2852045</v>
      </c>
      <c r="K33" s="18">
        <f t="shared" ref="K33" si="16">K6+K11+K13+K14+K15+K17+K20+K28+K29+K30+K31</f>
        <v>3032961</v>
      </c>
      <c r="L33" s="18">
        <f t="shared" ref="L33:M33" si="17">L6+L11+L13+L14+L15+L17+L20+L28+L29+L30+L31</f>
        <v>2700201</v>
      </c>
      <c r="M33" s="18">
        <f t="shared" si="17"/>
        <v>2877304</v>
      </c>
      <c r="N33" s="18">
        <f t="shared" ref="N33:O33" si="18">N6+N11+N13+N14+N15+N17+N20+N28+N29+N30+N31</f>
        <v>3142517</v>
      </c>
      <c r="O33" s="18">
        <f t="shared" si="18"/>
        <v>3377970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F33" s="21"/>
    </row>
    <row r="34" spans="1:188" ht="15.75" x14ac:dyDescent="0.25">
      <c r="A34" s="70" t="s">
        <v>43</v>
      </c>
      <c r="B34" s="3" t="s">
        <v>25</v>
      </c>
      <c r="C34" s="54">
        <v>27002</v>
      </c>
      <c r="D34" s="54">
        <v>31308.616675031688</v>
      </c>
      <c r="E34" s="54">
        <v>38737.655211508652</v>
      </c>
      <c r="F34" s="54">
        <v>33130</v>
      </c>
      <c r="G34" s="54">
        <v>46763</v>
      </c>
      <c r="H34" s="54">
        <v>42308</v>
      </c>
      <c r="I34" s="54">
        <v>128542</v>
      </c>
      <c r="J34" s="54">
        <v>139426</v>
      </c>
      <c r="K34" s="63">
        <v>140278</v>
      </c>
      <c r="L34" s="63">
        <v>165229</v>
      </c>
      <c r="M34" s="63">
        <v>186870</v>
      </c>
      <c r="N34" s="63">
        <v>199950</v>
      </c>
      <c r="O34" s="14">
        <v>213945</v>
      </c>
      <c r="P34" s="11"/>
      <c r="Q34" s="23"/>
      <c r="R34" s="23"/>
      <c r="S34" s="11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</row>
    <row r="35" spans="1:188" ht="15.75" x14ac:dyDescent="0.25">
      <c r="A35" s="70" t="s">
        <v>44</v>
      </c>
      <c r="B35" s="3" t="s">
        <v>24</v>
      </c>
      <c r="C35" s="54">
        <v>23337</v>
      </c>
      <c r="D35" s="54">
        <v>27104.866495503004</v>
      </c>
      <c r="E35" s="54">
        <v>21465.600479682969</v>
      </c>
      <c r="F35" s="54">
        <v>18219</v>
      </c>
      <c r="G35" s="54">
        <v>6304</v>
      </c>
      <c r="H35" s="54">
        <v>4711</v>
      </c>
      <c r="I35" s="54">
        <v>4511</v>
      </c>
      <c r="J35" s="54">
        <v>4892</v>
      </c>
      <c r="K35" s="63">
        <v>5305</v>
      </c>
      <c r="L35" s="63">
        <v>6101</v>
      </c>
      <c r="M35" s="63">
        <v>5994</v>
      </c>
      <c r="N35" s="63">
        <v>6413</v>
      </c>
      <c r="O35" s="14">
        <v>6861</v>
      </c>
      <c r="P35" s="11"/>
      <c r="Q35" s="23"/>
      <c r="R35" s="23"/>
      <c r="S35" s="11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</row>
    <row r="36" spans="1:188" s="21" customFormat="1" ht="30" x14ac:dyDescent="0.25">
      <c r="A36" s="71" t="s">
        <v>45</v>
      </c>
      <c r="B36" s="28" t="s">
        <v>55</v>
      </c>
      <c r="C36" s="24">
        <f>C33+C34-C35</f>
        <v>1876815.9157249753</v>
      </c>
      <c r="D36" s="24">
        <f t="shared" ref="D36:F36" si="19">D33+D34-D35</f>
        <v>2028513.429990771</v>
      </c>
      <c r="E36" s="24">
        <f t="shared" si="19"/>
        <v>2210470.4498900073</v>
      </c>
      <c r="F36" s="24">
        <f t="shared" si="19"/>
        <v>2287012.5486244201</v>
      </c>
      <c r="G36" s="24">
        <f t="shared" ref="G36:O36" si="20">G33+G34-G35</f>
        <v>2493223.9267991753</v>
      </c>
      <c r="H36" s="24">
        <f t="shared" si="20"/>
        <v>2691721.0137879904</v>
      </c>
      <c r="I36" s="24">
        <f t="shared" si="20"/>
        <v>2847968</v>
      </c>
      <c r="J36" s="24">
        <f t="shared" si="20"/>
        <v>2986579</v>
      </c>
      <c r="K36" s="24">
        <f t="shared" si="20"/>
        <v>3167934</v>
      </c>
      <c r="L36" s="24">
        <f t="shared" si="20"/>
        <v>2859329</v>
      </c>
      <c r="M36" s="24">
        <f t="shared" si="20"/>
        <v>3058180</v>
      </c>
      <c r="N36" s="24">
        <f t="shared" si="20"/>
        <v>3336054</v>
      </c>
      <c r="O36" s="24">
        <f t="shared" si="20"/>
        <v>3585054</v>
      </c>
      <c r="P36" s="11"/>
      <c r="Q36" s="23"/>
      <c r="R36" s="23"/>
      <c r="S36" s="11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</row>
    <row r="37" spans="1:188" s="21" customFormat="1" ht="15.75" x14ac:dyDescent="0.25">
      <c r="A37" s="71" t="s">
        <v>46</v>
      </c>
      <c r="B37" s="28" t="s">
        <v>42</v>
      </c>
      <c r="C37" s="24">
        <f>GSVA_cur!C37</f>
        <v>10650</v>
      </c>
      <c r="D37" s="24">
        <f>GSVA_cur!D37</f>
        <v>10810</v>
      </c>
      <c r="E37" s="24">
        <f>GSVA_cur!E37</f>
        <v>10970</v>
      </c>
      <c r="F37" s="24">
        <f>GSVA_cur!F37</f>
        <v>11130</v>
      </c>
      <c r="G37" s="24">
        <f>GSVA_cur!G37</f>
        <v>11300</v>
      </c>
      <c r="H37" s="24">
        <f>GSVA_cur!H37</f>
        <v>11450</v>
      </c>
      <c r="I37" s="24">
        <f>GSVA_cur!I37</f>
        <v>11590</v>
      </c>
      <c r="J37" s="24">
        <f>GSVA_cur!J37</f>
        <v>11730</v>
      </c>
      <c r="K37" s="24">
        <f>GSVA_cur!K37</f>
        <v>11870</v>
      </c>
      <c r="L37" s="24">
        <f>GSVA_cur!L37</f>
        <v>12020</v>
      </c>
      <c r="M37" s="24">
        <f>GSVA_cur!M37</f>
        <v>12150</v>
      </c>
      <c r="N37" s="24">
        <f>GSVA_cur!N37</f>
        <v>12260</v>
      </c>
      <c r="O37" s="24">
        <f>GSVA_cur!O37</f>
        <v>12370</v>
      </c>
      <c r="P37" s="10"/>
      <c r="Q37" s="8"/>
      <c r="R37" s="8"/>
      <c r="S37" s="10"/>
      <c r="T37" s="10"/>
      <c r="U37" s="10"/>
      <c r="V37" s="10"/>
      <c r="W37" s="10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</row>
    <row r="38" spans="1:188" s="21" customFormat="1" ht="15.75" x14ac:dyDescent="0.25">
      <c r="A38" s="71" t="s">
        <v>47</v>
      </c>
      <c r="B38" s="28" t="s">
        <v>58</v>
      </c>
      <c r="C38" s="24">
        <f>C36/C37*1000</f>
        <v>176226.84654694604</v>
      </c>
      <c r="D38" s="24">
        <f t="shared" ref="D38:G38" si="21">D36/D37*1000</f>
        <v>187651.56614160695</v>
      </c>
      <c r="E38" s="24">
        <f t="shared" si="21"/>
        <v>201501.40837648197</v>
      </c>
      <c r="F38" s="24">
        <f t="shared" si="21"/>
        <v>205481.81029869002</v>
      </c>
      <c r="G38" s="24">
        <f t="shared" si="21"/>
        <v>220639.28555744916</v>
      </c>
      <c r="H38" s="24">
        <f t="shared" ref="H38:O38" si="22">H36/H37*1000</f>
        <v>235084.80469764108</v>
      </c>
      <c r="I38" s="24">
        <f t="shared" si="22"/>
        <v>245726.31578947368</v>
      </c>
      <c r="J38" s="24">
        <f t="shared" si="22"/>
        <v>254610.31543052004</v>
      </c>
      <c r="K38" s="24">
        <f t="shared" si="22"/>
        <v>266885.76242628478</v>
      </c>
      <c r="L38" s="24">
        <f t="shared" si="22"/>
        <v>237880.94841930119</v>
      </c>
      <c r="M38" s="24">
        <f t="shared" si="22"/>
        <v>251702.05761316873</v>
      </c>
      <c r="N38" s="24">
        <f t="shared" si="22"/>
        <v>272108.80913539964</v>
      </c>
      <c r="O38" s="24">
        <f t="shared" si="22"/>
        <v>289818.43168957153</v>
      </c>
      <c r="P38" s="10"/>
      <c r="Q38" s="8"/>
      <c r="R38" s="8"/>
      <c r="S38" s="11"/>
      <c r="T38" s="11"/>
      <c r="U38" s="11"/>
      <c r="V38" s="11"/>
      <c r="W38" s="11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BX38" s="25"/>
      <c r="BY38" s="25"/>
      <c r="BZ38" s="25"/>
      <c r="CA38" s="25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</row>
    <row r="39" spans="1:188" x14ac:dyDescent="0.25">
      <c r="A39" s="8" t="s">
        <v>75</v>
      </c>
      <c r="X39" s="8"/>
      <c r="AE39" s="8"/>
      <c r="AJ39" s="8"/>
      <c r="AM39" s="8"/>
      <c r="AR39" s="8"/>
      <c r="AU39" s="8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</row>
    <row r="40" spans="1:188" s="21" customFormat="1" x14ac:dyDescent="0.25">
      <c r="A40" s="10"/>
      <c r="B40" s="8"/>
      <c r="C40" s="8"/>
      <c r="D40" s="10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</row>
    <row r="41" spans="1:188" s="21" customFormat="1" x14ac:dyDescent="0.25">
      <c r="A41" s="10"/>
      <c r="B41" s="8"/>
      <c r="C41" s="8"/>
      <c r="D41" s="10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</row>
    <row r="42" spans="1:188" x14ac:dyDescent="0.25">
      <c r="A42" s="10"/>
      <c r="D42" s="10"/>
      <c r="G42" s="8"/>
      <c r="H42" s="8"/>
      <c r="I42" s="8"/>
      <c r="J42" s="8"/>
      <c r="K42" s="8"/>
      <c r="L42" s="8"/>
      <c r="M42" s="8"/>
      <c r="N42" s="8"/>
      <c r="O42" s="8"/>
      <c r="P42" s="8"/>
      <c r="S42" s="8"/>
      <c r="X42" s="8"/>
      <c r="AE42" s="8"/>
      <c r="AJ42" s="8"/>
      <c r="AM42" s="8"/>
      <c r="AR42" s="8"/>
      <c r="AU42" s="8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</row>
    <row r="43" spans="1:188" x14ac:dyDescent="0.25">
      <c r="A43" s="10"/>
      <c r="D43" s="10"/>
      <c r="G43" s="8"/>
      <c r="H43" s="8"/>
      <c r="I43" s="8"/>
      <c r="J43" s="8"/>
      <c r="K43" s="8"/>
      <c r="L43" s="8"/>
      <c r="M43" s="8"/>
      <c r="N43" s="8"/>
      <c r="O43" s="8"/>
      <c r="P43" s="8"/>
      <c r="S43" s="8"/>
      <c r="X43" s="8"/>
      <c r="AE43" s="8"/>
      <c r="AJ43" s="8"/>
      <c r="AM43" s="8"/>
      <c r="AR43" s="8"/>
      <c r="AU43" s="8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</row>
    <row r="44" spans="1:188" s="21" customFormat="1" x14ac:dyDescent="0.25">
      <c r="A44" s="10"/>
      <c r="B44" s="8"/>
      <c r="C44" s="8"/>
      <c r="D44" s="10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</row>
    <row r="45" spans="1:188" s="21" customFormat="1" x14ac:dyDescent="0.25">
      <c r="A45" s="10"/>
      <c r="B45" s="8"/>
      <c r="C45" s="8"/>
      <c r="D45" s="10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</row>
    <row r="46" spans="1:188" s="21" customFormat="1" x14ac:dyDescent="0.25">
      <c r="A46" s="10"/>
      <c r="B46" s="8"/>
      <c r="C46" s="8"/>
      <c r="D46" s="10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</row>
    <row r="47" spans="1:188" x14ac:dyDescent="0.25">
      <c r="A47" s="10"/>
      <c r="D47" s="10"/>
      <c r="G47" s="8"/>
      <c r="H47" s="8"/>
      <c r="I47" s="8"/>
      <c r="J47" s="8"/>
      <c r="K47" s="8"/>
      <c r="L47" s="8"/>
      <c r="M47" s="8"/>
      <c r="N47" s="8"/>
      <c r="O47" s="8"/>
      <c r="P47" s="8"/>
      <c r="S47" s="8"/>
      <c r="X47" s="8"/>
      <c r="AE47" s="8"/>
      <c r="AJ47" s="8"/>
      <c r="AM47" s="8"/>
      <c r="AR47" s="8"/>
      <c r="AU47" s="8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</row>
    <row r="48" spans="1:188" x14ac:dyDescent="0.25">
      <c r="A48" s="10"/>
      <c r="D48" s="10"/>
      <c r="G48" s="8"/>
      <c r="H48" s="8"/>
      <c r="I48" s="8"/>
      <c r="J48" s="8"/>
      <c r="K48" s="8"/>
      <c r="L48" s="8"/>
      <c r="M48" s="8"/>
      <c r="N48" s="8"/>
      <c r="O48" s="8"/>
      <c r="P48" s="8"/>
      <c r="S48" s="8"/>
      <c r="X48" s="8"/>
      <c r="AE48" s="8"/>
      <c r="AJ48" s="8"/>
      <c r="AM48" s="8"/>
      <c r="AR48" s="8"/>
      <c r="AU48" s="8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</row>
    <row r="49" spans="1:155" x14ac:dyDescent="0.25">
      <c r="A49" s="10"/>
      <c r="D49" s="10"/>
      <c r="G49" s="8"/>
      <c r="H49" s="8"/>
      <c r="I49" s="8"/>
      <c r="J49" s="8"/>
      <c r="K49" s="8"/>
      <c r="L49" s="8"/>
      <c r="M49" s="8"/>
      <c r="N49" s="8"/>
      <c r="O49" s="8"/>
      <c r="P49" s="8"/>
      <c r="S49" s="8"/>
      <c r="X49" s="8"/>
      <c r="AE49" s="8"/>
      <c r="AJ49" s="8"/>
      <c r="AM49" s="8"/>
      <c r="AR49" s="8"/>
      <c r="AU49" s="8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</row>
    <row r="50" spans="1:155" x14ac:dyDescent="0.25">
      <c r="A50" s="10"/>
      <c r="D50" s="10"/>
      <c r="G50" s="8"/>
      <c r="H50" s="8"/>
      <c r="I50" s="8"/>
      <c r="J50" s="8"/>
      <c r="K50" s="8"/>
      <c r="L50" s="8"/>
      <c r="M50" s="8"/>
      <c r="N50" s="8"/>
      <c r="O50" s="8"/>
      <c r="P50" s="8"/>
      <c r="S50" s="8"/>
      <c r="X50" s="8"/>
      <c r="AE50" s="8"/>
      <c r="AJ50" s="8"/>
      <c r="AM50" s="8"/>
      <c r="AR50" s="8"/>
      <c r="AU50" s="8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</row>
    <row r="51" spans="1:155" x14ac:dyDescent="0.25">
      <c r="A51" s="10"/>
      <c r="D51" s="10"/>
      <c r="G51" s="8"/>
      <c r="H51" s="8"/>
      <c r="I51" s="8"/>
      <c r="J51" s="8"/>
      <c r="K51" s="8"/>
      <c r="L51" s="8"/>
      <c r="M51" s="8"/>
      <c r="N51" s="8"/>
      <c r="O51" s="8"/>
      <c r="P51" s="8"/>
      <c r="S51" s="8"/>
      <c r="X51" s="8"/>
      <c r="AE51" s="8"/>
      <c r="AJ51" s="8"/>
      <c r="AM51" s="8"/>
      <c r="AR51" s="8"/>
      <c r="AU51" s="8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</row>
    <row r="52" spans="1:155" x14ac:dyDescent="0.25">
      <c r="A52" s="10"/>
      <c r="D52" s="10"/>
      <c r="G52" s="8"/>
      <c r="H52" s="8"/>
      <c r="I52" s="8"/>
      <c r="J52" s="8"/>
      <c r="K52" s="8"/>
      <c r="L52" s="8"/>
      <c r="M52" s="8"/>
      <c r="N52" s="8"/>
      <c r="O52" s="8"/>
      <c r="P52" s="8"/>
      <c r="S52" s="8"/>
      <c r="X52" s="8"/>
      <c r="AE52" s="8"/>
      <c r="AJ52" s="8"/>
      <c r="AM52" s="8"/>
      <c r="AR52" s="8"/>
      <c r="AU52" s="8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</row>
    <row r="53" spans="1:155" x14ac:dyDescent="0.25">
      <c r="A53" s="10"/>
      <c r="D53" s="10"/>
      <c r="G53" s="8"/>
      <c r="H53" s="8"/>
      <c r="I53" s="8"/>
      <c r="J53" s="8"/>
      <c r="K53" s="8"/>
      <c r="L53" s="8"/>
      <c r="M53" s="8"/>
      <c r="N53" s="8"/>
      <c r="O53" s="8"/>
      <c r="P53" s="8"/>
      <c r="S53" s="8"/>
      <c r="X53" s="8"/>
      <c r="AE53" s="8"/>
      <c r="AJ53" s="8"/>
      <c r="AM53" s="8"/>
      <c r="AR53" s="8"/>
      <c r="AU53" s="8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</row>
    <row r="54" spans="1:155" x14ac:dyDescent="0.25">
      <c r="A54" s="10"/>
      <c r="D54" s="10"/>
      <c r="G54" s="8"/>
      <c r="H54" s="8"/>
      <c r="I54" s="8"/>
      <c r="J54" s="8"/>
      <c r="K54" s="8"/>
      <c r="L54" s="8"/>
      <c r="M54" s="8"/>
      <c r="N54" s="8"/>
      <c r="O54" s="8"/>
      <c r="P54" s="8"/>
      <c r="S54" s="8"/>
      <c r="X54" s="8"/>
      <c r="AE54" s="8"/>
      <c r="AJ54" s="8"/>
      <c r="AM54" s="8"/>
      <c r="AR54" s="8"/>
      <c r="AU54" s="8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</row>
    <row r="55" spans="1:155" x14ac:dyDescent="0.25">
      <c r="A55" s="10"/>
      <c r="D55" s="10"/>
      <c r="G55" s="8"/>
      <c r="H55" s="8"/>
      <c r="I55" s="8"/>
      <c r="J55" s="8"/>
      <c r="K55" s="8"/>
      <c r="L55" s="8"/>
      <c r="M55" s="8"/>
      <c r="N55" s="8"/>
      <c r="O55" s="8"/>
      <c r="P55" s="8"/>
      <c r="S55" s="8"/>
      <c r="X55" s="8"/>
      <c r="AE55" s="8"/>
      <c r="AJ55" s="8"/>
      <c r="AM55" s="8"/>
      <c r="AR55" s="8"/>
      <c r="AU55" s="8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</row>
    <row r="56" spans="1:155" x14ac:dyDescent="0.25">
      <c r="A56" s="10"/>
      <c r="D56" s="10"/>
      <c r="G56" s="8"/>
      <c r="H56" s="8"/>
      <c r="I56" s="8"/>
      <c r="J56" s="8"/>
      <c r="K56" s="8"/>
      <c r="L56" s="8"/>
      <c r="M56" s="8"/>
      <c r="N56" s="8"/>
      <c r="O56" s="8"/>
      <c r="P56" s="8"/>
      <c r="S56" s="8"/>
      <c r="X56" s="8"/>
      <c r="AE56" s="8"/>
      <c r="AJ56" s="8"/>
      <c r="AM56" s="8"/>
      <c r="AR56" s="8"/>
      <c r="AU56" s="8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</row>
    <row r="57" spans="1:155" x14ac:dyDescent="0.25">
      <c r="A57" s="10"/>
      <c r="D57" s="10"/>
      <c r="G57" s="8"/>
      <c r="H57" s="8"/>
      <c r="I57" s="8"/>
      <c r="J57" s="8"/>
      <c r="K57" s="8"/>
      <c r="L57" s="8"/>
      <c r="M57" s="8"/>
      <c r="N57" s="8"/>
      <c r="O57" s="8"/>
      <c r="P57" s="8"/>
      <c r="S57" s="8"/>
      <c r="X57" s="8"/>
      <c r="AE57" s="8"/>
      <c r="AJ57" s="8"/>
      <c r="AM57" s="8"/>
      <c r="AR57" s="8"/>
      <c r="AU57" s="8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</row>
    <row r="58" spans="1:155" x14ac:dyDescent="0.25">
      <c r="A58" s="10"/>
      <c r="D58" s="10"/>
      <c r="G58" s="8"/>
      <c r="H58" s="8"/>
      <c r="I58" s="8"/>
      <c r="J58" s="8"/>
      <c r="K58" s="8"/>
      <c r="L58" s="8"/>
      <c r="M58" s="8"/>
      <c r="N58" s="8"/>
      <c r="O58" s="8"/>
      <c r="P58" s="8"/>
      <c r="S58" s="8"/>
      <c r="X58" s="8"/>
      <c r="AE58" s="8"/>
      <c r="AJ58" s="8"/>
      <c r="AM58" s="8"/>
      <c r="AR58" s="8"/>
      <c r="AU58" s="8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</row>
    <row r="59" spans="1:155" x14ac:dyDescent="0.25">
      <c r="A59" s="10"/>
      <c r="D59" s="10"/>
      <c r="G59" s="8"/>
      <c r="H59" s="8"/>
      <c r="I59" s="8"/>
      <c r="J59" s="8"/>
      <c r="K59" s="8"/>
      <c r="L59" s="8"/>
      <c r="M59" s="8"/>
      <c r="N59" s="8"/>
      <c r="O59" s="8"/>
      <c r="P59" s="8"/>
      <c r="S59" s="8"/>
      <c r="X59" s="8"/>
      <c r="AE59" s="8"/>
      <c r="AJ59" s="8"/>
      <c r="AM59" s="8"/>
      <c r="AR59" s="8"/>
      <c r="AU59" s="8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</row>
    <row r="60" spans="1:155" x14ac:dyDescent="0.25">
      <c r="A60" s="10"/>
      <c r="D60" s="10"/>
      <c r="G60" s="8"/>
      <c r="H60" s="8"/>
      <c r="I60" s="8"/>
      <c r="J60" s="8"/>
      <c r="K60" s="8"/>
      <c r="L60" s="8"/>
      <c r="M60" s="8"/>
      <c r="N60" s="8"/>
      <c r="O60" s="8"/>
      <c r="P60" s="8"/>
      <c r="S60" s="8"/>
      <c r="X60" s="8"/>
      <c r="AE60" s="8"/>
      <c r="AJ60" s="8"/>
      <c r="AM60" s="8"/>
      <c r="AR60" s="8"/>
      <c r="AU60" s="8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</row>
    <row r="61" spans="1:155" x14ac:dyDescent="0.25">
      <c r="A61" s="10"/>
      <c r="D61" s="10"/>
      <c r="G61" s="8"/>
      <c r="H61" s="8"/>
      <c r="I61" s="8"/>
      <c r="J61" s="8"/>
      <c r="K61" s="8"/>
      <c r="L61" s="8"/>
      <c r="M61" s="8"/>
      <c r="N61" s="8"/>
      <c r="O61" s="8"/>
      <c r="P61" s="8"/>
      <c r="S61" s="8"/>
      <c r="X61" s="8"/>
      <c r="AE61" s="8"/>
      <c r="AJ61" s="8"/>
      <c r="AM61" s="8"/>
      <c r="AR61" s="8"/>
      <c r="AU61" s="8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</row>
    <row r="62" spans="1:155" x14ac:dyDescent="0.25">
      <c r="A62" s="10"/>
      <c r="D62" s="10"/>
      <c r="G62" s="8"/>
      <c r="H62" s="8"/>
      <c r="I62" s="8"/>
      <c r="J62" s="8"/>
      <c r="K62" s="8"/>
      <c r="L62" s="8"/>
      <c r="M62" s="8"/>
      <c r="N62" s="8"/>
      <c r="O62" s="8"/>
      <c r="P62" s="8"/>
      <c r="S62" s="8"/>
      <c r="X62" s="8"/>
      <c r="AE62" s="8"/>
      <c r="AJ62" s="8"/>
      <c r="AM62" s="8"/>
      <c r="AR62" s="8"/>
      <c r="AU62" s="8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</row>
    <row r="63" spans="1:155" x14ac:dyDescent="0.25">
      <c r="A63" s="10"/>
      <c r="D63" s="10"/>
      <c r="G63" s="8"/>
      <c r="H63" s="8"/>
      <c r="I63" s="8"/>
      <c r="J63" s="8"/>
      <c r="K63" s="8"/>
      <c r="L63" s="8"/>
      <c r="M63" s="8"/>
      <c r="N63" s="8"/>
      <c r="O63" s="8"/>
      <c r="P63" s="8"/>
      <c r="S63" s="8"/>
      <c r="X63" s="8"/>
      <c r="AE63" s="8"/>
      <c r="AJ63" s="8"/>
      <c r="AM63" s="8"/>
      <c r="AR63" s="8"/>
      <c r="AU63" s="8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</row>
    <row r="64" spans="1:155" x14ac:dyDescent="0.25">
      <c r="A64" s="10"/>
      <c r="D64" s="10"/>
      <c r="G64" s="8"/>
      <c r="H64" s="8"/>
      <c r="I64" s="8"/>
      <c r="J64" s="8"/>
      <c r="K64" s="8"/>
      <c r="L64" s="8"/>
      <c r="M64" s="8"/>
      <c r="N64" s="8"/>
      <c r="O64" s="8"/>
      <c r="P64" s="8"/>
      <c r="S64" s="8"/>
      <c r="X64" s="8"/>
      <c r="AE64" s="8"/>
      <c r="AJ64" s="8"/>
      <c r="AM64" s="8"/>
      <c r="AR64" s="8"/>
      <c r="AU64" s="8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</row>
    <row r="65" spans="1:155" x14ac:dyDescent="0.25">
      <c r="A65" s="10"/>
      <c r="D65" s="10"/>
      <c r="G65" s="8"/>
      <c r="H65" s="8"/>
      <c r="I65" s="8"/>
      <c r="J65" s="8"/>
      <c r="K65" s="8"/>
      <c r="L65" s="8"/>
      <c r="M65" s="8"/>
      <c r="N65" s="8"/>
      <c r="O65" s="8"/>
      <c r="P65" s="8"/>
      <c r="S65" s="8"/>
      <c r="X65" s="8"/>
      <c r="AE65" s="8"/>
      <c r="AJ65" s="8"/>
      <c r="AM65" s="8"/>
      <c r="AR65" s="8"/>
      <c r="AU65" s="8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</row>
    <row r="66" spans="1:155" x14ac:dyDescent="0.25">
      <c r="A66" s="10"/>
      <c r="D66" s="10"/>
      <c r="G66" s="8"/>
      <c r="H66" s="8"/>
      <c r="I66" s="8"/>
      <c r="J66" s="8"/>
      <c r="K66" s="8"/>
      <c r="L66" s="8"/>
      <c r="M66" s="8"/>
      <c r="N66" s="8"/>
      <c r="O66" s="8"/>
      <c r="P66" s="8"/>
      <c r="S66" s="8"/>
      <c r="X66" s="8"/>
      <c r="AE66" s="8"/>
      <c r="AJ66" s="8"/>
      <c r="AM66" s="8"/>
      <c r="AR66" s="8"/>
      <c r="AU66" s="8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</row>
    <row r="67" spans="1:155" x14ac:dyDescent="0.25">
      <c r="A67" s="10"/>
      <c r="D67" s="10"/>
      <c r="G67" s="8"/>
      <c r="H67" s="8"/>
      <c r="I67" s="8"/>
      <c r="J67" s="8"/>
      <c r="K67" s="8"/>
      <c r="L67" s="8"/>
      <c r="M67" s="8"/>
      <c r="N67" s="8"/>
      <c r="O67" s="8"/>
      <c r="P67" s="8"/>
      <c r="S67" s="8"/>
      <c r="X67" s="8"/>
      <c r="AE67" s="8"/>
      <c r="AJ67" s="8"/>
      <c r="AM67" s="8"/>
      <c r="AR67" s="8"/>
      <c r="AU67" s="8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</row>
    <row r="68" spans="1:155" x14ac:dyDescent="0.25">
      <c r="A68" s="10"/>
      <c r="D68" s="10"/>
      <c r="G68" s="8"/>
      <c r="H68" s="8"/>
      <c r="I68" s="8"/>
      <c r="J68" s="8"/>
      <c r="K68" s="8"/>
      <c r="L68" s="8"/>
      <c r="M68" s="8"/>
      <c r="N68" s="8"/>
      <c r="O68" s="8"/>
      <c r="P68" s="8"/>
      <c r="S68" s="8"/>
      <c r="X68" s="8"/>
      <c r="AE68" s="8"/>
      <c r="AJ68" s="8"/>
      <c r="AM68" s="8"/>
      <c r="AR68" s="8"/>
      <c r="AU68" s="8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</row>
    <row r="69" spans="1:155" x14ac:dyDescent="0.25">
      <c r="A69" s="10"/>
      <c r="D69" s="10"/>
      <c r="G69" s="8"/>
      <c r="H69" s="8"/>
      <c r="I69" s="8"/>
      <c r="J69" s="8"/>
      <c r="K69" s="8"/>
      <c r="L69" s="8"/>
      <c r="M69" s="8"/>
      <c r="N69" s="8"/>
      <c r="O69" s="8"/>
      <c r="P69" s="8"/>
      <c r="S69" s="8"/>
      <c r="X69" s="8"/>
      <c r="AE69" s="8"/>
      <c r="AJ69" s="8"/>
      <c r="AM69" s="8"/>
      <c r="AR69" s="8"/>
      <c r="AU69" s="8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</row>
    <row r="70" spans="1:155" x14ac:dyDescent="0.25">
      <c r="A70" s="10"/>
      <c r="D70" s="10"/>
      <c r="G70" s="8"/>
      <c r="H70" s="8"/>
      <c r="I70" s="8"/>
      <c r="J70" s="8"/>
      <c r="K70" s="8"/>
      <c r="L70" s="8"/>
      <c r="M70" s="8"/>
      <c r="N70" s="8"/>
      <c r="O70" s="8"/>
      <c r="P70" s="8"/>
      <c r="S70" s="8"/>
      <c r="X70" s="8"/>
      <c r="AE70" s="8"/>
      <c r="AJ70" s="8"/>
      <c r="AM70" s="8"/>
      <c r="AR70" s="8"/>
      <c r="AU70" s="8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</row>
    <row r="71" spans="1:155" x14ac:dyDescent="0.25">
      <c r="A71" s="10"/>
      <c r="D71" s="10"/>
      <c r="G71" s="8"/>
      <c r="H71" s="8"/>
      <c r="I71" s="8"/>
      <c r="J71" s="8"/>
      <c r="K71" s="8"/>
      <c r="L71" s="8"/>
      <c r="M71" s="8"/>
      <c r="N71" s="8"/>
      <c r="O71" s="8"/>
      <c r="P71" s="8"/>
      <c r="S71" s="8"/>
      <c r="X71" s="8"/>
      <c r="AE71" s="8"/>
      <c r="AJ71" s="8"/>
      <c r="AM71" s="8"/>
      <c r="AR71" s="8"/>
      <c r="AU71" s="8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</row>
    <row r="72" spans="1:155" x14ac:dyDescent="0.25">
      <c r="A72" s="10"/>
      <c r="D72" s="10"/>
      <c r="G72" s="8"/>
      <c r="H72" s="8"/>
      <c r="I72" s="8"/>
      <c r="J72" s="8"/>
      <c r="K72" s="8"/>
      <c r="L72" s="8"/>
      <c r="M72" s="8"/>
      <c r="N72" s="8"/>
      <c r="O72" s="8"/>
      <c r="P72" s="8"/>
      <c r="S72" s="8"/>
      <c r="X72" s="8"/>
      <c r="AE72" s="8"/>
      <c r="AJ72" s="8"/>
      <c r="AM72" s="8"/>
      <c r="AR72" s="8"/>
      <c r="AU72" s="8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</row>
    <row r="73" spans="1:155" x14ac:dyDescent="0.25">
      <c r="A73" s="10"/>
      <c r="D73" s="10"/>
      <c r="G73" s="8"/>
      <c r="H73" s="8"/>
      <c r="I73" s="8"/>
      <c r="J73" s="8"/>
      <c r="K73" s="8"/>
      <c r="L73" s="8"/>
      <c r="M73" s="8"/>
      <c r="N73" s="8"/>
      <c r="O73" s="8"/>
      <c r="P73" s="8"/>
      <c r="S73" s="8"/>
      <c r="X73" s="8"/>
      <c r="AE73" s="8"/>
      <c r="AJ73" s="8"/>
      <c r="AM73" s="8"/>
      <c r="AR73" s="8"/>
      <c r="AU73" s="8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</row>
    <row r="74" spans="1:155" x14ac:dyDescent="0.25">
      <c r="A74" s="10"/>
      <c r="D74" s="10"/>
      <c r="G74" s="8"/>
      <c r="H74" s="8"/>
      <c r="I74" s="8"/>
      <c r="J74" s="8"/>
      <c r="K74" s="8"/>
      <c r="L74" s="8"/>
      <c r="M74" s="8"/>
      <c r="N74" s="8"/>
      <c r="O74" s="8"/>
      <c r="P74" s="8"/>
      <c r="S74" s="8"/>
      <c r="X74" s="8"/>
      <c r="AE74" s="8"/>
      <c r="AJ74" s="8"/>
      <c r="AM74" s="8"/>
      <c r="AR74" s="8"/>
      <c r="AU74" s="8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</row>
    <row r="75" spans="1:155" x14ac:dyDescent="0.25">
      <c r="A75" s="10"/>
      <c r="D75" s="10"/>
      <c r="G75" s="8"/>
      <c r="H75" s="8"/>
      <c r="I75" s="8"/>
      <c r="J75" s="8"/>
      <c r="K75" s="8"/>
      <c r="L75" s="8"/>
      <c r="M75" s="8"/>
      <c r="N75" s="8"/>
      <c r="O75" s="8"/>
      <c r="P75" s="8"/>
      <c r="S75" s="8"/>
      <c r="X75" s="8"/>
      <c r="AE75" s="8"/>
      <c r="AJ75" s="8"/>
      <c r="AM75" s="8"/>
      <c r="AR75" s="8"/>
      <c r="AU75" s="8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</row>
    <row r="76" spans="1:155" x14ac:dyDescent="0.25">
      <c r="A76" s="10"/>
      <c r="D76" s="10"/>
      <c r="G76" s="8"/>
      <c r="H76" s="8"/>
      <c r="I76" s="8"/>
      <c r="J76" s="8"/>
      <c r="K76" s="8"/>
      <c r="L76" s="8"/>
      <c r="M76" s="8"/>
      <c r="N76" s="8"/>
      <c r="O76" s="8"/>
      <c r="P76" s="8"/>
      <c r="S76" s="8"/>
      <c r="X76" s="8"/>
      <c r="AE76" s="8"/>
      <c r="AJ76" s="8"/>
      <c r="AM76" s="8"/>
      <c r="AR76" s="8"/>
      <c r="AU76" s="8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</row>
    <row r="77" spans="1:155" x14ac:dyDescent="0.25">
      <c r="A77" s="10"/>
      <c r="D77" s="10"/>
      <c r="G77" s="8"/>
      <c r="H77" s="8"/>
      <c r="I77" s="8"/>
      <c r="J77" s="8"/>
      <c r="K77" s="8"/>
      <c r="L77" s="8"/>
      <c r="M77" s="8"/>
      <c r="N77" s="8"/>
      <c r="O77" s="8"/>
      <c r="P77" s="8"/>
      <c r="S77" s="8"/>
      <c r="X77" s="8"/>
      <c r="AE77" s="8"/>
      <c r="AJ77" s="8"/>
      <c r="AM77" s="8"/>
      <c r="AR77" s="8"/>
      <c r="AU77" s="8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</row>
    <row r="78" spans="1:155" x14ac:dyDescent="0.25">
      <c r="A78" s="10"/>
      <c r="D78" s="10"/>
      <c r="G78" s="8"/>
      <c r="H78" s="8"/>
      <c r="I78" s="8"/>
      <c r="J78" s="8"/>
      <c r="K78" s="8"/>
      <c r="L78" s="8"/>
      <c r="M78" s="8"/>
      <c r="N78" s="8"/>
      <c r="O78" s="8"/>
      <c r="P78" s="8"/>
      <c r="S78" s="8"/>
      <c r="X78" s="8"/>
      <c r="AE78" s="8"/>
      <c r="AJ78" s="8"/>
      <c r="AM78" s="8"/>
      <c r="AR78" s="8"/>
      <c r="AU78" s="8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</row>
    <row r="79" spans="1:155" x14ac:dyDescent="0.25">
      <c r="A79" s="10"/>
      <c r="D79" s="10"/>
      <c r="G79" s="8"/>
      <c r="H79" s="8"/>
      <c r="I79" s="8"/>
      <c r="J79" s="8"/>
      <c r="K79" s="8"/>
      <c r="L79" s="8"/>
      <c r="M79" s="8"/>
      <c r="N79" s="8"/>
      <c r="O79" s="8"/>
      <c r="P79" s="8"/>
      <c r="S79" s="8"/>
      <c r="X79" s="8"/>
      <c r="AE79" s="8"/>
      <c r="AJ79" s="8"/>
      <c r="AM79" s="8"/>
      <c r="AR79" s="8"/>
      <c r="AU79" s="8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</row>
    <row r="80" spans="1:155" x14ac:dyDescent="0.25">
      <c r="A80" s="10"/>
      <c r="D80" s="10"/>
      <c r="G80" s="8"/>
      <c r="H80" s="8"/>
      <c r="I80" s="8"/>
      <c r="J80" s="8"/>
      <c r="K80" s="8"/>
      <c r="L80" s="8"/>
      <c r="M80" s="8"/>
      <c r="N80" s="8"/>
      <c r="O80" s="8"/>
      <c r="P80" s="8"/>
      <c r="S80" s="8"/>
      <c r="X80" s="8"/>
      <c r="AE80" s="8"/>
      <c r="AJ80" s="8"/>
      <c r="AM80" s="8"/>
      <c r="AR80" s="8"/>
      <c r="AU80" s="8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</row>
    <row r="81" spans="1:155" x14ac:dyDescent="0.25">
      <c r="A81" s="10"/>
      <c r="D81" s="10"/>
      <c r="G81" s="8"/>
      <c r="H81" s="8"/>
      <c r="I81" s="8"/>
      <c r="J81" s="8"/>
      <c r="K81" s="8"/>
      <c r="L81" s="8"/>
      <c r="M81" s="8"/>
      <c r="N81" s="8"/>
      <c r="O81" s="8"/>
      <c r="P81" s="8"/>
      <c r="S81" s="8"/>
      <c r="X81" s="8"/>
      <c r="AE81" s="8"/>
      <c r="AJ81" s="8"/>
      <c r="AM81" s="8"/>
      <c r="AR81" s="8"/>
      <c r="AU81" s="8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</row>
    <row r="82" spans="1:155" x14ac:dyDescent="0.25">
      <c r="A82" s="10"/>
      <c r="D82" s="10"/>
      <c r="G82" s="8"/>
      <c r="H82" s="8"/>
      <c r="I82" s="8"/>
      <c r="J82" s="8"/>
      <c r="K82" s="8"/>
      <c r="L82" s="8"/>
      <c r="M82" s="8"/>
      <c r="N82" s="8"/>
      <c r="O82" s="8"/>
      <c r="P82" s="8"/>
      <c r="S82" s="8"/>
      <c r="X82" s="8"/>
      <c r="AE82" s="8"/>
      <c r="AJ82" s="8"/>
      <c r="AM82" s="8"/>
      <c r="AR82" s="8"/>
      <c r="AU82" s="8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</row>
    <row r="83" spans="1:155" x14ac:dyDescent="0.25">
      <c r="A83" s="10"/>
      <c r="D83" s="10"/>
      <c r="G83" s="8"/>
      <c r="H83" s="8"/>
      <c r="I83" s="8"/>
      <c r="J83" s="8"/>
      <c r="K83" s="8"/>
      <c r="L83" s="8"/>
      <c r="M83" s="8"/>
      <c r="N83" s="8"/>
      <c r="O83" s="8"/>
      <c r="P83" s="8"/>
      <c r="S83" s="8"/>
      <c r="X83" s="8"/>
      <c r="AE83" s="8"/>
      <c r="AJ83" s="8"/>
      <c r="AM83" s="8"/>
      <c r="AR83" s="8"/>
      <c r="AU83" s="8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</row>
    <row r="84" spans="1:155" x14ac:dyDescent="0.25">
      <c r="A84" s="10"/>
      <c r="D84" s="10"/>
      <c r="G84" s="8"/>
      <c r="H84" s="8"/>
      <c r="I84" s="8"/>
      <c r="J84" s="8"/>
      <c r="K84" s="8"/>
      <c r="L84" s="8"/>
      <c r="M84" s="8"/>
      <c r="N84" s="8"/>
      <c r="O84" s="8"/>
      <c r="P84" s="8"/>
      <c r="S84" s="8"/>
      <c r="X84" s="8"/>
      <c r="AE84" s="8"/>
      <c r="AJ84" s="8"/>
      <c r="AM84" s="8"/>
      <c r="AR84" s="8"/>
      <c r="AU84" s="8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</row>
    <row r="85" spans="1:155" x14ac:dyDescent="0.25">
      <c r="A85" s="10"/>
      <c r="D85" s="10"/>
      <c r="G85" s="8"/>
      <c r="H85" s="8"/>
      <c r="I85" s="8"/>
      <c r="J85" s="8"/>
      <c r="K85" s="8"/>
      <c r="L85" s="8"/>
      <c r="M85" s="8"/>
      <c r="N85" s="8"/>
      <c r="O85" s="8"/>
      <c r="P85" s="8"/>
      <c r="S85" s="8"/>
      <c r="X85" s="8"/>
      <c r="AE85" s="8"/>
      <c r="AJ85" s="8"/>
      <c r="AM85" s="8"/>
      <c r="AR85" s="8"/>
      <c r="AU85" s="8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</row>
    <row r="86" spans="1:155" x14ac:dyDescent="0.25">
      <c r="A86" s="10"/>
      <c r="D86" s="10"/>
      <c r="G86" s="8"/>
      <c r="H86" s="8"/>
      <c r="I86" s="8"/>
      <c r="J86" s="8"/>
      <c r="K86" s="8"/>
      <c r="L86" s="8"/>
      <c r="M86" s="8"/>
      <c r="N86" s="8"/>
      <c r="O86" s="8"/>
      <c r="P86" s="8"/>
      <c r="S86" s="8"/>
      <c r="X86" s="8"/>
      <c r="AE86" s="8"/>
      <c r="AJ86" s="8"/>
      <c r="AM86" s="8"/>
      <c r="AR86" s="8"/>
      <c r="AU86" s="8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</row>
    <row r="87" spans="1:155" x14ac:dyDescent="0.25">
      <c r="A87" s="10"/>
      <c r="D87" s="10"/>
      <c r="G87" s="8"/>
      <c r="H87" s="8"/>
      <c r="I87" s="8"/>
      <c r="J87" s="8"/>
      <c r="K87" s="8"/>
      <c r="L87" s="8"/>
      <c r="M87" s="8"/>
      <c r="N87" s="8"/>
      <c r="O87" s="8"/>
      <c r="P87" s="8"/>
      <c r="S87" s="8"/>
      <c r="X87" s="8"/>
      <c r="AE87" s="8"/>
      <c r="AJ87" s="8"/>
      <c r="AM87" s="8"/>
      <c r="AR87" s="8"/>
      <c r="AU87" s="8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</row>
    <row r="88" spans="1:155" x14ac:dyDescent="0.25">
      <c r="A88" s="10"/>
      <c r="D88" s="10"/>
      <c r="G88" s="8"/>
      <c r="H88" s="8"/>
      <c r="I88" s="8"/>
      <c r="J88" s="8"/>
      <c r="K88" s="8"/>
      <c r="L88" s="8"/>
      <c r="M88" s="8"/>
      <c r="N88" s="8"/>
      <c r="O88" s="8"/>
      <c r="P88" s="8"/>
      <c r="S88" s="8"/>
      <c r="X88" s="8"/>
      <c r="AE88" s="8"/>
      <c r="AJ88" s="8"/>
      <c r="AM88" s="8"/>
      <c r="AR88" s="8"/>
      <c r="AU88" s="8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</row>
    <row r="89" spans="1:155" x14ac:dyDescent="0.25">
      <c r="A89" s="10"/>
      <c r="D89" s="10"/>
      <c r="G89" s="8"/>
      <c r="H89" s="8"/>
      <c r="I89" s="8"/>
      <c r="J89" s="8"/>
      <c r="K89" s="8"/>
      <c r="L89" s="8"/>
      <c r="M89" s="8"/>
      <c r="N89" s="8"/>
      <c r="O89" s="8"/>
      <c r="P89" s="8"/>
      <c r="S89" s="8"/>
      <c r="X89" s="8"/>
      <c r="AE89" s="8"/>
      <c r="AJ89" s="8"/>
      <c r="AM89" s="8"/>
      <c r="AR89" s="8"/>
      <c r="AU89" s="8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</row>
    <row r="90" spans="1:155" x14ac:dyDescent="0.25">
      <c r="A90" s="10"/>
      <c r="D90" s="10"/>
      <c r="G90" s="8"/>
      <c r="H90" s="8"/>
      <c r="I90" s="8"/>
      <c r="J90" s="8"/>
      <c r="K90" s="8"/>
      <c r="L90" s="8"/>
      <c r="M90" s="8"/>
      <c r="N90" s="8"/>
      <c r="O90" s="8"/>
      <c r="P90" s="8"/>
      <c r="S90" s="8"/>
      <c r="X90" s="8"/>
      <c r="AE90" s="8"/>
      <c r="AJ90" s="8"/>
      <c r="AM90" s="8"/>
      <c r="AR90" s="8"/>
      <c r="AU90" s="8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</row>
    <row r="91" spans="1:155" x14ac:dyDescent="0.25">
      <c r="A91" s="10"/>
      <c r="D91" s="10"/>
      <c r="G91" s="8"/>
      <c r="H91" s="8"/>
      <c r="I91" s="8"/>
      <c r="J91" s="8"/>
      <c r="K91" s="8"/>
      <c r="L91" s="8"/>
      <c r="M91" s="8"/>
      <c r="N91" s="8"/>
      <c r="O91" s="8"/>
      <c r="P91" s="8"/>
      <c r="S91" s="8"/>
      <c r="X91" s="8"/>
      <c r="AE91" s="8"/>
      <c r="AJ91" s="8"/>
      <c r="AM91" s="8"/>
      <c r="AR91" s="8"/>
      <c r="AU91" s="8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</row>
    <row r="92" spans="1:155" x14ac:dyDescent="0.25">
      <c r="A92" s="10"/>
      <c r="D92" s="10"/>
      <c r="G92" s="8"/>
      <c r="H92" s="8"/>
      <c r="I92" s="8"/>
      <c r="J92" s="8"/>
      <c r="K92" s="8"/>
      <c r="L92" s="8"/>
      <c r="M92" s="8"/>
      <c r="N92" s="8"/>
      <c r="O92" s="8"/>
      <c r="P92" s="8"/>
      <c r="S92" s="8"/>
      <c r="X92" s="8"/>
      <c r="AE92" s="8"/>
      <c r="AJ92" s="8"/>
      <c r="AM92" s="8"/>
      <c r="AR92" s="8"/>
      <c r="AU92" s="8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</row>
    <row r="93" spans="1:155" x14ac:dyDescent="0.25">
      <c r="A93" s="10"/>
      <c r="D93" s="10"/>
      <c r="G93" s="8"/>
      <c r="H93" s="8"/>
      <c r="I93" s="8"/>
      <c r="J93" s="8"/>
      <c r="K93" s="8"/>
      <c r="L93" s="8"/>
      <c r="M93" s="8"/>
      <c r="N93" s="8"/>
      <c r="O93" s="8"/>
      <c r="P93" s="8"/>
      <c r="S93" s="8"/>
      <c r="X93" s="8"/>
      <c r="AE93" s="8"/>
      <c r="AJ93" s="8"/>
      <c r="AM93" s="8"/>
      <c r="AR93" s="8"/>
      <c r="AU93" s="8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</row>
    <row r="94" spans="1:155" x14ac:dyDescent="0.25">
      <c r="A94" s="10"/>
      <c r="D94" s="10"/>
      <c r="G94" s="8"/>
      <c r="H94" s="8"/>
      <c r="I94" s="8"/>
      <c r="J94" s="8"/>
      <c r="K94" s="8"/>
      <c r="L94" s="8"/>
      <c r="M94" s="8"/>
      <c r="N94" s="8"/>
      <c r="O94" s="8"/>
      <c r="P94" s="8"/>
      <c r="S94" s="8"/>
      <c r="X94" s="8"/>
      <c r="AE94" s="8"/>
      <c r="AJ94" s="8"/>
      <c r="AM94" s="8"/>
      <c r="AR94" s="8"/>
      <c r="AU94" s="8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</row>
    <row r="95" spans="1:155" x14ac:dyDescent="0.25">
      <c r="A95" s="10"/>
      <c r="D95" s="10"/>
      <c r="G95" s="8"/>
      <c r="H95" s="8"/>
      <c r="I95" s="8"/>
      <c r="J95" s="8"/>
      <c r="K95" s="8"/>
      <c r="L95" s="8"/>
      <c r="M95" s="8"/>
      <c r="N95" s="8"/>
      <c r="O95" s="8"/>
      <c r="P95" s="8"/>
      <c r="S95" s="8"/>
      <c r="X95" s="8"/>
      <c r="AE95" s="8"/>
      <c r="AJ95" s="8"/>
      <c r="AM95" s="8"/>
      <c r="AR95" s="8"/>
      <c r="AU95" s="8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</row>
    <row r="96" spans="1:155" x14ac:dyDescent="0.25">
      <c r="A96" s="10"/>
      <c r="D96" s="10"/>
      <c r="G96" s="8"/>
      <c r="H96" s="8"/>
      <c r="I96" s="8"/>
      <c r="J96" s="8"/>
      <c r="K96" s="8"/>
      <c r="L96" s="8"/>
      <c r="M96" s="8"/>
      <c r="N96" s="8"/>
      <c r="O96" s="8"/>
      <c r="P96" s="8"/>
      <c r="S96" s="8"/>
      <c r="X96" s="8"/>
      <c r="AE96" s="8"/>
      <c r="AJ96" s="8"/>
      <c r="AM96" s="8"/>
      <c r="AR96" s="8"/>
      <c r="AU96" s="8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</row>
    <row r="97" spans="1:155" x14ac:dyDescent="0.25">
      <c r="A97" s="10"/>
      <c r="D97" s="10"/>
      <c r="G97" s="8"/>
      <c r="H97" s="8"/>
      <c r="I97" s="8"/>
      <c r="J97" s="8"/>
      <c r="K97" s="8"/>
      <c r="L97" s="8"/>
      <c r="M97" s="8"/>
      <c r="N97" s="8"/>
      <c r="O97" s="8"/>
      <c r="P97" s="8"/>
      <c r="S97" s="8"/>
      <c r="X97" s="8"/>
      <c r="AE97" s="8"/>
      <c r="AJ97" s="8"/>
      <c r="AM97" s="8"/>
      <c r="AR97" s="8"/>
      <c r="AU97" s="8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</row>
    <row r="98" spans="1:155" x14ac:dyDescent="0.25">
      <c r="A98" s="10"/>
      <c r="D98" s="10"/>
      <c r="G98" s="8"/>
      <c r="H98" s="8"/>
      <c r="I98" s="8"/>
      <c r="J98" s="8"/>
      <c r="K98" s="8"/>
      <c r="L98" s="8"/>
      <c r="M98" s="8"/>
      <c r="N98" s="8"/>
      <c r="O98" s="8"/>
      <c r="P98" s="8"/>
      <c r="S98" s="8"/>
      <c r="X98" s="8"/>
      <c r="AE98" s="8"/>
      <c r="AJ98" s="8"/>
      <c r="AM98" s="8"/>
      <c r="AR98" s="8"/>
      <c r="AU98" s="8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</row>
    <row r="99" spans="1:155" x14ac:dyDescent="0.25">
      <c r="A99" s="10"/>
      <c r="D99" s="10"/>
      <c r="G99" s="8"/>
      <c r="H99" s="8"/>
      <c r="I99" s="8"/>
      <c r="J99" s="8"/>
      <c r="K99" s="8"/>
      <c r="L99" s="8"/>
      <c r="M99" s="8"/>
      <c r="N99" s="8"/>
      <c r="O99" s="8"/>
      <c r="P99" s="8"/>
      <c r="S99" s="8"/>
      <c r="X99" s="8"/>
      <c r="AE99" s="8"/>
      <c r="AJ99" s="8"/>
      <c r="AM99" s="8"/>
      <c r="AR99" s="8"/>
      <c r="AU99" s="8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</row>
    <row r="100" spans="1:155" x14ac:dyDescent="0.25">
      <c r="A100" s="10"/>
      <c r="D100" s="10"/>
      <c r="G100" s="8"/>
      <c r="H100" s="8"/>
      <c r="I100" s="8"/>
      <c r="J100" s="8"/>
      <c r="K100" s="8"/>
      <c r="L100" s="8"/>
      <c r="M100" s="8"/>
      <c r="N100" s="8"/>
      <c r="O100" s="8"/>
      <c r="P100" s="8"/>
      <c r="S100" s="8"/>
      <c r="X100" s="8"/>
      <c r="AE100" s="8"/>
      <c r="AJ100" s="8"/>
      <c r="AM100" s="8"/>
      <c r="AR100" s="8"/>
      <c r="AU100" s="8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</row>
    <row r="101" spans="1:155" x14ac:dyDescent="0.25">
      <c r="A101" s="10"/>
      <c r="D101" s="10"/>
      <c r="G101" s="8"/>
      <c r="H101" s="8"/>
      <c r="I101" s="8"/>
      <c r="J101" s="8"/>
      <c r="K101" s="8"/>
      <c r="L101" s="8"/>
      <c r="M101" s="8"/>
      <c r="N101" s="8"/>
      <c r="O101" s="8"/>
      <c r="P101" s="8"/>
      <c r="S101" s="8"/>
      <c r="X101" s="8"/>
      <c r="AE101" s="8"/>
      <c r="AJ101" s="8"/>
      <c r="AM101" s="8"/>
      <c r="AR101" s="8"/>
      <c r="AU101" s="8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</row>
    <row r="102" spans="1:155" x14ac:dyDescent="0.25">
      <c r="A102" s="10"/>
      <c r="D102" s="10"/>
      <c r="G102" s="8"/>
      <c r="H102" s="8"/>
      <c r="I102" s="8"/>
      <c r="J102" s="8"/>
      <c r="K102" s="8"/>
      <c r="L102" s="8"/>
      <c r="M102" s="8"/>
      <c r="N102" s="8"/>
      <c r="O102" s="8"/>
      <c r="P102" s="8"/>
      <c r="S102" s="8"/>
      <c r="X102" s="8"/>
      <c r="AE102" s="8"/>
      <c r="AJ102" s="8"/>
      <c r="AM102" s="8"/>
      <c r="AR102" s="8"/>
      <c r="AU102" s="8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</row>
    <row r="103" spans="1:155" x14ac:dyDescent="0.25">
      <c r="A103" s="10"/>
      <c r="D103" s="10"/>
      <c r="G103" s="8"/>
      <c r="H103" s="8"/>
      <c r="I103" s="8"/>
      <c r="J103" s="8"/>
      <c r="K103" s="8"/>
      <c r="L103" s="8"/>
      <c r="M103" s="8"/>
      <c r="N103" s="8"/>
      <c r="O103" s="8"/>
      <c r="P103" s="8"/>
      <c r="S103" s="8"/>
      <c r="X103" s="8"/>
      <c r="AE103" s="8"/>
      <c r="AJ103" s="8"/>
      <c r="AM103" s="8"/>
      <c r="AR103" s="8"/>
      <c r="AU103" s="8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</row>
    <row r="104" spans="1:155" x14ac:dyDescent="0.25">
      <c r="A104" s="10"/>
      <c r="D104" s="10"/>
      <c r="G104" s="8"/>
      <c r="H104" s="8"/>
      <c r="I104" s="8"/>
      <c r="J104" s="8"/>
      <c r="K104" s="8"/>
      <c r="L104" s="8"/>
      <c r="M104" s="8"/>
      <c r="N104" s="8"/>
      <c r="O104" s="8"/>
      <c r="P104" s="8"/>
      <c r="S104" s="8"/>
      <c r="X104" s="8"/>
      <c r="AE104" s="8"/>
      <c r="AJ104" s="8"/>
      <c r="AM104" s="8"/>
      <c r="AR104" s="8"/>
      <c r="AU104" s="8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</row>
    <row r="105" spans="1:155" x14ac:dyDescent="0.25">
      <c r="A105" s="10"/>
      <c r="D105" s="10"/>
      <c r="G105" s="8"/>
      <c r="H105" s="8"/>
      <c r="I105" s="8"/>
      <c r="J105" s="8"/>
      <c r="K105" s="8"/>
      <c r="L105" s="8"/>
      <c r="M105" s="8"/>
      <c r="N105" s="8"/>
      <c r="O105" s="8"/>
      <c r="P105" s="8"/>
      <c r="S105" s="8"/>
      <c r="X105" s="8"/>
      <c r="AE105" s="8"/>
      <c r="AJ105" s="8"/>
      <c r="AM105" s="8"/>
      <c r="AR105" s="8"/>
      <c r="AU105" s="8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</row>
    <row r="106" spans="1:155" x14ac:dyDescent="0.25">
      <c r="A106" s="10"/>
      <c r="D106" s="10"/>
      <c r="G106" s="8"/>
      <c r="H106" s="8"/>
      <c r="I106" s="8"/>
      <c r="J106" s="8"/>
      <c r="K106" s="8"/>
      <c r="L106" s="8"/>
      <c r="M106" s="8"/>
      <c r="N106" s="8"/>
      <c r="O106" s="8"/>
      <c r="P106" s="8"/>
      <c r="S106" s="8"/>
      <c r="X106" s="8"/>
      <c r="AE106" s="8"/>
      <c r="AJ106" s="8"/>
      <c r="AM106" s="8"/>
      <c r="AR106" s="8"/>
      <c r="AU106" s="8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</row>
    <row r="107" spans="1:155" x14ac:dyDescent="0.25">
      <c r="A107" s="10"/>
      <c r="D107" s="10"/>
      <c r="G107" s="8"/>
      <c r="H107" s="8"/>
      <c r="I107" s="8"/>
      <c r="J107" s="8"/>
      <c r="K107" s="8"/>
      <c r="L107" s="8"/>
      <c r="M107" s="8"/>
      <c r="N107" s="8"/>
      <c r="O107" s="8"/>
      <c r="P107" s="8"/>
      <c r="S107" s="8"/>
      <c r="X107" s="8"/>
      <c r="AE107" s="8"/>
      <c r="AJ107" s="8"/>
      <c r="AM107" s="8"/>
      <c r="AR107" s="8"/>
      <c r="AU107" s="8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</row>
    <row r="108" spans="1:155" x14ac:dyDescent="0.25">
      <c r="A108" s="10"/>
      <c r="D108" s="10"/>
      <c r="G108" s="8"/>
      <c r="H108" s="8"/>
      <c r="I108" s="8"/>
      <c r="J108" s="8"/>
      <c r="K108" s="8"/>
      <c r="L108" s="8"/>
      <c r="M108" s="8"/>
      <c r="N108" s="8"/>
      <c r="O108" s="8"/>
      <c r="P108" s="8"/>
      <c r="S108" s="8"/>
      <c r="X108" s="8"/>
      <c r="AE108" s="8"/>
      <c r="AJ108" s="8"/>
      <c r="AM108" s="8"/>
      <c r="AR108" s="8"/>
      <c r="AU108" s="8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</row>
    <row r="109" spans="1:155" x14ac:dyDescent="0.25">
      <c r="A109" s="11"/>
      <c r="D109" s="10"/>
      <c r="G109" s="8"/>
      <c r="H109" s="8"/>
      <c r="J109" s="8"/>
      <c r="K109" s="8"/>
      <c r="L109" s="8"/>
      <c r="M109" s="8"/>
      <c r="N109" s="8"/>
      <c r="O109" s="8"/>
      <c r="S109" s="8"/>
      <c r="U109" s="10"/>
      <c r="AC109" s="10"/>
      <c r="AE109" s="8"/>
      <c r="AF109" s="10"/>
      <c r="AJ109" s="8"/>
      <c r="AM109" s="8"/>
      <c r="AR109" s="8"/>
      <c r="AU109" s="8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</row>
    <row r="110" spans="1:155" x14ac:dyDescent="0.25">
      <c r="A110" s="11"/>
      <c r="D110" s="10"/>
      <c r="G110" s="8"/>
      <c r="H110" s="8"/>
      <c r="J110" s="8"/>
      <c r="K110" s="8"/>
      <c r="L110" s="8"/>
      <c r="M110" s="8"/>
      <c r="N110" s="8"/>
      <c r="O110" s="8"/>
      <c r="S110" s="8"/>
      <c r="U110" s="10"/>
      <c r="AC110" s="10"/>
      <c r="AE110" s="8"/>
      <c r="AF110" s="10"/>
      <c r="AJ110" s="8"/>
      <c r="AM110" s="8"/>
      <c r="AR110" s="8"/>
      <c r="AU110" s="8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</row>
    <row r="111" spans="1:155" x14ac:dyDescent="0.25">
      <c r="A111" s="11"/>
      <c r="D111" s="10"/>
      <c r="G111" s="8"/>
      <c r="H111" s="8"/>
      <c r="J111" s="8"/>
      <c r="K111" s="8"/>
      <c r="L111" s="8"/>
      <c r="M111" s="8"/>
      <c r="N111" s="8"/>
      <c r="O111" s="8"/>
      <c r="S111" s="8"/>
      <c r="U111" s="10"/>
      <c r="AC111" s="10"/>
      <c r="AE111" s="8"/>
      <c r="AF111" s="10"/>
      <c r="AJ111" s="8"/>
      <c r="AM111" s="8"/>
      <c r="AR111" s="8"/>
      <c r="AU111" s="8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</row>
    <row r="112" spans="1:155" x14ac:dyDescent="0.25">
      <c r="A112" s="11"/>
      <c r="D112" s="10"/>
      <c r="G112" s="8"/>
      <c r="H112" s="8"/>
      <c r="J112" s="8"/>
      <c r="K112" s="8"/>
      <c r="L112" s="8"/>
      <c r="M112" s="8"/>
      <c r="N112" s="8"/>
      <c r="O112" s="8"/>
      <c r="S112" s="8"/>
      <c r="U112" s="10"/>
      <c r="AC112" s="10"/>
      <c r="AE112" s="8"/>
      <c r="AF112" s="10"/>
      <c r="AJ112" s="8"/>
      <c r="AM112" s="8"/>
      <c r="AR112" s="8"/>
      <c r="AU112" s="8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</row>
    <row r="113" spans="1:155" x14ac:dyDescent="0.25">
      <c r="A113" s="11"/>
      <c r="D113" s="10"/>
      <c r="G113" s="8"/>
      <c r="H113" s="8"/>
      <c r="J113" s="8"/>
      <c r="K113" s="8"/>
      <c r="L113" s="8"/>
      <c r="M113" s="8"/>
      <c r="N113" s="8"/>
      <c r="O113" s="8"/>
      <c r="S113" s="8"/>
      <c r="U113" s="10"/>
      <c r="AC113" s="10"/>
      <c r="AE113" s="8"/>
      <c r="AF113" s="10"/>
      <c r="AJ113" s="8"/>
      <c r="AM113" s="8"/>
      <c r="AR113" s="8"/>
      <c r="AU113" s="8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</row>
    <row r="114" spans="1:155" x14ac:dyDescent="0.25">
      <c r="A114" s="11"/>
      <c r="D114" s="10"/>
      <c r="G114" s="8"/>
      <c r="H114" s="8"/>
      <c r="J114" s="8"/>
      <c r="K114" s="8"/>
      <c r="L114" s="8"/>
      <c r="M114" s="8"/>
      <c r="N114" s="8"/>
      <c r="O114" s="8"/>
      <c r="S114" s="8"/>
      <c r="U114" s="10"/>
      <c r="AC114" s="10"/>
      <c r="AE114" s="8"/>
      <c r="AF114" s="10"/>
      <c r="AJ114" s="8"/>
      <c r="AM114" s="8"/>
      <c r="AR114" s="8"/>
      <c r="AU114" s="8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</row>
    <row r="115" spans="1:155" x14ac:dyDescent="0.25">
      <c r="A115" s="11"/>
      <c r="D115" s="10"/>
      <c r="G115" s="8"/>
      <c r="H115" s="8"/>
      <c r="J115" s="8"/>
      <c r="K115" s="8"/>
      <c r="L115" s="8"/>
      <c r="M115" s="8"/>
      <c r="N115" s="8"/>
      <c r="O115" s="8"/>
      <c r="S115" s="8"/>
      <c r="U115" s="10"/>
      <c r="AC115" s="10"/>
      <c r="AE115" s="8"/>
      <c r="AF115" s="10"/>
      <c r="AJ115" s="8"/>
      <c r="AM115" s="8"/>
      <c r="AR115" s="8"/>
      <c r="AU115" s="8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</row>
    <row r="116" spans="1:155" x14ac:dyDescent="0.25">
      <c r="A116" s="11"/>
      <c r="D116" s="10"/>
      <c r="G116" s="8"/>
      <c r="H116" s="8"/>
      <c r="J116" s="8"/>
      <c r="K116" s="8"/>
      <c r="L116" s="8"/>
      <c r="M116" s="8"/>
      <c r="N116" s="8"/>
      <c r="O116" s="8"/>
      <c r="S116" s="8"/>
      <c r="U116" s="10"/>
      <c r="AC116" s="10"/>
      <c r="AE116" s="8"/>
      <c r="AF116" s="10"/>
      <c r="AJ116" s="8"/>
      <c r="AM116" s="8"/>
      <c r="AR116" s="8"/>
      <c r="AU116" s="8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</row>
    <row r="117" spans="1:155" x14ac:dyDescent="0.25">
      <c r="A117" s="11"/>
      <c r="D117" s="10"/>
      <c r="G117" s="8"/>
      <c r="H117" s="8"/>
      <c r="J117" s="8"/>
      <c r="K117" s="8"/>
      <c r="L117" s="8"/>
      <c r="M117" s="8"/>
      <c r="N117" s="8"/>
      <c r="O117" s="8"/>
      <c r="S117" s="8"/>
      <c r="U117" s="10"/>
      <c r="AC117" s="10"/>
      <c r="AE117" s="8"/>
      <c r="AF117" s="10"/>
      <c r="AJ117" s="8"/>
      <c r="AM117" s="8"/>
      <c r="AR117" s="8"/>
      <c r="AU117" s="8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</row>
    <row r="118" spans="1:155" x14ac:dyDescent="0.25">
      <c r="A118" s="11"/>
      <c r="D118" s="10"/>
      <c r="G118" s="8"/>
      <c r="H118" s="8"/>
      <c r="J118" s="8"/>
      <c r="K118" s="8"/>
      <c r="L118" s="8"/>
      <c r="M118" s="8"/>
      <c r="N118" s="8"/>
      <c r="O118" s="8"/>
      <c r="S118" s="8"/>
      <c r="U118" s="10"/>
      <c r="AC118" s="10"/>
      <c r="AE118" s="8"/>
      <c r="AF118" s="10"/>
      <c r="AJ118" s="8"/>
      <c r="AM118" s="8"/>
      <c r="AR118" s="8"/>
      <c r="AU118" s="8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</row>
    <row r="119" spans="1:155" x14ac:dyDescent="0.25">
      <c r="A119" s="11"/>
      <c r="D119" s="10"/>
      <c r="G119" s="8"/>
      <c r="H119" s="8"/>
      <c r="J119" s="8"/>
      <c r="K119" s="8"/>
      <c r="L119" s="8"/>
      <c r="M119" s="8"/>
      <c r="N119" s="8"/>
      <c r="O119" s="8"/>
      <c r="S119" s="8"/>
      <c r="U119" s="10"/>
      <c r="AC119" s="10"/>
      <c r="AE119" s="8"/>
      <c r="AF119" s="10"/>
      <c r="AJ119" s="8"/>
      <c r="AM119" s="8"/>
      <c r="AR119" s="8"/>
      <c r="AU119" s="8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</row>
    <row r="120" spans="1:155" x14ac:dyDescent="0.25">
      <c r="A120" s="11"/>
      <c r="D120" s="10"/>
      <c r="G120" s="8"/>
      <c r="H120" s="8"/>
      <c r="J120" s="8"/>
      <c r="K120" s="8"/>
      <c r="L120" s="8"/>
      <c r="M120" s="8"/>
      <c r="N120" s="8"/>
      <c r="O120" s="8"/>
      <c r="S120" s="8"/>
      <c r="U120" s="10"/>
      <c r="AC120" s="10"/>
      <c r="AE120" s="8"/>
      <c r="AF120" s="10"/>
      <c r="AJ120" s="8"/>
      <c r="AM120" s="8"/>
      <c r="AR120" s="8"/>
      <c r="AU120" s="8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</row>
    <row r="121" spans="1:155" x14ac:dyDescent="0.25">
      <c r="A121" s="11"/>
      <c r="D121" s="10"/>
      <c r="G121" s="8"/>
      <c r="H121" s="8"/>
      <c r="J121" s="8"/>
      <c r="K121" s="8"/>
      <c r="L121" s="8"/>
      <c r="M121" s="8"/>
      <c r="N121" s="8"/>
      <c r="O121" s="8"/>
      <c r="S121" s="8"/>
      <c r="U121" s="10"/>
      <c r="AC121" s="10"/>
      <c r="AE121" s="8"/>
      <c r="AF121" s="10"/>
      <c r="AJ121" s="8"/>
      <c r="AM121" s="8"/>
      <c r="AR121" s="8"/>
      <c r="AU121" s="8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</row>
    <row r="122" spans="1:155" x14ac:dyDescent="0.25">
      <c r="A122" s="11"/>
      <c r="D122" s="10"/>
      <c r="G122" s="8"/>
      <c r="H122" s="8"/>
      <c r="J122" s="8"/>
      <c r="K122" s="8"/>
      <c r="L122" s="8"/>
      <c r="M122" s="8"/>
      <c r="N122" s="8"/>
      <c r="O122" s="8"/>
      <c r="S122" s="8"/>
      <c r="U122" s="10"/>
      <c r="AC122" s="10"/>
      <c r="AE122" s="8"/>
      <c r="AF122" s="10"/>
      <c r="AJ122" s="8"/>
      <c r="AM122" s="8"/>
      <c r="AR122" s="8"/>
      <c r="AU122" s="8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</row>
    <row r="123" spans="1:155" x14ac:dyDescent="0.25">
      <c r="A123" s="11"/>
      <c r="D123" s="10"/>
      <c r="G123" s="8"/>
      <c r="H123" s="8"/>
      <c r="J123" s="8"/>
      <c r="K123" s="8"/>
      <c r="L123" s="8"/>
      <c r="M123" s="8"/>
      <c r="N123" s="8"/>
      <c r="O123" s="8"/>
      <c r="S123" s="8"/>
      <c r="U123" s="10"/>
      <c r="AC123" s="10"/>
      <c r="AE123" s="8"/>
      <c r="AF123" s="10"/>
      <c r="AJ123" s="8"/>
      <c r="AM123" s="8"/>
      <c r="AR123" s="8"/>
      <c r="AU123" s="8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</row>
    <row r="124" spans="1:155" x14ac:dyDescent="0.25">
      <c r="A124" s="10"/>
      <c r="D124" s="10"/>
      <c r="G124" s="8"/>
      <c r="H124" s="8"/>
      <c r="J124" s="8"/>
      <c r="K124" s="8"/>
      <c r="L124" s="8"/>
      <c r="M124" s="8"/>
      <c r="N124" s="8"/>
      <c r="O124" s="8"/>
      <c r="S124" s="8"/>
      <c r="U124" s="10"/>
      <c r="AC124" s="10"/>
      <c r="AE124" s="8"/>
      <c r="AF124" s="10"/>
      <c r="AJ124" s="8"/>
      <c r="AM124" s="8"/>
      <c r="AR124" s="8"/>
      <c r="AU124" s="8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</row>
    <row r="125" spans="1:155" x14ac:dyDescent="0.25">
      <c r="A125" s="10"/>
      <c r="D125" s="10"/>
      <c r="G125" s="8"/>
      <c r="H125" s="8"/>
      <c r="J125" s="8"/>
      <c r="K125" s="8"/>
      <c r="L125" s="8"/>
      <c r="M125" s="8"/>
      <c r="N125" s="8"/>
      <c r="O125" s="8"/>
      <c r="S125" s="8"/>
      <c r="U125" s="10"/>
      <c r="AC125" s="10"/>
      <c r="AE125" s="8"/>
      <c r="AF125" s="10"/>
      <c r="AJ125" s="8"/>
      <c r="AM125" s="8"/>
      <c r="AR125" s="8"/>
      <c r="AU125" s="8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</row>
    <row r="126" spans="1:155" x14ac:dyDescent="0.25">
      <c r="A126" s="10"/>
      <c r="D126" s="10"/>
      <c r="G126" s="8"/>
      <c r="H126" s="8"/>
      <c r="J126" s="8"/>
      <c r="K126" s="8"/>
      <c r="L126" s="8"/>
      <c r="M126" s="8"/>
      <c r="N126" s="8"/>
      <c r="O126" s="8"/>
      <c r="S126" s="8"/>
      <c r="U126" s="10"/>
      <c r="AC126" s="10"/>
      <c r="AE126" s="8"/>
      <c r="AF126" s="10"/>
      <c r="AJ126" s="8"/>
      <c r="AM126" s="8"/>
      <c r="AR126" s="8"/>
      <c r="AU126" s="8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</row>
    <row r="127" spans="1:155" x14ac:dyDescent="0.25">
      <c r="A127" s="10"/>
      <c r="D127" s="10"/>
      <c r="G127" s="8"/>
      <c r="H127" s="8"/>
      <c r="J127" s="8"/>
      <c r="K127" s="8"/>
      <c r="L127" s="8"/>
      <c r="M127" s="8"/>
      <c r="N127" s="8"/>
      <c r="O127" s="8"/>
      <c r="S127" s="8"/>
      <c r="U127" s="10"/>
      <c r="AC127" s="10"/>
      <c r="AE127" s="8"/>
      <c r="AF127" s="10"/>
      <c r="AJ127" s="8"/>
      <c r="AM127" s="8"/>
      <c r="AR127" s="8"/>
      <c r="AU127" s="8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</row>
  </sheetData>
  <sheetProtection formatColumns="0" formatRows="0"/>
  <pageMargins left="0.70866141732283505" right="0.70866141732283505" top="0.74803149606299202" bottom="0.74803149606299202" header="0.31496062992126" footer="0.31496062992126"/>
  <pageSetup paperSize="9" scale="10" orientation="landscape" horizontalDpi="4294967295" verticalDpi="4294967295" r:id="rId1"/>
  <colBreaks count="9" manualBreakCount="9">
    <brk id="19" max="1048575" man="1"/>
    <brk id="31" max="1048575" man="1"/>
    <brk id="51" max="1048575" man="1"/>
    <brk id="63" max="1048575" man="1"/>
    <brk id="79" max="1048575" man="1"/>
    <brk id="143" max="95" man="1"/>
    <brk id="179" max="1048575" man="1"/>
    <brk id="203" max="1048575" man="1"/>
    <brk id="211" max="9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W127"/>
  <sheetViews>
    <sheetView zoomScale="112" zoomScaleNormal="112" zoomScaleSheetLayoutView="100" workbookViewId="0">
      <pane xSplit="2" ySplit="5" topLeftCell="C22" activePane="bottomRight" state="frozen"/>
      <selection activeCell="A36" sqref="A36:XFD36"/>
      <selection pane="topRight" activeCell="A36" sqref="A36:XFD36"/>
      <selection pane="bottomLeft" activeCell="A36" sqref="A36:XFD36"/>
      <selection pane="bottomRight" activeCell="A38" sqref="A38:XFD38"/>
    </sheetView>
  </sheetViews>
  <sheetFormatPr defaultColWidth="8.85546875" defaultRowHeight="15" x14ac:dyDescent="0.25"/>
  <cols>
    <col min="1" max="1" width="11" style="8" customWidth="1"/>
    <col min="2" max="2" width="37.28515625" style="8" customWidth="1"/>
    <col min="3" max="6" width="11.28515625" style="8" customWidth="1"/>
    <col min="7" max="16" width="13" style="10" customWidth="1"/>
    <col min="17" max="18" width="12.140625" style="8" customWidth="1"/>
    <col min="19" max="19" width="12.140625" style="10" customWidth="1"/>
    <col min="20" max="24" width="12.140625" style="8" customWidth="1"/>
    <col min="25" max="29" width="9.140625" style="8" customWidth="1"/>
    <col min="30" max="30" width="11.5703125" style="8" customWidth="1"/>
    <col min="31" max="31" width="12.140625" style="8" customWidth="1"/>
    <col min="32" max="32" width="10.7109375" style="10" customWidth="1"/>
    <col min="33" max="34" width="9.140625" style="8" customWidth="1"/>
    <col min="35" max="35" width="10.28515625" style="10" customWidth="1"/>
    <col min="36" max="37" width="9.140625" style="8" customWidth="1"/>
    <col min="38" max="38" width="10.28515625" style="8" customWidth="1"/>
    <col min="39" max="39" width="10.42578125" style="8" customWidth="1"/>
    <col min="40" max="40" width="10.5703125" style="10" customWidth="1"/>
    <col min="41" max="41" width="10.42578125" style="8" customWidth="1"/>
    <col min="42" max="42" width="10" style="8" customWidth="1"/>
    <col min="43" max="43" width="11.5703125" style="10" customWidth="1"/>
    <col min="44" max="45" width="9.140625" style="8" customWidth="1"/>
    <col min="46" max="46" width="11.85546875" style="8" customWidth="1"/>
    <col min="47" max="47" width="11.28515625" style="8" customWidth="1"/>
    <col min="48" max="48" width="11.7109375" style="10" customWidth="1"/>
    <col min="49" max="49" width="9.140625" style="8" customWidth="1"/>
    <col min="50" max="50" width="10.85546875" style="8" customWidth="1"/>
    <col min="51" max="51" width="10.85546875" style="10" customWidth="1"/>
    <col min="52" max="52" width="11" style="8" customWidth="1"/>
    <col min="53" max="55" width="11.42578125" style="8" customWidth="1"/>
    <col min="56" max="83" width="9.140625" style="8" customWidth="1"/>
    <col min="84" max="84" width="12.42578125" style="8" customWidth="1"/>
    <col min="85" max="106" width="9.140625" style="8" customWidth="1"/>
    <col min="107" max="107" width="12.140625" style="8" customWidth="1"/>
    <col min="108" max="111" width="9.140625" style="8" customWidth="1"/>
    <col min="112" max="116" width="9.140625" style="8" hidden="1" customWidth="1"/>
    <col min="117" max="117" width="9.140625" style="8" customWidth="1"/>
    <col min="118" max="122" width="9.140625" style="8" hidden="1" customWidth="1"/>
    <col min="123" max="123" width="9.140625" style="8" customWidth="1"/>
    <col min="124" max="128" width="9.140625" style="8" hidden="1" customWidth="1"/>
    <col min="129" max="129" width="9.140625" style="8" customWidth="1"/>
    <col min="130" max="134" width="9.140625" style="8" hidden="1" customWidth="1"/>
    <col min="135" max="135" width="9.140625" style="8" customWidth="1"/>
    <col min="136" max="140" width="9.140625" style="8" hidden="1" customWidth="1"/>
    <col min="141" max="141" width="9.140625" style="10" customWidth="1"/>
    <col min="142" max="146" width="9.140625" style="10" hidden="1" customWidth="1"/>
    <col min="147" max="147" width="9.140625" style="10" customWidth="1"/>
    <col min="148" max="152" width="9.140625" style="10" hidden="1" customWidth="1"/>
    <col min="153" max="153" width="9.140625" style="10" customWidth="1"/>
    <col min="154" max="158" width="9.140625" style="10" hidden="1" customWidth="1"/>
    <col min="159" max="159" width="9.140625" style="10" customWidth="1"/>
    <col min="160" max="189" width="9.140625" style="8" customWidth="1"/>
    <col min="190" max="190" width="9.140625" style="8" hidden="1" customWidth="1"/>
    <col min="191" max="198" width="9.140625" style="8" customWidth="1"/>
    <col min="199" max="199" width="9.140625" style="8" hidden="1" customWidth="1"/>
    <col min="200" max="204" width="9.140625" style="8" customWidth="1"/>
    <col min="205" max="205" width="9.140625" style="8" hidden="1" customWidth="1"/>
    <col min="206" max="215" width="9.140625" style="8" customWidth="1"/>
    <col min="216" max="219" width="8.85546875" style="8"/>
    <col min="220" max="220" width="12.7109375" style="8" bestFit="1" customWidth="1"/>
    <col min="221" max="16384" width="8.85546875" style="8"/>
  </cols>
  <sheetData>
    <row r="1" spans="1:192" ht="15.75" x14ac:dyDescent="0.25">
      <c r="A1" s="8" t="s">
        <v>53</v>
      </c>
      <c r="B1" s="9" t="s">
        <v>66</v>
      </c>
      <c r="AX1" s="11"/>
    </row>
    <row r="2" spans="1:192" ht="15.75" x14ac:dyDescent="0.25">
      <c r="A2" s="1" t="s">
        <v>50</v>
      </c>
      <c r="I2" s="10" t="str">
        <f>[1]GSVA_cur!$I$3</f>
        <v>As on 17.03.2025</v>
      </c>
    </row>
    <row r="3" spans="1:192" ht="15.75" x14ac:dyDescent="0.25">
      <c r="A3" s="1"/>
    </row>
    <row r="4" spans="1:192" ht="15.75" x14ac:dyDescent="0.25">
      <c r="A4" s="1"/>
      <c r="E4" s="12"/>
      <c r="F4" s="12" t="s">
        <v>57</v>
      </c>
      <c r="P4" s="8"/>
      <c r="S4" s="8"/>
      <c r="T4" s="10"/>
      <c r="W4" s="10"/>
      <c r="AF4" s="8"/>
      <c r="AI4" s="8"/>
      <c r="AN4" s="8"/>
      <c r="AQ4" s="8"/>
      <c r="AV4" s="8"/>
      <c r="AY4" s="8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</row>
    <row r="5" spans="1:192" ht="15.75" x14ac:dyDescent="0.25">
      <c r="A5" s="64" t="s">
        <v>0</v>
      </c>
      <c r="B5" s="13" t="s">
        <v>1</v>
      </c>
      <c r="C5" s="14" t="s">
        <v>21</v>
      </c>
      <c r="D5" s="14" t="s">
        <v>22</v>
      </c>
      <c r="E5" s="14" t="s">
        <v>23</v>
      </c>
      <c r="F5" s="14" t="s">
        <v>56</v>
      </c>
      <c r="G5" s="15" t="s">
        <v>65</v>
      </c>
      <c r="H5" s="15" t="s">
        <v>67</v>
      </c>
      <c r="I5" s="15" t="s">
        <v>68</v>
      </c>
      <c r="J5" s="15" t="s">
        <v>69</v>
      </c>
      <c r="K5" s="15" t="s">
        <v>70</v>
      </c>
      <c r="L5" s="15" t="s">
        <v>71</v>
      </c>
      <c r="M5" s="15" t="s">
        <v>72</v>
      </c>
      <c r="N5" s="15" t="s">
        <v>73</v>
      </c>
      <c r="O5" s="15" t="s">
        <v>74</v>
      </c>
      <c r="P5" s="8"/>
      <c r="S5" s="8"/>
      <c r="T5" s="10"/>
      <c r="W5" s="10"/>
      <c r="AF5" s="8"/>
      <c r="AI5" s="8"/>
      <c r="AN5" s="8"/>
      <c r="AQ5" s="8"/>
      <c r="AV5" s="8"/>
      <c r="AY5" s="8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</row>
    <row r="6" spans="1:192" s="20" customFormat="1" ht="15.75" x14ac:dyDescent="0.25">
      <c r="A6" s="65" t="s">
        <v>26</v>
      </c>
      <c r="B6" s="4" t="s">
        <v>2</v>
      </c>
      <c r="C6" s="18">
        <f>SUM(C7:C10)</f>
        <v>11983.246220999999</v>
      </c>
      <c r="D6" s="18">
        <f t="shared" ref="D6:F6" si="0">SUM(D7:D10)</f>
        <v>12480.3956</v>
      </c>
      <c r="E6" s="18">
        <f t="shared" si="0"/>
        <v>13709.813</v>
      </c>
      <c r="F6" s="18">
        <f t="shared" si="0"/>
        <v>15228.828844000001</v>
      </c>
      <c r="G6" s="18">
        <f t="shared" ref="G6:O6" si="1">SUM(G7:G10)</f>
        <v>17192.204399999999</v>
      </c>
      <c r="H6" s="18">
        <f t="shared" si="1"/>
        <v>16383.862296000001</v>
      </c>
      <c r="I6" s="18">
        <f t="shared" si="1"/>
        <v>17378</v>
      </c>
      <c r="J6" s="18">
        <f t="shared" si="1"/>
        <v>20203</v>
      </c>
      <c r="K6" s="18">
        <f t="shared" si="1"/>
        <v>25262</v>
      </c>
      <c r="L6" s="18">
        <f t="shared" si="1"/>
        <v>25647</v>
      </c>
      <c r="M6" s="18">
        <f t="shared" si="1"/>
        <v>28452</v>
      </c>
      <c r="N6" s="18">
        <f t="shared" ref="N6" si="2">SUM(N7:N10)</f>
        <v>28400</v>
      </c>
      <c r="O6" s="18">
        <f t="shared" si="1"/>
        <v>30732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J6" s="21"/>
    </row>
    <row r="7" spans="1:192" ht="15.75" x14ac:dyDescent="0.25">
      <c r="A7" s="66">
        <v>1.1000000000000001</v>
      </c>
      <c r="B7" s="3" t="s">
        <v>59</v>
      </c>
      <c r="C7" s="43">
        <v>749.36532099999977</v>
      </c>
      <c r="D7" s="43">
        <v>822.40639999999985</v>
      </c>
      <c r="E7" s="43">
        <v>886.32889999999998</v>
      </c>
      <c r="F7" s="43">
        <v>842.76814399999989</v>
      </c>
      <c r="G7" s="43">
        <v>882.5603000000001</v>
      </c>
      <c r="H7" s="43">
        <v>821.79699600000004</v>
      </c>
      <c r="I7" s="43">
        <v>670</v>
      </c>
      <c r="J7" s="43">
        <v>487</v>
      </c>
      <c r="K7" s="43">
        <v>577</v>
      </c>
      <c r="L7" s="43">
        <v>444</v>
      </c>
      <c r="M7" s="43">
        <v>304</v>
      </c>
      <c r="N7" s="43">
        <v>191</v>
      </c>
      <c r="O7" s="22">
        <v>207</v>
      </c>
      <c r="P7" s="23"/>
      <c r="Q7" s="23"/>
      <c r="R7" s="23"/>
      <c r="S7" s="23"/>
      <c r="T7" s="11"/>
      <c r="U7" s="23"/>
      <c r="V7" s="23"/>
      <c r="W7" s="11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10"/>
      <c r="GH7" s="10"/>
      <c r="GI7" s="10"/>
    </row>
    <row r="8" spans="1:192" ht="15.75" x14ac:dyDescent="0.25">
      <c r="A8" s="66">
        <v>1.2</v>
      </c>
      <c r="B8" s="3" t="s">
        <v>60</v>
      </c>
      <c r="C8" s="43">
        <v>10739.375599999999</v>
      </c>
      <c r="D8" s="43">
        <v>11276.425999999999</v>
      </c>
      <c r="E8" s="43">
        <v>12301.7605</v>
      </c>
      <c r="F8" s="43">
        <v>13597.8189</v>
      </c>
      <c r="G8" s="43">
        <v>15464.7729</v>
      </c>
      <c r="H8" s="43">
        <v>14102.863499999999</v>
      </c>
      <c r="I8" s="43">
        <v>15323</v>
      </c>
      <c r="J8" s="43">
        <v>17142</v>
      </c>
      <c r="K8" s="43">
        <v>20590</v>
      </c>
      <c r="L8" s="43">
        <v>23090</v>
      </c>
      <c r="M8" s="43">
        <v>25775</v>
      </c>
      <c r="N8" s="43">
        <v>25607</v>
      </c>
      <c r="O8" s="22">
        <v>27887</v>
      </c>
      <c r="P8" s="23"/>
      <c r="Q8" s="23"/>
      <c r="R8" s="23"/>
      <c r="S8" s="23"/>
      <c r="T8" s="11"/>
      <c r="U8" s="23"/>
      <c r="V8" s="23"/>
      <c r="W8" s="11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10"/>
      <c r="GH8" s="10"/>
      <c r="GI8" s="10"/>
    </row>
    <row r="9" spans="1:192" ht="15.75" x14ac:dyDescent="0.25">
      <c r="A9" s="66">
        <v>1.3</v>
      </c>
      <c r="B9" s="3" t="s">
        <v>61</v>
      </c>
      <c r="C9" s="43">
        <v>287.50529999999998</v>
      </c>
      <c r="D9" s="43">
        <v>331.56319999999999</v>
      </c>
      <c r="E9" s="43">
        <v>365.74099999999999</v>
      </c>
      <c r="F9" s="43">
        <v>613.26120000000003</v>
      </c>
      <c r="G9" s="43">
        <v>642.96</v>
      </c>
      <c r="H9" s="43">
        <v>1238.25</v>
      </c>
      <c r="I9" s="43">
        <v>1131</v>
      </c>
      <c r="J9" s="43">
        <v>2342</v>
      </c>
      <c r="K9" s="43">
        <v>3863</v>
      </c>
      <c r="L9" s="43">
        <v>1865</v>
      </c>
      <c r="M9" s="43">
        <v>2125</v>
      </c>
      <c r="N9" s="43">
        <v>2356</v>
      </c>
      <c r="O9" s="22">
        <v>2377</v>
      </c>
      <c r="P9" s="23"/>
      <c r="Q9" s="23"/>
      <c r="R9" s="23"/>
      <c r="S9" s="23"/>
      <c r="T9" s="11"/>
      <c r="U9" s="23"/>
      <c r="V9" s="23"/>
      <c r="W9" s="11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10"/>
      <c r="GH9" s="10"/>
      <c r="GI9" s="10"/>
    </row>
    <row r="10" spans="1:192" ht="15.75" x14ac:dyDescent="0.25">
      <c r="A10" s="66">
        <v>1.4</v>
      </c>
      <c r="B10" s="3" t="s">
        <v>62</v>
      </c>
      <c r="C10" s="43">
        <v>207</v>
      </c>
      <c r="D10" s="43">
        <v>50</v>
      </c>
      <c r="E10" s="43">
        <v>155.98259999999999</v>
      </c>
      <c r="F10" s="43">
        <v>174.98060000000001</v>
      </c>
      <c r="G10" s="43">
        <v>201.91120000000001</v>
      </c>
      <c r="H10" s="43">
        <v>220.95179999999999</v>
      </c>
      <c r="I10" s="43">
        <v>254</v>
      </c>
      <c r="J10" s="43">
        <v>232</v>
      </c>
      <c r="K10" s="43">
        <v>232</v>
      </c>
      <c r="L10" s="43">
        <v>248</v>
      </c>
      <c r="M10" s="43">
        <v>248</v>
      </c>
      <c r="N10" s="43">
        <v>246</v>
      </c>
      <c r="O10" s="22">
        <v>261</v>
      </c>
      <c r="P10" s="23"/>
      <c r="Q10" s="23"/>
      <c r="R10" s="23"/>
      <c r="S10" s="23"/>
      <c r="T10" s="11"/>
      <c r="U10" s="23"/>
      <c r="V10" s="23"/>
      <c r="W10" s="11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10"/>
      <c r="GH10" s="10"/>
      <c r="GI10" s="10"/>
    </row>
    <row r="11" spans="1:192" ht="15.75" x14ac:dyDescent="0.25">
      <c r="A11" s="66" t="s">
        <v>31</v>
      </c>
      <c r="B11" s="3" t="s">
        <v>3</v>
      </c>
      <c r="C11" s="43">
        <v>201.56780000000001</v>
      </c>
      <c r="D11" s="43">
        <v>183.5744</v>
      </c>
      <c r="E11" s="43">
        <v>155.8288</v>
      </c>
      <c r="F11" s="43">
        <v>150.95599999999999</v>
      </c>
      <c r="G11" s="43">
        <v>161.71960000000001</v>
      </c>
      <c r="H11" s="43">
        <v>187.155</v>
      </c>
      <c r="I11" s="43">
        <v>267</v>
      </c>
      <c r="J11" s="43">
        <v>0</v>
      </c>
      <c r="K11" s="43">
        <v>65</v>
      </c>
      <c r="L11" s="43">
        <v>0</v>
      </c>
      <c r="M11" s="43">
        <v>0</v>
      </c>
      <c r="N11" s="43">
        <v>0</v>
      </c>
      <c r="O11" s="22">
        <v>0</v>
      </c>
      <c r="P11" s="23"/>
      <c r="Q11" s="23"/>
      <c r="R11" s="23"/>
      <c r="S11" s="23"/>
      <c r="T11" s="11"/>
      <c r="U11" s="23"/>
      <c r="V11" s="23"/>
      <c r="W11" s="11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10"/>
      <c r="GH11" s="10"/>
      <c r="GI11" s="10"/>
    </row>
    <row r="12" spans="1:192" s="21" customFormat="1" ht="15.75" x14ac:dyDescent="0.25">
      <c r="A12" s="67"/>
      <c r="B12" s="5" t="s">
        <v>28</v>
      </c>
      <c r="C12" s="24">
        <f>C6+C11</f>
        <v>12184.814021</v>
      </c>
      <c r="D12" s="24">
        <f t="shared" ref="D12:F12" si="3">D6+D11</f>
        <v>12663.97</v>
      </c>
      <c r="E12" s="24">
        <f t="shared" si="3"/>
        <v>13865.641799999999</v>
      </c>
      <c r="F12" s="24">
        <f t="shared" si="3"/>
        <v>15379.784844000002</v>
      </c>
      <c r="G12" s="24">
        <f t="shared" ref="G12:O12" si="4">G6+G11</f>
        <v>17353.923999999999</v>
      </c>
      <c r="H12" s="24">
        <f t="shared" si="4"/>
        <v>16571.017296000002</v>
      </c>
      <c r="I12" s="24">
        <f t="shared" si="4"/>
        <v>17645</v>
      </c>
      <c r="J12" s="24">
        <f t="shared" si="4"/>
        <v>20203</v>
      </c>
      <c r="K12" s="24">
        <f t="shared" si="4"/>
        <v>25327</v>
      </c>
      <c r="L12" s="24">
        <f t="shared" si="4"/>
        <v>25647</v>
      </c>
      <c r="M12" s="24">
        <f t="shared" si="4"/>
        <v>28452</v>
      </c>
      <c r="N12" s="24">
        <f t="shared" ref="N12" si="5">N6+N11</f>
        <v>28400</v>
      </c>
      <c r="O12" s="24">
        <f t="shared" si="4"/>
        <v>30732</v>
      </c>
      <c r="P12" s="23"/>
      <c r="Q12" s="23"/>
      <c r="R12" s="23"/>
      <c r="S12" s="23"/>
      <c r="T12" s="11"/>
      <c r="U12" s="23"/>
      <c r="V12" s="23"/>
      <c r="W12" s="11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0"/>
      <c r="GH12" s="20"/>
      <c r="GI12" s="20"/>
    </row>
    <row r="13" spans="1:192" s="10" customFormat="1" ht="15.75" x14ac:dyDescent="0.25">
      <c r="A13" s="68" t="s">
        <v>32</v>
      </c>
      <c r="B13" s="2" t="s">
        <v>4</v>
      </c>
      <c r="C13" s="45">
        <v>91507.543600000005</v>
      </c>
      <c r="D13" s="45">
        <v>106057.6024</v>
      </c>
      <c r="E13" s="45">
        <v>125394.1048</v>
      </c>
      <c r="F13" s="45">
        <v>92652.191999999995</v>
      </c>
      <c r="G13" s="45">
        <v>89928.584900000002</v>
      </c>
      <c r="H13" s="45">
        <v>111311.0818</v>
      </c>
      <c r="I13" s="45">
        <v>101836</v>
      </c>
      <c r="J13" s="45">
        <v>131985</v>
      </c>
      <c r="K13" s="45">
        <v>126014</v>
      </c>
      <c r="L13" s="45">
        <v>99719</v>
      </c>
      <c r="M13" s="45">
        <v>102834</v>
      </c>
      <c r="N13" s="45">
        <v>96489</v>
      </c>
      <c r="O13" s="26">
        <v>104371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J13" s="8"/>
    </row>
    <row r="14" spans="1:192" ht="30" x14ac:dyDescent="0.25">
      <c r="A14" s="66" t="s">
        <v>33</v>
      </c>
      <c r="B14" s="3" t="s">
        <v>5</v>
      </c>
      <c r="C14" s="44">
        <v>17701.446</v>
      </c>
      <c r="D14" s="44">
        <v>19184.4074</v>
      </c>
      <c r="E14" s="44">
        <v>20331.617599999998</v>
      </c>
      <c r="F14" s="44">
        <v>22106.5327</v>
      </c>
      <c r="G14" s="44">
        <v>54553.948799999998</v>
      </c>
      <c r="H14" s="44">
        <v>35245.839999999997</v>
      </c>
      <c r="I14" s="44">
        <v>39190</v>
      </c>
      <c r="J14" s="44">
        <v>49076</v>
      </c>
      <c r="K14" s="44">
        <v>73792</v>
      </c>
      <c r="L14" s="44">
        <v>63785</v>
      </c>
      <c r="M14" s="44">
        <v>55373</v>
      </c>
      <c r="N14" s="44">
        <v>50319</v>
      </c>
      <c r="O14" s="22">
        <v>68323</v>
      </c>
      <c r="P14" s="23"/>
      <c r="Q14" s="23"/>
      <c r="R14" s="23"/>
      <c r="S14" s="23"/>
      <c r="T14" s="11"/>
      <c r="U14" s="23"/>
      <c r="V14" s="23"/>
      <c r="W14" s="11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11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11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11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10"/>
      <c r="GH14" s="10"/>
      <c r="GI14" s="10"/>
    </row>
    <row r="15" spans="1:192" ht="15.75" x14ac:dyDescent="0.25">
      <c r="A15" s="66" t="s">
        <v>34</v>
      </c>
      <c r="B15" s="3" t="s">
        <v>6</v>
      </c>
      <c r="C15" s="45">
        <v>108497.603</v>
      </c>
      <c r="D15" s="45">
        <v>108123.0912</v>
      </c>
      <c r="E15" s="45">
        <v>121395.86960000001</v>
      </c>
      <c r="F15" s="45">
        <v>126320.4804</v>
      </c>
      <c r="G15" s="45">
        <v>127789.2531</v>
      </c>
      <c r="H15" s="45">
        <v>136803.11619999999</v>
      </c>
      <c r="I15" s="45">
        <v>149073</v>
      </c>
      <c r="J15" s="45">
        <v>170347</v>
      </c>
      <c r="K15" s="45">
        <v>167390</v>
      </c>
      <c r="L15" s="45">
        <v>165981</v>
      </c>
      <c r="M15" s="45">
        <v>218784</v>
      </c>
      <c r="N15" s="45">
        <v>256065</v>
      </c>
      <c r="O15" s="22">
        <v>282152</v>
      </c>
      <c r="P15" s="23"/>
      <c r="Q15" s="23"/>
      <c r="R15" s="23"/>
      <c r="S15" s="23"/>
      <c r="T15" s="11"/>
      <c r="U15" s="23"/>
      <c r="V15" s="23"/>
      <c r="W15" s="11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11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11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11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10"/>
      <c r="GH15" s="10"/>
      <c r="GI15" s="10"/>
    </row>
    <row r="16" spans="1:192" s="21" customFormat="1" ht="15.75" x14ac:dyDescent="0.25">
      <c r="A16" s="67"/>
      <c r="B16" s="5" t="s">
        <v>29</v>
      </c>
      <c r="C16" s="24">
        <f>+C13+C14+C15</f>
        <v>217706.5926</v>
      </c>
      <c r="D16" s="24">
        <f t="shared" ref="D16:F16" si="6">+D13+D14+D15</f>
        <v>233365.101</v>
      </c>
      <c r="E16" s="24">
        <f t="shared" si="6"/>
        <v>267121.592</v>
      </c>
      <c r="F16" s="24">
        <f t="shared" si="6"/>
        <v>241079.20509999999</v>
      </c>
      <c r="G16" s="24">
        <f t="shared" ref="G16:K16" si="7">+G13+G14+G15</f>
        <v>272271.7868</v>
      </c>
      <c r="H16" s="24">
        <f t="shared" si="7"/>
        <v>283360.038</v>
      </c>
      <c r="I16" s="24">
        <f t="shared" si="7"/>
        <v>290099</v>
      </c>
      <c r="J16" s="24">
        <f t="shared" si="7"/>
        <v>351408</v>
      </c>
      <c r="K16" s="24">
        <f t="shared" si="7"/>
        <v>367196</v>
      </c>
      <c r="L16" s="24">
        <f t="shared" ref="L16:O16" si="8">+L13+L14+L15</f>
        <v>329485</v>
      </c>
      <c r="M16" s="24">
        <f t="shared" si="8"/>
        <v>376991</v>
      </c>
      <c r="N16" s="24">
        <f t="shared" ref="N16" si="9">+N13+N14+N15</f>
        <v>402873</v>
      </c>
      <c r="O16" s="24">
        <f t="shared" si="8"/>
        <v>454846</v>
      </c>
      <c r="P16" s="23"/>
      <c r="Q16" s="23"/>
      <c r="R16" s="23"/>
      <c r="S16" s="23"/>
      <c r="T16" s="11"/>
      <c r="U16" s="23"/>
      <c r="V16" s="23"/>
      <c r="W16" s="11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19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19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19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0"/>
      <c r="GH16" s="20"/>
      <c r="GI16" s="20"/>
    </row>
    <row r="17" spans="1:192" s="20" customFormat="1" ht="15.75" x14ac:dyDescent="0.25">
      <c r="A17" s="65" t="s">
        <v>35</v>
      </c>
      <c r="B17" s="4" t="s">
        <v>7</v>
      </c>
      <c r="C17" s="18">
        <f>C18+C19</f>
        <v>605974.7916</v>
      </c>
      <c r="D17" s="18">
        <f t="shared" ref="D17:K17" si="10">D18+D19</f>
        <v>725208.65650000004</v>
      </c>
      <c r="E17" s="18">
        <f t="shared" si="10"/>
        <v>832798.15220000001</v>
      </c>
      <c r="F17" s="18">
        <f t="shared" si="10"/>
        <v>866570.67940000002</v>
      </c>
      <c r="G17" s="18">
        <f t="shared" si="10"/>
        <v>894912.98460000008</v>
      </c>
      <c r="H17" s="18">
        <f t="shared" si="10"/>
        <v>1010106.9628</v>
      </c>
      <c r="I17" s="18">
        <f t="shared" si="10"/>
        <v>1155549</v>
      </c>
      <c r="J17" s="18">
        <f t="shared" si="10"/>
        <v>1272100</v>
      </c>
      <c r="K17" s="18">
        <f t="shared" si="10"/>
        <v>1355545</v>
      </c>
      <c r="L17" s="18">
        <f t="shared" ref="L17:O17" si="11">L18+L19</f>
        <v>1012675</v>
      </c>
      <c r="M17" s="18">
        <f t="shared" si="11"/>
        <v>1275314</v>
      </c>
      <c r="N17" s="18">
        <f t="shared" ref="N17" si="12">N18+N19</f>
        <v>1568953</v>
      </c>
      <c r="O17" s="18">
        <f t="shared" si="11"/>
        <v>1670427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J17" s="21"/>
    </row>
    <row r="18" spans="1:192" ht="15.75" x14ac:dyDescent="0.25">
      <c r="A18" s="66">
        <v>6.1</v>
      </c>
      <c r="B18" s="3" t="s">
        <v>8</v>
      </c>
      <c r="C18" s="43">
        <v>550773.12289999996</v>
      </c>
      <c r="D18" s="43">
        <v>664352.18550000002</v>
      </c>
      <c r="E18" s="43">
        <v>766741.97719999996</v>
      </c>
      <c r="F18" s="43">
        <v>797508.61840000004</v>
      </c>
      <c r="G18" s="43">
        <v>822528.58700000006</v>
      </c>
      <c r="H18" s="43">
        <v>930462.88280000002</v>
      </c>
      <c r="I18" s="43">
        <v>1063222</v>
      </c>
      <c r="J18" s="43">
        <v>1170597</v>
      </c>
      <c r="K18" s="43">
        <v>1243326</v>
      </c>
      <c r="L18" s="43">
        <v>963709</v>
      </c>
      <c r="M18" s="43">
        <v>1199386</v>
      </c>
      <c r="N18" s="43">
        <v>1427387</v>
      </c>
      <c r="O18" s="22">
        <v>1519847</v>
      </c>
      <c r="P18" s="23"/>
      <c r="Q18" s="23"/>
      <c r="R18" s="23"/>
      <c r="S18" s="23"/>
      <c r="T18" s="11"/>
      <c r="U18" s="23"/>
      <c r="V18" s="23"/>
      <c r="W18" s="11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10"/>
      <c r="GH18" s="10"/>
      <c r="GI18" s="10"/>
    </row>
    <row r="19" spans="1:192" ht="15.75" x14ac:dyDescent="0.25">
      <c r="A19" s="66">
        <v>6.2</v>
      </c>
      <c r="B19" s="3" t="s">
        <v>9</v>
      </c>
      <c r="C19" s="43">
        <v>55201.668700000002</v>
      </c>
      <c r="D19" s="43">
        <v>60856.470999999998</v>
      </c>
      <c r="E19" s="43">
        <v>66056.175000000003</v>
      </c>
      <c r="F19" s="43">
        <v>69062.061000000002</v>
      </c>
      <c r="G19" s="43">
        <v>72384.397599999997</v>
      </c>
      <c r="H19" s="43">
        <v>79644.08</v>
      </c>
      <c r="I19" s="43">
        <v>92327</v>
      </c>
      <c r="J19" s="43">
        <v>101503</v>
      </c>
      <c r="K19" s="43">
        <v>112219</v>
      </c>
      <c r="L19" s="43">
        <v>48966</v>
      </c>
      <c r="M19" s="43">
        <v>75928</v>
      </c>
      <c r="N19" s="43">
        <v>141566</v>
      </c>
      <c r="O19" s="22">
        <v>150580</v>
      </c>
      <c r="P19" s="23"/>
      <c r="Q19" s="23"/>
      <c r="R19" s="23"/>
      <c r="S19" s="23"/>
      <c r="T19" s="11"/>
      <c r="U19" s="23"/>
      <c r="V19" s="23"/>
      <c r="W19" s="11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10"/>
      <c r="GH19" s="10"/>
      <c r="GI19" s="10"/>
    </row>
    <row r="20" spans="1:192" s="20" customFormat="1" ht="30" x14ac:dyDescent="0.25">
      <c r="A20" s="69" t="s">
        <v>36</v>
      </c>
      <c r="B20" s="6" t="s">
        <v>10</v>
      </c>
      <c r="C20" s="18">
        <f>SUM(C21:C27)</f>
        <v>83096.233399999997</v>
      </c>
      <c r="D20" s="18">
        <f t="shared" ref="D20:F20" si="13">SUM(D21:D27)</f>
        <v>96866.447499999995</v>
      </c>
      <c r="E20" s="18">
        <f t="shared" si="13"/>
        <v>101542.15749999999</v>
      </c>
      <c r="F20" s="18">
        <f t="shared" si="13"/>
        <v>119028.88589999999</v>
      </c>
      <c r="G20" s="18">
        <f t="shared" ref="G20:O20" si="14">SUM(G21:G27)</f>
        <v>135615.93540000002</v>
      </c>
      <c r="H20" s="18">
        <f t="shared" si="14"/>
        <v>131767.84959999999</v>
      </c>
      <c r="I20" s="18">
        <f t="shared" si="14"/>
        <v>129063</v>
      </c>
      <c r="J20" s="18">
        <f t="shared" si="14"/>
        <v>122880</v>
      </c>
      <c r="K20" s="18">
        <f t="shared" si="14"/>
        <v>130565</v>
      </c>
      <c r="L20" s="18">
        <f t="shared" si="14"/>
        <v>107470</v>
      </c>
      <c r="M20" s="18">
        <f t="shared" si="14"/>
        <v>143962</v>
      </c>
      <c r="N20" s="18">
        <f t="shared" ref="N20" si="15">SUM(N21:N27)</f>
        <v>170112</v>
      </c>
      <c r="O20" s="18">
        <f t="shared" si="14"/>
        <v>182738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J20" s="21"/>
    </row>
    <row r="21" spans="1:192" ht="15.75" x14ac:dyDescent="0.25">
      <c r="A21" s="66">
        <v>7.1</v>
      </c>
      <c r="B21" s="3" t="s">
        <v>11</v>
      </c>
      <c r="C21" s="44">
        <v>554</v>
      </c>
      <c r="D21" s="44">
        <v>655</v>
      </c>
      <c r="E21" s="44">
        <v>780</v>
      </c>
      <c r="F21" s="44">
        <v>748</v>
      </c>
      <c r="G21" s="44">
        <v>709</v>
      </c>
      <c r="H21" s="44">
        <v>576</v>
      </c>
      <c r="I21" s="44">
        <v>543</v>
      </c>
      <c r="J21" s="44">
        <v>2888</v>
      </c>
      <c r="K21" s="44">
        <v>1525</v>
      </c>
      <c r="L21" s="44">
        <v>338</v>
      </c>
      <c r="M21" s="44">
        <v>759</v>
      </c>
      <c r="N21" s="44">
        <v>994</v>
      </c>
      <c r="O21" s="22">
        <v>1184</v>
      </c>
      <c r="P21" s="23"/>
      <c r="Q21" s="23"/>
      <c r="R21" s="23"/>
      <c r="S21" s="23"/>
      <c r="T21" s="11"/>
      <c r="U21" s="23"/>
      <c r="V21" s="23"/>
      <c r="W21" s="11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10"/>
      <c r="GH21" s="10"/>
      <c r="GI21" s="10"/>
    </row>
    <row r="22" spans="1:192" ht="15.75" x14ac:dyDescent="0.25">
      <c r="A22" s="66">
        <v>7.2</v>
      </c>
      <c r="B22" s="3" t="s">
        <v>12</v>
      </c>
      <c r="C22" s="43">
        <v>31044.649799999999</v>
      </c>
      <c r="D22" s="43">
        <v>38763.0216</v>
      </c>
      <c r="E22" s="43">
        <v>42207.155200000001</v>
      </c>
      <c r="F22" s="43">
        <v>49863.189899999998</v>
      </c>
      <c r="G22" s="43">
        <v>51501.837200000002</v>
      </c>
      <c r="H22" s="43">
        <v>52877.701699999998</v>
      </c>
      <c r="I22" s="43">
        <v>53581</v>
      </c>
      <c r="J22" s="43">
        <v>53969</v>
      </c>
      <c r="K22" s="43">
        <v>58213</v>
      </c>
      <c r="L22" s="43">
        <v>46059</v>
      </c>
      <c r="M22" s="43">
        <v>68488</v>
      </c>
      <c r="N22" s="43">
        <v>79076</v>
      </c>
      <c r="O22" s="22">
        <v>85953</v>
      </c>
      <c r="P22" s="23"/>
      <c r="Q22" s="23"/>
      <c r="R22" s="23"/>
      <c r="S22" s="23"/>
      <c r="T22" s="11"/>
      <c r="U22" s="23"/>
      <c r="V22" s="23"/>
      <c r="W22" s="11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10"/>
      <c r="GH22" s="10"/>
      <c r="GI22" s="10"/>
    </row>
    <row r="23" spans="1:192" ht="15.75" x14ac:dyDescent="0.25">
      <c r="A23" s="66">
        <v>7.3</v>
      </c>
      <c r="B23" s="3" t="s">
        <v>13</v>
      </c>
      <c r="C23" s="44">
        <v>0</v>
      </c>
      <c r="D23" s="52">
        <v>0</v>
      </c>
      <c r="E23" s="52">
        <v>0</v>
      </c>
      <c r="F23" s="52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22">
        <v>0</v>
      </c>
      <c r="P23" s="23"/>
      <c r="Q23" s="23"/>
      <c r="R23" s="23"/>
      <c r="S23" s="23"/>
      <c r="T23" s="11"/>
      <c r="U23" s="23"/>
      <c r="V23" s="23"/>
      <c r="W23" s="11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10"/>
      <c r="GH23" s="10"/>
      <c r="GI23" s="10"/>
    </row>
    <row r="24" spans="1:192" ht="15.75" x14ac:dyDescent="0.25">
      <c r="A24" s="66">
        <v>7.4</v>
      </c>
      <c r="B24" s="3" t="s">
        <v>14</v>
      </c>
      <c r="C24" s="43">
        <v>1950.2483999999999</v>
      </c>
      <c r="D24" s="43">
        <v>4129.6009000000004</v>
      </c>
      <c r="E24" s="43">
        <v>2039.9871999999996</v>
      </c>
      <c r="F24" s="43">
        <v>4827.5775000000003</v>
      </c>
      <c r="G24" s="43">
        <v>11486.226199999999</v>
      </c>
      <c r="H24" s="43">
        <v>12909.622499999999</v>
      </c>
      <c r="I24" s="43">
        <v>13147</v>
      </c>
      <c r="J24" s="43">
        <v>5474</v>
      </c>
      <c r="K24" s="43">
        <v>9836</v>
      </c>
      <c r="L24" s="43">
        <v>1685</v>
      </c>
      <c r="M24" s="43">
        <v>960</v>
      </c>
      <c r="N24" s="43">
        <v>5913</v>
      </c>
      <c r="O24" s="22">
        <v>6400</v>
      </c>
      <c r="P24" s="23"/>
      <c r="Q24" s="23"/>
      <c r="R24" s="23"/>
      <c r="S24" s="23"/>
      <c r="T24" s="11"/>
      <c r="U24" s="23"/>
      <c r="V24" s="23"/>
      <c r="W24" s="11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10"/>
      <c r="GH24" s="10"/>
      <c r="GI24" s="10"/>
    </row>
    <row r="25" spans="1:192" ht="15.75" x14ac:dyDescent="0.25">
      <c r="A25" s="66">
        <v>7.5</v>
      </c>
      <c r="B25" s="3" t="s">
        <v>15</v>
      </c>
      <c r="C25" s="43">
        <v>18176.754499999999</v>
      </c>
      <c r="D25" s="43">
        <v>21266.788</v>
      </c>
      <c r="E25" s="43">
        <v>23666.299200000001</v>
      </c>
      <c r="F25" s="43">
        <v>29291.122499999998</v>
      </c>
      <c r="G25" s="43">
        <v>33494.770199999999</v>
      </c>
      <c r="H25" s="43">
        <v>26143.7775</v>
      </c>
      <c r="I25" s="43">
        <v>27022</v>
      </c>
      <c r="J25" s="43">
        <v>26157</v>
      </c>
      <c r="K25" s="43">
        <v>22293</v>
      </c>
      <c r="L25" s="43">
        <v>14513</v>
      </c>
      <c r="M25" s="43">
        <v>25365</v>
      </c>
      <c r="N25" s="43">
        <v>28539</v>
      </c>
      <c r="O25" s="22">
        <v>30494</v>
      </c>
      <c r="P25" s="23"/>
      <c r="Q25" s="23"/>
      <c r="R25" s="23"/>
      <c r="S25" s="23"/>
      <c r="T25" s="11"/>
      <c r="U25" s="23"/>
      <c r="V25" s="23"/>
      <c r="W25" s="11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10"/>
      <c r="GH25" s="10"/>
      <c r="GI25" s="10"/>
    </row>
    <row r="26" spans="1:192" ht="15.75" x14ac:dyDescent="0.25">
      <c r="A26" s="66">
        <v>7.6</v>
      </c>
      <c r="B26" s="3" t="s">
        <v>16</v>
      </c>
      <c r="C26" s="43">
        <v>609.13900000000001</v>
      </c>
      <c r="D26" s="43">
        <v>659.93780000000004</v>
      </c>
      <c r="E26" s="43">
        <v>737.20979999999997</v>
      </c>
      <c r="F26" s="43">
        <v>640.68499999999995</v>
      </c>
      <c r="G26" s="43">
        <v>658.27300000000002</v>
      </c>
      <c r="H26" s="43">
        <v>452.86389999999994</v>
      </c>
      <c r="I26" s="43">
        <v>217</v>
      </c>
      <c r="J26" s="43">
        <v>521</v>
      </c>
      <c r="K26" s="43">
        <v>1097</v>
      </c>
      <c r="L26" s="43">
        <v>4630</v>
      </c>
      <c r="M26" s="43">
        <v>927</v>
      </c>
      <c r="N26" s="43">
        <v>865</v>
      </c>
      <c r="O26" s="22">
        <v>997</v>
      </c>
      <c r="P26" s="23"/>
      <c r="Q26" s="23"/>
      <c r="R26" s="23"/>
      <c r="S26" s="23"/>
      <c r="T26" s="11"/>
      <c r="U26" s="23"/>
      <c r="V26" s="23"/>
      <c r="W26" s="11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10"/>
      <c r="GH26" s="10"/>
      <c r="GI26" s="10"/>
    </row>
    <row r="27" spans="1:192" ht="30" x14ac:dyDescent="0.25">
      <c r="A27" s="66">
        <v>7.7</v>
      </c>
      <c r="B27" s="3" t="s">
        <v>17</v>
      </c>
      <c r="C27" s="45">
        <v>30761.441699999996</v>
      </c>
      <c r="D27" s="45">
        <v>31392.099199999997</v>
      </c>
      <c r="E27" s="45">
        <v>32111.506099999999</v>
      </c>
      <c r="F27" s="45">
        <v>33658.311000000002</v>
      </c>
      <c r="G27" s="45">
        <v>37765.828800000003</v>
      </c>
      <c r="H27" s="45">
        <v>38807.883999999998</v>
      </c>
      <c r="I27" s="45">
        <v>34553</v>
      </c>
      <c r="J27" s="45">
        <v>33871</v>
      </c>
      <c r="K27" s="45">
        <v>37601</v>
      </c>
      <c r="L27" s="45">
        <v>40245</v>
      </c>
      <c r="M27" s="45">
        <v>47463</v>
      </c>
      <c r="N27" s="45">
        <v>54725</v>
      </c>
      <c r="O27" s="22">
        <v>57710</v>
      </c>
      <c r="P27" s="23"/>
      <c r="Q27" s="23"/>
      <c r="R27" s="23"/>
      <c r="S27" s="23"/>
      <c r="T27" s="11"/>
      <c r="U27" s="23"/>
      <c r="V27" s="23"/>
      <c r="W27" s="11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10"/>
      <c r="GH27" s="10"/>
      <c r="GI27" s="10"/>
    </row>
    <row r="28" spans="1:192" ht="15.75" x14ac:dyDescent="0.25">
      <c r="A28" s="66" t="s">
        <v>37</v>
      </c>
      <c r="B28" s="3" t="s">
        <v>18</v>
      </c>
      <c r="C28" s="46">
        <v>281065</v>
      </c>
      <c r="D28" s="46">
        <v>319132</v>
      </c>
      <c r="E28" s="46">
        <v>348133</v>
      </c>
      <c r="F28" s="46">
        <v>358902</v>
      </c>
      <c r="G28" s="46">
        <v>363592</v>
      </c>
      <c r="H28" s="46">
        <v>383777</v>
      </c>
      <c r="I28" s="46">
        <v>370193</v>
      </c>
      <c r="J28" s="46">
        <v>476231</v>
      </c>
      <c r="K28" s="46">
        <v>517186</v>
      </c>
      <c r="L28" s="46">
        <v>523201</v>
      </c>
      <c r="M28" s="46">
        <v>555573</v>
      </c>
      <c r="N28" s="46">
        <v>604189</v>
      </c>
      <c r="O28" s="22">
        <v>688935</v>
      </c>
      <c r="P28" s="23"/>
      <c r="Q28" s="23"/>
      <c r="R28" s="23"/>
      <c r="S28" s="23"/>
      <c r="T28" s="11"/>
      <c r="U28" s="23"/>
      <c r="V28" s="23"/>
      <c r="W28" s="11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10"/>
      <c r="GH28" s="10"/>
      <c r="GI28" s="10"/>
    </row>
    <row r="29" spans="1:192" ht="30" x14ac:dyDescent="0.25">
      <c r="A29" s="66" t="s">
        <v>38</v>
      </c>
      <c r="B29" s="3" t="s">
        <v>19</v>
      </c>
      <c r="C29" s="44">
        <v>291541.90252497501</v>
      </c>
      <c r="D29" s="44">
        <v>323340.81571190001</v>
      </c>
      <c r="E29" s="44">
        <v>381926.74520978401</v>
      </c>
      <c r="F29" s="44">
        <v>435111.46536973002</v>
      </c>
      <c r="G29" s="44">
        <v>521370.98873644008</v>
      </c>
      <c r="H29" s="44">
        <v>604234.53709619993</v>
      </c>
      <c r="I29" s="44">
        <v>628861</v>
      </c>
      <c r="J29" s="44">
        <v>628080</v>
      </c>
      <c r="K29" s="44">
        <v>714873</v>
      </c>
      <c r="L29" s="44">
        <v>699933</v>
      </c>
      <c r="M29" s="44">
        <v>827368</v>
      </c>
      <c r="N29" s="44">
        <v>1002414</v>
      </c>
      <c r="O29" s="22">
        <v>1101797</v>
      </c>
      <c r="P29" s="23"/>
      <c r="Q29" s="23"/>
      <c r="R29" s="23"/>
      <c r="S29" s="23"/>
      <c r="T29" s="11"/>
      <c r="U29" s="23"/>
      <c r="V29" s="23"/>
      <c r="W29" s="11"/>
      <c r="X29" s="27"/>
      <c r="Y29" s="27"/>
      <c r="Z29" s="27"/>
      <c r="AA29" s="27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10"/>
      <c r="GH29" s="10"/>
      <c r="GI29" s="10"/>
    </row>
    <row r="30" spans="1:192" ht="15.75" x14ac:dyDescent="0.25">
      <c r="A30" s="66" t="s">
        <v>39</v>
      </c>
      <c r="B30" s="3" t="s">
        <v>54</v>
      </c>
      <c r="C30" s="45">
        <v>98296</v>
      </c>
      <c r="D30" s="45">
        <v>120031</v>
      </c>
      <c r="E30" s="45">
        <v>129921</v>
      </c>
      <c r="F30" s="45">
        <v>150721</v>
      </c>
      <c r="G30" s="45">
        <v>157564</v>
      </c>
      <c r="H30" s="45">
        <v>198127</v>
      </c>
      <c r="I30" s="45">
        <v>216291</v>
      </c>
      <c r="J30" s="45">
        <v>221154</v>
      </c>
      <c r="K30" s="45">
        <v>249093</v>
      </c>
      <c r="L30" s="45">
        <v>262357</v>
      </c>
      <c r="M30" s="45">
        <v>270255</v>
      </c>
      <c r="N30" s="45">
        <v>325236</v>
      </c>
      <c r="O30" s="22">
        <v>356581</v>
      </c>
      <c r="P30" s="23"/>
      <c r="Q30" s="23"/>
      <c r="R30" s="23"/>
      <c r="S30" s="23"/>
      <c r="T30" s="11"/>
      <c r="U30" s="23"/>
      <c r="V30" s="23"/>
      <c r="W30" s="11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10"/>
      <c r="GH30" s="10"/>
      <c r="GI30" s="10"/>
    </row>
    <row r="31" spans="1:192" ht="15.75" x14ac:dyDescent="0.25">
      <c r="A31" s="66" t="s">
        <v>40</v>
      </c>
      <c r="B31" s="3" t="s">
        <v>20</v>
      </c>
      <c r="C31" s="51">
        <v>99466.678</v>
      </c>
      <c r="D31" s="51">
        <v>115338.1608</v>
      </c>
      <c r="E31" s="51">
        <v>134673.0864</v>
      </c>
      <c r="F31" s="51">
        <v>160668.33979999999</v>
      </c>
      <c r="G31" s="51">
        <v>175732.94409999999</v>
      </c>
      <c r="H31" s="51">
        <v>197007.16</v>
      </c>
      <c r="I31" s="51">
        <v>217417</v>
      </c>
      <c r="J31" s="51">
        <v>238145</v>
      </c>
      <c r="K31" s="51">
        <v>276237</v>
      </c>
      <c r="L31" s="51">
        <v>277729</v>
      </c>
      <c r="M31" s="51">
        <v>309392</v>
      </c>
      <c r="N31" s="51">
        <v>366840</v>
      </c>
      <c r="O31" s="22">
        <v>434250</v>
      </c>
      <c r="P31" s="23"/>
      <c r="Q31" s="23"/>
      <c r="R31" s="23"/>
      <c r="S31" s="23"/>
      <c r="T31" s="11"/>
      <c r="U31" s="23"/>
      <c r="V31" s="23"/>
      <c r="W31" s="11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10"/>
      <c r="GH31" s="10"/>
      <c r="GI31" s="10"/>
    </row>
    <row r="32" spans="1:192" s="21" customFormat="1" ht="15.75" x14ac:dyDescent="0.25">
      <c r="A32" s="67"/>
      <c r="B32" s="5" t="s">
        <v>30</v>
      </c>
      <c r="C32" s="24">
        <f>C17+C20+C28+C29+C30+C31</f>
        <v>1459440.6055249751</v>
      </c>
      <c r="D32" s="24">
        <f t="shared" ref="D32:L32" si="16">D17+D20+D28+D29+D30+D31</f>
        <v>1699917.0805118999</v>
      </c>
      <c r="E32" s="24">
        <f t="shared" si="16"/>
        <v>1928994.141309784</v>
      </c>
      <c r="F32" s="24">
        <f t="shared" si="16"/>
        <v>2091002.3704697299</v>
      </c>
      <c r="G32" s="24">
        <f t="shared" si="16"/>
        <v>2248788.8528364403</v>
      </c>
      <c r="H32" s="24">
        <f t="shared" si="16"/>
        <v>2525020.5094961999</v>
      </c>
      <c r="I32" s="24">
        <f t="shared" si="16"/>
        <v>2717374</v>
      </c>
      <c r="J32" s="24">
        <f t="shared" si="16"/>
        <v>2958590</v>
      </c>
      <c r="K32" s="24">
        <f t="shared" si="16"/>
        <v>3243499</v>
      </c>
      <c r="L32" s="24">
        <f t="shared" si="16"/>
        <v>2883365</v>
      </c>
      <c r="M32" s="24">
        <f t="shared" ref="M32" si="17">M17+M20+M28+M29+M30+M31</f>
        <v>3381864</v>
      </c>
      <c r="N32" s="24">
        <f t="shared" ref="N32:O32" si="18">N17+N20+N28+N29+N30+N31</f>
        <v>4037744</v>
      </c>
      <c r="O32" s="24">
        <f t="shared" si="18"/>
        <v>4434728</v>
      </c>
      <c r="P32" s="23"/>
      <c r="Q32" s="23"/>
      <c r="R32" s="23"/>
      <c r="S32" s="23"/>
      <c r="T32" s="11"/>
      <c r="U32" s="23"/>
      <c r="V32" s="23"/>
      <c r="W32" s="11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0"/>
      <c r="GH32" s="20"/>
      <c r="GI32" s="20"/>
    </row>
    <row r="33" spans="1:192" s="20" customFormat="1" ht="15.75" x14ac:dyDescent="0.25">
      <c r="A33" s="65" t="s">
        <v>27</v>
      </c>
      <c r="B33" s="7" t="s">
        <v>51</v>
      </c>
      <c r="C33" s="18">
        <f>C6+C11+C13+C14+C15+C17+C20+C28+C29+C30+C31</f>
        <v>1689332.0121459754</v>
      </c>
      <c r="D33" s="18">
        <f t="shared" ref="D33:L33" si="19">D6+D11+D13+D14+D15+D17+D20+D28+D29+D30+D31</f>
        <v>1945946.1515118999</v>
      </c>
      <c r="E33" s="18">
        <f t="shared" si="19"/>
        <v>2209981.3751097838</v>
      </c>
      <c r="F33" s="18">
        <f t="shared" si="19"/>
        <v>2347461.3604137301</v>
      </c>
      <c r="G33" s="18">
        <f t="shared" si="19"/>
        <v>2538414.5636364403</v>
      </c>
      <c r="H33" s="18">
        <f t="shared" si="19"/>
        <v>2824951.5647922</v>
      </c>
      <c r="I33" s="18">
        <f t="shared" si="19"/>
        <v>3025118</v>
      </c>
      <c r="J33" s="18">
        <f t="shared" si="19"/>
        <v>3330201</v>
      </c>
      <c r="K33" s="18">
        <f t="shared" si="19"/>
        <v>3636022</v>
      </c>
      <c r="L33" s="18">
        <f t="shared" si="19"/>
        <v>3238497</v>
      </c>
      <c r="M33" s="18">
        <f t="shared" ref="M33" si="20">M6+M11+M13+M14+M15+M17+M20+M28+M29+M30+M31</f>
        <v>3787307</v>
      </c>
      <c r="N33" s="18">
        <f t="shared" ref="N33:O33" si="21">N6+N11+N13+N14+N15+N17+N20+N28+N29+N30+N31</f>
        <v>4469017</v>
      </c>
      <c r="O33" s="18">
        <f t="shared" si="21"/>
        <v>4920306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J33" s="21"/>
    </row>
    <row r="34" spans="1:192" s="21" customFormat="1" ht="15.75" x14ac:dyDescent="0.25">
      <c r="A34" s="71" t="s">
        <v>43</v>
      </c>
      <c r="B34" s="28" t="s">
        <v>25</v>
      </c>
      <c r="C34" s="24">
        <f>GSVA_cur!C34</f>
        <v>27002</v>
      </c>
      <c r="D34" s="24">
        <f>GSVA_cur!D34</f>
        <v>34002</v>
      </c>
      <c r="E34" s="24">
        <f>GSVA_cur!E34</f>
        <v>45366</v>
      </c>
      <c r="F34" s="24">
        <f>GSVA_cur!F34</f>
        <v>40403</v>
      </c>
      <c r="G34" s="24">
        <f>GSVA_cur!G34</f>
        <v>70854</v>
      </c>
      <c r="H34" s="24">
        <f>GSVA_cur!H34</f>
        <v>70514</v>
      </c>
      <c r="I34" s="24">
        <f>GSVA_cur!I34</f>
        <v>232602</v>
      </c>
      <c r="J34" s="24">
        <f>GSVA_cur!J34</f>
        <v>286123</v>
      </c>
      <c r="K34" s="24">
        <f>GSVA_cur!K34</f>
        <v>296813</v>
      </c>
      <c r="L34" s="24">
        <f>GSVA_cur!L34</f>
        <v>261067</v>
      </c>
      <c r="M34" s="24">
        <f>GSVA_cur!M34</f>
        <v>321510</v>
      </c>
      <c r="N34" s="24">
        <f>GSVA_cur!N34</f>
        <v>367336</v>
      </c>
      <c r="O34" s="24">
        <f>GSVA_cur!O34</f>
        <v>419693</v>
      </c>
      <c r="P34" s="23"/>
      <c r="Q34" s="23"/>
      <c r="R34" s="23"/>
      <c r="S34" s="23"/>
      <c r="T34" s="11"/>
      <c r="U34" s="23"/>
      <c r="V34" s="23"/>
      <c r="W34" s="11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</row>
    <row r="35" spans="1:192" s="21" customFormat="1" ht="15.75" x14ac:dyDescent="0.25">
      <c r="A35" s="71" t="s">
        <v>44</v>
      </c>
      <c r="B35" s="28" t="s">
        <v>24</v>
      </c>
      <c r="C35" s="24">
        <f>GSVA_cur!C35</f>
        <v>23337</v>
      </c>
      <c r="D35" s="24">
        <f>GSVA_cur!D35</f>
        <v>29209</v>
      </c>
      <c r="E35" s="24">
        <f>GSVA_cur!E35</f>
        <v>24529</v>
      </c>
      <c r="F35" s="24">
        <f>GSVA_cur!F35</f>
        <v>21690</v>
      </c>
      <c r="G35" s="24">
        <f>GSVA_cur!G35</f>
        <v>10169</v>
      </c>
      <c r="H35" s="24">
        <f>GSVA_cur!H35</f>
        <v>7361</v>
      </c>
      <c r="I35" s="24">
        <f>GSVA_cur!I35</f>
        <v>6584</v>
      </c>
      <c r="J35" s="24">
        <f>GSVA_cur!J35</f>
        <v>5693</v>
      </c>
      <c r="K35" s="24">
        <f>GSVA_cur!K35</f>
        <v>7388</v>
      </c>
      <c r="L35" s="24">
        <f>GSVA_cur!L35</f>
        <v>8752</v>
      </c>
      <c r="M35" s="24">
        <f>GSVA_cur!M35</f>
        <v>9333</v>
      </c>
      <c r="N35" s="24">
        <f>GSVA_cur!N35</f>
        <v>13464</v>
      </c>
      <c r="O35" s="24">
        <f>GSVA_cur!O35</f>
        <v>19423</v>
      </c>
      <c r="P35" s="23"/>
      <c r="Q35" s="23"/>
      <c r="R35" s="23"/>
      <c r="S35" s="23"/>
      <c r="T35" s="11"/>
      <c r="U35" s="23"/>
      <c r="V35" s="23"/>
      <c r="W35" s="11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</row>
    <row r="36" spans="1:192" s="21" customFormat="1" ht="15.75" x14ac:dyDescent="0.25">
      <c r="A36" s="71" t="s">
        <v>45</v>
      </c>
      <c r="B36" s="28" t="s">
        <v>63</v>
      </c>
      <c r="C36" s="24">
        <f>C33+C34-C35</f>
        <v>1692997.0121459754</v>
      </c>
      <c r="D36" s="24">
        <f t="shared" ref="D36:L36" si="22">D33+D34-D35</f>
        <v>1950739.1515118999</v>
      </c>
      <c r="E36" s="24">
        <f t="shared" si="22"/>
        <v>2230818.3751097838</v>
      </c>
      <c r="F36" s="24">
        <f t="shared" si="22"/>
        <v>2366174.3604137301</v>
      </c>
      <c r="G36" s="24">
        <f t="shared" si="22"/>
        <v>2599099.5636364403</v>
      </c>
      <c r="H36" s="24">
        <f t="shared" si="22"/>
        <v>2888104.5647922</v>
      </c>
      <c r="I36" s="24">
        <f t="shared" si="22"/>
        <v>3251136</v>
      </c>
      <c r="J36" s="24">
        <f t="shared" si="22"/>
        <v>3610631</v>
      </c>
      <c r="K36" s="24">
        <f t="shared" si="22"/>
        <v>3925447</v>
      </c>
      <c r="L36" s="24">
        <f t="shared" si="22"/>
        <v>3490812</v>
      </c>
      <c r="M36" s="24">
        <f t="shared" ref="M36" si="23">M33+M34-M35</f>
        <v>4099484</v>
      </c>
      <c r="N36" s="24">
        <f t="shared" ref="N36:O36" si="24">N33+N34-N35</f>
        <v>4822889</v>
      </c>
      <c r="O36" s="24">
        <f t="shared" si="24"/>
        <v>5320576</v>
      </c>
      <c r="P36" s="23"/>
      <c r="Q36" s="23"/>
      <c r="R36" s="23"/>
      <c r="S36" s="23"/>
      <c r="T36" s="11"/>
      <c r="U36" s="23"/>
      <c r="V36" s="23"/>
      <c r="W36" s="11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</row>
    <row r="37" spans="1:192" s="21" customFormat="1" ht="15.75" x14ac:dyDescent="0.25">
      <c r="A37" s="71" t="s">
        <v>46</v>
      </c>
      <c r="B37" s="28" t="s">
        <v>42</v>
      </c>
      <c r="C37" s="29">
        <f>GSVA_cur!C37</f>
        <v>10650</v>
      </c>
      <c r="D37" s="29">
        <f>GSVA_cur!D37</f>
        <v>10810</v>
      </c>
      <c r="E37" s="29">
        <f>GSVA_cur!E37</f>
        <v>10970</v>
      </c>
      <c r="F37" s="29">
        <f>GSVA_cur!F37</f>
        <v>11130</v>
      </c>
      <c r="G37" s="29">
        <f>GSVA_cur!G37</f>
        <v>11300</v>
      </c>
      <c r="H37" s="29">
        <f>GSVA_cur!H37</f>
        <v>11450</v>
      </c>
      <c r="I37" s="29">
        <f>GSVA_cur!I37</f>
        <v>11590</v>
      </c>
      <c r="J37" s="29">
        <f>GSVA_cur!J37</f>
        <v>11730</v>
      </c>
      <c r="K37" s="29">
        <f>GSVA_cur!K37</f>
        <v>11870</v>
      </c>
      <c r="L37" s="29">
        <f>GSVA_cur!L37</f>
        <v>12020</v>
      </c>
      <c r="M37" s="29">
        <f>GSVA_cur!M37</f>
        <v>12150</v>
      </c>
      <c r="N37" s="29">
        <f>GSVA_cur!N37</f>
        <v>12260</v>
      </c>
      <c r="O37" s="29">
        <f>GSVA_cur!O37</f>
        <v>12370</v>
      </c>
      <c r="P37" s="8"/>
      <c r="Q37" s="8"/>
      <c r="R37" s="8"/>
      <c r="S37" s="8"/>
      <c r="T37" s="10"/>
      <c r="U37" s="8"/>
      <c r="V37" s="8"/>
      <c r="W37" s="10"/>
      <c r="X37" s="10"/>
      <c r="Y37" s="10"/>
      <c r="Z37" s="10"/>
      <c r="AA37" s="10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</row>
    <row r="38" spans="1:192" s="21" customFormat="1" ht="15.75" x14ac:dyDescent="0.25">
      <c r="A38" s="71" t="s">
        <v>47</v>
      </c>
      <c r="B38" s="28" t="s">
        <v>64</v>
      </c>
      <c r="C38" s="24">
        <f>C36/C37*1000</f>
        <v>158966.85560056107</v>
      </c>
      <c r="D38" s="24">
        <f t="shared" ref="D38:L38" si="25">D36/D37*1000</f>
        <v>180456.90578278445</v>
      </c>
      <c r="E38" s="24">
        <f t="shared" si="25"/>
        <v>203356.27849678978</v>
      </c>
      <c r="F38" s="24">
        <f t="shared" si="25"/>
        <v>212594.28215756785</v>
      </c>
      <c r="G38" s="24">
        <f t="shared" si="25"/>
        <v>230008.81094127792</v>
      </c>
      <c r="H38" s="24">
        <f t="shared" si="25"/>
        <v>252236.20653206986</v>
      </c>
      <c r="I38" s="24">
        <f t="shared" si="25"/>
        <v>280512.1656600518</v>
      </c>
      <c r="J38" s="24">
        <f t="shared" si="25"/>
        <v>307811.67945439048</v>
      </c>
      <c r="K38" s="24">
        <f t="shared" si="25"/>
        <v>330703.201347936</v>
      </c>
      <c r="L38" s="24">
        <f t="shared" si="25"/>
        <v>290416.97171381029</v>
      </c>
      <c r="M38" s="24">
        <f t="shared" ref="M38" si="26">M36/M37*1000</f>
        <v>337406.09053497942</v>
      </c>
      <c r="N38" s="24">
        <f t="shared" ref="N38:O38" si="27">N36/N37*1000</f>
        <v>393384.09461663949</v>
      </c>
      <c r="O38" s="24">
        <f t="shared" si="27"/>
        <v>430119.32093775261</v>
      </c>
      <c r="P38" s="8"/>
      <c r="Q38" s="8"/>
      <c r="R38" s="8"/>
      <c r="S38" s="8"/>
      <c r="T38" s="10"/>
      <c r="U38" s="8"/>
      <c r="V38" s="8"/>
      <c r="W38" s="11"/>
      <c r="X38" s="11"/>
      <c r="Y38" s="11"/>
      <c r="Z38" s="11"/>
      <c r="AA38" s="11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CB38" s="25"/>
      <c r="CC38" s="25"/>
      <c r="CD38" s="25"/>
      <c r="CE38" s="25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</row>
    <row r="39" spans="1:192" x14ac:dyDescent="0.25">
      <c r="A39" s="8" t="s">
        <v>75</v>
      </c>
      <c r="P39" s="8"/>
      <c r="S39" s="8"/>
      <c r="T39" s="10"/>
      <c r="W39" s="10"/>
      <c r="AF39" s="8"/>
      <c r="AI39" s="8"/>
      <c r="AN39" s="8"/>
      <c r="AQ39" s="8"/>
      <c r="AV39" s="8"/>
      <c r="AY39" s="8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</row>
    <row r="40" spans="1:192" s="21" customFormat="1" x14ac:dyDescent="0.25">
      <c r="A40" s="8"/>
      <c r="B40" s="8"/>
      <c r="C40" s="8"/>
      <c r="D40" s="8"/>
      <c r="E40" s="10"/>
      <c r="F40" s="8"/>
      <c r="G40" s="8"/>
      <c r="H40" s="10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</row>
    <row r="41" spans="1:192" s="21" customFormat="1" x14ac:dyDescent="0.25">
      <c r="A41" s="8"/>
      <c r="B41" s="8"/>
      <c r="C41" s="8"/>
      <c r="D41" s="8"/>
      <c r="E41" s="10"/>
      <c r="F41" s="8"/>
      <c r="G41" s="8"/>
      <c r="H41" s="10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</row>
    <row r="42" spans="1:192" x14ac:dyDescent="0.25">
      <c r="E42" s="10"/>
      <c r="G42" s="8"/>
      <c r="I42" s="8"/>
      <c r="J42" s="8"/>
      <c r="K42" s="8"/>
      <c r="L42" s="8"/>
      <c r="M42" s="8"/>
      <c r="N42" s="8"/>
      <c r="O42" s="8"/>
      <c r="P42" s="8"/>
      <c r="S42" s="8"/>
      <c r="AF42" s="8"/>
      <c r="AI42" s="8"/>
      <c r="AN42" s="8"/>
      <c r="AQ42" s="8"/>
      <c r="AV42" s="8"/>
      <c r="AY42" s="8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</row>
    <row r="43" spans="1:192" x14ac:dyDescent="0.25">
      <c r="E43" s="10"/>
      <c r="G43" s="8"/>
      <c r="I43" s="8"/>
      <c r="J43" s="8"/>
      <c r="K43" s="8"/>
      <c r="L43" s="8"/>
      <c r="M43" s="8"/>
      <c r="N43" s="8"/>
      <c r="O43" s="8"/>
      <c r="P43" s="8"/>
      <c r="S43" s="8"/>
      <c r="AF43" s="8"/>
      <c r="AI43" s="8"/>
      <c r="AN43" s="8"/>
      <c r="AQ43" s="8"/>
      <c r="AV43" s="8"/>
      <c r="AY43" s="8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</row>
    <row r="44" spans="1:192" s="21" customFormat="1" x14ac:dyDescent="0.25">
      <c r="A44" s="8"/>
      <c r="B44" s="8"/>
      <c r="C44" s="8"/>
      <c r="D44" s="8"/>
      <c r="E44" s="10"/>
      <c r="F44" s="8"/>
      <c r="G44" s="8"/>
      <c r="H44" s="10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</row>
    <row r="45" spans="1:192" s="21" customFormat="1" x14ac:dyDescent="0.25">
      <c r="A45" s="8"/>
      <c r="B45" s="8"/>
      <c r="C45" s="8"/>
      <c r="D45" s="8"/>
      <c r="E45" s="10"/>
      <c r="F45" s="8"/>
      <c r="G45" s="8"/>
      <c r="H45" s="10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</row>
    <row r="46" spans="1:192" s="21" customFormat="1" x14ac:dyDescent="0.25">
      <c r="A46" s="8"/>
      <c r="B46" s="8"/>
      <c r="C46" s="8"/>
      <c r="D46" s="8"/>
      <c r="E46" s="10"/>
      <c r="F46" s="8"/>
      <c r="G46" s="8"/>
      <c r="H46" s="1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</row>
    <row r="47" spans="1:192" x14ac:dyDescent="0.25">
      <c r="E47" s="10"/>
      <c r="G47" s="8"/>
      <c r="I47" s="8"/>
      <c r="J47" s="8"/>
      <c r="K47" s="8"/>
      <c r="L47" s="8"/>
      <c r="M47" s="8"/>
      <c r="N47" s="8"/>
      <c r="O47" s="8"/>
      <c r="P47" s="8"/>
      <c r="S47" s="8"/>
      <c r="AF47" s="8"/>
      <c r="AI47" s="8"/>
      <c r="AN47" s="8"/>
      <c r="AQ47" s="8"/>
      <c r="AV47" s="8"/>
      <c r="AY47" s="8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</row>
    <row r="48" spans="1:192" x14ac:dyDescent="0.25">
      <c r="E48" s="10"/>
      <c r="G48" s="8"/>
      <c r="I48" s="8"/>
      <c r="J48" s="8"/>
      <c r="K48" s="8"/>
      <c r="L48" s="8"/>
      <c r="M48" s="8"/>
      <c r="N48" s="8"/>
      <c r="O48" s="8"/>
      <c r="P48" s="8"/>
      <c r="S48" s="8"/>
      <c r="AF48" s="8"/>
      <c r="AI48" s="8"/>
      <c r="AN48" s="8"/>
      <c r="AQ48" s="8"/>
      <c r="AV48" s="8"/>
      <c r="AY48" s="8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</row>
    <row r="49" spans="5:159" x14ac:dyDescent="0.25">
      <c r="E49" s="10"/>
      <c r="G49" s="8"/>
      <c r="I49" s="8"/>
      <c r="J49" s="8"/>
      <c r="K49" s="8"/>
      <c r="L49" s="8"/>
      <c r="M49" s="8"/>
      <c r="N49" s="8"/>
      <c r="O49" s="8"/>
      <c r="P49" s="8"/>
      <c r="S49" s="8"/>
      <c r="AF49" s="8"/>
      <c r="AI49" s="8"/>
      <c r="AN49" s="8"/>
      <c r="AQ49" s="8"/>
      <c r="AV49" s="8"/>
      <c r="AY49" s="8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</row>
    <row r="50" spans="5:159" x14ac:dyDescent="0.25">
      <c r="E50" s="10"/>
      <c r="G50" s="8"/>
      <c r="I50" s="8"/>
      <c r="J50" s="8"/>
      <c r="K50" s="8"/>
      <c r="L50" s="8"/>
      <c r="M50" s="8"/>
      <c r="N50" s="8"/>
      <c r="O50" s="8"/>
      <c r="P50" s="8"/>
      <c r="S50" s="8"/>
      <c r="AF50" s="8"/>
      <c r="AI50" s="8"/>
      <c r="AN50" s="8"/>
      <c r="AQ50" s="8"/>
      <c r="AV50" s="8"/>
      <c r="AY50" s="8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</row>
    <row r="51" spans="5:159" x14ac:dyDescent="0.25">
      <c r="E51" s="10"/>
      <c r="G51" s="8"/>
      <c r="I51" s="8"/>
      <c r="J51" s="8"/>
      <c r="K51" s="8"/>
      <c r="L51" s="8"/>
      <c r="M51" s="8"/>
      <c r="N51" s="8"/>
      <c r="O51" s="8"/>
      <c r="P51" s="8"/>
      <c r="S51" s="8"/>
      <c r="AF51" s="8"/>
      <c r="AI51" s="8"/>
      <c r="AN51" s="8"/>
      <c r="AQ51" s="8"/>
      <c r="AV51" s="8"/>
      <c r="AY51" s="8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</row>
    <row r="52" spans="5:159" x14ac:dyDescent="0.25">
      <c r="E52" s="10"/>
      <c r="G52" s="8"/>
      <c r="I52" s="8"/>
      <c r="J52" s="8"/>
      <c r="K52" s="8"/>
      <c r="L52" s="8"/>
      <c r="M52" s="8"/>
      <c r="N52" s="8"/>
      <c r="O52" s="8"/>
      <c r="P52" s="8"/>
      <c r="S52" s="8"/>
      <c r="AF52" s="8"/>
      <c r="AI52" s="8"/>
      <c r="AN52" s="8"/>
      <c r="AQ52" s="8"/>
      <c r="AV52" s="8"/>
      <c r="AY52" s="8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</row>
    <row r="53" spans="5:159" x14ac:dyDescent="0.25">
      <c r="E53" s="10"/>
      <c r="G53" s="8"/>
      <c r="I53" s="8"/>
      <c r="J53" s="8"/>
      <c r="K53" s="8"/>
      <c r="L53" s="8"/>
      <c r="M53" s="8"/>
      <c r="N53" s="8"/>
      <c r="O53" s="8"/>
      <c r="P53" s="8"/>
      <c r="S53" s="8"/>
      <c r="AF53" s="8"/>
      <c r="AI53" s="8"/>
      <c r="AN53" s="8"/>
      <c r="AQ53" s="8"/>
      <c r="AV53" s="8"/>
      <c r="AY53" s="8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</row>
    <row r="54" spans="5:159" x14ac:dyDescent="0.25">
      <c r="E54" s="10"/>
      <c r="G54" s="8"/>
      <c r="I54" s="8"/>
      <c r="J54" s="8"/>
      <c r="K54" s="8"/>
      <c r="L54" s="8"/>
      <c r="M54" s="8"/>
      <c r="N54" s="8"/>
      <c r="O54" s="8"/>
      <c r="P54" s="8"/>
      <c r="S54" s="8"/>
      <c r="AF54" s="8"/>
      <c r="AI54" s="8"/>
      <c r="AN54" s="8"/>
      <c r="AQ54" s="8"/>
      <c r="AV54" s="8"/>
      <c r="AY54" s="8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</row>
    <row r="55" spans="5:159" x14ac:dyDescent="0.25">
      <c r="E55" s="10"/>
      <c r="G55" s="8"/>
      <c r="I55" s="8"/>
      <c r="J55" s="8"/>
      <c r="K55" s="8"/>
      <c r="L55" s="8"/>
      <c r="M55" s="8"/>
      <c r="N55" s="8"/>
      <c r="O55" s="8"/>
      <c r="P55" s="8"/>
      <c r="S55" s="8"/>
      <c r="AF55" s="8"/>
      <c r="AI55" s="8"/>
      <c r="AN55" s="8"/>
      <c r="AQ55" s="8"/>
      <c r="AV55" s="8"/>
      <c r="AY55" s="8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</row>
    <row r="56" spans="5:159" x14ac:dyDescent="0.25">
      <c r="E56" s="10"/>
      <c r="G56" s="8"/>
      <c r="I56" s="8"/>
      <c r="J56" s="8"/>
      <c r="K56" s="8"/>
      <c r="L56" s="8"/>
      <c r="M56" s="8"/>
      <c r="N56" s="8"/>
      <c r="O56" s="8"/>
      <c r="P56" s="8"/>
      <c r="S56" s="8"/>
      <c r="AF56" s="8"/>
      <c r="AI56" s="8"/>
      <c r="AN56" s="8"/>
      <c r="AQ56" s="8"/>
      <c r="AV56" s="8"/>
      <c r="AY56" s="8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</row>
    <row r="57" spans="5:159" x14ac:dyDescent="0.25">
      <c r="E57" s="10"/>
      <c r="G57" s="8"/>
      <c r="I57" s="8"/>
      <c r="J57" s="8"/>
      <c r="K57" s="8"/>
      <c r="L57" s="8"/>
      <c r="M57" s="8"/>
      <c r="N57" s="8"/>
      <c r="O57" s="8"/>
      <c r="P57" s="8"/>
      <c r="S57" s="8"/>
      <c r="AF57" s="8"/>
      <c r="AI57" s="8"/>
      <c r="AN57" s="8"/>
      <c r="AQ57" s="8"/>
      <c r="AV57" s="8"/>
      <c r="AY57" s="8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</row>
    <row r="58" spans="5:159" x14ac:dyDescent="0.25">
      <c r="E58" s="10"/>
      <c r="G58" s="8"/>
      <c r="I58" s="8"/>
      <c r="J58" s="8"/>
      <c r="K58" s="8"/>
      <c r="L58" s="8"/>
      <c r="M58" s="8"/>
      <c r="N58" s="8"/>
      <c r="O58" s="8"/>
      <c r="P58" s="8"/>
      <c r="S58" s="8"/>
      <c r="AF58" s="8"/>
      <c r="AI58" s="8"/>
      <c r="AN58" s="8"/>
      <c r="AQ58" s="8"/>
      <c r="AV58" s="8"/>
      <c r="AY58" s="8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</row>
    <row r="59" spans="5:159" x14ac:dyDescent="0.25">
      <c r="E59" s="10"/>
      <c r="G59" s="8"/>
      <c r="I59" s="8"/>
      <c r="J59" s="8"/>
      <c r="K59" s="8"/>
      <c r="L59" s="8"/>
      <c r="M59" s="8"/>
      <c r="N59" s="8"/>
      <c r="O59" s="8"/>
      <c r="P59" s="8"/>
      <c r="S59" s="8"/>
      <c r="AF59" s="8"/>
      <c r="AI59" s="8"/>
      <c r="AN59" s="8"/>
      <c r="AQ59" s="8"/>
      <c r="AV59" s="8"/>
      <c r="AY59" s="8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</row>
    <row r="60" spans="5:159" x14ac:dyDescent="0.25">
      <c r="E60" s="10"/>
      <c r="G60" s="8"/>
      <c r="I60" s="8"/>
      <c r="J60" s="8"/>
      <c r="K60" s="8"/>
      <c r="L60" s="8"/>
      <c r="M60" s="8"/>
      <c r="N60" s="8"/>
      <c r="O60" s="8"/>
      <c r="P60" s="8"/>
      <c r="S60" s="8"/>
      <c r="AF60" s="8"/>
      <c r="AI60" s="8"/>
      <c r="AN60" s="8"/>
      <c r="AQ60" s="8"/>
      <c r="AV60" s="8"/>
      <c r="AY60" s="8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</row>
    <row r="61" spans="5:159" x14ac:dyDescent="0.25">
      <c r="E61" s="10"/>
      <c r="G61" s="8"/>
      <c r="I61" s="8"/>
      <c r="J61" s="8"/>
      <c r="K61" s="8"/>
      <c r="L61" s="8"/>
      <c r="M61" s="8"/>
      <c r="N61" s="8"/>
      <c r="O61" s="8"/>
      <c r="P61" s="8"/>
      <c r="S61" s="8"/>
      <c r="AF61" s="8"/>
      <c r="AI61" s="8"/>
      <c r="AN61" s="8"/>
      <c r="AQ61" s="8"/>
      <c r="AV61" s="8"/>
      <c r="AY61" s="8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</row>
    <row r="62" spans="5:159" x14ac:dyDescent="0.25">
      <c r="E62" s="10"/>
      <c r="G62" s="8"/>
      <c r="I62" s="8"/>
      <c r="J62" s="8"/>
      <c r="K62" s="8"/>
      <c r="L62" s="8"/>
      <c r="M62" s="8"/>
      <c r="N62" s="8"/>
      <c r="O62" s="8"/>
      <c r="P62" s="8"/>
      <c r="S62" s="8"/>
      <c r="AF62" s="8"/>
      <c r="AI62" s="8"/>
      <c r="AN62" s="8"/>
      <c r="AQ62" s="8"/>
      <c r="AV62" s="8"/>
      <c r="AY62" s="8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</row>
    <row r="63" spans="5:159" x14ac:dyDescent="0.25">
      <c r="E63" s="10"/>
      <c r="G63" s="8"/>
      <c r="I63" s="8"/>
      <c r="J63" s="8"/>
      <c r="K63" s="8"/>
      <c r="L63" s="8"/>
      <c r="M63" s="8"/>
      <c r="N63" s="8"/>
      <c r="O63" s="8"/>
      <c r="P63" s="8"/>
      <c r="S63" s="8"/>
      <c r="AF63" s="8"/>
      <c r="AI63" s="8"/>
      <c r="AN63" s="8"/>
      <c r="AQ63" s="8"/>
      <c r="AV63" s="8"/>
      <c r="AY63" s="8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</row>
    <row r="64" spans="5:159" x14ac:dyDescent="0.25">
      <c r="E64" s="10"/>
      <c r="G64" s="8"/>
      <c r="I64" s="8"/>
      <c r="J64" s="8"/>
      <c r="K64" s="8"/>
      <c r="L64" s="8"/>
      <c r="M64" s="8"/>
      <c r="N64" s="8"/>
      <c r="O64" s="8"/>
      <c r="P64" s="8"/>
      <c r="S64" s="8"/>
      <c r="AF64" s="8"/>
      <c r="AI64" s="8"/>
      <c r="AN64" s="8"/>
      <c r="AQ64" s="8"/>
      <c r="AV64" s="8"/>
      <c r="AY64" s="8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</row>
    <row r="65" spans="5:159" x14ac:dyDescent="0.25">
      <c r="E65" s="10"/>
      <c r="G65" s="8"/>
      <c r="I65" s="8"/>
      <c r="J65" s="8"/>
      <c r="K65" s="8"/>
      <c r="L65" s="8"/>
      <c r="M65" s="8"/>
      <c r="N65" s="8"/>
      <c r="O65" s="8"/>
      <c r="P65" s="8"/>
      <c r="S65" s="8"/>
      <c r="AF65" s="8"/>
      <c r="AI65" s="8"/>
      <c r="AN65" s="8"/>
      <c r="AQ65" s="8"/>
      <c r="AV65" s="8"/>
      <c r="AY65" s="8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</row>
    <row r="66" spans="5:159" x14ac:dyDescent="0.25">
      <c r="E66" s="10"/>
      <c r="G66" s="8"/>
      <c r="I66" s="8"/>
      <c r="J66" s="8"/>
      <c r="K66" s="8"/>
      <c r="L66" s="8"/>
      <c r="M66" s="8"/>
      <c r="N66" s="8"/>
      <c r="O66" s="8"/>
      <c r="P66" s="8"/>
      <c r="S66" s="8"/>
      <c r="AF66" s="8"/>
      <c r="AI66" s="8"/>
      <c r="AN66" s="8"/>
      <c r="AQ66" s="8"/>
      <c r="AV66" s="8"/>
      <c r="AY66" s="8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</row>
    <row r="67" spans="5:159" x14ac:dyDescent="0.25">
      <c r="E67" s="10"/>
      <c r="G67" s="8"/>
      <c r="I67" s="8"/>
      <c r="J67" s="8"/>
      <c r="K67" s="8"/>
      <c r="L67" s="8"/>
      <c r="M67" s="8"/>
      <c r="N67" s="8"/>
      <c r="O67" s="8"/>
      <c r="P67" s="8"/>
      <c r="S67" s="8"/>
      <c r="AF67" s="8"/>
      <c r="AI67" s="8"/>
      <c r="AN67" s="8"/>
      <c r="AQ67" s="8"/>
      <c r="AV67" s="8"/>
      <c r="AY67" s="8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</row>
    <row r="68" spans="5:159" x14ac:dyDescent="0.25">
      <c r="E68" s="10"/>
      <c r="G68" s="8"/>
      <c r="I68" s="8"/>
      <c r="J68" s="8"/>
      <c r="K68" s="8"/>
      <c r="L68" s="8"/>
      <c r="M68" s="8"/>
      <c r="N68" s="8"/>
      <c r="O68" s="8"/>
      <c r="P68" s="8"/>
      <c r="S68" s="8"/>
      <c r="AF68" s="8"/>
      <c r="AI68" s="8"/>
      <c r="AN68" s="8"/>
      <c r="AQ68" s="8"/>
      <c r="AV68" s="8"/>
      <c r="AY68" s="8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</row>
    <row r="69" spans="5:159" x14ac:dyDescent="0.25">
      <c r="E69" s="10"/>
      <c r="G69" s="8"/>
      <c r="I69" s="8"/>
      <c r="J69" s="8"/>
      <c r="K69" s="8"/>
      <c r="L69" s="8"/>
      <c r="M69" s="8"/>
      <c r="N69" s="8"/>
      <c r="O69" s="8"/>
      <c r="P69" s="8"/>
      <c r="S69" s="8"/>
      <c r="AF69" s="8"/>
      <c r="AI69" s="8"/>
      <c r="AN69" s="8"/>
      <c r="AQ69" s="8"/>
      <c r="AV69" s="8"/>
      <c r="AY69" s="8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</row>
    <row r="70" spans="5:159" x14ac:dyDescent="0.25">
      <c r="E70" s="10"/>
      <c r="G70" s="8"/>
      <c r="I70" s="8"/>
      <c r="J70" s="8"/>
      <c r="K70" s="8"/>
      <c r="L70" s="8"/>
      <c r="M70" s="8"/>
      <c r="N70" s="8"/>
      <c r="O70" s="8"/>
      <c r="P70" s="8"/>
      <c r="S70" s="8"/>
      <c r="AF70" s="8"/>
      <c r="AI70" s="8"/>
      <c r="AN70" s="8"/>
      <c r="AQ70" s="8"/>
      <c r="AV70" s="8"/>
      <c r="AY70" s="8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</row>
    <row r="71" spans="5:159" x14ac:dyDescent="0.25">
      <c r="E71" s="10"/>
      <c r="G71" s="8"/>
      <c r="I71" s="8"/>
      <c r="J71" s="8"/>
      <c r="K71" s="8"/>
      <c r="L71" s="8"/>
      <c r="M71" s="8"/>
      <c r="N71" s="8"/>
      <c r="O71" s="8"/>
      <c r="P71" s="8"/>
      <c r="S71" s="8"/>
      <c r="AF71" s="8"/>
      <c r="AI71" s="8"/>
      <c r="AN71" s="8"/>
      <c r="AQ71" s="8"/>
      <c r="AV71" s="8"/>
      <c r="AY71" s="8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</row>
    <row r="72" spans="5:159" x14ac:dyDescent="0.25">
      <c r="E72" s="10"/>
      <c r="G72" s="8"/>
      <c r="I72" s="8"/>
      <c r="J72" s="8"/>
      <c r="K72" s="8"/>
      <c r="L72" s="8"/>
      <c r="M72" s="8"/>
      <c r="N72" s="8"/>
      <c r="O72" s="8"/>
      <c r="P72" s="8"/>
      <c r="S72" s="8"/>
      <c r="AF72" s="8"/>
      <c r="AI72" s="8"/>
      <c r="AN72" s="8"/>
      <c r="AQ72" s="8"/>
      <c r="AV72" s="8"/>
      <c r="AY72" s="8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</row>
    <row r="73" spans="5:159" x14ac:dyDescent="0.25">
      <c r="E73" s="10"/>
      <c r="G73" s="8"/>
      <c r="I73" s="8"/>
      <c r="J73" s="8"/>
      <c r="K73" s="8"/>
      <c r="L73" s="8"/>
      <c r="M73" s="8"/>
      <c r="N73" s="8"/>
      <c r="O73" s="8"/>
      <c r="P73" s="8"/>
      <c r="S73" s="8"/>
      <c r="AF73" s="8"/>
      <c r="AI73" s="8"/>
      <c r="AN73" s="8"/>
      <c r="AQ73" s="8"/>
      <c r="AV73" s="8"/>
      <c r="AY73" s="8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</row>
    <row r="74" spans="5:159" x14ac:dyDescent="0.25">
      <c r="E74" s="10"/>
      <c r="G74" s="8"/>
      <c r="I74" s="8"/>
      <c r="J74" s="8"/>
      <c r="K74" s="8"/>
      <c r="L74" s="8"/>
      <c r="M74" s="8"/>
      <c r="N74" s="8"/>
      <c r="O74" s="8"/>
      <c r="P74" s="8"/>
      <c r="S74" s="8"/>
      <c r="AF74" s="8"/>
      <c r="AI74" s="8"/>
      <c r="AN74" s="8"/>
      <c r="AQ74" s="8"/>
      <c r="AV74" s="8"/>
      <c r="AY74" s="8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</row>
    <row r="75" spans="5:159" x14ac:dyDescent="0.25">
      <c r="E75" s="10"/>
      <c r="G75" s="8"/>
      <c r="I75" s="8"/>
      <c r="J75" s="8"/>
      <c r="K75" s="8"/>
      <c r="L75" s="8"/>
      <c r="M75" s="8"/>
      <c r="N75" s="8"/>
      <c r="O75" s="8"/>
      <c r="P75" s="8"/>
      <c r="S75" s="8"/>
      <c r="AF75" s="8"/>
      <c r="AI75" s="8"/>
      <c r="AN75" s="8"/>
      <c r="AQ75" s="8"/>
      <c r="AV75" s="8"/>
      <c r="AY75" s="8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</row>
    <row r="76" spans="5:159" x14ac:dyDescent="0.25">
      <c r="E76" s="10"/>
      <c r="G76" s="8"/>
      <c r="I76" s="8"/>
      <c r="J76" s="8"/>
      <c r="K76" s="8"/>
      <c r="L76" s="8"/>
      <c r="M76" s="8"/>
      <c r="N76" s="8"/>
      <c r="O76" s="8"/>
      <c r="P76" s="8"/>
      <c r="S76" s="8"/>
      <c r="AF76" s="8"/>
      <c r="AI76" s="8"/>
      <c r="AN76" s="8"/>
      <c r="AQ76" s="8"/>
      <c r="AV76" s="8"/>
      <c r="AY76" s="8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</row>
    <row r="77" spans="5:159" x14ac:dyDescent="0.25">
      <c r="E77" s="10"/>
      <c r="G77" s="8"/>
      <c r="I77" s="8"/>
      <c r="J77" s="8"/>
      <c r="K77" s="8"/>
      <c r="L77" s="8"/>
      <c r="M77" s="8"/>
      <c r="N77" s="8"/>
      <c r="O77" s="8"/>
      <c r="P77" s="8"/>
      <c r="S77" s="8"/>
      <c r="AF77" s="8"/>
      <c r="AI77" s="8"/>
      <c r="AN77" s="8"/>
      <c r="AQ77" s="8"/>
      <c r="AV77" s="8"/>
      <c r="AY77" s="8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</row>
    <row r="78" spans="5:159" x14ac:dyDescent="0.25">
      <c r="E78" s="10"/>
      <c r="G78" s="8"/>
      <c r="I78" s="8"/>
      <c r="J78" s="8"/>
      <c r="K78" s="8"/>
      <c r="L78" s="8"/>
      <c r="M78" s="8"/>
      <c r="N78" s="8"/>
      <c r="O78" s="8"/>
      <c r="P78" s="8"/>
      <c r="S78" s="8"/>
      <c r="AF78" s="8"/>
      <c r="AI78" s="8"/>
      <c r="AN78" s="8"/>
      <c r="AQ78" s="8"/>
      <c r="AV78" s="8"/>
      <c r="AY78" s="8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</row>
    <row r="79" spans="5:159" x14ac:dyDescent="0.25">
      <c r="E79" s="10"/>
      <c r="G79" s="8"/>
      <c r="I79" s="8"/>
      <c r="J79" s="8"/>
      <c r="K79" s="8"/>
      <c r="L79" s="8"/>
      <c r="M79" s="8"/>
      <c r="N79" s="8"/>
      <c r="O79" s="8"/>
      <c r="P79" s="8"/>
      <c r="S79" s="8"/>
      <c r="AF79" s="8"/>
      <c r="AI79" s="8"/>
      <c r="AN79" s="8"/>
      <c r="AQ79" s="8"/>
      <c r="AV79" s="8"/>
      <c r="AY79" s="8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</row>
    <row r="80" spans="5:159" x14ac:dyDescent="0.25">
      <c r="E80" s="10"/>
      <c r="G80" s="8"/>
      <c r="I80" s="8"/>
      <c r="J80" s="8"/>
      <c r="K80" s="8"/>
      <c r="L80" s="8"/>
      <c r="M80" s="8"/>
      <c r="N80" s="8"/>
      <c r="O80" s="8"/>
      <c r="P80" s="8"/>
      <c r="S80" s="8"/>
      <c r="AF80" s="8"/>
      <c r="AI80" s="8"/>
      <c r="AN80" s="8"/>
      <c r="AQ80" s="8"/>
      <c r="AV80" s="8"/>
      <c r="AY80" s="8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</row>
    <row r="81" spans="5:159" x14ac:dyDescent="0.25">
      <c r="E81" s="10"/>
      <c r="G81" s="8"/>
      <c r="I81" s="8"/>
      <c r="J81" s="8"/>
      <c r="K81" s="8"/>
      <c r="L81" s="8"/>
      <c r="M81" s="8"/>
      <c r="N81" s="8"/>
      <c r="O81" s="8"/>
      <c r="P81" s="8"/>
      <c r="S81" s="8"/>
      <c r="AF81" s="8"/>
      <c r="AI81" s="8"/>
      <c r="AN81" s="8"/>
      <c r="AQ81" s="8"/>
      <c r="AV81" s="8"/>
      <c r="AY81" s="8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</row>
    <row r="82" spans="5:159" x14ac:dyDescent="0.25">
      <c r="E82" s="10"/>
      <c r="G82" s="8"/>
      <c r="I82" s="8"/>
      <c r="J82" s="8"/>
      <c r="K82" s="8"/>
      <c r="L82" s="8"/>
      <c r="M82" s="8"/>
      <c r="N82" s="8"/>
      <c r="O82" s="8"/>
      <c r="P82" s="8"/>
      <c r="S82" s="8"/>
      <c r="AF82" s="8"/>
      <c r="AI82" s="8"/>
      <c r="AN82" s="8"/>
      <c r="AQ82" s="8"/>
      <c r="AV82" s="8"/>
      <c r="AY82" s="8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</row>
    <row r="83" spans="5:159" x14ac:dyDescent="0.25">
      <c r="E83" s="10"/>
      <c r="G83" s="8"/>
      <c r="I83" s="8"/>
      <c r="J83" s="8"/>
      <c r="K83" s="8"/>
      <c r="L83" s="8"/>
      <c r="M83" s="8"/>
      <c r="N83" s="8"/>
      <c r="O83" s="8"/>
      <c r="P83" s="8"/>
      <c r="S83" s="8"/>
      <c r="AF83" s="8"/>
      <c r="AI83" s="8"/>
      <c r="AN83" s="8"/>
      <c r="AQ83" s="8"/>
      <c r="AV83" s="8"/>
      <c r="AY83" s="8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</row>
    <row r="84" spans="5:159" x14ac:dyDescent="0.25">
      <c r="E84" s="10"/>
      <c r="G84" s="8"/>
      <c r="I84" s="8"/>
      <c r="J84" s="8"/>
      <c r="K84" s="8"/>
      <c r="L84" s="8"/>
      <c r="M84" s="8"/>
      <c r="N84" s="8"/>
      <c r="O84" s="8"/>
      <c r="P84" s="8"/>
      <c r="S84" s="8"/>
      <c r="AF84" s="8"/>
      <c r="AI84" s="8"/>
      <c r="AN84" s="8"/>
      <c r="AQ84" s="8"/>
      <c r="AV84" s="8"/>
      <c r="AY84" s="8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</row>
    <row r="85" spans="5:159" x14ac:dyDescent="0.25">
      <c r="E85" s="10"/>
      <c r="G85" s="8"/>
      <c r="I85" s="8"/>
      <c r="J85" s="8"/>
      <c r="K85" s="8"/>
      <c r="L85" s="8"/>
      <c r="M85" s="8"/>
      <c r="N85" s="8"/>
      <c r="O85" s="8"/>
      <c r="P85" s="8"/>
      <c r="S85" s="8"/>
      <c r="AF85" s="8"/>
      <c r="AI85" s="8"/>
      <c r="AN85" s="8"/>
      <c r="AQ85" s="8"/>
      <c r="AV85" s="8"/>
      <c r="AY85" s="8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</row>
    <row r="86" spans="5:159" x14ac:dyDescent="0.25">
      <c r="E86" s="10"/>
      <c r="G86" s="8"/>
      <c r="I86" s="8"/>
      <c r="J86" s="8"/>
      <c r="K86" s="8"/>
      <c r="L86" s="8"/>
      <c r="M86" s="8"/>
      <c r="N86" s="8"/>
      <c r="O86" s="8"/>
      <c r="P86" s="8"/>
      <c r="S86" s="8"/>
      <c r="AF86" s="8"/>
      <c r="AI86" s="8"/>
      <c r="AN86" s="8"/>
      <c r="AQ86" s="8"/>
      <c r="AV86" s="8"/>
      <c r="AY86" s="8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</row>
    <row r="87" spans="5:159" x14ac:dyDescent="0.25">
      <c r="E87" s="10"/>
      <c r="G87" s="8"/>
      <c r="I87" s="8"/>
      <c r="J87" s="8"/>
      <c r="K87" s="8"/>
      <c r="L87" s="8"/>
      <c r="M87" s="8"/>
      <c r="N87" s="8"/>
      <c r="O87" s="8"/>
      <c r="P87" s="8"/>
      <c r="S87" s="8"/>
      <c r="AF87" s="8"/>
      <c r="AI87" s="8"/>
      <c r="AN87" s="8"/>
      <c r="AQ87" s="8"/>
      <c r="AV87" s="8"/>
      <c r="AY87" s="8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</row>
    <row r="88" spans="5:159" x14ac:dyDescent="0.25">
      <c r="E88" s="10"/>
      <c r="G88" s="8"/>
      <c r="I88" s="8"/>
      <c r="J88" s="8"/>
      <c r="K88" s="8"/>
      <c r="L88" s="8"/>
      <c r="M88" s="8"/>
      <c r="N88" s="8"/>
      <c r="O88" s="8"/>
      <c r="P88" s="8"/>
      <c r="S88" s="8"/>
      <c r="AF88" s="8"/>
      <c r="AI88" s="8"/>
      <c r="AN88" s="8"/>
      <c r="AQ88" s="8"/>
      <c r="AV88" s="8"/>
      <c r="AY88" s="8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</row>
    <row r="89" spans="5:159" x14ac:dyDescent="0.25">
      <c r="E89" s="10"/>
      <c r="G89" s="8"/>
      <c r="I89" s="8"/>
      <c r="J89" s="8"/>
      <c r="K89" s="8"/>
      <c r="L89" s="8"/>
      <c r="M89" s="8"/>
      <c r="N89" s="8"/>
      <c r="O89" s="8"/>
      <c r="P89" s="8"/>
      <c r="S89" s="8"/>
      <c r="AF89" s="8"/>
      <c r="AI89" s="8"/>
      <c r="AN89" s="8"/>
      <c r="AQ89" s="8"/>
      <c r="AV89" s="8"/>
      <c r="AY89" s="8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</row>
    <row r="90" spans="5:159" x14ac:dyDescent="0.25">
      <c r="E90" s="10"/>
      <c r="G90" s="8"/>
      <c r="I90" s="8"/>
      <c r="J90" s="8"/>
      <c r="K90" s="8"/>
      <c r="L90" s="8"/>
      <c r="M90" s="8"/>
      <c r="N90" s="8"/>
      <c r="O90" s="8"/>
      <c r="P90" s="8"/>
      <c r="S90" s="8"/>
      <c r="AF90" s="8"/>
      <c r="AI90" s="8"/>
      <c r="AN90" s="8"/>
      <c r="AQ90" s="8"/>
      <c r="AV90" s="8"/>
      <c r="AY90" s="8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</row>
    <row r="91" spans="5:159" x14ac:dyDescent="0.25">
      <c r="E91" s="10"/>
      <c r="G91" s="8"/>
      <c r="I91" s="8"/>
      <c r="J91" s="8"/>
      <c r="K91" s="8"/>
      <c r="L91" s="8"/>
      <c r="M91" s="8"/>
      <c r="N91" s="8"/>
      <c r="O91" s="8"/>
      <c r="P91" s="8"/>
      <c r="S91" s="8"/>
      <c r="AF91" s="8"/>
      <c r="AI91" s="8"/>
      <c r="AN91" s="8"/>
      <c r="AQ91" s="8"/>
      <c r="AV91" s="8"/>
      <c r="AY91" s="8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</row>
    <row r="92" spans="5:159" x14ac:dyDescent="0.25">
      <c r="E92" s="10"/>
      <c r="G92" s="8"/>
      <c r="I92" s="8"/>
      <c r="J92" s="8"/>
      <c r="K92" s="8"/>
      <c r="L92" s="8"/>
      <c r="M92" s="8"/>
      <c r="N92" s="8"/>
      <c r="O92" s="8"/>
      <c r="P92" s="8"/>
      <c r="S92" s="8"/>
      <c r="AF92" s="8"/>
      <c r="AI92" s="8"/>
      <c r="AN92" s="8"/>
      <c r="AQ92" s="8"/>
      <c r="AV92" s="8"/>
      <c r="AY92" s="8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</row>
    <row r="93" spans="5:159" x14ac:dyDescent="0.25">
      <c r="E93" s="10"/>
      <c r="G93" s="8"/>
      <c r="I93" s="8"/>
      <c r="J93" s="8"/>
      <c r="K93" s="8"/>
      <c r="L93" s="8"/>
      <c r="M93" s="8"/>
      <c r="N93" s="8"/>
      <c r="O93" s="8"/>
      <c r="P93" s="8"/>
      <c r="S93" s="8"/>
      <c r="AF93" s="8"/>
      <c r="AI93" s="8"/>
      <c r="AN93" s="8"/>
      <c r="AQ93" s="8"/>
      <c r="AV93" s="8"/>
      <c r="AY93" s="8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</row>
    <row r="94" spans="5:159" x14ac:dyDescent="0.25">
      <c r="E94" s="10"/>
      <c r="G94" s="8"/>
      <c r="I94" s="8"/>
      <c r="J94" s="8"/>
      <c r="K94" s="8"/>
      <c r="L94" s="8"/>
      <c r="M94" s="8"/>
      <c r="N94" s="8"/>
      <c r="O94" s="8"/>
      <c r="P94" s="8"/>
      <c r="S94" s="8"/>
      <c r="AF94" s="8"/>
      <c r="AI94" s="8"/>
      <c r="AN94" s="8"/>
      <c r="AQ94" s="8"/>
      <c r="AV94" s="8"/>
      <c r="AY94" s="8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</row>
    <row r="95" spans="5:159" x14ac:dyDescent="0.25">
      <c r="E95" s="10"/>
      <c r="G95" s="8"/>
      <c r="I95" s="8"/>
      <c r="J95" s="8"/>
      <c r="K95" s="8"/>
      <c r="L95" s="8"/>
      <c r="M95" s="8"/>
      <c r="N95" s="8"/>
      <c r="O95" s="8"/>
      <c r="P95" s="8"/>
      <c r="S95" s="8"/>
      <c r="AF95" s="8"/>
      <c r="AI95" s="8"/>
      <c r="AN95" s="8"/>
      <c r="AQ95" s="8"/>
      <c r="AV95" s="8"/>
      <c r="AY95" s="8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</row>
    <row r="96" spans="5:159" x14ac:dyDescent="0.25">
      <c r="E96" s="10"/>
      <c r="G96" s="8"/>
      <c r="I96" s="8"/>
      <c r="J96" s="8"/>
      <c r="K96" s="8"/>
      <c r="L96" s="8"/>
      <c r="M96" s="8"/>
      <c r="N96" s="8"/>
      <c r="O96" s="8"/>
      <c r="P96" s="8"/>
      <c r="S96" s="8"/>
      <c r="AF96" s="8"/>
      <c r="AI96" s="8"/>
      <c r="AN96" s="8"/>
      <c r="AQ96" s="8"/>
      <c r="AV96" s="8"/>
      <c r="AY96" s="8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</row>
    <row r="97" spans="1:159" x14ac:dyDescent="0.25">
      <c r="E97" s="10"/>
      <c r="G97" s="8"/>
      <c r="I97" s="8"/>
      <c r="J97" s="8"/>
      <c r="K97" s="8"/>
      <c r="L97" s="8"/>
      <c r="M97" s="8"/>
      <c r="N97" s="8"/>
      <c r="O97" s="8"/>
      <c r="P97" s="8"/>
      <c r="S97" s="8"/>
      <c r="AF97" s="8"/>
      <c r="AI97" s="8"/>
      <c r="AN97" s="8"/>
      <c r="AQ97" s="8"/>
      <c r="AV97" s="8"/>
      <c r="AY97" s="8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</row>
    <row r="98" spans="1:159" x14ac:dyDescent="0.25">
      <c r="E98" s="10"/>
      <c r="G98" s="8"/>
      <c r="I98" s="8"/>
      <c r="J98" s="8"/>
      <c r="K98" s="8"/>
      <c r="L98" s="8"/>
      <c r="M98" s="8"/>
      <c r="N98" s="8"/>
      <c r="O98" s="8"/>
      <c r="P98" s="8"/>
      <c r="S98" s="8"/>
      <c r="AF98" s="8"/>
      <c r="AI98" s="8"/>
      <c r="AN98" s="8"/>
      <c r="AQ98" s="8"/>
      <c r="AV98" s="8"/>
      <c r="AY98" s="8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</row>
    <row r="99" spans="1:159" x14ac:dyDescent="0.25">
      <c r="E99" s="10"/>
      <c r="G99" s="8"/>
      <c r="I99" s="8"/>
      <c r="J99" s="8"/>
      <c r="K99" s="8"/>
      <c r="L99" s="8"/>
      <c r="M99" s="8"/>
      <c r="N99" s="8"/>
      <c r="O99" s="8"/>
      <c r="P99" s="8"/>
      <c r="S99" s="8"/>
      <c r="AF99" s="8"/>
      <c r="AI99" s="8"/>
      <c r="AN99" s="8"/>
      <c r="AQ99" s="8"/>
      <c r="AV99" s="8"/>
      <c r="AY99" s="8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</row>
    <row r="100" spans="1:159" x14ac:dyDescent="0.25">
      <c r="E100" s="10"/>
      <c r="G100" s="8"/>
      <c r="I100" s="8"/>
      <c r="J100" s="8"/>
      <c r="K100" s="8"/>
      <c r="L100" s="8"/>
      <c r="M100" s="8"/>
      <c r="N100" s="8"/>
      <c r="O100" s="8"/>
      <c r="P100" s="8"/>
      <c r="S100" s="8"/>
      <c r="AF100" s="8"/>
      <c r="AI100" s="8"/>
      <c r="AN100" s="8"/>
      <c r="AQ100" s="8"/>
      <c r="AV100" s="8"/>
      <c r="AY100" s="8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</row>
    <row r="101" spans="1:159" x14ac:dyDescent="0.25">
      <c r="E101" s="10"/>
      <c r="G101" s="8"/>
      <c r="I101" s="8"/>
      <c r="J101" s="8"/>
      <c r="K101" s="8"/>
      <c r="L101" s="8"/>
      <c r="M101" s="8"/>
      <c r="N101" s="8"/>
      <c r="O101" s="8"/>
      <c r="P101" s="8"/>
      <c r="S101" s="8"/>
      <c r="AF101" s="8"/>
      <c r="AI101" s="8"/>
      <c r="AN101" s="8"/>
      <c r="AQ101" s="8"/>
      <c r="AV101" s="8"/>
      <c r="AY101" s="8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</row>
    <row r="102" spans="1:159" x14ac:dyDescent="0.25">
      <c r="E102" s="10"/>
      <c r="G102" s="8"/>
      <c r="I102" s="8"/>
      <c r="J102" s="8"/>
      <c r="K102" s="8"/>
      <c r="L102" s="8"/>
      <c r="M102" s="8"/>
      <c r="N102" s="8"/>
      <c r="O102" s="8"/>
      <c r="P102" s="8"/>
      <c r="S102" s="8"/>
      <c r="AF102" s="8"/>
      <c r="AI102" s="8"/>
      <c r="AN102" s="8"/>
      <c r="AQ102" s="8"/>
      <c r="AV102" s="8"/>
      <c r="AY102" s="8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</row>
    <row r="103" spans="1:159" x14ac:dyDescent="0.25">
      <c r="E103" s="10"/>
      <c r="G103" s="8"/>
      <c r="I103" s="8"/>
      <c r="J103" s="8"/>
      <c r="K103" s="8"/>
      <c r="L103" s="8"/>
      <c r="M103" s="8"/>
      <c r="N103" s="8"/>
      <c r="O103" s="8"/>
      <c r="P103" s="8"/>
      <c r="S103" s="8"/>
      <c r="AF103" s="8"/>
      <c r="AI103" s="8"/>
      <c r="AN103" s="8"/>
      <c r="AQ103" s="8"/>
      <c r="AV103" s="8"/>
      <c r="AY103" s="8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</row>
    <row r="104" spans="1:159" x14ac:dyDescent="0.25">
      <c r="E104" s="10"/>
      <c r="G104" s="8"/>
      <c r="I104" s="8"/>
      <c r="J104" s="8"/>
      <c r="K104" s="8"/>
      <c r="L104" s="8"/>
      <c r="M104" s="8"/>
      <c r="N104" s="8"/>
      <c r="O104" s="8"/>
      <c r="P104" s="8"/>
      <c r="S104" s="8"/>
      <c r="AF104" s="8"/>
      <c r="AI104" s="8"/>
      <c r="AN104" s="8"/>
      <c r="AQ104" s="8"/>
      <c r="AV104" s="8"/>
      <c r="AY104" s="8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</row>
    <row r="105" spans="1:159" x14ac:dyDescent="0.25">
      <c r="E105" s="10"/>
      <c r="G105" s="8"/>
      <c r="I105" s="8"/>
      <c r="J105" s="8"/>
      <c r="K105" s="8"/>
      <c r="L105" s="8"/>
      <c r="M105" s="8"/>
      <c r="N105" s="8"/>
      <c r="O105" s="8"/>
      <c r="P105" s="8"/>
      <c r="S105" s="8"/>
      <c r="AF105" s="8"/>
      <c r="AI105" s="8"/>
      <c r="AN105" s="8"/>
      <c r="AQ105" s="8"/>
      <c r="AV105" s="8"/>
      <c r="AY105" s="8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</row>
    <row r="106" spans="1:159" x14ac:dyDescent="0.25">
      <c r="E106" s="10"/>
      <c r="G106" s="8"/>
      <c r="I106" s="8"/>
      <c r="J106" s="8"/>
      <c r="K106" s="8"/>
      <c r="L106" s="8"/>
      <c r="M106" s="8"/>
      <c r="N106" s="8"/>
      <c r="O106" s="8"/>
      <c r="P106" s="8"/>
      <c r="S106" s="8"/>
      <c r="AF106" s="8"/>
      <c r="AI106" s="8"/>
      <c r="AN106" s="8"/>
      <c r="AQ106" s="8"/>
      <c r="AV106" s="8"/>
      <c r="AY106" s="8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</row>
    <row r="107" spans="1:159" x14ac:dyDescent="0.25">
      <c r="E107" s="10"/>
      <c r="G107" s="8"/>
      <c r="I107" s="8"/>
      <c r="J107" s="8"/>
      <c r="K107" s="8"/>
      <c r="L107" s="8"/>
      <c r="M107" s="8"/>
      <c r="N107" s="8"/>
      <c r="O107" s="8"/>
      <c r="P107" s="8"/>
      <c r="S107" s="8"/>
      <c r="AF107" s="8"/>
      <c r="AI107" s="8"/>
      <c r="AN107" s="8"/>
      <c r="AQ107" s="8"/>
      <c r="AV107" s="8"/>
      <c r="AY107" s="8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</row>
    <row r="108" spans="1:159" x14ac:dyDescent="0.25">
      <c r="E108" s="10"/>
      <c r="G108" s="8"/>
      <c r="I108" s="8"/>
      <c r="J108" s="8"/>
      <c r="K108" s="8"/>
      <c r="L108" s="8"/>
      <c r="M108" s="8"/>
      <c r="N108" s="8"/>
      <c r="O108" s="8"/>
      <c r="P108" s="8"/>
      <c r="S108" s="8"/>
      <c r="AF108" s="8"/>
      <c r="AI108" s="8"/>
      <c r="AN108" s="8"/>
      <c r="AQ108" s="8"/>
      <c r="AV108" s="8"/>
      <c r="AY108" s="8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</row>
    <row r="109" spans="1:159" x14ac:dyDescent="0.25">
      <c r="A109" s="11"/>
      <c r="D109" s="10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10"/>
      <c r="S109" s="8"/>
      <c r="T109" s="10"/>
      <c r="Y109" s="10"/>
      <c r="AB109" s="10"/>
      <c r="AF109" s="8"/>
      <c r="AG109" s="10"/>
      <c r="AI109" s="8"/>
      <c r="AJ109" s="10"/>
      <c r="AN109" s="8"/>
      <c r="AQ109" s="8"/>
      <c r="AV109" s="8"/>
      <c r="AY109" s="8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</row>
    <row r="110" spans="1:159" x14ac:dyDescent="0.25">
      <c r="A110" s="11"/>
      <c r="D110" s="10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10"/>
      <c r="S110" s="8"/>
      <c r="T110" s="10"/>
      <c r="Y110" s="10"/>
      <c r="AB110" s="10"/>
      <c r="AF110" s="8"/>
      <c r="AG110" s="10"/>
      <c r="AI110" s="8"/>
      <c r="AJ110" s="10"/>
      <c r="AN110" s="8"/>
      <c r="AQ110" s="8"/>
      <c r="AV110" s="8"/>
      <c r="AY110" s="8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</row>
    <row r="111" spans="1:159" x14ac:dyDescent="0.25">
      <c r="A111" s="11"/>
      <c r="D111" s="10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10"/>
      <c r="S111" s="8"/>
      <c r="T111" s="10"/>
      <c r="Y111" s="10"/>
      <c r="AB111" s="10"/>
      <c r="AF111" s="8"/>
      <c r="AG111" s="10"/>
      <c r="AI111" s="8"/>
      <c r="AJ111" s="10"/>
      <c r="AN111" s="8"/>
      <c r="AQ111" s="8"/>
      <c r="AV111" s="8"/>
      <c r="AY111" s="8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</row>
    <row r="112" spans="1:159" x14ac:dyDescent="0.25">
      <c r="A112" s="11"/>
      <c r="D112" s="10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10"/>
      <c r="S112" s="8"/>
      <c r="T112" s="10"/>
      <c r="Y112" s="10"/>
      <c r="AB112" s="10"/>
      <c r="AF112" s="8"/>
      <c r="AG112" s="10"/>
      <c r="AI112" s="8"/>
      <c r="AJ112" s="10"/>
      <c r="AN112" s="8"/>
      <c r="AQ112" s="8"/>
      <c r="AV112" s="8"/>
      <c r="AY112" s="8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</row>
    <row r="113" spans="1:159" x14ac:dyDescent="0.25">
      <c r="A113" s="11"/>
      <c r="D113" s="10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10"/>
      <c r="S113" s="8"/>
      <c r="T113" s="10"/>
      <c r="Y113" s="10"/>
      <c r="AB113" s="10"/>
      <c r="AF113" s="8"/>
      <c r="AG113" s="10"/>
      <c r="AI113" s="8"/>
      <c r="AJ113" s="10"/>
      <c r="AN113" s="8"/>
      <c r="AQ113" s="8"/>
      <c r="AV113" s="8"/>
      <c r="AY113" s="8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</row>
    <row r="114" spans="1:159" x14ac:dyDescent="0.25">
      <c r="A114" s="11"/>
      <c r="D114" s="10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10"/>
      <c r="S114" s="8"/>
      <c r="T114" s="10"/>
      <c r="Y114" s="10"/>
      <c r="AB114" s="10"/>
      <c r="AF114" s="8"/>
      <c r="AG114" s="10"/>
      <c r="AI114" s="8"/>
      <c r="AJ114" s="10"/>
      <c r="AN114" s="8"/>
      <c r="AQ114" s="8"/>
      <c r="AV114" s="8"/>
      <c r="AY114" s="8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</row>
    <row r="115" spans="1:159" x14ac:dyDescent="0.25">
      <c r="A115" s="11"/>
      <c r="D115" s="10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10"/>
      <c r="S115" s="8"/>
      <c r="T115" s="10"/>
      <c r="Y115" s="10"/>
      <c r="AB115" s="10"/>
      <c r="AF115" s="8"/>
      <c r="AG115" s="10"/>
      <c r="AI115" s="8"/>
      <c r="AJ115" s="10"/>
      <c r="AN115" s="8"/>
      <c r="AQ115" s="8"/>
      <c r="AV115" s="8"/>
      <c r="AY115" s="8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</row>
    <row r="116" spans="1:159" x14ac:dyDescent="0.25">
      <c r="A116" s="11"/>
      <c r="D116" s="10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10"/>
      <c r="S116" s="8"/>
      <c r="T116" s="10"/>
      <c r="Y116" s="10"/>
      <c r="AB116" s="10"/>
      <c r="AF116" s="8"/>
      <c r="AG116" s="10"/>
      <c r="AI116" s="8"/>
      <c r="AJ116" s="10"/>
      <c r="AN116" s="8"/>
      <c r="AQ116" s="8"/>
      <c r="AV116" s="8"/>
      <c r="AY116" s="8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</row>
    <row r="117" spans="1:159" x14ac:dyDescent="0.25">
      <c r="A117" s="11"/>
      <c r="D117" s="10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10"/>
      <c r="S117" s="8"/>
      <c r="T117" s="10"/>
      <c r="Y117" s="10"/>
      <c r="AB117" s="10"/>
      <c r="AF117" s="8"/>
      <c r="AG117" s="10"/>
      <c r="AI117" s="8"/>
      <c r="AJ117" s="10"/>
      <c r="AN117" s="8"/>
      <c r="AQ117" s="8"/>
      <c r="AV117" s="8"/>
      <c r="AY117" s="8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</row>
    <row r="118" spans="1:159" x14ac:dyDescent="0.25">
      <c r="A118" s="11"/>
      <c r="D118" s="10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10"/>
      <c r="S118" s="8"/>
      <c r="T118" s="10"/>
      <c r="Y118" s="10"/>
      <c r="AB118" s="10"/>
      <c r="AF118" s="8"/>
      <c r="AG118" s="10"/>
      <c r="AI118" s="8"/>
      <c r="AJ118" s="10"/>
      <c r="AN118" s="8"/>
      <c r="AQ118" s="8"/>
      <c r="AV118" s="8"/>
      <c r="AY118" s="8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</row>
    <row r="119" spans="1:159" x14ac:dyDescent="0.25">
      <c r="A119" s="11"/>
      <c r="D119" s="10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10"/>
      <c r="S119" s="8"/>
      <c r="T119" s="10"/>
      <c r="Y119" s="10"/>
      <c r="AB119" s="10"/>
      <c r="AF119" s="8"/>
      <c r="AG119" s="10"/>
      <c r="AI119" s="8"/>
      <c r="AJ119" s="10"/>
      <c r="AN119" s="8"/>
      <c r="AQ119" s="8"/>
      <c r="AV119" s="8"/>
      <c r="AY119" s="8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</row>
    <row r="120" spans="1:159" x14ac:dyDescent="0.25">
      <c r="A120" s="11"/>
      <c r="D120" s="10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10"/>
      <c r="S120" s="8"/>
      <c r="T120" s="10"/>
      <c r="Y120" s="10"/>
      <c r="AB120" s="10"/>
      <c r="AF120" s="8"/>
      <c r="AG120" s="10"/>
      <c r="AI120" s="8"/>
      <c r="AJ120" s="10"/>
      <c r="AN120" s="8"/>
      <c r="AQ120" s="8"/>
      <c r="AV120" s="8"/>
      <c r="AY120" s="8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</row>
    <row r="121" spans="1:159" x14ac:dyDescent="0.25">
      <c r="A121" s="11"/>
      <c r="D121" s="10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10"/>
      <c r="S121" s="8"/>
      <c r="T121" s="10"/>
      <c r="Y121" s="10"/>
      <c r="AB121" s="10"/>
      <c r="AF121" s="8"/>
      <c r="AG121" s="10"/>
      <c r="AI121" s="8"/>
      <c r="AJ121" s="10"/>
      <c r="AN121" s="8"/>
      <c r="AQ121" s="8"/>
      <c r="AV121" s="8"/>
      <c r="AY121" s="8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</row>
    <row r="122" spans="1:159" x14ac:dyDescent="0.25">
      <c r="A122" s="11"/>
      <c r="D122" s="10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10"/>
      <c r="S122" s="8"/>
      <c r="T122" s="10"/>
      <c r="Y122" s="10"/>
      <c r="AB122" s="10"/>
      <c r="AF122" s="8"/>
      <c r="AG122" s="10"/>
      <c r="AI122" s="8"/>
      <c r="AJ122" s="10"/>
      <c r="AN122" s="8"/>
      <c r="AQ122" s="8"/>
      <c r="AV122" s="8"/>
      <c r="AY122" s="8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</row>
    <row r="123" spans="1:159" x14ac:dyDescent="0.25">
      <c r="A123" s="11"/>
      <c r="D123" s="10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10"/>
      <c r="S123" s="8"/>
      <c r="T123" s="10"/>
      <c r="Y123" s="10"/>
      <c r="AB123" s="10"/>
      <c r="AF123" s="8"/>
      <c r="AG123" s="10"/>
      <c r="AI123" s="8"/>
      <c r="AJ123" s="10"/>
      <c r="AN123" s="8"/>
      <c r="AQ123" s="8"/>
      <c r="AV123" s="8"/>
      <c r="AY123" s="8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</row>
    <row r="124" spans="1:159" x14ac:dyDescent="0.25">
      <c r="A124" s="10"/>
      <c r="D124" s="10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10"/>
      <c r="S124" s="8"/>
      <c r="T124" s="10"/>
      <c r="Y124" s="10"/>
      <c r="AB124" s="10"/>
      <c r="AF124" s="8"/>
      <c r="AG124" s="10"/>
      <c r="AI124" s="8"/>
      <c r="AJ124" s="10"/>
      <c r="AN124" s="8"/>
      <c r="AQ124" s="8"/>
      <c r="AV124" s="8"/>
      <c r="AY124" s="8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</row>
    <row r="125" spans="1:159" x14ac:dyDescent="0.25">
      <c r="A125" s="10"/>
      <c r="D125" s="10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10"/>
      <c r="S125" s="8"/>
      <c r="T125" s="10"/>
      <c r="Y125" s="10"/>
      <c r="AB125" s="10"/>
      <c r="AF125" s="8"/>
      <c r="AG125" s="10"/>
      <c r="AI125" s="8"/>
      <c r="AJ125" s="10"/>
      <c r="AN125" s="8"/>
      <c r="AQ125" s="8"/>
      <c r="AV125" s="8"/>
      <c r="AY125" s="8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</row>
    <row r="126" spans="1:159" x14ac:dyDescent="0.25">
      <c r="A126" s="10"/>
      <c r="D126" s="10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10"/>
      <c r="S126" s="8"/>
      <c r="T126" s="10"/>
      <c r="Y126" s="10"/>
      <c r="AB126" s="10"/>
      <c r="AF126" s="8"/>
      <c r="AG126" s="10"/>
      <c r="AI126" s="8"/>
      <c r="AJ126" s="10"/>
      <c r="AN126" s="8"/>
      <c r="AQ126" s="8"/>
      <c r="AV126" s="8"/>
      <c r="AY126" s="8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</row>
    <row r="127" spans="1:159" x14ac:dyDescent="0.25">
      <c r="A127" s="10"/>
      <c r="D127" s="10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10"/>
      <c r="S127" s="8"/>
      <c r="T127" s="10"/>
      <c r="Y127" s="10"/>
      <c r="AB127" s="10"/>
      <c r="AF127" s="8"/>
      <c r="AG127" s="10"/>
      <c r="AI127" s="8"/>
      <c r="AJ127" s="10"/>
      <c r="AN127" s="8"/>
      <c r="AQ127" s="8"/>
      <c r="AV127" s="8"/>
      <c r="AY127" s="8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</row>
  </sheetData>
  <sheetProtection formatColumns="0" formatRows="0"/>
  <pageMargins left="0.70866141732283505" right="0.70866141732283505" top="0.74803149606299202" bottom="0.74803149606299202" header="0.31496062992126" footer="0.31496062992126"/>
  <pageSetup paperSize="9" scale="10" orientation="landscape" horizontalDpi="4294967295" verticalDpi="4294967295" r:id="rId1"/>
  <colBreaks count="9" manualBreakCount="9">
    <brk id="19" max="1048575" man="1"/>
    <brk id="35" max="1048575" man="1"/>
    <brk id="55" max="1048575" man="1"/>
    <brk id="67" max="1048575" man="1"/>
    <brk id="83" max="1048575" man="1"/>
    <brk id="147" max="95" man="1"/>
    <brk id="183" max="1048575" man="1"/>
    <brk id="207" max="1048575" man="1"/>
    <brk id="215" max="9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S127"/>
  <sheetViews>
    <sheetView tabSelected="1" zoomScale="112" zoomScaleNormal="112" zoomScaleSheetLayoutView="100" workbookViewId="0">
      <pane xSplit="2" ySplit="5" topLeftCell="C24" activePane="bottomRight" state="frozen"/>
      <selection activeCell="R49" sqref="R49"/>
      <selection pane="topRight" activeCell="R49" sqref="R49"/>
      <selection pane="bottomLeft" activeCell="R49" sqref="R49"/>
      <selection pane="bottomRight" activeCell="A38" sqref="A38:XFD38"/>
    </sheetView>
  </sheetViews>
  <sheetFormatPr defaultColWidth="8.85546875" defaultRowHeight="15" x14ac:dyDescent="0.25"/>
  <cols>
    <col min="1" max="1" width="11" style="8" customWidth="1"/>
    <col min="2" max="2" width="27.140625" style="8" customWidth="1"/>
    <col min="3" max="6" width="12" style="8" customWidth="1"/>
    <col min="7" max="16" width="12" style="10" customWidth="1"/>
    <col min="17" max="18" width="12.140625" style="8" customWidth="1"/>
    <col min="19" max="19" width="12.140625" style="10" customWidth="1"/>
    <col min="20" max="20" width="12.140625" style="8" customWidth="1"/>
    <col min="21" max="21" width="9.140625" style="8" customWidth="1"/>
    <col min="22" max="22" width="11.5703125" style="8" customWidth="1"/>
    <col min="23" max="23" width="12.140625" style="8" customWidth="1"/>
    <col min="24" max="24" width="10.7109375" style="10" customWidth="1"/>
    <col min="25" max="30" width="9.140625" style="8" customWidth="1"/>
    <col min="31" max="31" width="10.28515625" style="10" customWidth="1"/>
    <col min="32" max="33" width="9.140625" style="8" customWidth="1"/>
    <col min="34" max="34" width="10.28515625" style="8" customWidth="1"/>
    <col min="35" max="35" width="10.42578125" style="8" customWidth="1"/>
    <col min="36" max="36" width="10.5703125" style="10" customWidth="1"/>
    <col min="37" max="37" width="10.42578125" style="8" customWidth="1"/>
    <col min="38" max="38" width="10" style="8" customWidth="1"/>
    <col min="39" max="39" width="11.5703125" style="10" customWidth="1"/>
    <col min="40" max="41" width="9.140625" style="8" customWidth="1"/>
    <col min="42" max="42" width="11.85546875" style="8" customWidth="1"/>
    <col min="43" max="43" width="11.28515625" style="8" customWidth="1"/>
    <col min="44" max="44" width="11.7109375" style="10" customWidth="1"/>
    <col min="45" max="45" width="9.140625" style="8" customWidth="1"/>
    <col min="46" max="46" width="10.85546875" style="8" customWidth="1"/>
    <col min="47" max="47" width="10.85546875" style="10" customWidth="1"/>
    <col min="48" max="48" width="11" style="8" customWidth="1"/>
    <col min="49" max="51" width="11.42578125" style="8" customWidth="1"/>
    <col min="52" max="79" width="9.140625" style="8" customWidth="1"/>
    <col min="80" max="80" width="12.42578125" style="8" customWidth="1"/>
    <col min="81" max="102" width="9.140625" style="8" customWidth="1"/>
    <col min="103" max="103" width="12.140625" style="8" customWidth="1"/>
    <col min="104" max="107" width="9.140625" style="8" customWidth="1"/>
    <col min="108" max="112" width="9.140625" style="8" hidden="1" customWidth="1"/>
    <col min="113" max="113" width="9.140625" style="8" customWidth="1"/>
    <col min="114" max="118" width="9.140625" style="8" hidden="1" customWidth="1"/>
    <col min="119" max="119" width="9.140625" style="8" customWidth="1"/>
    <col min="120" max="124" width="9.140625" style="8" hidden="1" customWidth="1"/>
    <col min="125" max="125" width="9.140625" style="8" customWidth="1"/>
    <col min="126" max="130" width="9.140625" style="8" hidden="1" customWidth="1"/>
    <col min="131" max="131" width="9.140625" style="8" customWidth="1"/>
    <col min="132" max="136" width="9.140625" style="8" hidden="1" customWidth="1"/>
    <col min="137" max="137" width="9.140625" style="10" customWidth="1"/>
    <col min="138" max="142" width="9.140625" style="10" hidden="1" customWidth="1"/>
    <col min="143" max="143" width="9.140625" style="10" customWidth="1"/>
    <col min="144" max="148" width="9.140625" style="10" hidden="1" customWidth="1"/>
    <col min="149" max="149" width="9.140625" style="10" customWidth="1"/>
    <col min="150" max="154" width="9.140625" style="10" hidden="1" customWidth="1"/>
    <col min="155" max="155" width="9.140625" style="10" customWidth="1"/>
    <col min="156" max="185" width="9.140625" style="8" customWidth="1"/>
    <col min="186" max="186" width="9.140625" style="8" hidden="1" customWidth="1"/>
    <col min="187" max="194" width="9.140625" style="8" customWidth="1"/>
    <col min="195" max="195" width="9.140625" style="8" hidden="1" customWidth="1"/>
    <col min="196" max="200" width="9.140625" style="8" customWidth="1"/>
    <col min="201" max="201" width="9.140625" style="8" hidden="1" customWidth="1"/>
    <col min="202" max="211" width="9.140625" style="8" customWidth="1"/>
    <col min="212" max="215" width="8.85546875" style="8"/>
    <col min="216" max="216" width="12.7109375" style="8" bestFit="1" customWidth="1"/>
    <col min="217" max="16384" width="8.85546875" style="8"/>
  </cols>
  <sheetData>
    <row r="1" spans="1:188" ht="15.75" x14ac:dyDescent="0.25">
      <c r="A1" s="8" t="s">
        <v>53</v>
      </c>
      <c r="B1" s="9" t="s">
        <v>66</v>
      </c>
      <c r="AT1" s="11"/>
    </row>
    <row r="2" spans="1:188" ht="15.75" x14ac:dyDescent="0.25">
      <c r="A2" s="1" t="s">
        <v>52</v>
      </c>
      <c r="I2" s="10" t="str">
        <f>[1]GSVA_cur!$I$3</f>
        <v>As on 17.03.2025</v>
      </c>
    </row>
    <row r="3" spans="1:188" ht="15.75" x14ac:dyDescent="0.25">
      <c r="A3" s="1"/>
    </row>
    <row r="4" spans="1:188" ht="15.75" x14ac:dyDescent="0.25">
      <c r="A4" s="1"/>
      <c r="D4" s="23"/>
      <c r="E4" s="12"/>
      <c r="F4" s="12" t="s">
        <v>57</v>
      </c>
      <c r="X4" s="8"/>
      <c r="AE4" s="8"/>
      <c r="AJ4" s="8"/>
      <c r="AM4" s="8"/>
      <c r="AR4" s="8"/>
      <c r="AU4" s="8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</row>
    <row r="5" spans="1:188" ht="15.75" x14ac:dyDescent="0.25">
      <c r="A5" s="30" t="s">
        <v>0</v>
      </c>
      <c r="B5" s="13" t="s">
        <v>1</v>
      </c>
      <c r="C5" s="14" t="s">
        <v>21</v>
      </c>
      <c r="D5" s="14" t="s">
        <v>22</v>
      </c>
      <c r="E5" s="14" t="s">
        <v>23</v>
      </c>
      <c r="F5" s="14" t="s">
        <v>56</v>
      </c>
      <c r="G5" s="15" t="s">
        <v>65</v>
      </c>
      <c r="H5" s="15" t="s">
        <v>67</v>
      </c>
      <c r="I5" s="15" t="s">
        <v>68</v>
      </c>
      <c r="J5" s="15" t="s">
        <v>69</v>
      </c>
      <c r="K5" s="15" t="s">
        <v>70</v>
      </c>
      <c r="L5" s="15" t="s">
        <v>71</v>
      </c>
      <c r="M5" s="15" t="s">
        <v>72</v>
      </c>
      <c r="N5" s="15" t="s">
        <v>73</v>
      </c>
      <c r="O5" s="16" t="s">
        <v>74</v>
      </c>
      <c r="X5" s="8"/>
      <c r="AE5" s="8"/>
      <c r="AJ5" s="8"/>
      <c r="AM5" s="8"/>
      <c r="AR5" s="8"/>
      <c r="AU5" s="8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</row>
    <row r="6" spans="1:188" s="20" customFormat="1" ht="30" x14ac:dyDescent="0.25">
      <c r="A6" s="31" t="s">
        <v>26</v>
      </c>
      <c r="B6" s="4" t="s">
        <v>2</v>
      </c>
      <c r="C6" s="18">
        <f>SUM(C7:C10)</f>
        <v>11983.740920999999</v>
      </c>
      <c r="D6" s="18">
        <f t="shared" ref="D6:F6" si="0">SUM(D7:D10)</f>
        <v>11488.596693227091</v>
      </c>
      <c r="E6" s="18">
        <f t="shared" si="0"/>
        <v>11644.066039526466</v>
      </c>
      <c r="F6" s="18">
        <f t="shared" si="0"/>
        <v>11557.260772896216</v>
      </c>
      <c r="G6" s="18">
        <f t="shared" ref="G6:O6" si="1">SUM(G7:G10)</f>
        <v>12342.677588820463</v>
      </c>
      <c r="H6" s="18">
        <f t="shared" si="1"/>
        <v>11692.24690868721</v>
      </c>
      <c r="I6" s="18">
        <f t="shared" si="1"/>
        <v>11888</v>
      </c>
      <c r="J6" s="18">
        <f t="shared" si="1"/>
        <v>13318</v>
      </c>
      <c r="K6" s="18">
        <f t="shared" si="1"/>
        <v>15321</v>
      </c>
      <c r="L6" s="18">
        <f t="shared" si="1"/>
        <v>14113</v>
      </c>
      <c r="M6" s="18">
        <f t="shared" si="1"/>
        <v>14921</v>
      </c>
      <c r="N6" s="18">
        <f t="shared" si="1"/>
        <v>14417</v>
      </c>
      <c r="O6" s="38">
        <f t="shared" si="1"/>
        <v>14440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F6" s="21"/>
    </row>
    <row r="7" spans="1:188" ht="15.75" x14ac:dyDescent="0.25">
      <c r="A7" s="32">
        <v>1.1000000000000001</v>
      </c>
      <c r="B7" s="3" t="s">
        <v>59</v>
      </c>
      <c r="C7" s="50">
        <v>749.36532099999977</v>
      </c>
      <c r="D7" s="50">
        <v>698.15247011952192</v>
      </c>
      <c r="E7" s="50">
        <v>594.18765189316127</v>
      </c>
      <c r="F7" s="50">
        <v>498.74709711236073</v>
      </c>
      <c r="G7" s="50">
        <v>469.08298910468966</v>
      </c>
      <c r="H7" s="50">
        <v>426.65720015063062</v>
      </c>
      <c r="I7" s="50">
        <v>397</v>
      </c>
      <c r="J7" s="50">
        <v>351</v>
      </c>
      <c r="K7" s="43">
        <v>332</v>
      </c>
      <c r="L7" s="43">
        <v>261</v>
      </c>
      <c r="M7" s="43">
        <v>202</v>
      </c>
      <c r="N7" s="43">
        <v>127</v>
      </c>
      <c r="O7" s="39">
        <v>135</v>
      </c>
      <c r="P7" s="11"/>
      <c r="Q7" s="23"/>
      <c r="R7" s="23"/>
      <c r="S7" s="11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10"/>
      <c r="GD7" s="10"/>
      <c r="GE7" s="10"/>
    </row>
    <row r="8" spans="1:188" ht="15.75" x14ac:dyDescent="0.25">
      <c r="A8" s="32">
        <v>1.2</v>
      </c>
      <c r="B8" s="3" t="s">
        <v>60</v>
      </c>
      <c r="C8" s="50">
        <v>10739.375599999999</v>
      </c>
      <c r="D8" s="50">
        <v>10438.44422310757</v>
      </c>
      <c r="E8" s="50">
        <v>10624.895411407886</v>
      </c>
      <c r="F8" s="50">
        <v>10602.53216430001</v>
      </c>
      <c r="G8" s="50">
        <v>11394.678730459498</v>
      </c>
      <c r="H8" s="50">
        <v>10087.281397100358</v>
      </c>
      <c r="I8" s="50">
        <v>10435</v>
      </c>
      <c r="J8" s="50">
        <v>10990</v>
      </c>
      <c r="K8" s="43">
        <v>11735</v>
      </c>
      <c r="L8" s="43">
        <v>12242</v>
      </c>
      <c r="M8" s="43">
        <v>13098</v>
      </c>
      <c r="N8" s="43">
        <v>12649</v>
      </c>
      <c r="O8" s="39">
        <v>12786</v>
      </c>
      <c r="P8" s="11"/>
      <c r="Q8" s="23"/>
      <c r="R8" s="23"/>
      <c r="S8" s="11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10"/>
      <c r="GD8" s="10"/>
      <c r="GE8" s="10"/>
    </row>
    <row r="9" spans="1:188" ht="15.75" x14ac:dyDescent="0.25">
      <c r="A9" s="32">
        <v>1.3</v>
      </c>
      <c r="B9" s="3" t="s">
        <v>61</v>
      </c>
      <c r="C9" s="50">
        <v>288</v>
      </c>
      <c r="D9" s="50">
        <v>310</v>
      </c>
      <c r="E9" s="50">
        <v>333</v>
      </c>
      <c r="F9" s="50">
        <v>358</v>
      </c>
      <c r="G9" s="50">
        <v>374</v>
      </c>
      <c r="H9" s="50">
        <v>1073.3536889545801</v>
      </c>
      <c r="I9" s="50">
        <v>945</v>
      </c>
      <c r="J9" s="50">
        <v>1868</v>
      </c>
      <c r="K9" s="43">
        <v>3145</v>
      </c>
      <c r="L9" s="43">
        <v>1498</v>
      </c>
      <c r="M9" s="43">
        <v>1508</v>
      </c>
      <c r="N9" s="43">
        <v>1527</v>
      </c>
      <c r="O9" s="39">
        <v>1405</v>
      </c>
      <c r="P9" s="11"/>
      <c r="Q9" s="23"/>
      <c r="R9" s="23"/>
      <c r="S9" s="11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10"/>
      <c r="GD9" s="10"/>
      <c r="GE9" s="10"/>
    </row>
    <row r="10" spans="1:188" ht="15.75" x14ac:dyDescent="0.25">
      <c r="A10" s="32">
        <v>1.4</v>
      </c>
      <c r="B10" s="3" t="s">
        <v>62</v>
      </c>
      <c r="C10" s="50">
        <v>207</v>
      </c>
      <c r="D10" s="50">
        <v>42</v>
      </c>
      <c r="E10" s="50">
        <v>91.982976225418255</v>
      </c>
      <c r="F10" s="50">
        <v>97.981511483846376</v>
      </c>
      <c r="G10" s="50">
        <v>104.91586925627665</v>
      </c>
      <c r="H10" s="50">
        <v>104.95462248164188</v>
      </c>
      <c r="I10" s="50">
        <v>111</v>
      </c>
      <c r="J10" s="50">
        <v>109</v>
      </c>
      <c r="K10" s="43">
        <v>109</v>
      </c>
      <c r="L10" s="43">
        <v>112</v>
      </c>
      <c r="M10" s="43">
        <v>113</v>
      </c>
      <c r="N10" s="43">
        <v>114</v>
      </c>
      <c r="O10" s="39">
        <v>114</v>
      </c>
      <c r="P10" s="11"/>
      <c r="Q10" s="23"/>
      <c r="R10" s="23"/>
      <c r="S10" s="11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10"/>
      <c r="GD10" s="10"/>
      <c r="GE10" s="10"/>
    </row>
    <row r="11" spans="1:188" ht="15.75" x14ac:dyDescent="0.25">
      <c r="A11" s="32" t="s">
        <v>31</v>
      </c>
      <c r="B11" s="3" t="s">
        <v>3</v>
      </c>
      <c r="C11" s="50">
        <v>201.56780000000001</v>
      </c>
      <c r="D11" s="50">
        <v>170.77233005385315</v>
      </c>
      <c r="E11" s="50">
        <v>135.69082627079183</v>
      </c>
      <c r="F11" s="50">
        <v>129.0972446792893</v>
      </c>
      <c r="G11" s="50">
        <v>144.22559653611282</v>
      </c>
      <c r="H11" s="50">
        <v>164.20325730875533</v>
      </c>
      <c r="I11" s="50">
        <v>225</v>
      </c>
      <c r="J11" s="50">
        <v>0</v>
      </c>
      <c r="K11" s="43">
        <v>51</v>
      </c>
      <c r="L11" s="43">
        <v>0</v>
      </c>
      <c r="M11" s="43">
        <v>0</v>
      </c>
      <c r="N11" s="43">
        <v>0</v>
      </c>
      <c r="O11" s="39">
        <v>0</v>
      </c>
      <c r="P11" s="11"/>
      <c r="Q11" s="23"/>
      <c r="R11" s="23"/>
      <c r="S11" s="11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10"/>
      <c r="GD11" s="10"/>
      <c r="GE11" s="10"/>
    </row>
    <row r="12" spans="1:188" s="21" customFormat="1" ht="15.75" x14ac:dyDescent="0.25">
      <c r="A12" s="33"/>
      <c r="B12" s="5" t="s">
        <v>28</v>
      </c>
      <c r="C12" s="24">
        <f>C6+C11</f>
        <v>12185.308720999999</v>
      </c>
      <c r="D12" s="24">
        <f t="shared" ref="D12:F12" si="2">D6+D11</f>
        <v>11659.369023280944</v>
      </c>
      <c r="E12" s="24">
        <f t="shared" si="2"/>
        <v>11779.756865797257</v>
      </c>
      <c r="F12" s="24">
        <f t="shared" si="2"/>
        <v>11686.358017575505</v>
      </c>
      <c r="G12" s="24">
        <f t="shared" ref="G12:O12" si="3">G6+G11</f>
        <v>12486.903185356576</v>
      </c>
      <c r="H12" s="24">
        <f t="shared" si="3"/>
        <v>11856.450165995964</v>
      </c>
      <c r="I12" s="24">
        <f t="shared" si="3"/>
        <v>12113</v>
      </c>
      <c r="J12" s="24">
        <f t="shared" si="3"/>
        <v>13318</v>
      </c>
      <c r="K12" s="24">
        <f t="shared" si="3"/>
        <v>15372</v>
      </c>
      <c r="L12" s="24">
        <f t="shared" si="3"/>
        <v>14113</v>
      </c>
      <c r="M12" s="24">
        <f t="shared" si="3"/>
        <v>14921</v>
      </c>
      <c r="N12" s="24">
        <f t="shared" si="3"/>
        <v>14417</v>
      </c>
      <c r="O12" s="40">
        <f t="shared" si="3"/>
        <v>14440</v>
      </c>
      <c r="P12" s="11"/>
      <c r="Q12" s="23"/>
      <c r="R12" s="23"/>
      <c r="S12" s="11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0"/>
      <c r="GD12" s="20"/>
      <c r="GE12" s="20"/>
    </row>
    <row r="13" spans="1:188" s="10" customFormat="1" ht="15.75" x14ac:dyDescent="0.25">
      <c r="A13" s="34" t="s">
        <v>32</v>
      </c>
      <c r="B13" s="2" t="s">
        <v>4</v>
      </c>
      <c r="C13" s="50">
        <v>91508</v>
      </c>
      <c r="D13" s="50">
        <v>100609.32908366533</v>
      </c>
      <c r="E13" s="50">
        <v>115811.89521573232</v>
      </c>
      <c r="F13" s="50">
        <v>83713.18097779472</v>
      </c>
      <c r="G13" s="50">
        <v>85359.950653532869</v>
      </c>
      <c r="H13" s="50">
        <v>106213.2624233852</v>
      </c>
      <c r="I13" s="50">
        <v>92628</v>
      </c>
      <c r="J13" s="50">
        <v>115051</v>
      </c>
      <c r="K13" s="45">
        <v>110396</v>
      </c>
      <c r="L13" s="45">
        <v>89047</v>
      </c>
      <c r="M13" s="45">
        <v>79334</v>
      </c>
      <c r="N13" s="45">
        <v>70746</v>
      </c>
      <c r="O13" s="41">
        <v>79043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F13" s="8"/>
    </row>
    <row r="14" spans="1:188" ht="30" x14ac:dyDescent="0.25">
      <c r="A14" s="32" t="s">
        <v>33</v>
      </c>
      <c r="B14" s="3" t="s">
        <v>5</v>
      </c>
      <c r="C14" s="50">
        <v>17701.446</v>
      </c>
      <c r="D14" s="50">
        <v>18189.289824841395</v>
      </c>
      <c r="E14" s="50">
        <v>17817.097916440169</v>
      </c>
      <c r="F14" s="50">
        <v>18226.362307970809</v>
      </c>
      <c r="G14" s="50">
        <v>44634.966252813108</v>
      </c>
      <c r="H14" s="50">
        <v>25124.653585067921</v>
      </c>
      <c r="I14" s="50">
        <v>29346</v>
      </c>
      <c r="J14" s="50">
        <v>35719</v>
      </c>
      <c r="K14" s="44">
        <v>48859</v>
      </c>
      <c r="L14" s="44">
        <v>39901</v>
      </c>
      <c r="M14" s="44">
        <v>33146</v>
      </c>
      <c r="N14" s="44">
        <v>28011</v>
      </c>
      <c r="O14" s="39">
        <v>36588</v>
      </c>
      <c r="P14" s="11"/>
      <c r="Q14" s="23"/>
      <c r="R14" s="23"/>
      <c r="S14" s="11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11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11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11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10"/>
      <c r="GD14" s="10"/>
      <c r="GE14" s="10"/>
    </row>
    <row r="15" spans="1:188" ht="15.75" x14ac:dyDescent="0.25">
      <c r="A15" s="32" t="s">
        <v>34</v>
      </c>
      <c r="B15" s="3" t="s">
        <v>6</v>
      </c>
      <c r="C15" s="50">
        <v>108497.60299999999</v>
      </c>
      <c r="D15" s="50">
        <v>99278.041307814259</v>
      </c>
      <c r="E15" s="50">
        <v>105673.53663331211</v>
      </c>
      <c r="F15" s="50">
        <v>106364.62786078356</v>
      </c>
      <c r="G15" s="50">
        <v>110702.11460275353</v>
      </c>
      <c r="H15" s="50">
        <v>114471.30241718386</v>
      </c>
      <c r="I15" s="50">
        <v>116933</v>
      </c>
      <c r="J15" s="50">
        <v>126885</v>
      </c>
      <c r="K15" s="45">
        <v>123847</v>
      </c>
      <c r="L15" s="45">
        <v>118252</v>
      </c>
      <c r="M15" s="45">
        <v>137761</v>
      </c>
      <c r="N15" s="45">
        <v>151875</v>
      </c>
      <c r="O15" s="39">
        <v>162438</v>
      </c>
      <c r="P15" s="11"/>
      <c r="Q15" s="23"/>
      <c r="R15" s="23"/>
      <c r="S15" s="11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11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11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11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10"/>
      <c r="GD15" s="10"/>
      <c r="GE15" s="10"/>
    </row>
    <row r="16" spans="1:188" s="21" customFormat="1" ht="15.75" x14ac:dyDescent="0.25">
      <c r="A16" s="33"/>
      <c r="B16" s="5" t="s">
        <v>29</v>
      </c>
      <c r="C16" s="24">
        <f>+C13+C14+C15</f>
        <v>217707.049</v>
      </c>
      <c r="D16" s="24">
        <f t="shared" ref="D16:F16" si="4">+D13+D14+D15</f>
        <v>218076.660216321</v>
      </c>
      <c r="E16" s="24">
        <f t="shared" si="4"/>
        <v>239302.52976548462</v>
      </c>
      <c r="F16" s="24">
        <f t="shared" si="4"/>
        <v>208304.17114654908</v>
      </c>
      <c r="G16" s="24">
        <f t="shared" ref="G16:K16" si="5">+G13+G14+G15</f>
        <v>240697.03150909953</v>
      </c>
      <c r="H16" s="24">
        <f t="shared" si="5"/>
        <v>245809.21842563699</v>
      </c>
      <c r="I16" s="24">
        <f t="shared" si="5"/>
        <v>238907</v>
      </c>
      <c r="J16" s="24">
        <f t="shared" si="5"/>
        <v>277655</v>
      </c>
      <c r="K16" s="24">
        <f t="shared" si="5"/>
        <v>283102</v>
      </c>
      <c r="L16" s="24">
        <f t="shared" ref="L16:O16" si="6">+L13+L14+L15</f>
        <v>247200</v>
      </c>
      <c r="M16" s="24">
        <f t="shared" si="6"/>
        <v>250241</v>
      </c>
      <c r="N16" s="24">
        <f t="shared" si="6"/>
        <v>250632</v>
      </c>
      <c r="O16" s="40">
        <f t="shared" si="6"/>
        <v>278069</v>
      </c>
      <c r="P16" s="11"/>
      <c r="Q16" s="23"/>
      <c r="R16" s="23"/>
      <c r="S16" s="11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19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19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19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0"/>
      <c r="GD16" s="20"/>
      <c r="GE16" s="20"/>
    </row>
    <row r="17" spans="1:188" s="20" customFormat="1" ht="30" x14ac:dyDescent="0.25">
      <c r="A17" s="31" t="s">
        <v>35</v>
      </c>
      <c r="B17" s="4" t="s">
        <v>7</v>
      </c>
      <c r="C17" s="18">
        <f>C18+C19</f>
        <v>605974.7916</v>
      </c>
      <c r="D17" s="18">
        <f t="shared" ref="D17:F17" si="7">D18+D19</f>
        <v>673905.52299817128</v>
      </c>
      <c r="E17" s="18">
        <f t="shared" si="7"/>
        <v>729025.56988859351</v>
      </c>
      <c r="F17" s="18">
        <f t="shared" si="7"/>
        <v>743606.60003540898</v>
      </c>
      <c r="G17" s="18">
        <f t="shared" ref="G17:K17" si="8">G18+G19</f>
        <v>788773.45879714005</v>
      </c>
      <c r="H17" s="18">
        <f t="shared" si="8"/>
        <v>872289.53493938502</v>
      </c>
      <c r="I17" s="18">
        <f t="shared" si="8"/>
        <v>963425</v>
      </c>
      <c r="J17" s="18">
        <f t="shared" si="8"/>
        <v>1024078</v>
      </c>
      <c r="K17" s="18">
        <f t="shared" si="8"/>
        <v>1110312</v>
      </c>
      <c r="L17" s="18">
        <f t="shared" ref="L17:O17" si="9">L18+L19</f>
        <v>824180</v>
      </c>
      <c r="M17" s="18">
        <f t="shared" si="9"/>
        <v>915500</v>
      </c>
      <c r="N17" s="18">
        <f t="shared" si="9"/>
        <v>1030760</v>
      </c>
      <c r="O17" s="38">
        <f t="shared" si="9"/>
        <v>1106642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F17" s="21"/>
    </row>
    <row r="18" spans="1:188" ht="15.75" x14ac:dyDescent="0.25">
      <c r="A18" s="32">
        <v>6.1</v>
      </c>
      <c r="B18" s="3" t="s">
        <v>8</v>
      </c>
      <c r="C18" s="50">
        <v>550773.12289999996</v>
      </c>
      <c r="D18" s="50">
        <v>617347.9879565197</v>
      </c>
      <c r="E18" s="50">
        <v>671281.30932743708</v>
      </c>
      <c r="F18" s="50">
        <v>684438.95298976661</v>
      </c>
      <c r="G18" s="50">
        <v>725053.08644642052</v>
      </c>
      <c r="H18" s="50">
        <v>803637.13298780168</v>
      </c>
      <c r="I18" s="50">
        <v>886502</v>
      </c>
      <c r="J18" s="50">
        <v>942368</v>
      </c>
      <c r="K18" s="43">
        <v>1023217</v>
      </c>
      <c r="L18" s="43">
        <v>783932</v>
      </c>
      <c r="M18" s="43">
        <v>860930</v>
      </c>
      <c r="N18" s="43">
        <v>937426</v>
      </c>
      <c r="O18" s="39">
        <v>1006775</v>
      </c>
      <c r="P18" s="11"/>
      <c r="Q18" s="23"/>
      <c r="R18" s="23"/>
      <c r="S18" s="11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10"/>
      <c r="GD18" s="10"/>
      <c r="GE18" s="10"/>
    </row>
    <row r="19" spans="1:188" ht="15.75" x14ac:dyDescent="0.25">
      <c r="A19" s="32">
        <v>6.2</v>
      </c>
      <c r="B19" s="3" t="s">
        <v>9</v>
      </c>
      <c r="C19" s="50">
        <v>55201.668700000002</v>
      </c>
      <c r="D19" s="50">
        <v>56557.535041651572</v>
      </c>
      <c r="E19" s="50">
        <v>57744.260561156429</v>
      </c>
      <c r="F19" s="50">
        <v>59167.647045642341</v>
      </c>
      <c r="G19" s="50">
        <v>63720.372350719568</v>
      </c>
      <c r="H19" s="50">
        <v>68652.401951583277</v>
      </c>
      <c r="I19" s="50">
        <v>76923</v>
      </c>
      <c r="J19" s="50">
        <v>81710</v>
      </c>
      <c r="K19" s="43">
        <v>87095</v>
      </c>
      <c r="L19" s="43">
        <v>40248</v>
      </c>
      <c r="M19" s="43">
        <v>54570</v>
      </c>
      <c r="N19" s="43">
        <v>93334</v>
      </c>
      <c r="O19" s="39">
        <v>99867</v>
      </c>
      <c r="P19" s="11"/>
      <c r="Q19" s="23"/>
      <c r="R19" s="23"/>
      <c r="S19" s="11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10"/>
      <c r="GD19" s="10"/>
      <c r="GE19" s="10"/>
    </row>
    <row r="20" spans="1:188" s="20" customFormat="1" ht="45" x14ac:dyDescent="0.25">
      <c r="A20" s="35" t="s">
        <v>36</v>
      </c>
      <c r="B20" s="6" t="s">
        <v>10</v>
      </c>
      <c r="C20" s="18">
        <f>SUM(C21:C27)</f>
        <v>83096.094399999987</v>
      </c>
      <c r="D20" s="18">
        <f t="shared" ref="D20:F20" si="10">SUM(D21:D27)</f>
        <v>90874.256798271512</v>
      </c>
      <c r="E20" s="18">
        <f t="shared" si="10"/>
        <v>89846.411850406468</v>
      </c>
      <c r="F20" s="18">
        <f t="shared" si="10"/>
        <v>97676.920834924123</v>
      </c>
      <c r="G20" s="18">
        <f t="shared" ref="G20:O20" si="11">SUM(G21:G27)</f>
        <v>111079.51531888443</v>
      </c>
      <c r="H20" s="18">
        <f t="shared" si="11"/>
        <v>108674.70265384452</v>
      </c>
      <c r="I20" s="18">
        <f t="shared" si="11"/>
        <v>107751</v>
      </c>
      <c r="J20" s="18">
        <f t="shared" si="11"/>
        <v>103212</v>
      </c>
      <c r="K20" s="18">
        <f t="shared" si="11"/>
        <v>106881</v>
      </c>
      <c r="L20" s="18">
        <f t="shared" si="11"/>
        <v>97289</v>
      </c>
      <c r="M20" s="18">
        <f t="shared" si="11"/>
        <v>99689</v>
      </c>
      <c r="N20" s="18">
        <f t="shared" si="11"/>
        <v>114453</v>
      </c>
      <c r="O20" s="38">
        <f t="shared" si="11"/>
        <v>121196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F20" s="21"/>
    </row>
    <row r="21" spans="1:188" ht="15.75" x14ac:dyDescent="0.25">
      <c r="A21" s="32">
        <v>7.1</v>
      </c>
      <c r="B21" s="3" t="s">
        <v>11</v>
      </c>
      <c r="C21" s="50">
        <v>554</v>
      </c>
      <c r="D21" s="50">
        <v>630</v>
      </c>
      <c r="E21" s="50">
        <v>731</v>
      </c>
      <c r="F21" s="50">
        <v>645</v>
      </c>
      <c r="G21" s="50">
        <v>594</v>
      </c>
      <c r="H21" s="50">
        <v>711</v>
      </c>
      <c r="I21" s="50">
        <v>361</v>
      </c>
      <c r="J21" s="50">
        <v>2088</v>
      </c>
      <c r="K21" s="44">
        <v>351</v>
      </c>
      <c r="L21" s="44">
        <v>-8</v>
      </c>
      <c r="M21" s="44">
        <v>65</v>
      </c>
      <c r="N21" s="44">
        <v>247</v>
      </c>
      <c r="O21" s="39">
        <v>497</v>
      </c>
      <c r="P21" s="11"/>
      <c r="Q21" s="23"/>
      <c r="R21" s="23"/>
      <c r="S21" s="11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10"/>
      <c r="GD21" s="10"/>
      <c r="GE21" s="10"/>
    </row>
    <row r="22" spans="1:188" ht="15.75" x14ac:dyDescent="0.25">
      <c r="A22" s="32">
        <v>7.2</v>
      </c>
      <c r="B22" s="3" t="s">
        <v>12</v>
      </c>
      <c r="C22" s="50">
        <v>31044.649799999999</v>
      </c>
      <c r="D22" s="50">
        <v>36230.532050610462</v>
      </c>
      <c r="E22" s="50">
        <v>37718.872375975574</v>
      </c>
      <c r="F22" s="50">
        <v>39651.415162775178</v>
      </c>
      <c r="G22" s="50">
        <v>39882.728769872097</v>
      </c>
      <c r="H22" s="50">
        <v>42042.974062022215</v>
      </c>
      <c r="I22" s="50">
        <v>44852</v>
      </c>
      <c r="J22" s="50">
        <v>46554</v>
      </c>
      <c r="K22" s="43">
        <v>49197</v>
      </c>
      <c r="L22" s="43">
        <v>47998</v>
      </c>
      <c r="M22" s="43">
        <v>51914</v>
      </c>
      <c r="N22" s="43">
        <v>59343</v>
      </c>
      <c r="O22" s="39">
        <v>63198</v>
      </c>
      <c r="P22" s="11"/>
      <c r="Q22" s="23"/>
      <c r="R22" s="23"/>
      <c r="S22" s="11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10"/>
      <c r="GD22" s="10"/>
      <c r="GE22" s="10"/>
    </row>
    <row r="23" spans="1:188" ht="15.75" x14ac:dyDescent="0.25">
      <c r="A23" s="32">
        <v>7.3</v>
      </c>
      <c r="B23" s="3" t="s">
        <v>13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48">
        <v>0</v>
      </c>
      <c r="L23" s="48">
        <v>0</v>
      </c>
      <c r="M23" s="48">
        <v>0</v>
      </c>
      <c r="N23" s="48">
        <v>0</v>
      </c>
      <c r="O23" s="39">
        <v>0</v>
      </c>
      <c r="P23" s="11"/>
      <c r="Q23" s="23"/>
      <c r="R23" s="23"/>
      <c r="S23" s="11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10"/>
      <c r="GD23" s="10"/>
      <c r="GE23" s="10"/>
    </row>
    <row r="24" spans="1:188" ht="15.75" x14ac:dyDescent="0.25">
      <c r="A24" s="32">
        <v>7.4</v>
      </c>
      <c r="B24" s="3" t="s">
        <v>14</v>
      </c>
      <c r="C24" s="50">
        <v>1950.2483999999999</v>
      </c>
      <c r="D24" s="50">
        <v>3901.4640053130925</v>
      </c>
      <c r="E24" s="50">
        <v>1752.9014100213249</v>
      </c>
      <c r="F24" s="50">
        <v>4098.3641130148126</v>
      </c>
      <c r="G24" s="50">
        <v>9917.1095630670534</v>
      </c>
      <c r="H24" s="50">
        <v>10793.530292865506</v>
      </c>
      <c r="I24" s="50">
        <v>10689</v>
      </c>
      <c r="J24" s="50">
        <v>4195</v>
      </c>
      <c r="K24" s="43">
        <v>7367</v>
      </c>
      <c r="L24" s="43">
        <v>255</v>
      </c>
      <c r="M24" s="43">
        <v>-935</v>
      </c>
      <c r="N24" s="43">
        <v>2049</v>
      </c>
      <c r="O24" s="39">
        <v>2127</v>
      </c>
      <c r="P24" s="11"/>
      <c r="Q24" s="23"/>
      <c r="R24" s="23"/>
      <c r="S24" s="11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10"/>
      <c r="GD24" s="10"/>
      <c r="GE24" s="10"/>
    </row>
    <row r="25" spans="1:188" ht="30" x14ac:dyDescent="0.25">
      <c r="A25" s="32">
        <v>7.5</v>
      </c>
      <c r="B25" s="3" t="s">
        <v>15</v>
      </c>
      <c r="C25" s="50">
        <v>18176.754499999999</v>
      </c>
      <c r="D25" s="50">
        <v>19901.783430367675</v>
      </c>
      <c r="E25" s="50">
        <v>21142.364171212659</v>
      </c>
      <c r="F25" s="50">
        <v>23188.786562605594</v>
      </c>
      <c r="G25" s="50">
        <v>27292.838373256829</v>
      </c>
      <c r="H25" s="50">
        <v>22397.968663370011</v>
      </c>
      <c r="I25" s="50">
        <v>23851</v>
      </c>
      <c r="J25" s="50">
        <v>24015</v>
      </c>
      <c r="K25" s="43">
        <v>20942</v>
      </c>
      <c r="L25" s="43">
        <v>20351</v>
      </c>
      <c r="M25" s="43">
        <v>21242</v>
      </c>
      <c r="N25" s="43">
        <v>23530</v>
      </c>
      <c r="O25" s="39">
        <v>25015</v>
      </c>
      <c r="P25" s="11"/>
      <c r="Q25" s="23"/>
      <c r="R25" s="23"/>
      <c r="S25" s="11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10"/>
      <c r="GD25" s="10"/>
      <c r="GE25" s="10"/>
    </row>
    <row r="26" spans="1:188" ht="15.75" x14ac:dyDescent="0.25">
      <c r="A26" s="32">
        <v>7.6</v>
      </c>
      <c r="B26" s="3" t="s">
        <v>16</v>
      </c>
      <c r="C26" s="50">
        <v>609</v>
      </c>
      <c r="D26" s="50">
        <v>596</v>
      </c>
      <c r="E26" s="50">
        <v>615</v>
      </c>
      <c r="F26" s="50">
        <v>506</v>
      </c>
      <c r="G26" s="50">
        <v>493</v>
      </c>
      <c r="H26" s="50">
        <v>327</v>
      </c>
      <c r="I26" s="50">
        <v>158</v>
      </c>
      <c r="J26" s="50">
        <v>385</v>
      </c>
      <c r="K26" s="43">
        <v>714</v>
      </c>
      <c r="L26" s="43">
        <v>2856</v>
      </c>
      <c r="M26" s="43">
        <v>547</v>
      </c>
      <c r="N26" s="43">
        <v>481</v>
      </c>
      <c r="O26" s="39">
        <v>522</v>
      </c>
      <c r="P26" s="11"/>
      <c r="Q26" s="23"/>
      <c r="R26" s="23"/>
      <c r="S26" s="11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10"/>
      <c r="GD26" s="10"/>
      <c r="GE26" s="10"/>
    </row>
    <row r="27" spans="1:188" ht="30" x14ac:dyDescent="0.25">
      <c r="A27" s="32">
        <v>7.7</v>
      </c>
      <c r="B27" s="3" t="s">
        <v>17</v>
      </c>
      <c r="C27" s="50">
        <v>30761.441699999996</v>
      </c>
      <c r="D27" s="50">
        <v>29614.477311980285</v>
      </c>
      <c r="E27" s="50">
        <v>27886.273893196907</v>
      </c>
      <c r="F27" s="50">
        <v>29587.354996528535</v>
      </c>
      <c r="G27" s="50">
        <v>32899.838612688443</v>
      </c>
      <c r="H27" s="50">
        <v>32402.229635586795</v>
      </c>
      <c r="I27" s="50">
        <v>27840</v>
      </c>
      <c r="J27" s="50">
        <v>25975</v>
      </c>
      <c r="K27" s="45">
        <v>28310</v>
      </c>
      <c r="L27" s="45">
        <v>25837</v>
      </c>
      <c r="M27" s="45">
        <v>26856</v>
      </c>
      <c r="N27" s="45">
        <v>28803</v>
      </c>
      <c r="O27" s="39">
        <v>29837</v>
      </c>
      <c r="P27" s="11"/>
      <c r="Q27" s="23"/>
      <c r="R27" s="23"/>
      <c r="S27" s="11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10"/>
      <c r="GD27" s="10"/>
      <c r="GE27" s="10"/>
    </row>
    <row r="28" spans="1:188" ht="15.75" x14ac:dyDescent="0.25">
      <c r="A28" s="32" t="s">
        <v>37</v>
      </c>
      <c r="B28" s="3" t="s">
        <v>18</v>
      </c>
      <c r="C28" s="50">
        <v>281065</v>
      </c>
      <c r="D28" s="50">
        <v>315035</v>
      </c>
      <c r="E28" s="50">
        <v>336221</v>
      </c>
      <c r="F28" s="50">
        <v>340785</v>
      </c>
      <c r="G28" s="50">
        <v>337250</v>
      </c>
      <c r="H28" s="50">
        <v>355732</v>
      </c>
      <c r="I28" s="50">
        <v>318859</v>
      </c>
      <c r="J28" s="50">
        <v>382919</v>
      </c>
      <c r="K28" s="44">
        <v>394329</v>
      </c>
      <c r="L28" s="44">
        <v>396420</v>
      </c>
      <c r="M28" s="44">
        <v>392895</v>
      </c>
      <c r="N28" s="44">
        <v>374202</v>
      </c>
      <c r="O28" s="39">
        <v>418019</v>
      </c>
      <c r="P28" s="11"/>
      <c r="Q28" s="23"/>
      <c r="R28" s="23"/>
      <c r="S28" s="11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10"/>
      <c r="GD28" s="10"/>
      <c r="GE28" s="10"/>
    </row>
    <row r="29" spans="1:188" ht="45" x14ac:dyDescent="0.25">
      <c r="A29" s="32" t="s">
        <v>38</v>
      </c>
      <c r="B29" s="3" t="s">
        <v>19</v>
      </c>
      <c r="C29" s="50">
        <v>291541.90252497501</v>
      </c>
      <c r="D29" s="50">
        <v>300927.99636863521</v>
      </c>
      <c r="E29" s="50">
        <v>333827.07976942015</v>
      </c>
      <c r="F29" s="50">
        <v>368105.87420741573</v>
      </c>
      <c r="G29" s="50">
        <v>420386.21039869264</v>
      </c>
      <c r="H29" s="50">
        <v>465001.37157023186</v>
      </c>
      <c r="I29" s="50">
        <v>460705</v>
      </c>
      <c r="J29" s="50">
        <v>427134</v>
      </c>
      <c r="K29" s="44">
        <v>471756</v>
      </c>
      <c r="L29" s="44">
        <v>459684</v>
      </c>
      <c r="M29" s="44">
        <v>521912</v>
      </c>
      <c r="N29" s="44">
        <v>605730</v>
      </c>
      <c r="O29" s="39">
        <v>636529</v>
      </c>
      <c r="P29" s="11"/>
      <c r="Q29" s="23"/>
      <c r="R29" s="23"/>
      <c r="S29" s="11"/>
      <c r="T29" s="27"/>
      <c r="U29" s="27"/>
      <c r="V29" s="27"/>
      <c r="W29" s="27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10"/>
      <c r="GD29" s="10"/>
      <c r="GE29" s="10"/>
    </row>
    <row r="30" spans="1:188" ht="15.75" x14ac:dyDescent="0.25">
      <c r="A30" s="32" t="s">
        <v>39</v>
      </c>
      <c r="B30" s="3" t="s">
        <v>54</v>
      </c>
      <c r="C30" s="50">
        <v>98296</v>
      </c>
      <c r="D30" s="50">
        <v>108455.94574780058</v>
      </c>
      <c r="E30" s="50">
        <v>106677.65795925268</v>
      </c>
      <c r="F30" s="50">
        <v>117782.2886431512</v>
      </c>
      <c r="G30" s="50">
        <v>117350.88785046729</v>
      </c>
      <c r="H30" s="50">
        <v>141126.87977814421</v>
      </c>
      <c r="I30" s="50">
        <v>148579</v>
      </c>
      <c r="J30" s="50">
        <v>146237</v>
      </c>
      <c r="K30" s="45">
        <v>156340</v>
      </c>
      <c r="L30" s="45">
        <v>155974</v>
      </c>
      <c r="M30" s="45">
        <v>154420</v>
      </c>
      <c r="N30" s="45">
        <v>173922</v>
      </c>
      <c r="O30" s="39">
        <v>181244</v>
      </c>
      <c r="P30" s="11"/>
      <c r="Q30" s="23"/>
      <c r="R30" s="23"/>
      <c r="S30" s="11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10"/>
      <c r="GD30" s="10"/>
      <c r="GE30" s="10"/>
    </row>
    <row r="31" spans="1:188" ht="15.75" x14ac:dyDescent="0.25">
      <c r="A31" s="32" t="s">
        <v>40</v>
      </c>
      <c r="B31" s="3" t="s">
        <v>20</v>
      </c>
      <c r="C31" s="50">
        <v>99466.678</v>
      </c>
      <c r="D31" s="50">
        <v>107380.93443565416</v>
      </c>
      <c r="E31" s="50">
        <v>117393.38905922661</v>
      </c>
      <c r="F31" s="50">
        <v>132450.33573939552</v>
      </c>
      <c r="G31" s="50">
        <v>137332.91973953493</v>
      </c>
      <c r="H31" s="50">
        <v>146152.85625475156</v>
      </c>
      <c r="I31" s="50">
        <v>154576</v>
      </c>
      <c r="J31" s="50">
        <v>156328</v>
      </c>
      <c r="K31" s="51">
        <v>168298</v>
      </c>
      <c r="L31" s="51">
        <v>160093</v>
      </c>
      <c r="M31" s="51">
        <v>169884</v>
      </c>
      <c r="N31" s="51">
        <v>188482</v>
      </c>
      <c r="O31" s="39">
        <v>214782</v>
      </c>
      <c r="P31" s="11"/>
      <c r="Q31" s="23"/>
      <c r="R31" s="23"/>
      <c r="S31" s="11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10"/>
      <c r="GD31" s="10"/>
      <c r="GE31" s="10"/>
    </row>
    <row r="32" spans="1:188" s="21" customFormat="1" ht="15.75" x14ac:dyDescent="0.25">
      <c r="A32" s="33"/>
      <c r="B32" s="5" t="s">
        <v>30</v>
      </c>
      <c r="C32" s="24">
        <f>C17+C20+C28+C29+C30+C31</f>
        <v>1459440.4665249751</v>
      </c>
      <c r="D32" s="24">
        <f t="shared" ref="D32:K32" si="12">D17+D20+D28+D29+D30+D31</f>
        <v>1596579.656348533</v>
      </c>
      <c r="E32" s="24">
        <f t="shared" si="12"/>
        <v>1712991.1085268995</v>
      </c>
      <c r="F32" s="24">
        <f t="shared" si="12"/>
        <v>1800407.0194602956</v>
      </c>
      <c r="G32" s="24">
        <f t="shared" si="12"/>
        <v>1912172.9921047194</v>
      </c>
      <c r="H32" s="24">
        <f t="shared" si="12"/>
        <v>2088977.345196357</v>
      </c>
      <c r="I32" s="24">
        <f t="shared" si="12"/>
        <v>2153895</v>
      </c>
      <c r="J32" s="24">
        <f t="shared" si="12"/>
        <v>2239908</v>
      </c>
      <c r="K32" s="24">
        <f t="shared" si="12"/>
        <v>2407916</v>
      </c>
      <c r="L32" s="24">
        <f t="shared" ref="L32:M32" si="13">L17+L20+L28+L29+L30+L31</f>
        <v>2093640</v>
      </c>
      <c r="M32" s="24">
        <f t="shared" si="13"/>
        <v>2254300</v>
      </c>
      <c r="N32" s="24">
        <f t="shared" ref="N32" si="14">N17+N20+N28+N29+N30+N31</f>
        <v>2487549</v>
      </c>
      <c r="O32" s="24">
        <f t="shared" ref="O32" si="15">O17+O20+O28+O29+O30+O31</f>
        <v>2678412</v>
      </c>
      <c r="P32" s="11"/>
      <c r="Q32" s="23"/>
      <c r="R32" s="23"/>
      <c r="S32" s="11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0"/>
      <c r="GD32" s="20"/>
      <c r="GE32" s="20"/>
    </row>
    <row r="33" spans="1:188" s="20" customFormat="1" ht="15.75" x14ac:dyDescent="0.25">
      <c r="A33" s="31" t="s">
        <v>27</v>
      </c>
      <c r="B33" s="7" t="s">
        <v>51</v>
      </c>
      <c r="C33" s="18">
        <f t="shared" ref="C33:K33" si="16">C6+C11+C13+C14+C15+C17+C20+C28+C29+C30+C31</f>
        <v>1689332.8242459751</v>
      </c>
      <c r="D33" s="18">
        <f t="shared" si="16"/>
        <v>1826315.6855881349</v>
      </c>
      <c r="E33" s="18">
        <f t="shared" si="16"/>
        <v>1964073.3951581814</v>
      </c>
      <c r="F33" s="18">
        <f t="shared" si="16"/>
        <v>2020397.5486244203</v>
      </c>
      <c r="G33" s="18">
        <f t="shared" si="16"/>
        <v>2165356.9267991758</v>
      </c>
      <c r="H33" s="18">
        <f t="shared" si="16"/>
        <v>2346643.0137879904</v>
      </c>
      <c r="I33" s="18">
        <f t="shared" si="16"/>
        <v>2404915</v>
      </c>
      <c r="J33" s="18">
        <f t="shared" si="16"/>
        <v>2530881</v>
      </c>
      <c r="K33" s="18">
        <f t="shared" si="16"/>
        <v>2706390</v>
      </c>
      <c r="L33" s="18">
        <f t="shared" ref="L33:M33" si="17">L6+L11+L13+L14+L15+L17+L20+L28+L29+L30+L31</f>
        <v>2354953</v>
      </c>
      <c r="M33" s="18">
        <f t="shared" si="17"/>
        <v>2519462</v>
      </c>
      <c r="N33" s="18">
        <f t="shared" ref="N33" si="18">N6+N11+N13+N14+N15+N17+N20+N28+N29+N30+N31</f>
        <v>2752598</v>
      </c>
      <c r="O33" s="18">
        <f t="shared" ref="O33" si="19">O6+O11+O13+O14+O15+O17+O20+O28+O29+O30+O31</f>
        <v>2970921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F33" s="21"/>
    </row>
    <row r="34" spans="1:188" s="21" customFormat="1" ht="15.75" x14ac:dyDescent="0.25">
      <c r="A34" s="37" t="s">
        <v>43</v>
      </c>
      <c r="B34" s="28" t="s">
        <v>25</v>
      </c>
      <c r="C34" s="29">
        <f>GSVA_const!C34</f>
        <v>27002</v>
      </c>
      <c r="D34" s="29">
        <f>GSVA_const!D34</f>
        <v>31308.616675031688</v>
      </c>
      <c r="E34" s="29">
        <f>GSVA_const!E34</f>
        <v>38737.655211508652</v>
      </c>
      <c r="F34" s="29">
        <f>GSVA_const!F34</f>
        <v>33130</v>
      </c>
      <c r="G34" s="29">
        <f>GSVA_const!G34</f>
        <v>46763</v>
      </c>
      <c r="H34" s="29">
        <f>GSVA_const!H34</f>
        <v>42308</v>
      </c>
      <c r="I34" s="29">
        <f>GSVA_const!I34</f>
        <v>128542</v>
      </c>
      <c r="J34" s="29">
        <f>GSVA_const!J34</f>
        <v>139426</v>
      </c>
      <c r="K34" s="29">
        <f>GSVA_const!K34</f>
        <v>140278</v>
      </c>
      <c r="L34" s="29">
        <f>GSVA_const!L34</f>
        <v>165229</v>
      </c>
      <c r="M34" s="29">
        <f>GSVA_const!M34</f>
        <v>186870</v>
      </c>
      <c r="N34" s="29">
        <f>GSVA_const!N34</f>
        <v>199950</v>
      </c>
      <c r="O34" s="29">
        <f>GSVA_const!O34</f>
        <v>213945</v>
      </c>
      <c r="P34" s="11"/>
      <c r="Q34" s="23"/>
      <c r="R34" s="23"/>
      <c r="S34" s="11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</row>
    <row r="35" spans="1:188" s="21" customFormat="1" ht="15.75" x14ac:dyDescent="0.25">
      <c r="A35" s="37" t="s">
        <v>44</v>
      </c>
      <c r="B35" s="28" t="s">
        <v>24</v>
      </c>
      <c r="C35" s="29">
        <f>GSVA_const!C35</f>
        <v>23337</v>
      </c>
      <c r="D35" s="29">
        <f>GSVA_const!D35</f>
        <v>27104.866495503004</v>
      </c>
      <c r="E35" s="29">
        <f>GSVA_const!E35</f>
        <v>21465.600479682969</v>
      </c>
      <c r="F35" s="29">
        <f>GSVA_const!F35</f>
        <v>18219</v>
      </c>
      <c r="G35" s="29">
        <f>GSVA_const!G35</f>
        <v>6304</v>
      </c>
      <c r="H35" s="29">
        <f>GSVA_const!H35</f>
        <v>4711</v>
      </c>
      <c r="I35" s="29">
        <f>GSVA_const!I35</f>
        <v>4511</v>
      </c>
      <c r="J35" s="29">
        <f>GSVA_const!J35</f>
        <v>4892</v>
      </c>
      <c r="K35" s="29">
        <f>GSVA_const!K35</f>
        <v>5305</v>
      </c>
      <c r="L35" s="29">
        <f>GSVA_const!L35</f>
        <v>6101</v>
      </c>
      <c r="M35" s="29">
        <f>GSVA_const!M35</f>
        <v>5994</v>
      </c>
      <c r="N35" s="29">
        <f>GSVA_const!N35</f>
        <v>6413</v>
      </c>
      <c r="O35" s="29">
        <f>GSVA_const!O35</f>
        <v>6861</v>
      </c>
      <c r="P35" s="11"/>
      <c r="Q35" s="23"/>
      <c r="R35" s="23"/>
      <c r="S35" s="11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</row>
    <row r="36" spans="1:188" s="21" customFormat="1" ht="15.75" x14ac:dyDescent="0.25">
      <c r="A36" s="37" t="s">
        <v>45</v>
      </c>
      <c r="B36" s="28" t="s">
        <v>63</v>
      </c>
      <c r="C36" s="24">
        <f>C33+C34-C35</f>
        <v>1692997.8242459751</v>
      </c>
      <c r="D36" s="24">
        <f t="shared" ref="D36:L36" si="20">D33+D34-D35</f>
        <v>1830519.4357676634</v>
      </c>
      <c r="E36" s="24">
        <f t="shared" si="20"/>
        <v>1981345.4498900073</v>
      </c>
      <c r="F36" s="24">
        <f t="shared" si="20"/>
        <v>2035308.5486244203</v>
      </c>
      <c r="G36" s="24">
        <f t="shared" si="20"/>
        <v>2205815.9267991758</v>
      </c>
      <c r="H36" s="24">
        <f t="shared" si="20"/>
        <v>2384240.0137879904</v>
      </c>
      <c r="I36" s="24">
        <f t="shared" si="20"/>
        <v>2528946</v>
      </c>
      <c r="J36" s="24">
        <f t="shared" si="20"/>
        <v>2665415</v>
      </c>
      <c r="K36" s="24">
        <f t="shared" si="20"/>
        <v>2841363</v>
      </c>
      <c r="L36" s="24">
        <f t="shared" si="20"/>
        <v>2514081</v>
      </c>
      <c r="M36" s="24">
        <f t="shared" ref="M36:N36" si="21">M33+M34-M35</f>
        <v>2700338</v>
      </c>
      <c r="N36" s="24">
        <f t="shared" si="21"/>
        <v>2946135</v>
      </c>
      <c r="O36" s="24">
        <f t="shared" ref="O36" si="22">O33+O34-O35</f>
        <v>3178005</v>
      </c>
      <c r="P36" s="11"/>
      <c r="Q36" s="23"/>
      <c r="R36" s="23"/>
      <c r="S36" s="11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</row>
    <row r="37" spans="1:188" s="21" customFormat="1" ht="15.75" x14ac:dyDescent="0.25">
      <c r="A37" s="37" t="s">
        <v>46</v>
      </c>
      <c r="B37" s="28" t="s">
        <v>42</v>
      </c>
      <c r="C37" s="29">
        <f>GSVA_cur!C37</f>
        <v>10650</v>
      </c>
      <c r="D37" s="29">
        <f>GSVA_cur!D37</f>
        <v>10810</v>
      </c>
      <c r="E37" s="29">
        <f>GSVA_cur!E37</f>
        <v>10970</v>
      </c>
      <c r="F37" s="29">
        <f>GSVA_cur!F37</f>
        <v>11130</v>
      </c>
      <c r="G37" s="29">
        <f>GSVA_cur!G37</f>
        <v>11300</v>
      </c>
      <c r="H37" s="29">
        <f>GSVA_cur!H37</f>
        <v>11450</v>
      </c>
      <c r="I37" s="29">
        <f>GSVA_cur!I37</f>
        <v>11590</v>
      </c>
      <c r="J37" s="29">
        <f>GSVA_cur!J37</f>
        <v>11730</v>
      </c>
      <c r="K37" s="29">
        <f>GSVA_cur!K37</f>
        <v>11870</v>
      </c>
      <c r="L37" s="29">
        <f>GSVA_cur!L37</f>
        <v>12020</v>
      </c>
      <c r="M37" s="29">
        <f>GSVA_cur!M37</f>
        <v>12150</v>
      </c>
      <c r="N37" s="29">
        <f>GSVA_cur!N37</f>
        <v>12260</v>
      </c>
      <c r="O37" s="29">
        <f>GSVA_cur!O37</f>
        <v>12370</v>
      </c>
      <c r="P37" s="10"/>
      <c r="Q37" s="8"/>
      <c r="R37" s="8"/>
      <c r="S37" s="10"/>
      <c r="T37" s="10"/>
      <c r="U37" s="10"/>
      <c r="V37" s="10"/>
      <c r="W37" s="10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</row>
    <row r="38" spans="1:188" s="21" customFormat="1" ht="15.75" x14ac:dyDescent="0.25">
      <c r="A38" s="37" t="s">
        <v>47</v>
      </c>
      <c r="B38" s="28" t="s">
        <v>64</v>
      </c>
      <c r="C38" s="24">
        <f>C36/C37*1000</f>
        <v>158966.93185408216</v>
      </c>
      <c r="D38" s="24">
        <f t="shared" ref="D38:L38" si="23">D36/D37*1000</f>
        <v>169335.74798960809</v>
      </c>
      <c r="E38" s="24">
        <f t="shared" si="23"/>
        <v>180614.89971650022</v>
      </c>
      <c r="F38" s="24">
        <f t="shared" si="23"/>
        <v>182866.89565358675</v>
      </c>
      <c r="G38" s="24">
        <f t="shared" si="23"/>
        <v>195204.94927426334</v>
      </c>
      <c r="H38" s="24">
        <f t="shared" si="23"/>
        <v>208230.56888978081</v>
      </c>
      <c r="I38" s="24">
        <f t="shared" si="23"/>
        <v>218200.6902502157</v>
      </c>
      <c r="J38" s="24">
        <f t="shared" si="23"/>
        <v>227230.60528559249</v>
      </c>
      <c r="K38" s="24">
        <f t="shared" si="23"/>
        <v>239373.46251053075</v>
      </c>
      <c r="L38" s="24">
        <f t="shared" si="23"/>
        <v>209158.15307820297</v>
      </c>
      <c r="M38" s="24">
        <f t="shared" ref="M38:N38" si="24">M36/M37*1000</f>
        <v>222250.04115226338</v>
      </c>
      <c r="N38" s="24">
        <f t="shared" si="24"/>
        <v>240304.64926590541</v>
      </c>
      <c r="O38" s="24">
        <f t="shared" ref="O38" si="25">O36/O37*1000</f>
        <v>256912.2877930477</v>
      </c>
      <c r="P38" s="10"/>
      <c r="Q38" s="8"/>
      <c r="R38" s="8"/>
      <c r="S38" s="11"/>
      <c r="T38" s="11"/>
      <c r="U38" s="11"/>
      <c r="V38" s="11"/>
      <c r="W38" s="11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BX38" s="25"/>
      <c r="BY38" s="25"/>
      <c r="BZ38" s="25"/>
      <c r="CA38" s="25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</row>
    <row r="39" spans="1:188" x14ac:dyDescent="0.25">
      <c r="A39" s="8" t="s">
        <v>75</v>
      </c>
      <c r="X39" s="8"/>
      <c r="AE39" s="8"/>
      <c r="AJ39" s="8"/>
      <c r="AM39" s="8"/>
      <c r="AR39" s="8"/>
      <c r="AU39" s="8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</row>
    <row r="40" spans="1:188" s="21" customFormat="1" x14ac:dyDescent="0.25">
      <c r="A40" s="10"/>
      <c r="B40" s="8"/>
      <c r="C40" s="8"/>
      <c r="D40" s="10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</row>
    <row r="41" spans="1:188" s="21" customFormat="1" x14ac:dyDescent="0.25">
      <c r="A41" s="10"/>
      <c r="B41" s="8"/>
      <c r="C41" s="8"/>
      <c r="D41" s="10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</row>
    <row r="42" spans="1:188" x14ac:dyDescent="0.25">
      <c r="A42" s="10"/>
      <c r="D42" s="10"/>
      <c r="G42" s="8"/>
      <c r="H42" s="8"/>
      <c r="I42" s="8"/>
      <c r="J42" s="8"/>
      <c r="K42" s="8"/>
      <c r="L42" s="8"/>
      <c r="M42" s="8"/>
      <c r="N42" s="8"/>
      <c r="O42" s="8"/>
      <c r="P42" s="8"/>
      <c r="S42" s="8"/>
      <c r="X42" s="8"/>
      <c r="AE42" s="8"/>
      <c r="AJ42" s="8"/>
      <c r="AM42" s="8"/>
      <c r="AR42" s="8"/>
      <c r="AU42" s="8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</row>
    <row r="43" spans="1:188" x14ac:dyDescent="0.25">
      <c r="A43" s="10"/>
      <c r="D43" s="10"/>
      <c r="G43" s="8"/>
      <c r="H43" s="8"/>
      <c r="I43" s="8"/>
      <c r="J43" s="8"/>
      <c r="K43" s="8"/>
      <c r="L43" s="8"/>
      <c r="M43" s="8"/>
      <c r="N43" s="8"/>
      <c r="O43" s="8"/>
      <c r="P43" s="8"/>
      <c r="S43" s="8"/>
      <c r="X43" s="8"/>
      <c r="AE43" s="8"/>
      <c r="AJ43" s="8"/>
      <c r="AM43" s="8"/>
      <c r="AR43" s="8"/>
      <c r="AU43" s="8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</row>
    <row r="44" spans="1:188" s="21" customFormat="1" x14ac:dyDescent="0.25">
      <c r="A44" s="10"/>
      <c r="B44" s="8"/>
      <c r="C44" s="8"/>
      <c r="D44" s="10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</row>
    <row r="45" spans="1:188" s="21" customFormat="1" x14ac:dyDescent="0.25">
      <c r="A45" s="10"/>
      <c r="B45" s="8"/>
      <c r="C45" s="8"/>
      <c r="D45" s="10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</row>
    <row r="46" spans="1:188" s="21" customFormat="1" x14ac:dyDescent="0.25">
      <c r="A46" s="10"/>
      <c r="B46" s="8"/>
      <c r="C46" s="8"/>
      <c r="D46" s="10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</row>
    <row r="47" spans="1:188" x14ac:dyDescent="0.25">
      <c r="A47" s="10"/>
      <c r="D47" s="10"/>
      <c r="G47" s="8"/>
      <c r="H47" s="8"/>
      <c r="I47" s="8"/>
      <c r="J47" s="8"/>
      <c r="K47" s="8"/>
      <c r="L47" s="8"/>
      <c r="M47" s="8"/>
      <c r="N47" s="8"/>
      <c r="O47" s="8"/>
      <c r="P47" s="8"/>
      <c r="S47" s="8"/>
      <c r="X47" s="8"/>
      <c r="AE47" s="8"/>
      <c r="AJ47" s="8"/>
      <c r="AM47" s="8"/>
      <c r="AR47" s="8"/>
      <c r="AU47" s="8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</row>
    <row r="48" spans="1:188" x14ac:dyDescent="0.25">
      <c r="A48" s="10"/>
      <c r="D48" s="10"/>
      <c r="G48" s="8"/>
      <c r="H48" s="8"/>
      <c r="I48" s="8"/>
      <c r="J48" s="8"/>
      <c r="K48" s="8"/>
      <c r="L48" s="8"/>
      <c r="M48" s="8"/>
      <c r="N48" s="8"/>
      <c r="O48" s="8"/>
      <c r="P48" s="8"/>
      <c r="S48" s="8"/>
      <c r="X48" s="8"/>
      <c r="AE48" s="8"/>
      <c r="AJ48" s="8"/>
      <c r="AM48" s="8"/>
      <c r="AR48" s="8"/>
      <c r="AU48" s="8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</row>
    <row r="49" spans="1:155" x14ac:dyDescent="0.25">
      <c r="A49" s="10"/>
      <c r="D49" s="10"/>
      <c r="G49" s="8"/>
      <c r="H49" s="8"/>
      <c r="I49" s="8"/>
      <c r="J49" s="8"/>
      <c r="K49" s="8"/>
      <c r="L49" s="8"/>
      <c r="M49" s="8"/>
      <c r="N49" s="8"/>
      <c r="O49" s="8"/>
      <c r="P49" s="8"/>
      <c r="S49" s="8"/>
      <c r="X49" s="8"/>
      <c r="AE49" s="8"/>
      <c r="AJ49" s="8"/>
      <c r="AM49" s="8"/>
      <c r="AR49" s="8"/>
      <c r="AU49" s="8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</row>
    <row r="50" spans="1:155" x14ac:dyDescent="0.25">
      <c r="A50" s="10"/>
      <c r="D50" s="10"/>
      <c r="G50" s="8"/>
      <c r="H50" s="8"/>
      <c r="I50" s="8"/>
      <c r="J50" s="8"/>
      <c r="K50" s="8"/>
      <c r="L50" s="8"/>
      <c r="M50" s="8"/>
      <c r="N50" s="8"/>
      <c r="O50" s="8"/>
      <c r="P50" s="8"/>
      <c r="S50" s="8"/>
      <c r="X50" s="8"/>
      <c r="AE50" s="8"/>
      <c r="AJ50" s="8"/>
      <c r="AM50" s="8"/>
      <c r="AR50" s="8"/>
      <c r="AU50" s="8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</row>
    <row r="51" spans="1:155" x14ac:dyDescent="0.25">
      <c r="A51" s="10"/>
      <c r="D51" s="10"/>
      <c r="G51" s="8"/>
      <c r="H51" s="8"/>
      <c r="I51" s="8"/>
      <c r="J51" s="8"/>
      <c r="K51" s="8"/>
      <c r="L51" s="8"/>
      <c r="M51" s="8"/>
      <c r="N51" s="8"/>
      <c r="O51" s="8"/>
      <c r="P51" s="8"/>
      <c r="S51" s="8"/>
      <c r="X51" s="8"/>
      <c r="AE51" s="8"/>
      <c r="AJ51" s="8"/>
      <c r="AM51" s="8"/>
      <c r="AR51" s="8"/>
      <c r="AU51" s="8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</row>
    <row r="52" spans="1:155" x14ac:dyDescent="0.25">
      <c r="A52" s="10"/>
      <c r="D52" s="10"/>
      <c r="G52" s="8"/>
      <c r="H52" s="8"/>
      <c r="I52" s="8"/>
      <c r="J52" s="8"/>
      <c r="K52" s="8"/>
      <c r="L52" s="8"/>
      <c r="M52" s="8"/>
      <c r="N52" s="8"/>
      <c r="O52" s="8"/>
      <c r="P52" s="8"/>
      <c r="S52" s="8"/>
      <c r="X52" s="8"/>
      <c r="AE52" s="8"/>
      <c r="AJ52" s="8"/>
      <c r="AM52" s="8"/>
      <c r="AR52" s="8"/>
      <c r="AU52" s="8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</row>
    <row r="53" spans="1:155" x14ac:dyDescent="0.25">
      <c r="A53" s="10"/>
      <c r="D53" s="10"/>
      <c r="G53" s="8"/>
      <c r="H53" s="8"/>
      <c r="I53" s="8"/>
      <c r="J53" s="8"/>
      <c r="K53" s="8"/>
      <c r="L53" s="8"/>
      <c r="M53" s="8"/>
      <c r="N53" s="8"/>
      <c r="O53" s="8"/>
      <c r="P53" s="8"/>
      <c r="S53" s="8"/>
      <c r="X53" s="8"/>
      <c r="AE53" s="8"/>
      <c r="AJ53" s="8"/>
      <c r="AM53" s="8"/>
      <c r="AR53" s="8"/>
      <c r="AU53" s="8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</row>
    <row r="54" spans="1:155" x14ac:dyDescent="0.25">
      <c r="A54" s="10"/>
      <c r="D54" s="10"/>
      <c r="G54" s="8"/>
      <c r="H54" s="8"/>
      <c r="I54" s="8"/>
      <c r="J54" s="8"/>
      <c r="K54" s="8"/>
      <c r="L54" s="8"/>
      <c r="M54" s="8"/>
      <c r="N54" s="8"/>
      <c r="O54" s="8"/>
      <c r="P54" s="8"/>
      <c r="S54" s="8"/>
      <c r="X54" s="8"/>
      <c r="AE54" s="8"/>
      <c r="AJ54" s="8"/>
      <c r="AM54" s="8"/>
      <c r="AR54" s="8"/>
      <c r="AU54" s="8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</row>
    <row r="55" spans="1:155" x14ac:dyDescent="0.25">
      <c r="A55" s="10"/>
      <c r="D55" s="10"/>
      <c r="G55" s="8"/>
      <c r="H55" s="8"/>
      <c r="I55" s="8"/>
      <c r="J55" s="8"/>
      <c r="K55" s="8"/>
      <c r="L55" s="8"/>
      <c r="M55" s="8"/>
      <c r="N55" s="8"/>
      <c r="O55" s="8"/>
      <c r="P55" s="8"/>
      <c r="S55" s="8"/>
      <c r="X55" s="8"/>
      <c r="AE55" s="8"/>
      <c r="AJ55" s="8"/>
      <c r="AM55" s="8"/>
      <c r="AR55" s="8"/>
      <c r="AU55" s="8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</row>
    <row r="56" spans="1:155" x14ac:dyDescent="0.25">
      <c r="A56" s="10"/>
      <c r="D56" s="10"/>
      <c r="G56" s="8"/>
      <c r="H56" s="8"/>
      <c r="I56" s="8"/>
      <c r="J56" s="8"/>
      <c r="K56" s="8"/>
      <c r="L56" s="8"/>
      <c r="M56" s="8"/>
      <c r="N56" s="8"/>
      <c r="O56" s="8"/>
      <c r="P56" s="8"/>
      <c r="S56" s="8"/>
      <c r="X56" s="8"/>
      <c r="AE56" s="8"/>
      <c r="AJ56" s="8"/>
      <c r="AM56" s="8"/>
      <c r="AR56" s="8"/>
      <c r="AU56" s="8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</row>
    <row r="57" spans="1:155" x14ac:dyDescent="0.25">
      <c r="A57" s="10"/>
      <c r="D57" s="10"/>
      <c r="G57" s="8"/>
      <c r="H57" s="8"/>
      <c r="I57" s="8"/>
      <c r="J57" s="8"/>
      <c r="K57" s="8"/>
      <c r="L57" s="8"/>
      <c r="M57" s="8"/>
      <c r="N57" s="8"/>
      <c r="O57" s="8"/>
      <c r="P57" s="8"/>
      <c r="S57" s="8"/>
      <c r="X57" s="8"/>
      <c r="AE57" s="8"/>
      <c r="AJ57" s="8"/>
      <c r="AM57" s="8"/>
      <c r="AR57" s="8"/>
      <c r="AU57" s="8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</row>
    <row r="58" spans="1:155" x14ac:dyDescent="0.25">
      <c r="A58" s="10"/>
      <c r="D58" s="10"/>
      <c r="G58" s="8"/>
      <c r="H58" s="8"/>
      <c r="I58" s="8"/>
      <c r="J58" s="8"/>
      <c r="K58" s="8"/>
      <c r="L58" s="8"/>
      <c r="M58" s="8"/>
      <c r="N58" s="8"/>
      <c r="O58" s="8"/>
      <c r="P58" s="8"/>
      <c r="S58" s="8"/>
      <c r="X58" s="8"/>
      <c r="AE58" s="8"/>
      <c r="AJ58" s="8"/>
      <c r="AM58" s="8"/>
      <c r="AR58" s="8"/>
      <c r="AU58" s="8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</row>
    <row r="59" spans="1:155" x14ac:dyDescent="0.25">
      <c r="A59" s="10"/>
      <c r="D59" s="10"/>
      <c r="G59" s="8"/>
      <c r="H59" s="8"/>
      <c r="I59" s="8"/>
      <c r="J59" s="8"/>
      <c r="K59" s="8"/>
      <c r="L59" s="8"/>
      <c r="M59" s="8"/>
      <c r="N59" s="8"/>
      <c r="O59" s="8"/>
      <c r="P59" s="8"/>
      <c r="S59" s="8"/>
      <c r="X59" s="8"/>
      <c r="AE59" s="8"/>
      <c r="AJ59" s="8"/>
      <c r="AM59" s="8"/>
      <c r="AR59" s="8"/>
      <c r="AU59" s="8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</row>
    <row r="60" spans="1:155" x14ac:dyDescent="0.25">
      <c r="A60" s="10"/>
      <c r="D60" s="10"/>
      <c r="G60" s="8"/>
      <c r="H60" s="8"/>
      <c r="I60" s="8"/>
      <c r="J60" s="8"/>
      <c r="K60" s="8"/>
      <c r="L60" s="8"/>
      <c r="M60" s="8"/>
      <c r="N60" s="8"/>
      <c r="O60" s="8"/>
      <c r="P60" s="8"/>
      <c r="S60" s="8"/>
      <c r="X60" s="8"/>
      <c r="AE60" s="8"/>
      <c r="AJ60" s="8"/>
      <c r="AM60" s="8"/>
      <c r="AR60" s="8"/>
      <c r="AU60" s="8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</row>
    <row r="61" spans="1:155" x14ac:dyDescent="0.25">
      <c r="A61" s="10"/>
      <c r="D61" s="10"/>
      <c r="G61" s="8"/>
      <c r="H61" s="8"/>
      <c r="I61" s="8"/>
      <c r="J61" s="8"/>
      <c r="K61" s="8"/>
      <c r="L61" s="8"/>
      <c r="M61" s="8"/>
      <c r="N61" s="8"/>
      <c r="O61" s="8"/>
      <c r="P61" s="8"/>
      <c r="S61" s="8"/>
      <c r="X61" s="8"/>
      <c r="AE61" s="8"/>
      <c r="AJ61" s="8"/>
      <c r="AM61" s="8"/>
      <c r="AR61" s="8"/>
      <c r="AU61" s="8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</row>
    <row r="62" spans="1:155" x14ac:dyDescent="0.25">
      <c r="A62" s="10"/>
      <c r="D62" s="10"/>
      <c r="G62" s="8"/>
      <c r="H62" s="8"/>
      <c r="I62" s="8"/>
      <c r="J62" s="8"/>
      <c r="K62" s="8"/>
      <c r="L62" s="8"/>
      <c r="M62" s="8"/>
      <c r="N62" s="8"/>
      <c r="O62" s="8"/>
      <c r="P62" s="8"/>
      <c r="S62" s="8"/>
      <c r="X62" s="8"/>
      <c r="AE62" s="8"/>
      <c r="AJ62" s="8"/>
      <c r="AM62" s="8"/>
      <c r="AR62" s="8"/>
      <c r="AU62" s="8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</row>
    <row r="63" spans="1:155" x14ac:dyDescent="0.25">
      <c r="A63" s="10"/>
      <c r="D63" s="10"/>
      <c r="G63" s="8"/>
      <c r="H63" s="8"/>
      <c r="I63" s="8"/>
      <c r="J63" s="8"/>
      <c r="K63" s="8"/>
      <c r="L63" s="8"/>
      <c r="M63" s="8"/>
      <c r="N63" s="8"/>
      <c r="O63" s="8"/>
      <c r="P63" s="8"/>
      <c r="S63" s="8"/>
      <c r="X63" s="8"/>
      <c r="AE63" s="8"/>
      <c r="AJ63" s="8"/>
      <c r="AM63" s="8"/>
      <c r="AR63" s="8"/>
      <c r="AU63" s="8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</row>
    <row r="64" spans="1:155" x14ac:dyDescent="0.25">
      <c r="A64" s="10"/>
      <c r="D64" s="10"/>
      <c r="G64" s="8"/>
      <c r="H64" s="8"/>
      <c r="I64" s="8"/>
      <c r="J64" s="8"/>
      <c r="K64" s="8"/>
      <c r="L64" s="8"/>
      <c r="M64" s="8"/>
      <c r="N64" s="8"/>
      <c r="O64" s="8"/>
      <c r="P64" s="8"/>
      <c r="S64" s="8"/>
      <c r="X64" s="8"/>
      <c r="AE64" s="8"/>
      <c r="AJ64" s="8"/>
      <c r="AM64" s="8"/>
      <c r="AR64" s="8"/>
      <c r="AU64" s="8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</row>
    <row r="65" spans="1:155" x14ac:dyDescent="0.25">
      <c r="A65" s="10"/>
      <c r="D65" s="10"/>
      <c r="G65" s="8"/>
      <c r="H65" s="8"/>
      <c r="I65" s="8"/>
      <c r="J65" s="8"/>
      <c r="K65" s="8"/>
      <c r="L65" s="8"/>
      <c r="M65" s="8"/>
      <c r="N65" s="8"/>
      <c r="O65" s="8"/>
      <c r="P65" s="8"/>
      <c r="S65" s="8"/>
      <c r="X65" s="8"/>
      <c r="AE65" s="8"/>
      <c r="AJ65" s="8"/>
      <c r="AM65" s="8"/>
      <c r="AR65" s="8"/>
      <c r="AU65" s="8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</row>
    <row r="66" spans="1:155" x14ac:dyDescent="0.25">
      <c r="A66" s="10"/>
      <c r="D66" s="10"/>
      <c r="G66" s="8"/>
      <c r="H66" s="8"/>
      <c r="I66" s="8"/>
      <c r="J66" s="8"/>
      <c r="K66" s="8"/>
      <c r="L66" s="8"/>
      <c r="M66" s="8"/>
      <c r="N66" s="8"/>
      <c r="O66" s="8"/>
      <c r="P66" s="8"/>
      <c r="S66" s="8"/>
      <c r="X66" s="8"/>
      <c r="AE66" s="8"/>
      <c r="AJ66" s="8"/>
      <c r="AM66" s="8"/>
      <c r="AR66" s="8"/>
      <c r="AU66" s="8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</row>
    <row r="67" spans="1:155" x14ac:dyDescent="0.25">
      <c r="A67" s="10"/>
      <c r="D67" s="10"/>
      <c r="G67" s="8"/>
      <c r="H67" s="8"/>
      <c r="I67" s="8"/>
      <c r="J67" s="8"/>
      <c r="K67" s="8"/>
      <c r="L67" s="8"/>
      <c r="M67" s="8"/>
      <c r="N67" s="8"/>
      <c r="O67" s="8"/>
      <c r="P67" s="8"/>
      <c r="S67" s="8"/>
      <c r="X67" s="8"/>
      <c r="AE67" s="8"/>
      <c r="AJ67" s="8"/>
      <c r="AM67" s="8"/>
      <c r="AR67" s="8"/>
      <c r="AU67" s="8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</row>
    <row r="68" spans="1:155" x14ac:dyDescent="0.25">
      <c r="A68" s="10"/>
      <c r="D68" s="10"/>
      <c r="G68" s="8"/>
      <c r="H68" s="8"/>
      <c r="I68" s="8"/>
      <c r="J68" s="8"/>
      <c r="K68" s="8"/>
      <c r="L68" s="8"/>
      <c r="M68" s="8"/>
      <c r="N68" s="8"/>
      <c r="O68" s="8"/>
      <c r="P68" s="8"/>
      <c r="S68" s="8"/>
      <c r="X68" s="8"/>
      <c r="AE68" s="8"/>
      <c r="AJ68" s="8"/>
      <c r="AM68" s="8"/>
      <c r="AR68" s="8"/>
      <c r="AU68" s="8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</row>
    <row r="69" spans="1:155" x14ac:dyDescent="0.25">
      <c r="A69" s="10"/>
      <c r="D69" s="10"/>
      <c r="G69" s="8"/>
      <c r="H69" s="8"/>
      <c r="I69" s="8"/>
      <c r="J69" s="8"/>
      <c r="K69" s="8"/>
      <c r="L69" s="8"/>
      <c r="M69" s="8"/>
      <c r="N69" s="8"/>
      <c r="O69" s="8"/>
      <c r="P69" s="8"/>
      <c r="S69" s="8"/>
      <c r="X69" s="8"/>
      <c r="AE69" s="8"/>
      <c r="AJ69" s="8"/>
      <c r="AM69" s="8"/>
      <c r="AR69" s="8"/>
      <c r="AU69" s="8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</row>
    <row r="70" spans="1:155" x14ac:dyDescent="0.25">
      <c r="A70" s="10"/>
      <c r="D70" s="10"/>
      <c r="G70" s="8"/>
      <c r="H70" s="8"/>
      <c r="I70" s="8"/>
      <c r="J70" s="8"/>
      <c r="K70" s="8"/>
      <c r="L70" s="8"/>
      <c r="M70" s="8"/>
      <c r="N70" s="8"/>
      <c r="O70" s="8"/>
      <c r="P70" s="8"/>
      <c r="S70" s="8"/>
      <c r="X70" s="8"/>
      <c r="AE70" s="8"/>
      <c r="AJ70" s="8"/>
      <c r="AM70" s="8"/>
      <c r="AR70" s="8"/>
      <c r="AU70" s="8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</row>
    <row r="71" spans="1:155" x14ac:dyDescent="0.25">
      <c r="A71" s="10"/>
      <c r="D71" s="10"/>
      <c r="G71" s="8"/>
      <c r="H71" s="8"/>
      <c r="I71" s="8"/>
      <c r="J71" s="8"/>
      <c r="K71" s="8"/>
      <c r="L71" s="8"/>
      <c r="M71" s="8"/>
      <c r="N71" s="8"/>
      <c r="O71" s="8"/>
      <c r="P71" s="8"/>
      <c r="S71" s="8"/>
      <c r="X71" s="8"/>
      <c r="AE71" s="8"/>
      <c r="AJ71" s="8"/>
      <c r="AM71" s="8"/>
      <c r="AR71" s="8"/>
      <c r="AU71" s="8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</row>
    <row r="72" spans="1:155" x14ac:dyDescent="0.25">
      <c r="A72" s="10"/>
      <c r="D72" s="10"/>
      <c r="G72" s="8"/>
      <c r="H72" s="8"/>
      <c r="I72" s="8"/>
      <c r="J72" s="8"/>
      <c r="K72" s="8"/>
      <c r="L72" s="8"/>
      <c r="M72" s="8"/>
      <c r="N72" s="8"/>
      <c r="O72" s="8"/>
      <c r="P72" s="8"/>
      <c r="S72" s="8"/>
      <c r="X72" s="8"/>
      <c r="AE72" s="8"/>
      <c r="AJ72" s="8"/>
      <c r="AM72" s="8"/>
      <c r="AR72" s="8"/>
      <c r="AU72" s="8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</row>
    <row r="73" spans="1:155" x14ac:dyDescent="0.25">
      <c r="A73" s="10"/>
      <c r="D73" s="10"/>
      <c r="G73" s="8"/>
      <c r="H73" s="8"/>
      <c r="I73" s="8"/>
      <c r="J73" s="8"/>
      <c r="K73" s="8"/>
      <c r="L73" s="8"/>
      <c r="M73" s="8"/>
      <c r="N73" s="8"/>
      <c r="O73" s="8"/>
      <c r="P73" s="8"/>
      <c r="S73" s="8"/>
      <c r="X73" s="8"/>
      <c r="AE73" s="8"/>
      <c r="AJ73" s="8"/>
      <c r="AM73" s="8"/>
      <c r="AR73" s="8"/>
      <c r="AU73" s="8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</row>
    <row r="74" spans="1:155" x14ac:dyDescent="0.25">
      <c r="A74" s="10"/>
      <c r="D74" s="10"/>
      <c r="G74" s="8"/>
      <c r="H74" s="8"/>
      <c r="I74" s="8"/>
      <c r="J74" s="8"/>
      <c r="K74" s="8"/>
      <c r="L74" s="8"/>
      <c r="M74" s="8"/>
      <c r="N74" s="8"/>
      <c r="O74" s="8"/>
      <c r="P74" s="8"/>
      <c r="S74" s="8"/>
      <c r="X74" s="8"/>
      <c r="AE74" s="8"/>
      <c r="AJ74" s="8"/>
      <c r="AM74" s="8"/>
      <c r="AR74" s="8"/>
      <c r="AU74" s="8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</row>
    <row r="75" spans="1:155" x14ac:dyDescent="0.25">
      <c r="A75" s="10"/>
      <c r="D75" s="10"/>
      <c r="G75" s="8"/>
      <c r="H75" s="8"/>
      <c r="I75" s="8"/>
      <c r="J75" s="8"/>
      <c r="K75" s="8"/>
      <c r="L75" s="8"/>
      <c r="M75" s="8"/>
      <c r="N75" s="8"/>
      <c r="O75" s="8"/>
      <c r="P75" s="8"/>
      <c r="S75" s="8"/>
      <c r="X75" s="8"/>
      <c r="AE75" s="8"/>
      <c r="AJ75" s="8"/>
      <c r="AM75" s="8"/>
      <c r="AR75" s="8"/>
      <c r="AU75" s="8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</row>
    <row r="76" spans="1:155" x14ac:dyDescent="0.25">
      <c r="A76" s="10"/>
      <c r="D76" s="10"/>
      <c r="G76" s="8"/>
      <c r="H76" s="8"/>
      <c r="I76" s="8"/>
      <c r="J76" s="8"/>
      <c r="K76" s="8"/>
      <c r="L76" s="8"/>
      <c r="M76" s="8"/>
      <c r="N76" s="8"/>
      <c r="O76" s="8"/>
      <c r="P76" s="8"/>
      <c r="S76" s="8"/>
      <c r="X76" s="8"/>
      <c r="AE76" s="8"/>
      <c r="AJ76" s="8"/>
      <c r="AM76" s="8"/>
      <c r="AR76" s="8"/>
      <c r="AU76" s="8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</row>
    <row r="77" spans="1:155" x14ac:dyDescent="0.25">
      <c r="A77" s="10"/>
      <c r="D77" s="10"/>
      <c r="G77" s="8"/>
      <c r="H77" s="8"/>
      <c r="I77" s="8"/>
      <c r="J77" s="8"/>
      <c r="K77" s="8"/>
      <c r="L77" s="8"/>
      <c r="M77" s="8"/>
      <c r="N77" s="8"/>
      <c r="O77" s="8"/>
      <c r="P77" s="8"/>
      <c r="S77" s="8"/>
      <c r="X77" s="8"/>
      <c r="AE77" s="8"/>
      <c r="AJ77" s="8"/>
      <c r="AM77" s="8"/>
      <c r="AR77" s="8"/>
      <c r="AU77" s="8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</row>
    <row r="78" spans="1:155" x14ac:dyDescent="0.25">
      <c r="A78" s="10"/>
      <c r="D78" s="10"/>
      <c r="G78" s="8"/>
      <c r="H78" s="8"/>
      <c r="I78" s="8"/>
      <c r="J78" s="8"/>
      <c r="K78" s="8"/>
      <c r="L78" s="8"/>
      <c r="M78" s="8"/>
      <c r="N78" s="8"/>
      <c r="O78" s="8"/>
      <c r="P78" s="8"/>
      <c r="S78" s="8"/>
      <c r="X78" s="8"/>
      <c r="AE78" s="8"/>
      <c r="AJ78" s="8"/>
      <c r="AM78" s="8"/>
      <c r="AR78" s="8"/>
      <c r="AU78" s="8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</row>
    <row r="79" spans="1:155" x14ac:dyDescent="0.25">
      <c r="A79" s="10"/>
      <c r="D79" s="10"/>
      <c r="G79" s="8"/>
      <c r="H79" s="8"/>
      <c r="I79" s="8"/>
      <c r="J79" s="8"/>
      <c r="K79" s="8"/>
      <c r="L79" s="8"/>
      <c r="M79" s="8"/>
      <c r="N79" s="8"/>
      <c r="O79" s="8"/>
      <c r="P79" s="8"/>
      <c r="S79" s="8"/>
      <c r="X79" s="8"/>
      <c r="AE79" s="8"/>
      <c r="AJ79" s="8"/>
      <c r="AM79" s="8"/>
      <c r="AR79" s="8"/>
      <c r="AU79" s="8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</row>
    <row r="80" spans="1:155" x14ac:dyDescent="0.25">
      <c r="A80" s="10"/>
      <c r="D80" s="10"/>
      <c r="G80" s="8"/>
      <c r="H80" s="8"/>
      <c r="I80" s="8"/>
      <c r="J80" s="8"/>
      <c r="K80" s="8"/>
      <c r="L80" s="8"/>
      <c r="M80" s="8"/>
      <c r="N80" s="8"/>
      <c r="O80" s="8"/>
      <c r="P80" s="8"/>
      <c r="S80" s="8"/>
      <c r="X80" s="8"/>
      <c r="AE80" s="8"/>
      <c r="AJ80" s="8"/>
      <c r="AM80" s="8"/>
      <c r="AR80" s="8"/>
      <c r="AU80" s="8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</row>
    <row r="81" spans="1:155" x14ac:dyDescent="0.25">
      <c r="A81" s="10"/>
      <c r="D81" s="10"/>
      <c r="G81" s="8"/>
      <c r="H81" s="8"/>
      <c r="I81" s="8"/>
      <c r="J81" s="8"/>
      <c r="K81" s="8"/>
      <c r="L81" s="8"/>
      <c r="M81" s="8"/>
      <c r="N81" s="8"/>
      <c r="O81" s="8"/>
      <c r="P81" s="8"/>
      <c r="S81" s="8"/>
      <c r="X81" s="8"/>
      <c r="AE81" s="8"/>
      <c r="AJ81" s="8"/>
      <c r="AM81" s="8"/>
      <c r="AR81" s="8"/>
      <c r="AU81" s="8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</row>
    <row r="82" spans="1:155" x14ac:dyDescent="0.25">
      <c r="A82" s="10"/>
      <c r="D82" s="10"/>
      <c r="G82" s="8"/>
      <c r="H82" s="8"/>
      <c r="I82" s="8"/>
      <c r="J82" s="8"/>
      <c r="K82" s="8"/>
      <c r="L82" s="8"/>
      <c r="M82" s="8"/>
      <c r="N82" s="8"/>
      <c r="O82" s="8"/>
      <c r="P82" s="8"/>
      <c r="S82" s="8"/>
      <c r="X82" s="8"/>
      <c r="AE82" s="8"/>
      <c r="AJ82" s="8"/>
      <c r="AM82" s="8"/>
      <c r="AR82" s="8"/>
      <c r="AU82" s="8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</row>
    <row r="83" spans="1:155" x14ac:dyDescent="0.25">
      <c r="A83" s="10"/>
      <c r="D83" s="10"/>
      <c r="G83" s="8"/>
      <c r="H83" s="8"/>
      <c r="I83" s="8"/>
      <c r="J83" s="8"/>
      <c r="K83" s="8"/>
      <c r="L83" s="8"/>
      <c r="M83" s="8"/>
      <c r="N83" s="8"/>
      <c r="O83" s="8"/>
      <c r="P83" s="8"/>
      <c r="S83" s="8"/>
      <c r="X83" s="8"/>
      <c r="AE83" s="8"/>
      <c r="AJ83" s="8"/>
      <c r="AM83" s="8"/>
      <c r="AR83" s="8"/>
      <c r="AU83" s="8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</row>
    <row r="84" spans="1:155" x14ac:dyDescent="0.25">
      <c r="A84" s="10"/>
      <c r="D84" s="10"/>
      <c r="G84" s="8"/>
      <c r="H84" s="8"/>
      <c r="I84" s="8"/>
      <c r="J84" s="8"/>
      <c r="K84" s="8"/>
      <c r="L84" s="8"/>
      <c r="M84" s="8"/>
      <c r="N84" s="8"/>
      <c r="O84" s="8"/>
      <c r="P84" s="8"/>
      <c r="S84" s="8"/>
      <c r="X84" s="8"/>
      <c r="AE84" s="8"/>
      <c r="AJ84" s="8"/>
      <c r="AM84" s="8"/>
      <c r="AR84" s="8"/>
      <c r="AU84" s="8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</row>
    <row r="85" spans="1:155" x14ac:dyDescent="0.25">
      <c r="A85" s="10"/>
      <c r="D85" s="10"/>
      <c r="G85" s="8"/>
      <c r="H85" s="8"/>
      <c r="I85" s="8"/>
      <c r="J85" s="8"/>
      <c r="K85" s="8"/>
      <c r="L85" s="8"/>
      <c r="M85" s="8"/>
      <c r="N85" s="8"/>
      <c r="O85" s="8"/>
      <c r="P85" s="8"/>
      <c r="S85" s="8"/>
      <c r="X85" s="8"/>
      <c r="AE85" s="8"/>
      <c r="AJ85" s="8"/>
      <c r="AM85" s="8"/>
      <c r="AR85" s="8"/>
      <c r="AU85" s="8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</row>
    <row r="86" spans="1:155" x14ac:dyDescent="0.25">
      <c r="A86" s="10"/>
      <c r="D86" s="10"/>
      <c r="G86" s="8"/>
      <c r="H86" s="8"/>
      <c r="I86" s="8"/>
      <c r="J86" s="8"/>
      <c r="K86" s="8"/>
      <c r="L86" s="8"/>
      <c r="M86" s="8"/>
      <c r="N86" s="8"/>
      <c r="O86" s="8"/>
      <c r="P86" s="8"/>
      <c r="S86" s="8"/>
      <c r="X86" s="8"/>
      <c r="AE86" s="8"/>
      <c r="AJ86" s="8"/>
      <c r="AM86" s="8"/>
      <c r="AR86" s="8"/>
      <c r="AU86" s="8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</row>
    <row r="87" spans="1:155" x14ac:dyDescent="0.25">
      <c r="A87" s="10"/>
      <c r="D87" s="10"/>
      <c r="G87" s="8"/>
      <c r="H87" s="8"/>
      <c r="I87" s="8"/>
      <c r="J87" s="8"/>
      <c r="K87" s="8"/>
      <c r="L87" s="8"/>
      <c r="M87" s="8"/>
      <c r="N87" s="8"/>
      <c r="O87" s="8"/>
      <c r="P87" s="8"/>
      <c r="S87" s="8"/>
      <c r="X87" s="8"/>
      <c r="AE87" s="8"/>
      <c r="AJ87" s="8"/>
      <c r="AM87" s="8"/>
      <c r="AR87" s="8"/>
      <c r="AU87" s="8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</row>
    <row r="88" spans="1:155" x14ac:dyDescent="0.25">
      <c r="A88" s="10"/>
      <c r="D88" s="10"/>
      <c r="G88" s="8"/>
      <c r="H88" s="8"/>
      <c r="I88" s="8"/>
      <c r="J88" s="8"/>
      <c r="K88" s="8"/>
      <c r="L88" s="8"/>
      <c r="M88" s="8"/>
      <c r="N88" s="8"/>
      <c r="O88" s="8"/>
      <c r="P88" s="8"/>
      <c r="S88" s="8"/>
      <c r="X88" s="8"/>
      <c r="AE88" s="8"/>
      <c r="AJ88" s="8"/>
      <c r="AM88" s="8"/>
      <c r="AR88" s="8"/>
      <c r="AU88" s="8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</row>
    <row r="89" spans="1:155" x14ac:dyDescent="0.25">
      <c r="A89" s="10"/>
      <c r="D89" s="10"/>
      <c r="G89" s="8"/>
      <c r="H89" s="8"/>
      <c r="I89" s="8"/>
      <c r="J89" s="8"/>
      <c r="K89" s="8"/>
      <c r="L89" s="8"/>
      <c r="M89" s="8"/>
      <c r="N89" s="8"/>
      <c r="O89" s="8"/>
      <c r="P89" s="8"/>
      <c r="S89" s="8"/>
      <c r="X89" s="8"/>
      <c r="AE89" s="8"/>
      <c r="AJ89" s="8"/>
      <c r="AM89" s="8"/>
      <c r="AR89" s="8"/>
      <c r="AU89" s="8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</row>
    <row r="90" spans="1:155" x14ac:dyDescent="0.25">
      <c r="A90" s="10"/>
      <c r="D90" s="10"/>
      <c r="G90" s="8"/>
      <c r="H90" s="8"/>
      <c r="I90" s="8"/>
      <c r="J90" s="8"/>
      <c r="K90" s="8"/>
      <c r="L90" s="8"/>
      <c r="M90" s="8"/>
      <c r="N90" s="8"/>
      <c r="O90" s="8"/>
      <c r="P90" s="8"/>
      <c r="S90" s="8"/>
      <c r="X90" s="8"/>
      <c r="AE90" s="8"/>
      <c r="AJ90" s="8"/>
      <c r="AM90" s="8"/>
      <c r="AR90" s="8"/>
      <c r="AU90" s="8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</row>
    <row r="91" spans="1:155" x14ac:dyDescent="0.25">
      <c r="A91" s="10"/>
      <c r="D91" s="10"/>
      <c r="G91" s="8"/>
      <c r="H91" s="8"/>
      <c r="I91" s="8"/>
      <c r="J91" s="8"/>
      <c r="K91" s="8"/>
      <c r="L91" s="8"/>
      <c r="M91" s="8"/>
      <c r="N91" s="8"/>
      <c r="O91" s="8"/>
      <c r="P91" s="8"/>
      <c r="S91" s="8"/>
      <c r="X91" s="8"/>
      <c r="AE91" s="8"/>
      <c r="AJ91" s="8"/>
      <c r="AM91" s="8"/>
      <c r="AR91" s="8"/>
      <c r="AU91" s="8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</row>
    <row r="92" spans="1:155" x14ac:dyDescent="0.25">
      <c r="A92" s="10"/>
      <c r="D92" s="10"/>
      <c r="G92" s="8"/>
      <c r="H92" s="8"/>
      <c r="I92" s="8"/>
      <c r="J92" s="8"/>
      <c r="K92" s="8"/>
      <c r="L92" s="8"/>
      <c r="M92" s="8"/>
      <c r="N92" s="8"/>
      <c r="O92" s="8"/>
      <c r="P92" s="8"/>
      <c r="S92" s="8"/>
      <c r="X92" s="8"/>
      <c r="AE92" s="8"/>
      <c r="AJ92" s="8"/>
      <c r="AM92" s="8"/>
      <c r="AR92" s="8"/>
      <c r="AU92" s="8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</row>
    <row r="93" spans="1:155" x14ac:dyDescent="0.25">
      <c r="A93" s="10"/>
      <c r="D93" s="10"/>
      <c r="G93" s="8"/>
      <c r="H93" s="8"/>
      <c r="I93" s="8"/>
      <c r="J93" s="8"/>
      <c r="K93" s="8"/>
      <c r="L93" s="8"/>
      <c r="M93" s="8"/>
      <c r="N93" s="8"/>
      <c r="O93" s="8"/>
      <c r="P93" s="8"/>
      <c r="S93" s="8"/>
      <c r="X93" s="8"/>
      <c r="AE93" s="8"/>
      <c r="AJ93" s="8"/>
      <c r="AM93" s="8"/>
      <c r="AR93" s="8"/>
      <c r="AU93" s="8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</row>
    <row r="94" spans="1:155" x14ac:dyDescent="0.25">
      <c r="A94" s="10"/>
      <c r="D94" s="10"/>
      <c r="G94" s="8"/>
      <c r="H94" s="8"/>
      <c r="I94" s="8"/>
      <c r="J94" s="8"/>
      <c r="K94" s="8"/>
      <c r="L94" s="8"/>
      <c r="M94" s="8"/>
      <c r="N94" s="8"/>
      <c r="O94" s="8"/>
      <c r="P94" s="8"/>
      <c r="S94" s="8"/>
      <c r="X94" s="8"/>
      <c r="AE94" s="8"/>
      <c r="AJ94" s="8"/>
      <c r="AM94" s="8"/>
      <c r="AR94" s="8"/>
      <c r="AU94" s="8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</row>
    <row r="95" spans="1:155" x14ac:dyDescent="0.25">
      <c r="A95" s="10"/>
      <c r="D95" s="10"/>
      <c r="G95" s="8"/>
      <c r="H95" s="8"/>
      <c r="I95" s="8"/>
      <c r="J95" s="8"/>
      <c r="K95" s="8"/>
      <c r="L95" s="8"/>
      <c r="M95" s="8"/>
      <c r="N95" s="8"/>
      <c r="O95" s="8"/>
      <c r="P95" s="8"/>
      <c r="S95" s="8"/>
      <c r="X95" s="8"/>
      <c r="AE95" s="8"/>
      <c r="AJ95" s="8"/>
      <c r="AM95" s="8"/>
      <c r="AR95" s="8"/>
      <c r="AU95" s="8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</row>
    <row r="96" spans="1:155" x14ac:dyDescent="0.25">
      <c r="A96" s="10"/>
      <c r="D96" s="10"/>
      <c r="G96" s="8"/>
      <c r="H96" s="8"/>
      <c r="I96" s="8"/>
      <c r="J96" s="8"/>
      <c r="K96" s="8"/>
      <c r="L96" s="8"/>
      <c r="M96" s="8"/>
      <c r="N96" s="8"/>
      <c r="O96" s="8"/>
      <c r="P96" s="8"/>
      <c r="S96" s="8"/>
      <c r="X96" s="8"/>
      <c r="AE96" s="8"/>
      <c r="AJ96" s="8"/>
      <c r="AM96" s="8"/>
      <c r="AR96" s="8"/>
      <c r="AU96" s="8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</row>
    <row r="97" spans="1:155" x14ac:dyDescent="0.25">
      <c r="A97" s="10"/>
      <c r="D97" s="10"/>
      <c r="G97" s="8"/>
      <c r="H97" s="8"/>
      <c r="I97" s="8"/>
      <c r="J97" s="8"/>
      <c r="K97" s="8"/>
      <c r="L97" s="8"/>
      <c r="M97" s="8"/>
      <c r="N97" s="8"/>
      <c r="O97" s="8"/>
      <c r="P97" s="8"/>
      <c r="S97" s="8"/>
      <c r="X97" s="8"/>
      <c r="AE97" s="8"/>
      <c r="AJ97" s="8"/>
      <c r="AM97" s="8"/>
      <c r="AR97" s="8"/>
      <c r="AU97" s="8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</row>
    <row r="98" spans="1:155" x14ac:dyDescent="0.25">
      <c r="A98" s="10"/>
      <c r="D98" s="10"/>
      <c r="G98" s="8"/>
      <c r="H98" s="8"/>
      <c r="I98" s="8"/>
      <c r="J98" s="8"/>
      <c r="K98" s="8"/>
      <c r="L98" s="8"/>
      <c r="M98" s="8"/>
      <c r="N98" s="8"/>
      <c r="O98" s="8"/>
      <c r="P98" s="8"/>
      <c r="S98" s="8"/>
      <c r="X98" s="8"/>
      <c r="AE98" s="8"/>
      <c r="AJ98" s="8"/>
      <c r="AM98" s="8"/>
      <c r="AR98" s="8"/>
      <c r="AU98" s="8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</row>
    <row r="99" spans="1:155" x14ac:dyDescent="0.25">
      <c r="A99" s="10"/>
      <c r="D99" s="10"/>
      <c r="G99" s="8"/>
      <c r="H99" s="8"/>
      <c r="I99" s="8"/>
      <c r="J99" s="8"/>
      <c r="K99" s="8"/>
      <c r="L99" s="8"/>
      <c r="M99" s="8"/>
      <c r="N99" s="8"/>
      <c r="O99" s="8"/>
      <c r="P99" s="8"/>
      <c r="S99" s="8"/>
      <c r="X99" s="8"/>
      <c r="AE99" s="8"/>
      <c r="AJ99" s="8"/>
      <c r="AM99" s="8"/>
      <c r="AR99" s="8"/>
      <c r="AU99" s="8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</row>
    <row r="100" spans="1:155" x14ac:dyDescent="0.25">
      <c r="A100" s="10"/>
      <c r="D100" s="10"/>
      <c r="G100" s="8"/>
      <c r="H100" s="8"/>
      <c r="I100" s="8"/>
      <c r="J100" s="8"/>
      <c r="K100" s="8"/>
      <c r="L100" s="8"/>
      <c r="M100" s="8"/>
      <c r="N100" s="8"/>
      <c r="O100" s="8"/>
      <c r="P100" s="8"/>
      <c r="S100" s="8"/>
      <c r="X100" s="8"/>
      <c r="AE100" s="8"/>
      <c r="AJ100" s="8"/>
      <c r="AM100" s="8"/>
      <c r="AR100" s="8"/>
      <c r="AU100" s="8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</row>
    <row r="101" spans="1:155" x14ac:dyDescent="0.25">
      <c r="A101" s="10"/>
      <c r="D101" s="10"/>
      <c r="G101" s="8"/>
      <c r="H101" s="8"/>
      <c r="I101" s="8"/>
      <c r="J101" s="8"/>
      <c r="K101" s="8"/>
      <c r="L101" s="8"/>
      <c r="M101" s="8"/>
      <c r="N101" s="8"/>
      <c r="O101" s="8"/>
      <c r="P101" s="8"/>
      <c r="S101" s="8"/>
      <c r="X101" s="8"/>
      <c r="AE101" s="8"/>
      <c r="AJ101" s="8"/>
      <c r="AM101" s="8"/>
      <c r="AR101" s="8"/>
      <c r="AU101" s="8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</row>
    <row r="102" spans="1:155" x14ac:dyDescent="0.25">
      <c r="A102" s="10"/>
      <c r="D102" s="10"/>
      <c r="G102" s="8"/>
      <c r="H102" s="8"/>
      <c r="I102" s="8"/>
      <c r="J102" s="8"/>
      <c r="K102" s="8"/>
      <c r="L102" s="8"/>
      <c r="M102" s="8"/>
      <c r="N102" s="8"/>
      <c r="O102" s="8"/>
      <c r="P102" s="8"/>
      <c r="S102" s="8"/>
      <c r="X102" s="8"/>
      <c r="AE102" s="8"/>
      <c r="AJ102" s="8"/>
      <c r="AM102" s="8"/>
      <c r="AR102" s="8"/>
      <c r="AU102" s="8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</row>
    <row r="103" spans="1:155" x14ac:dyDescent="0.25">
      <c r="A103" s="10"/>
      <c r="D103" s="10"/>
      <c r="G103" s="8"/>
      <c r="H103" s="8"/>
      <c r="I103" s="8"/>
      <c r="J103" s="8"/>
      <c r="K103" s="8"/>
      <c r="L103" s="8"/>
      <c r="M103" s="8"/>
      <c r="N103" s="8"/>
      <c r="O103" s="8"/>
      <c r="P103" s="8"/>
      <c r="S103" s="8"/>
      <c r="X103" s="8"/>
      <c r="AE103" s="8"/>
      <c r="AJ103" s="8"/>
      <c r="AM103" s="8"/>
      <c r="AR103" s="8"/>
      <c r="AU103" s="8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</row>
    <row r="104" spans="1:155" x14ac:dyDescent="0.25">
      <c r="A104" s="10"/>
      <c r="D104" s="10"/>
      <c r="G104" s="8"/>
      <c r="H104" s="8"/>
      <c r="I104" s="8"/>
      <c r="J104" s="8"/>
      <c r="K104" s="8"/>
      <c r="L104" s="8"/>
      <c r="M104" s="8"/>
      <c r="N104" s="8"/>
      <c r="O104" s="8"/>
      <c r="P104" s="8"/>
      <c r="S104" s="8"/>
      <c r="X104" s="8"/>
      <c r="AE104" s="8"/>
      <c r="AJ104" s="8"/>
      <c r="AM104" s="8"/>
      <c r="AR104" s="8"/>
      <c r="AU104" s="8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</row>
    <row r="105" spans="1:155" x14ac:dyDescent="0.25">
      <c r="A105" s="10"/>
      <c r="D105" s="10"/>
      <c r="G105" s="8"/>
      <c r="H105" s="8"/>
      <c r="I105" s="8"/>
      <c r="J105" s="8"/>
      <c r="K105" s="8"/>
      <c r="L105" s="8"/>
      <c r="M105" s="8"/>
      <c r="N105" s="8"/>
      <c r="O105" s="8"/>
      <c r="P105" s="8"/>
      <c r="S105" s="8"/>
      <c r="X105" s="8"/>
      <c r="AE105" s="8"/>
      <c r="AJ105" s="8"/>
      <c r="AM105" s="8"/>
      <c r="AR105" s="8"/>
      <c r="AU105" s="8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</row>
    <row r="106" spans="1:155" x14ac:dyDescent="0.25">
      <c r="A106" s="10"/>
      <c r="D106" s="10"/>
      <c r="G106" s="8"/>
      <c r="H106" s="8"/>
      <c r="I106" s="8"/>
      <c r="J106" s="8"/>
      <c r="K106" s="8"/>
      <c r="L106" s="8"/>
      <c r="M106" s="8"/>
      <c r="N106" s="8"/>
      <c r="O106" s="8"/>
      <c r="P106" s="8"/>
      <c r="S106" s="8"/>
      <c r="X106" s="8"/>
      <c r="AE106" s="8"/>
      <c r="AJ106" s="8"/>
      <c r="AM106" s="8"/>
      <c r="AR106" s="8"/>
      <c r="AU106" s="8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</row>
    <row r="107" spans="1:155" x14ac:dyDescent="0.25">
      <c r="A107" s="10"/>
      <c r="D107" s="10"/>
      <c r="G107" s="8"/>
      <c r="H107" s="8"/>
      <c r="I107" s="8"/>
      <c r="J107" s="8"/>
      <c r="K107" s="8"/>
      <c r="L107" s="8"/>
      <c r="M107" s="8"/>
      <c r="N107" s="8"/>
      <c r="O107" s="8"/>
      <c r="P107" s="8"/>
      <c r="S107" s="8"/>
      <c r="X107" s="8"/>
      <c r="AE107" s="8"/>
      <c r="AJ107" s="8"/>
      <c r="AM107" s="8"/>
      <c r="AR107" s="8"/>
      <c r="AU107" s="8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</row>
    <row r="108" spans="1:155" x14ac:dyDescent="0.25">
      <c r="A108" s="10"/>
      <c r="D108" s="10"/>
      <c r="G108" s="8"/>
      <c r="H108" s="8"/>
      <c r="I108" s="8"/>
      <c r="J108" s="8"/>
      <c r="K108" s="8"/>
      <c r="L108" s="8"/>
      <c r="M108" s="8"/>
      <c r="N108" s="8"/>
      <c r="O108" s="8"/>
      <c r="P108" s="8"/>
      <c r="S108" s="8"/>
      <c r="X108" s="8"/>
      <c r="AE108" s="8"/>
      <c r="AJ108" s="8"/>
      <c r="AM108" s="8"/>
      <c r="AR108" s="8"/>
      <c r="AU108" s="8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</row>
    <row r="109" spans="1:155" x14ac:dyDescent="0.25">
      <c r="A109" s="11"/>
      <c r="D109" s="10"/>
      <c r="G109" s="8"/>
      <c r="H109" s="8"/>
      <c r="J109" s="8"/>
      <c r="K109" s="8"/>
      <c r="L109" s="8"/>
      <c r="M109" s="8"/>
      <c r="N109" s="8"/>
      <c r="O109" s="8"/>
      <c r="S109" s="8"/>
      <c r="U109" s="10"/>
      <c r="AC109" s="10"/>
      <c r="AE109" s="8"/>
      <c r="AF109" s="10"/>
      <c r="AJ109" s="8"/>
      <c r="AM109" s="8"/>
      <c r="AR109" s="8"/>
      <c r="AU109" s="8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</row>
    <row r="110" spans="1:155" x14ac:dyDescent="0.25">
      <c r="A110" s="11"/>
      <c r="D110" s="10"/>
      <c r="G110" s="8"/>
      <c r="H110" s="8"/>
      <c r="J110" s="8"/>
      <c r="K110" s="8"/>
      <c r="L110" s="8"/>
      <c r="M110" s="8"/>
      <c r="N110" s="8"/>
      <c r="O110" s="8"/>
      <c r="S110" s="8"/>
      <c r="U110" s="10"/>
      <c r="AC110" s="10"/>
      <c r="AE110" s="8"/>
      <c r="AF110" s="10"/>
      <c r="AJ110" s="8"/>
      <c r="AM110" s="8"/>
      <c r="AR110" s="8"/>
      <c r="AU110" s="8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</row>
    <row r="111" spans="1:155" x14ac:dyDescent="0.25">
      <c r="A111" s="11"/>
      <c r="D111" s="10"/>
      <c r="G111" s="8"/>
      <c r="H111" s="8"/>
      <c r="J111" s="8"/>
      <c r="K111" s="8"/>
      <c r="L111" s="8"/>
      <c r="M111" s="8"/>
      <c r="N111" s="8"/>
      <c r="O111" s="8"/>
      <c r="S111" s="8"/>
      <c r="U111" s="10"/>
      <c r="AC111" s="10"/>
      <c r="AE111" s="8"/>
      <c r="AF111" s="10"/>
      <c r="AJ111" s="8"/>
      <c r="AM111" s="8"/>
      <c r="AR111" s="8"/>
      <c r="AU111" s="8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</row>
    <row r="112" spans="1:155" x14ac:dyDescent="0.25">
      <c r="A112" s="11"/>
      <c r="D112" s="10"/>
      <c r="G112" s="8"/>
      <c r="H112" s="8"/>
      <c r="J112" s="8"/>
      <c r="K112" s="8"/>
      <c r="L112" s="8"/>
      <c r="M112" s="8"/>
      <c r="N112" s="8"/>
      <c r="O112" s="8"/>
      <c r="S112" s="8"/>
      <c r="U112" s="10"/>
      <c r="AC112" s="10"/>
      <c r="AE112" s="8"/>
      <c r="AF112" s="10"/>
      <c r="AJ112" s="8"/>
      <c r="AM112" s="8"/>
      <c r="AR112" s="8"/>
      <c r="AU112" s="8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</row>
    <row r="113" spans="1:155" x14ac:dyDescent="0.25">
      <c r="A113" s="11"/>
      <c r="D113" s="10"/>
      <c r="G113" s="8"/>
      <c r="H113" s="8"/>
      <c r="J113" s="8"/>
      <c r="K113" s="8"/>
      <c r="L113" s="8"/>
      <c r="M113" s="8"/>
      <c r="N113" s="8"/>
      <c r="O113" s="8"/>
      <c r="S113" s="8"/>
      <c r="U113" s="10"/>
      <c r="AC113" s="10"/>
      <c r="AE113" s="8"/>
      <c r="AF113" s="10"/>
      <c r="AJ113" s="8"/>
      <c r="AM113" s="8"/>
      <c r="AR113" s="8"/>
      <c r="AU113" s="8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</row>
    <row r="114" spans="1:155" x14ac:dyDescent="0.25">
      <c r="A114" s="11"/>
      <c r="D114" s="10"/>
      <c r="G114" s="8"/>
      <c r="H114" s="8"/>
      <c r="J114" s="8"/>
      <c r="K114" s="8"/>
      <c r="L114" s="8"/>
      <c r="M114" s="8"/>
      <c r="N114" s="8"/>
      <c r="O114" s="8"/>
      <c r="S114" s="8"/>
      <c r="U114" s="10"/>
      <c r="AC114" s="10"/>
      <c r="AE114" s="8"/>
      <c r="AF114" s="10"/>
      <c r="AJ114" s="8"/>
      <c r="AM114" s="8"/>
      <c r="AR114" s="8"/>
      <c r="AU114" s="8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</row>
    <row r="115" spans="1:155" x14ac:dyDescent="0.25">
      <c r="A115" s="11"/>
      <c r="D115" s="10"/>
      <c r="G115" s="8"/>
      <c r="H115" s="8"/>
      <c r="J115" s="8"/>
      <c r="K115" s="8"/>
      <c r="L115" s="8"/>
      <c r="M115" s="8"/>
      <c r="N115" s="8"/>
      <c r="O115" s="8"/>
      <c r="S115" s="8"/>
      <c r="U115" s="10"/>
      <c r="AC115" s="10"/>
      <c r="AE115" s="8"/>
      <c r="AF115" s="10"/>
      <c r="AJ115" s="8"/>
      <c r="AM115" s="8"/>
      <c r="AR115" s="8"/>
      <c r="AU115" s="8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</row>
    <row r="116" spans="1:155" x14ac:dyDescent="0.25">
      <c r="A116" s="11"/>
      <c r="D116" s="10"/>
      <c r="G116" s="8"/>
      <c r="H116" s="8"/>
      <c r="J116" s="8"/>
      <c r="K116" s="8"/>
      <c r="L116" s="8"/>
      <c r="M116" s="8"/>
      <c r="N116" s="8"/>
      <c r="O116" s="8"/>
      <c r="S116" s="8"/>
      <c r="U116" s="10"/>
      <c r="AC116" s="10"/>
      <c r="AE116" s="8"/>
      <c r="AF116" s="10"/>
      <c r="AJ116" s="8"/>
      <c r="AM116" s="8"/>
      <c r="AR116" s="8"/>
      <c r="AU116" s="8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</row>
    <row r="117" spans="1:155" x14ac:dyDescent="0.25">
      <c r="A117" s="11"/>
      <c r="D117" s="10"/>
      <c r="G117" s="8"/>
      <c r="H117" s="8"/>
      <c r="J117" s="8"/>
      <c r="K117" s="8"/>
      <c r="L117" s="8"/>
      <c r="M117" s="8"/>
      <c r="N117" s="8"/>
      <c r="O117" s="8"/>
      <c r="S117" s="8"/>
      <c r="U117" s="10"/>
      <c r="AC117" s="10"/>
      <c r="AE117" s="8"/>
      <c r="AF117" s="10"/>
      <c r="AJ117" s="8"/>
      <c r="AM117" s="8"/>
      <c r="AR117" s="8"/>
      <c r="AU117" s="8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</row>
    <row r="118" spans="1:155" x14ac:dyDescent="0.25">
      <c r="A118" s="11"/>
      <c r="D118" s="10"/>
      <c r="G118" s="8"/>
      <c r="H118" s="8"/>
      <c r="J118" s="8"/>
      <c r="K118" s="8"/>
      <c r="L118" s="8"/>
      <c r="M118" s="8"/>
      <c r="N118" s="8"/>
      <c r="O118" s="8"/>
      <c r="S118" s="8"/>
      <c r="U118" s="10"/>
      <c r="AC118" s="10"/>
      <c r="AE118" s="8"/>
      <c r="AF118" s="10"/>
      <c r="AJ118" s="8"/>
      <c r="AM118" s="8"/>
      <c r="AR118" s="8"/>
      <c r="AU118" s="8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</row>
    <row r="119" spans="1:155" x14ac:dyDescent="0.25">
      <c r="A119" s="11"/>
      <c r="D119" s="10"/>
      <c r="G119" s="8"/>
      <c r="H119" s="8"/>
      <c r="J119" s="8"/>
      <c r="K119" s="8"/>
      <c r="L119" s="8"/>
      <c r="M119" s="8"/>
      <c r="N119" s="8"/>
      <c r="O119" s="8"/>
      <c r="S119" s="8"/>
      <c r="U119" s="10"/>
      <c r="AC119" s="10"/>
      <c r="AE119" s="8"/>
      <c r="AF119" s="10"/>
      <c r="AJ119" s="8"/>
      <c r="AM119" s="8"/>
      <c r="AR119" s="8"/>
      <c r="AU119" s="8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</row>
    <row r="120" spans="1:155" x14ac:dyDescent="0.25">
      <c r="A120" s="11"/>
      <c r="D120" s="10"/>
      <c r="G120" s="8"/>
      <c r="H120" s="8"/>
      <c r="J120" s="8"/>
      <c r="K120" s="8"/>
      <c r="L120" s="8"/>
      <c r="M120" s="8"/>
      <c r="N120" s="8"/>
      <c r="O120" s="8"/>
      <c r="S120" s="8"/>
      <c r="U120" s="10"/>
      <c r="AC120" s="10"/>
      <c r="AE120" s="8"/>
      <c r="AF120" s="10"/>
      <c r="AJ120" s="8"/>
      <c r="AM120" s="8"/>
      <c r="AR120" s="8"/>
      <c r="AU120" s="8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</row>
    <row r="121" spans="1:155" x14ac:dyDescent="0.25">
      <c r="A121" s="11"/>
      <c r="D121" s="10"/>
      <c r="G121" s="8"/>
      <c r="H121" s="8"/>
      <c r="J121" s="8"/>
      <c r="K121" s="8"/>
      <c r="L121" s="8"/>
      <c r="M121" s="8"/>
      <c r="N121" s="8"/>
      <c r="O121" s="8"/>
      <c r="S121" s="8"/>
      <c r="U121" s="10"/>
      <c r="AC121" s="10"/>
      <c r="AE121" s="8"/>
      <c r="AF121" s="10"/>
      <c r="AJ121" s="8"/>
      <c r="AM121" s="8"/>
      <c r="AR121" s="8"/>
      <c r="AU121" s="8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</row>
    <row r="122" spans="1:155" x14ac:dyDescent="0.25">
      <c r="A122" s="11"/>
      <c r="D122" s="10"/>
      <c r="G122" s="8"/>
      <c r="H122" s="8"/>
      <c r="J122" s="8"/>
      <c r="K122" s="8"/>
      <c r="L122" s="8"/>
      <c r="M122" s="8"/>
      <c r="N122" s="8"/>
      <c r="O122" s="8"/>
      <c r="S122" s="8"/>
      <c r="U122" s="10"/>
      <c r="AC122" s="10"/>
      <c r="AE122" s="8"/>
      <c r="AF122" s="10"/>
      <c r="AJ122" s="8"/>
      <c r="AM122" s="8"/>
      <c r="AR122" s="8"/>
      <c r="AU122" s="8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</row>
    <row r="123" spans="1:155" x14ac:dyDescent="0.25">
      <c r="A123" s="11"/>
      <c r="D123" s="10"/>
      <c r="G123" s="8"/>
      <c r="H123" s="8"/>
      <c r="J123" s="8"/>
      <c r="K123" s="8"/>
      <c r="L123" s="8"/>
      <c r="M123" s="8"/>
      <c r="N123" s="8"/>
      <c r="O123" s="8"/>
      <c r="S123" s="8"/>
      <c r="U123" s="10"/>
      <c r="AC123" s="10"/>
      <c r="AE123" s="8"/>
      <c r="AF123" s="10"/>
      <c r="AJ123" s="8"/>
      <c r="AM123" s="8"/>
      <c r="AR123" s="8"/>
      <c r="AU123" s="8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</row>
    <row r="124" spans="1:155" x14ac:dyDescent="0.25">
      <c r="A124" s="10"/>
      <c r="D124" s="10"/>
      <c r="G124" s="8"/>
      <c r="H124" s="8"/>
      <c r="J124" s="8"/>
      <c r="K124" s="8"/>
      <c r="L124" s="8"/>
      <c r="M124" s="8"/>
      <c r="N124" s="8"/>
      <c r="O124" s="8"/>
      <c r="S124" s="8"/>
      <c r="U124" s="10"/>
      <c r="AC124" s="10"/>
      <c r="AE124" s="8"/>
      <c r="AF124" s="10"/>
      <c r="AJ124" s="8"/>
      <c r="AM124" s="8"/>
      <c r="AR124" s="8"/>
      <c r="AU124" s="8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</row>
    <row r="125" spans="1:155" x14ac:dyDescent="0.25">
      <c r="A125" s="10"/>
      <c r="D125" s="10"/>
      <c r="G125" s="8"/>
      <c r="H125" s="8"/>
      <c r="J125" s="8"/>
      <c r="K125" s="8"/>
      <c r="L125" s="8"/>
      <c r="M125" s="8"/>
      <c r="N125" s="8"/>
      <c r="O125" s="8"/>
      <c r="S125" s="8"/>
      <c r="U125" s="10"/>
      <c r="AC125" s="10"/>
      <c r="AE125" s="8"/>
      <c r="AF125" s="10"/>
      <c r="AJ125" s="8"/>
      <c r="AM125" s="8"/>
      <c r="AR125" s="8"/>
      <c r="AU125" s="8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</row>
    <row r="126" spans="1:155" x14ac:dyDescent="0.25">
      <c r="A126" s="10"/>
      <c r="D126" s="10"/>
      <c r="G126" s="8"/>
      <c r="H126" s="8"/>
      <c r="J126" s="8"/>
      <c r="K126" s="8"/>
      <c r="L126" s="8"/>
      <c r="M126" s="8"/>
      <c r="N126" s="8"/>
      <c r="O126" s="8"/>
      <c r="S126" s="8"/>
      <c r="U126" s="10"/>
      <c r="AC126" s="10"/>
      <c r="AE126" s="8"/>
      <c r="AF126" s="10"/>
      <c r="AJ126" s="8"/>
      <c r="AM126" s="8"/>
      <c r="AR126" s="8"/>
      <c r="AU126" s="8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</row>
    <row r="127" spans="1:155" x14ac:dyDescent="0.25">
      <c r="A127" s="10"/>
      <c r="D127" s="10"/>
      <c r="G127" s="8"/>
      <c r="H127" s="8"/>
      <c r="J127" s="8"/>
      <c r="K127" s="8"/>
      <c r="L127" s="8"/>
      <c r="M127" s="8"/>
      <c r="N127" s="8"/>
      <c r="O127" s="8"/>
      <c r="S127" s="8"/>
      <c r="U127" s="10"/>
      <c r="AC127" s="10"/>
      <c r="AE127" s="8"/>
      <c r="AF127" s="10"/>
      <c r="AJ127" s="8"/>
      <c r="AM127" s="8"/>
      <c r="AR127" s="8"/>
      <c r="AU127" s="8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</row>
  </sheetData>
  <sheetProtection formatColumns="0" formatRows="0"/>
  <pageMargins left="0.70866141732283505" right="0.70866141732283505" top="0.74803149606299202" bottom="0.74803149606299202" header="0.31496062992126" footer="0.31496062992126"/>
  <pageSetup paperSize="9" scale="10" orientation="landscape" horizontalDpi="4294967295" verticalDpi="4294967295" r:id="rId1"/>
  <colBreaks count="9" manualBreakCount="9">
    <brk id="19" max="1048575" man="1"/>
    <brk id="31" max="1048575" man="1"/>
    <brk id="51" max="1048575" man="1"/>
    <brk id="63" max="1048575" man="1"/>
    <brk id="79" max="1048575" man="1"/>
    <brk id="143" max="95" man="1"/>
    <brk id="179" max="1048575" man="1"/>
    <brk id="203" max="1048575" man="1"/>
    <brk id="211" max="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GSVA_cur</vt:lpstr>
      <vt:lpstr>GSVA_const</vt:lpstr>
      <vt:lpstr>NSVA_cur</vt:lpstr>
      <vt:lpstr>NSVA_const</vt:lpstr>
      <vt:lpstr>GSVA_const!Print_Titles</vt:lpstr>
      <vt:lpstr>GSVA_cur!Print_Titles</vt:lpstr>
      <vt:lpstr>NSVA_const!Print_Titles</vt:lpstr>
      <vt:lpstr>NSVA_cur!Print_Titles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2025-03-25T09:19:09Z</dcterms:modified>
</cp:coreProperties>
</file>