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4279F593-A6A6-4B63-99B9-6DAFCD94D198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GSVA_cur" sheetId="10" r:id="rId1"/>
    <sheet name="GSVA_const" sheetId="1" r:id="rId2"/>
    <sheet name="NSVA_cur" sheetId="11" r:id="rId3"/>
    <sheet name="NSVA_const" sheetId="12" r:id="rId4"/>
  </sheets>
  <externalReferences>
    <externalReference r:id="rId5"/>
  </externalReference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91029"/>
</workbook>
</file>

<file path=xl/calcChain.xml><?xml version="1.0" encoding="utf-8"?>
<calcChain xmlns="http://schemas.openxmlformats.org/spreadsheetml/2006/main">
  <c r="A39" i="1" l="1"/>
  <c r="A39" i="11"/>
  <c r="A39" i="10"/>
  <c r="I2" i="1" l="1"/>
  <c r="I2" i="11"/>
  <c r="I2" i="12"/>
  <c r="I2" i="10"/>
  <c r="N34" i="12" l="1"/>
  <c r="N35" i="12"/>
  <c r="N37" i="12"/>
  <c r="N20" i="12"/>
  <c r="N34" i="11"/>
  <c r="N35" i="11"/>
  <c r="N37" i="11"/>
  <c r="N20" i="11"/>
  <c r="N37" i="1"/>
  <c r="N20" i="1"/>
  <c r="N20" i="10"/>
  <c r="N16" i="1"/>
  <c r="N17" i="1"/>
  <c r="N16" i="11"/>
  <c r="N17" i="11"/>
  <c r="N16" i="12"/>
  <c r="N17" i="12"/>
  <c r="N16" i="10"/>
  <c r="N17" i="10"/>
  <c r="N12" i="10"/>
  <c r="N6" i="1"/>
  <c r="N6" i="11"/>
  <c r="N6" i="12"/>
  <c r="N12" i="12" s="1"/>
  <c r="N6" i="10"/>
  <c r="N12" i="1" l="1"/>
  <c r="N32" i="11"/>
  <c r="N32" i="1"/>
  <c r="N32" i="12"/>
  <c r="N33" i="12"/>
  <c r="N33" i="11"/>
  <c r="N12" i="11"/>
  <c r="N33" i="1"/>
  <c r="N32" i="10"/>
  <c r="N33" i="10"/>
  <c r="D34" i="12"/>
  <c r="E34" i="12"/>
  <c r="F34" i="12"/>
  <c r="G34" i="12"/>
  <c r="H34" i="12"/>
  <c r="I34" i="12"/>
  <c r="J34" i="12"/>
  <c r="K34" i="12"/>
  <c r="L34" i="12"/>
  <c r="M34" i="12"/>
  <c r="D35" i="12"/>
  <c r="E35" i="12"/>
  <c r="F35" i="12"/>
  <c r="G35" i="12"/>
  <c r="H35" i="12"/>
  <c r="I35" i="12"/>
  <c r="J35" i="12"/>
  <c r="K35" i="12"/>
  <c r="L35" i="12"/>
  <c r="M35" i="12"/>
  <c r="D37" i="12"/>
  <c r="E37" i="12"/>
  <c r="F37" i="12"/>
  <c r="G37" i="12"/>
  <c r="H37" i="12"/>
  <c r="I37" i="12"/>
  <c r="J37" i="12"/>
  <c r="K37" i="12"/>
  <c r="L37" i="12"/>
  <c r="M37" i="12"/>
  <c r="D34" i="11"/>
  <c r="E34" i="11"/>
  <c r="F34" i="11"/>
  <c r="G34" i="11"/>
  <c r="H34" i="11"/>
  <c r="I34" i="11"/>
  <c r="J34" i="11"/>
  <c r="K34" i="11"/>
  <c r="L34" i="11"/>
  <c r="M34" i="11"/>
  <c r="D35" i="11"/>
  <c r="E35" i="11"/>
  <c r="F35" i="11"/>
  <c r="G35" i="11"/>
  <c r="H35" i="11"/>
  <c r="I35" i="11"/>
  <c r="J35" i="11"/>
  <c r="K35" i="11"/>
  <c r="L35" i="11"/>
  <c r="M35" i="11"/>
  <c r="D37" i="11"/>
  <c r="E37" i="11"/>
  <c r="F37" i="11"/>
  <c r="G37" i="11"/>
  <c r="H37" i="11"/>
  <c r="I37" i="11"/>
  <c r="J37" i="11"/>
  <c r="K37" i="11"/>
  <c r="L37" i="11"/>
  <c r="M37" i="11"/>
  <c r="M37" i="1"/>
  <c r="N36" i="12" l="1"/>
  <c r="N36" i="11"/>
  <c r="N38" i="11"/>
  <c r="N36" i="1"/>
  <c r="N36" i="10"/>
  <c r="M20" i="1"/>
  <c r="M20" i="11"/>
  <c r="M20" i="12"/>
  <c r="M20" i="10"/>
  <c r="M16" i="1"/>
  <c r="M17" i="1"/>
  <c r="M16" i="11"/>
  <c r="M17" i="11"/>
  <c r="M16" i="12"/>
  <c r="M17" i="12"/>
  <c r="M16" i="10"/>
  <c r="M17" i="10"/>
  <c r="M6" i="1"/>
  <c r="M6" i="11"/>
  <c r="M6" i="12"/>
  <c r="M6" i="10"/>
  <c r="M12" i="11" l="1"/>
  <c r="M12" i="1"/>
  <c r="N38" i="12"/>
  <c r="M12" i="12"/>
  <c r="N38" i="1"/>
  <c r="N38" i="10"/>
  <c r="M32" i="12"/>
  <c r="M33" i="12"/>
  <c r="M32" i="11"/>
  <c r="M33" i="11"/>
  <c r="M33" i="1"/>
  <c r="M32" i="1"/>
  <c r="M32" i="10"/>
  <c r="M33" i="10"/>
  <c r="M12" i="10"/>
  <c r="D37" i="1"/>
  <c r="E37" i="1"/>
  <c r="F37" i="1"/>
  <c r="G37" i="1"/>
  <c r="H37" i="1"/>
  <c r="I37" i="1"/>
  <c r="J37" i="1"/>
  <c r="K37" i="1"/>
  <c r="L37" i="1"/>
  <c r="M36" i="11" l="1"/>
  <c r="M36" i="12"/>
  <c r="M36" i="10"/>
  <c r="M36" i="1"/>
  <c r="M38" i="12"/>
  <c r="M38" i="11"/>
  <c r="M38" i="1"/>
  <c r="L20" i="1"/>
  <c r="L20" i="11"/>
  <c r="L20" i="12"/>
  <c r="L20" i="10"/>
  <c r="L16" i="1"/>
  <c r="L17" i="1"/>
  <c r="L16" i="11"/>
  <c r="L17" i="11"/>
  <c r="L16" i="12"/>
  <c r="L17" i="12"/>
  <c r="L16" i="10"/>
  <c r="L17" i="10"/>
  <c r="L6" i="1"/>
  <c r="L12" i="1" s="1"/>
  <c r="L6" i="11"/>
  <c r="L6" i="12"/>
  <c r="L6" i="10"/>
  <c r="L12" i="10" s="1"/>
  <c r="M38" i="10" l="1"/>
  <c r="L12" i="12"/>
  <c r="L33" i="11"/>
  <c r="L36" i="11" s="1"/>
  <c r="L38" i="11" s="1"/>
  <c r="L33" i="10"/>
  <c r="L32" i="10"/>
  <c r="L33" i="1"/>
  <c r="L32" i="12"/>
  <c r="L33" i="12"/>
  <c r="L36" i="12" s="1"/>
  <c r="L38" i="12" s="1"/>
  <c r="L32" i="11"/>
  <c r="L32" i="1"/>
  <c r="L12" i="11"/>
  <c r="J20" i="1"/>
  <c r="K20" i="1"/>
  <c r="J20" i="11"/>
  <c r="K20" i="11"/>
  <c r="J20" i="12"/>
  <c r="K20" i="12"/>
  <c r="J20" i="10"/>
  <c r="K20" i="10"/>
  <c r="J17" i="1"/>
  <c r="K17" i="1"/>
  <c r="J17" i="11"/>
  <c r="K17" i="11"/>
  <c r="J17" i="12"/>
  <c r="K17" i="12"/>
  <c r="J17" i="10"/>
  <c r="K17" i="10"/>
  <c r="J16" i="1"/>
  <c r="K16" i="1"/>
  <c r="J16" i="11"/>
  <c r="K16" i="11"/>
  <c r="J16" i="12"/>
  <c r="K16" i="12"/>
  <c r="J16" i="10"/>
  <c r="K16" i="10"/>
  <c r="J6" i="1"/>
  <c r="J12" i="1" s="1"/>
  <c r="K6" i="1"/>
  <c r="K12" i="1" s="1"/>
  <c r="J6" i="11"/>
  <c r="K6" i="11"/>
  <c r="J6" i="12"/>
  <c r="K6" i="12"/>
  <c r="J6" i="10"/>
  <c r="K6" i="10"/>
  <c r="L36" i="1" l="1"/>
  <c r="L36" i="10"/>
  <c r="K12" i="12"/>
  <c r="K32" i="12"/>
  <c r="K33" i="12"/>
  <c r="K36" i="12" s="1"/>
  <c r="K38" i="12" s="1"/>
  <c r="K32" i="11"/>
  <c r="K12" i="11"/>
  <c r="K33" i="11"/>
  <c r="K36" i="11" s="1"/>
  <c r="K38" i="11" s="1"/>
  <c r="K32" i="1"/>
  <c r="K33" i="1"/>
  <c r="K32" i="10"/>
  <c r="K12" i="10"/>
  <c r="J12" i="10"/>
  <c r="K33" i="10"/>
  <c r="J32" i="12"/>
  <c r="J33" i="12"/>
  <c r="J36" i="12" s="1"/>
  <c r="J38" i="12" s="1"/>
  <c r="J12" i="12"/>
  <c r="J33" i="11"/>
  <c r="J36" i="11" s="1"/>
  <c r="J38" i="11" s="1"/>
  <c r="J32" i="11"/>
  <c r="J12" i="11"/>
  <c r="J32" i="1"/>
  <c r="J33" i="1"/>
  <c r="J32" i="10"/>
  <c r="J33" i="10"/>
  <c r="L38" i="1" l="1"/>
  <c r="L38" i="10"/>
  <c r="K36" i="1"/>
  <c r="J36" i="1"/>
  <c r="K36" i="10"/>
  <c r="J36" i="10"/>
  <c r="J38" i="10" s="1"/>
  <c r="J38" i="1" l="1"/>
  <c r="K38" i="1"/>
  <c r="K38" i="10"/>
  <c r="C37" i="12"/>
  <c r="C35" i="12"/>
  <c r="C34" i="12"/>
  <c r="I20" i="1"/>
  <c r="I20" i="11"/>
  <c r="I20" i="12"/>
  <c r="I20" i="10"/>
  <c r="I17" i="1"/>
  <c r="I17" i="11"/>
  <c r="I17" i="12"/>
  <c r="I17" i="10"/>
  <c r="I16" i="1"/>
  <c r="I16" i="11"/>
  <c r="I16" i="12"/>
  <c r="I16" i="10"/>
  <c r="I6" i="1"/>
  <c r="I12" i="1" s="1"/>
  <c r="I6" i="11"/>
  <c r="I6" i="12"/>
  <c r="I6" i="10"/>
  <c r="I12" i="11" l="1"/>
  <c r="I12" i="10"/>
  <c r="I32" i="12"/>
  <c r="I33" i="12"/>
  <c r="I36" i="12" s="1"/>
  <c r="I38" i="12" s="1"/>
  <c r="I12" i="12"/>
  <c r="I32" i="11"/>
  <c r="I33" i="11"/>
  <c r="I36" i="11" s="1"/>
  <c r="I38" i="11" s="1"/>
  <c r="I33" i="1"/>
  <c r="I32" i="1"/>
  <c r="I32" i="10"/>
  <c r="I33" i="10"/>
  <c r="H20" i="12"/>
  <c r="C37" i="11"/>
  <c r="C35" i="11"/>
  <c r="C34" i="11"/>
  <c r="H20" i="11"/>
  <c r="C37" i="1"/>
  <c r="H20" i="1"/>
  <c r="H20" i="10"/>
  <c r="I36" i="1" l="1"/>
  <c r="I36" i="10"/>
  <c r="H17" i="1"/>
  <c r="H17" i="11"/>
  <c r="H17" i="12"/>
  <c r="H17" i="10"/>
  <c r="H16" i="1"/>
  <c r="H16" i="11"/>
  <c r="H16" i="12"/>
  <c r="H16" i="10"/>
  <c r="H6" i="1"/>
  <c r="H12" i="1" s="1"/>
  <c r="H6" i="11"/>
  <c r="H6" i="12"/>
  <c r="H6" i="10"/>
  <c r="I38" i="1" l="1"/>
  <c r="H32" i="12"/>
  <c r="H32" i="11"/>
  <c r="H12" i="11"/>
  <c r="H32" i="1"/>
  <c r="H32" i="10"/>
  <c r="H12" i="10"/>
  <c r="I38" i="10"/>
  <c r="H33" i="12"/>
  <c r="H36" i="12" s="1"/>
  <c r="H38" i="12" s="1"/>
  <c r="H12" i="12"/>
  <c r="H33" i="11"/>
  <c r="H36" i="11" s="1"/>
  <c r="H38" i="11" s="1"/>
  <c r="H33" i="1"/>
  <c r="H33" i="10"/>
  <c r="G20" i="11"/>
  <c r="F20" i="11"/>
  <c r="E20" i="11"/>
  <c r="D20" i="11"/>
  <c r="C20" i="11"/>
  <c r="G17" i="11"/>
  <c r="F17" i="11"/>
  <c r="E17" i="11"/>
  <c r="D17" i="11"/>
  <c r="C17" i="11"/>
  <c r="G16" i="11"/>
  <c r="F16" i="11"/>
  <c r="E16" i="11"/>
  <c r="D16" i="11"/>
  <c r="C16" i="11"/>
  <c r="G6" i="11"/>
  <c r="F6" i="11"/>
  <c r="E6" i="11"/>
  <c r="D6" i="11"/>
  <c r="C6" i="11"/>
  <c r="G20" i="12"/>
  <c r="F20" i="12"/>
  <c r="E20" i="12"/>
  <c r="D20" i="12"/>
  <c r="C20" i="12"/>
  <c r="G17" i="12"/>
  <c r="F17" i="12"/>
  <c r="E17" i="12"/>
  <c r="D17" i="12"/>
  <c r="C17" i="12"/>
  <c r="G16" i="12"/>
  <c r="F16" i="12"/>
  <c r="E16" i="12"/>
  <c r="D16" i="12"/>
  <c r="C16" i="12"/>
  <c r="G6" i="12"/>
  <c r="F6" i="12"/>
  <c r="E6" i="12"/>
  <c r="D6" i="12"/>
  <c r="C6" i="12"/>
  <c r="D32" i="12" l="1"/>
  <c r="G12" i="12"/>
  <c r="C12" i="12"/>
  <c r="E12" i="12"/>
  <c r="D12" i="11"/>
  <c r="C12" i="11"/>
  <c r="H36" i="1"/>
  <c r="H38" i="1" s="1"/>
  <c r="H36" i="10"/>
  <c r="D33" i="12"/>
  <c r="D36" i="12" s="1"/>
  <c r="D38" i="12" s="1"/>
  <c r="E32" i="12"/>
  <c r="E33" i="11"/>
  <c r="E36" i="11" s="1"/>
  <c r="E38" i="11" s="1"/>
  <c r="C32" i="12"/>
  <c r="F33" i="12"/>
  <c r="F36" i="12" s="1"/>
  <c r="F38" i="12" s="1"/>
  <c r="D12" i="12"/>
  <c r="E32" i="11"/>
  <c r="G33" i="11"/>
  <c r="G36" i="11" s="1"/>
  <c r="G38" i="11" s="1"/>
  <c r="F32" i="11"/>
  <c r="C33" i="11"/>
  <c r="F33" i="11"/>
  <c r="F36" i="11" s="1"/>
  <c r="F38" i="11" s="1"/>
  <c r="C33" i="12"/>
  <c r="F32" i="12"/>
  <c r="G32" i="12"/>
  <c r="C32" i="11"/>
  <c r="G33" i="12"/>
  <c r="G36" i="12" s="1"/>
  <c r="G38" i="12" s="1"/>
  <c r="F12" i="11"/>
  <c r="D32" i="11"/>
  <c r="G32" i="11"/>
  <c r="G12" i="11"/>
  <c r="E12" i="11"/>
  <c r="D33" i="11"/>
  <c r="D36" i="11" s="1"/>
  <c r="D38" i="11" s="1"/>
  <c r="F12" i="12"/>
  <c r="E33" i="12"/>
  <c r="E36" i="12" s="1"/>
  <c r="E38" i="12" s="1"/>
  <c r="H38" i="10" l="1"/>
  <c r="C36" i="12"/>
  <c r="C36" i="11"/>
  <c r="G20" i="1"/>
  <c r="F20" i="1"/>
  <c r="E20" i="1"/>
  <c r="D20" i="1"/>
  <c r="C20" i="1"/>
  <c r="G17" i="1"/>
  <c r="F17" i="1"/>
  <c r="E17" i="1"/>
  <c r="D17" i="1"/>
  <c r="C17" i="1"/>
  <c r="G16" i="1"/>
  <c r="F16" i="1"/>
  <c r="E16" i="1"/>
  <c r="D16" i="1"/>
  <c r="C16" i="1"/>
  <c r="G6" i="1"/>
  <c r="G12" i="1" s="1"/>
  <c r="F6" i="1"/>
  <c r="F12" i="1" s="1"/>
  <c r="E6" i="1"/>
  <c r="E12" i="1" s="1"/>
  <c r="D6" i="1"/>
  <c r="D12" i="1" s="1"/>
  <c r="C6" i="1"/>
  <c r="C12" i="1" s="1"/>
  <c r="G20" i="10"/>
  <c r="F20" i="10"/>
  <c r="E20" i="10"/>
  <c r="D20" i="10"/>
  <c r="C20" i="10"/>
  <c r="G17" i="10"/>
  <c r="F17" i="10"/>
  <c r="E17" i="10"/>
  <c r="D17" i="10"/>
  <c r="C17" i="10"/>
  <c r="G16" i="10"/>
  <c r="F16" i="10"/>
  <c r="E16" i="10"/>
  <c r="D16" i="10"/>
  <c r="C16" i="10"/>
  <c r="G6" i="10"/>
  <c r="F6" i="10"/>
  <c r="E6" i="10"/>
  <c r="D6" i="10"/>
  <c r="C6" i="10"/>
  <c r="C38" i="12" l="1"/>
  <c r="E12" i="10"/>
  <c r="C38" i="11"/>
  <c r="G32" i="1"/>
  <c r="C33" i="1"/>
  <c r="F32" i="10"/>
  <c r="C32" i="10"/>
  <c r="D32" i="10"/>
  <c r="C12" i="10"/>
  <c r="D12" i="10"/>
  <c r="F12" i="10"/>
  <c r="E32" i="10"/>
  <c r="D33" i="1"/>
  <c r="F32" i="1"/>
  <c r="E32" i="1"/>
  <c r="F33" i="1"/>
  <c r="G33" i="1"/>
  <c r="G33" i="10"/>
  <c r="C33" i="10"/>
  <c r="E33" i="10"/>
  <c r="C32" i="1"/>
  <c r="G32" i="10"/>
  <c r="D32" i="1"/>
  <c r="D33" i="10"/>
  <c r="E33" i="1"/>
  <c r="G12" i="10"/>
  <c r="F33" i="10"/>
  <c r="C36" i="1" l="1"/>
  <c r="E36" i="1"/>
  <c r="E38" i="1" s="1"/>
  <c r="F36" i="1"/>
  <c r="F38" i="1" s="1"/>
  <c r="G36" i="1"/>
  <c r="G38" i="1" s="1"/>
  <c r="D36" i="1"/>
  <c r="D38" i="1" s="1"/>
  <c r="E36" i="10"/>
  <c r="C36" i="10"/>
  <c r="G36" i="10"/>
  <c r="D36" i="10"/>
  <c r="F36" i="10"/>
  <c r="C38" i="1" l="1"/>
  <c r="G38" i="10"/>
  <c r="D38" i="10"/>
  <c r="C38" i="10"/>
  <c r="F38" i="10"/>
  <c r="E38" i="10"/>
</calcChain>
</file>

<file path=xl/sharedStrings.xml><?xml version="1.0" encoding="utf-8"?>
<sst xmlns="http://schemas.openxmlformats.org/spreadsheetml/2006/main" count="273" uniqueCount="75">
  <si>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</si>
  <si>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</si>
  <si>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</si>
  <si>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</si>
  <si>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</si>
  <si>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</si>
  <si>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</si>
  <si>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</si>
  <si>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</si>
  <si>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</si>
  <si>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</si>
  <si>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</si>
  <si>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</si>
  <si>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</si>
  <si>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</si>
  <si>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</si>
  <si>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</si>
  <si>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</si>
  <si>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</si>
  <si>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</si>
  <si>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</si>
  <si>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</si>
  <si>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</si>
  <si>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</si>
  <si>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</si>
  <si>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</si>
  <si>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</si>
  <si>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</si>
  <si>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</si>
  <si>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</si>
  <si>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</si>
  <si>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</si>
  <si>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</si>
  <si>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</si>
  <si>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</si>
  <si>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</si>
  <si>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</si>
  <si>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</si>
  <si>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</si>
  <si>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</si>
  <si>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</si>
  <si>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</si>
  <si>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</si>
  <si>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</si>
  <si>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</si>
  <si>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</si>
  <si>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</si>
  <si>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</si>
  <si>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</si>
  <si>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</si>
  <si>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</si>
  <si>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</si>
  <si>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</si>
  <si>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</si>
  <si>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</si>
  <si>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</si>
  <si>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</si>
  <si>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</si>
  <si>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</si>
  <si>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</si>
  <si>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</si>
  <si>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</si>
  <si>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</si>
  <si>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</si>
  <si>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</si>
  <si>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</si>
  <si>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Jharkhand</t>
  </si>
  <si>
    <t>2016-17</t>
  </si>
  <si>
    <t>2017-18</t>
  </si>
  <si>
    <t>2018-19</t>
  </si>
  <si>
    <t>2019-20</t>
  </si>
  <si>
    <t>2020-21</t>
  </si>
  <si>
    <t>2021-22</t>
  </si>
  <si>
    <t>2022-23</t>
  </si>
  <si>
    <t>Source:  Directorate of Economics &amp; Statistics of respective State Governments.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</si>
</sst>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1" fontId="7" fillId="0" borderId="1" xfId="0" applyNumberFormat="1" applyFont="1" applyFill="1" applyBorder="1" applyProtection="1"/>
    <xf numFmtId="0" fontId="7" fillId="0" borderId="0" xfId="0" applyFont="1" applyFill="1" applyProtection="1">
      <protection locked="0"/>
    </xf>
    <xf numFmtId="0" fontId="7" fillId="0" borderId="1" xfId="0" applyFont="1" applyFill="1" applyBorder="1" applyProtection="1">
      <protection locked="0"/>
    </xf>
    <xf numFmtId="1" fontId="7" fillId="0" borderId="1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7" fillId="0" borderId="0" xfId="0" quotePrefix="1" applyFont="1" applyFill="1" applyProtection="1">
      <protection locked="0"/>
    </xf>
    <xf numFmtId="0" fontId="1" fillId="0" borderId="0" xfId="0" applyFont="1" applyFill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/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4" fillId="0" borderId="1" xfId="0" applyNumberFormat="1" applyFont="1" applyFill="1" applyBorder="1" applyAlignment="1" applyProtection="1">
      <alignment vertical="center" wrapText="1"/>
    </xf>
    <xf numFmtId="49" fontId="12" fillId="0" borderId="1" xfId="0" quotePrefix="1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49" fontId="12" fillId="3" borderId="1" xfId="0" applyNumberFormat="1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1" fontId="7" fillId="3" borderId="1" xfId="0" applyNumberFormat="1" applyFont="1" applyFill="1" applyBorder="1" applyProtection="1">
      <protection locked="0"/>
    </xf>
    <xf numFmtId="49" fontId="12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1" fontId="7" fillId="3" borderId="1" xfId="0" applyNumberFormat="1" applyFont="1" applyFill="1" applyBorder="1" applyProtection="1"/>
    <xf numFmtId="49" fontId="12" fillId="3" borderId="1" xfId="0" quotePrefix="1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Protection="1">
      <protection locked="0"/>
    </xf>
    <xf numFmtId="0" fontId="7" fillId="0" borderId="3" xfId="0" applyFont="1" applyFill="1" applyBorder="1" applyProtection="1">
      <protection locked="0"/>
    </xf>
  </cellXfs>
  <cellStyles count="530">
    <cellStyle name="Comma 2" xfId="15" xr:uid="{00000000-0005-0000-0000-000000000000}"/>
    <cellStyle name="Comma 2 2" xfId="528" xr:uid="{00000000-0005-0000-0000-000001000000}"/>
    <cellStyle name="Normal" xfId="0" builtinId="0"/>
    <cellStyle name="Normal 2" xfId="2" xr:uid="{00000000-0005-0000-0000-000003000000}"/>
    <cellStyle name="Normal 2 2" xfId="8" xr:uid="{00000000-0005-0000-0000-000004000000}"/>
    <cellStyle name="Normal 2 2 2" xfId="10" xr:uid="{00000000-0005-0000-0000-000005000000}"/>
    <cellStyle name="Normal 2 2 3" xfId="18" xr:uid="{00000000-0005-0000-0000-000006000000}"/>
    <cellStyle name="Normal 2 3" xfId="5" xr:uid="{00000000-0005-0000-0000-000007000000}"/>
    <cellStyle name="Normal 2 3 2" xfId="529" xr:uid="{00000000-0005-0000-0000-000008000000}"/>
    <cellStyle name="Normal 2 4" xfId="9" xr:uid="{00000000-0005-0000-0000-000009000000}"/>
    <cellStyle name="Normal 2 4 2" xfId="17" xr:uid="{00000000-0005-0000-0000-00000A000000}"/>
    <cellStyle name="Normal 3" xfId="1" xr:uid="{00000000-0005-0000-0000-00000B000000}"/>
    <cellStyle name="Normal 3 2" xfId="6" xr:uid="{00000000-0005-0000-0000-00000C000000}"/>
    <cellStyle name="Normal 3 2 2" xfId="11" xr:uid="{00000000-0005-0000-0000-00000D000000}"/>
    <cellStyle name="Normal 3 3" xfId="16" xr:uid="{00000000-0005-0000-0000-00000E000000}"/>
    <cellStyle name="Normal 4" xfId="3" xr:uid="{00000000-0005-0000-0000-00000F000000}"/>
    <cellStyle name="Normal 5" xfId="4" xr:uid="{00000000-0005-0000-0000-000010000000}"/>
    <cellStyle name="Normal 5 2" xfId="12" xr:uid="{00000000-0005-0000-0000-000011000000}"/>
    <cellStyle name="Normal 6" xfId="14" xr:uid="{00000000-0005-0000-0000-000012000000}"/>
    <cellStyle name="Note 2" xfId="7" xr:uid="{00000000-0005-0000-0000-000013000000}"/>
    <cellStyle name="Note 2 2" xfId="13" xr:uid="{00000000-0005-0000-0000-000014000000}"/>
    <cellStyle name="style1405592468105" xfId="19" xr:uid="{00000000-0005-0000-0000-000015000000}"/>
    <cellStyle name="style1405593752700" xfId="20" xr:uid="{00000000-0005-0000-0000-000016000000}"/>
    <cellStyle name="style1406113848636" xfId="21" xr:uid="{00000000-0005-0000-0000-000017000000}"/>
    <cellStyle name="style1406113848741" xfId="22" xr:uid="{00000000-0005-0000-0000-000018000000}"/>
    <cellStyle name="style1406113848796" xfId="23" xr:uid="{00000000-0005-0000-0000-000019000000}"/>
    <cellStyle name="style1406113848827" xfId="24" xr:uid="{00000000-0005-0000-0000-00001A000000}"/>
    <cellStyle name="style1406113848859" xfId="25" xr:uid="{00000000-0005-0000-0000-00001B000000}"/>
    <cellStyle name="style1406113848891" xfId="26" xr:uid="{00000000-0005-0000-0000-00001C000000}"/>
    <cellStyle name="style1406113848925" xfId="27" xr:uid="{00000000-0005-0000-0000-00001D000000}"/>
    <cellStyle name="style1406113848965" xfId="28" xr:uid="{00000000-0005-0000-0000-00001E000000}"/>
    <cellStyle name="style1406113848998" xfId="29" xr:uid="{00000000-0005-0000-0000-00001F000000}"/>
    <cellStyle name="style1406113849028" xfId="30" xr:uid="{00000000-0005-0000-0000-000020000000}"/>
    <cellStyle name="style1406113849058" xfId="31" xr:uid="{00000000-0005-0000-0000-000021000000}"/>
    <cellStyle name="style1406113849090" xfId="32" xr:uid="{00000000-0005-0000-0000-000022000000}"/>
    <cellStyle name="style1406113849117" xfId="33" xr:uid="{00000000-0005-0000-0000-000023000000}"/>
    <cellStyle name="style1406113849144" xfId="34" xr:uid="{00000000-0005-0000-0000-000024000000}"/>
    <cellStyle name="style1406113849183" xfId="35" xr:uid="{00000000-0005-0000-0000-000025000000}"/>
    <cellStyle name="style1406113849217" xfId="36" xr:uid="{00000000-0005-0000-0000-000026000000}"/>
    <cellStyle name="style1406113849255" xfId="37" xr:uid="{00000000-0005-0000-0000-000027000000}"/>
    <cellStyle name="style1406113849284" xfId="38" xr:uid="{00000000-0005-0000-0000-000028000000}"/>
    <cellStyle name="style1406113849311" xfId="39" xr:uid="{00000000-0005-0000-0000-000029000000}"/>
    <cellStyle name="style1406113849339" xfId="40" xr:uid="{00000000-0005-0000-0000-00002A000000}"/>
    <cellStyle name="style1406113849367" xfId="41" xr:uid="{00000000-0005-0000-0000-00002B000000}"/>
    <cellStyle name="style1406113849389" xfId="42" xr:uid="{00000000-0005-0000-0000-00002C000000}"/>
    <cellStyle name="style1406113849413" xfId="43" xr:uid="{00000000-0005-0000-0000-00002D000000}"/>
    <cellStyle name="style1406113849558" xfId="44" xr:uid="{00000000-0005-0000-0000-00002E000000}"/>
    <cellStyle name="style1406113849582" xfId="45" xr:uid="{00000000-0005-0000-0000-00002F000000}"/>
    <cellStyle name="style1406113849605" xfId="46" xr:uid="{00000000-0005-0000-0000-000030000000}"/>
    <cellStyle name="style1406113849630" xfId="47" xr:uid="{00000000-0005-0000-0000-000031000000}"/>
    <cellStyle name="style1406113849653" xfId="48" xr:uid="{00000000-0005-0000-0000-000032000000}"/>
    <cellStyle name="style1406113849674" xfId="49" xr:uid="{00000000-0005-0000-0000-000033000000}"/>
    <cellStyle name="style1406113849701" xfId="50" xr:uid="{00000000-0005-0000-0000-000034000000}"/>
    <cellStyle name="style1406113849728" xfId="51" xr:uid="{00000000-0005-0000-0000-000035000000}"/>
    <cellStyle name="style1406113849754" xfId="52" xr:uid="{00000000-0005-0000-0000-000036000000}"/>
    <cellStyle name="style1406113849781" xfId="53" xr:uid="{00000000-0005-0000-0000-000037000000}"/>
    <cellStyle name="style1406113849808" xfId="54" xr:uid="{00000000-0005-0000-0000-000038000000}"/>
    <cellStyle name="style1406113849835" xfId="55" xr:uid="{00000000-0005-0000-0000-000039000000}"/>
    <cellStyle name="style1406113849856" xfId="56" xr:uid="{00000000-0005-0000-0000-00003A000000}"/>
    <cellStyle name="style1406113849876" xfId="57" xr:uid="{00000000-0005-0000-0000-00003B000000}"/>
    <cellStyle name="style1406113849898" xfId="58" xr:uid="{00000000-0005-0000-0000-00003C000000}"/>
    <cellStyle name="style1406113849921" xfId="59" xr:uid="{00000000-0005-0000-0000-00003D000000}"/>
    <cellStyle name="style1406113849947" xfId="60" xr:uid="{00000000-0005-0000-0000-00003E000000}"/>
    <cellStyle name="style1406113849975" xfId="61" xr:uid="{00000000-0005-0000-0000-00003F000000}"/>
    <cellStyle name="style1406113850004" xfId="62" xr:uid="{00000000-0005-0000-0000-000040000000}"/>
    <cellStyle name="style1406113850027" xfId="63" xr:uid="{00000000-0005-0000-0000-000041000000}"/>
    <cellStyle name="style1406113850054" xfId="64" xr:uid="{00000000-0005-0000-0000-000042000000}"/>
    <cellStyle name="style1406113850081" xfId="65" xr:uid="{00000000-0005-0000-0000-000043000000}"/>
    <cellStyle name="style1406113850103" xfId="66" xr:uid="{00000000-0005-0000-0000-000044000000}"/>
    <cellStyle name="style1406113850129" xfId="67" xr:uid="{00000000-0005-0000-0000-000045000000}"/>
    <cellStyle name="style1406113850156" xfId="68" xr:uid="{00000000-0005-0000-0000-000046000000}"/>
    <cellStyle name="style1406113850182" xfId="69" xr:uid="{00000000-0005-0000-0000-000047000000}"/>
    <cellStyle name="style1406113850203" xfId="70" xr:uid="{00000000-0005-0000-0000-000048000000}"/>
    <cellStyle name="style1406113850224" xfId="71" xr:uid="{00000000-0005-0000-0000-000049000000}"/>
    <cellStyle name="style1406113850258" xfId="72" xr:uid="{00000000-0005-0000-0000-00004A000000}"/>
    <cellStyle name="style1406113850331" xfId="73" xr:uid="{00000000-0005-0000-0000-00004B000000}"/>
    <cellStyle name="style1406113850358" xfId="74" xr:uid="{00000000-0005-0000-0000-00004C000000}"/>
    <cellStyle name="style1406113850380" xfId="75" xr:uid="{00000000-0005-0000-0000-00004D000000}"/>
    <cellStyle name="style1406113850409" xfId="76" xr:uid="{00000000-0005-0000-0000-00004E000000}"/>
    <cellStyle name="style1406113850431" xfId="77" xr:uid="{00000000-0005-0000-0000-00004F000000}"/>
    <cellStyle name="style1406113850452" xfId="78" xr:uid="{00000000-0005-0000-0000-000050000000}"/>
    <cellStyle name="style1406113850474" xfId="79" xr:uid="{00000000-0005-0000-0000-000051000000}"/>
    <cellStyle name="style1406113850501" xfId="80" xr:uid="{00000000-0005-0000-0000-000052000000}"/>
    <cellStyle name="style1406113850522" xfId="81" xr:uid="{00000000-0005-0000-0000-000053000000}"/>
    <cellStyle name="style1406113850542" xfId="82" xr:uid="{00000000-0005-0000-0000-000054000000}"/>
    <cellStyle name="style1406113850570" xfId="83" xr:uid="{00000000-0005-0000-0000-000055000000}"/>
    <cellStyle name="style1406113850591" xfId="84" xr:uid="{00000000-0005-0000-0000-000056000000}"/>
    <cellStyle name="style1406113850614" xfId="85" xr:uid="{00000000-0005-0000-0000-000057000000}"/>
    <cellStyle name="style1406113850636" xfId="86" xr:uid="{00000000-0005-0000-0000-000058000000}"/>
    <cellStyle name="style1406113850655" xfId="87" xr:uid="{00000000-0005-0000-0000-000059000000}"/>
    <cellStyle name="style1406113850674" xfId="88" xr:uid="{00000000-0005-0000-0000-00005A000000}"/>
    <cellStyle name="style1406113850723" xfId="89" xr:uid="{00000000-0005-0000-0000-00005B000000}"/>
    <cellStyle name="style1406113850767" xfId="90" xr:uid="{00000000-0005-0000-0000-00005C000000}"/>
    <cellStyle name="style1406113850816" xfId="91" xr:uid="{00000000-0005-0000-0000-00005D000000}"/>
    <cellStyle name="style1406114189185" xfId="92" xr:uid="{00000000-0005-0000-0000-00005E000000}"/>
    <cellStyle name="style1406114189213" xfId="93" xr:uid="{00000000-0005-0000-0000-00005F000000}"/>
    <cellStyle name="style1406114189239" xfId="94" xr:uid="{00000000-0005-0000-0000-000060000000}"/>
    <cellStyle name="style1406114189259" xfId="95" xr:uid="{00000000-0005-0000-0000-000061000000}"/>
    <cellStyle name="style1406114189283" xfId="96" xr:uid="{00000000-0005-0000-0000-000062000000}"/>
    <cellStyle name="style1406114189307" xfId="97" xr:uid="{00000000-0005-0000-0000-000063000000}"/>
    <cellStyle name="style1406114189331" xfId="98" xr:uid="{00000000-0005-0000-0000-000064000000}"/>
    <cellStyle name="style1406114189356" xfId="99" xr:uid="{00000000-0005-0000-0000-000065000000}"/>
    <cellStyle name="style1406114189382" xfId="100" xr:uid="{00000000-0005-0000-0000-000066000000}"/>
    <cellStyle name="style1406114189407" xfId="101" xr:uid="{00000000-0005-0000-0000-000067000000}"/>
    <cellStyle name="style1406114189432" xfId="102" xr:uid="{00000000-0005-0000-0000-000068000000}"/>
    <cellStyle name="style1406114189459" xfId="103" xr:uid="{00000000-0005-0000-0000-000069000000}"/>
    <cellStyle name="style1406114189481" xfId="104" xr:uid="{00000000-0005-0000-0000-00006A000000}"/>
    <cellStyle name="style1406114189505" xfId="105" xr:uid="{00000000-0005-0000-0000-00006B000000}"/>
    <cellStyle name="style1406114189535" xfId="106" xr:uid="{00000000-0005-0000-0000-00006C000000}"/>
    <cellStyle name="style1406114189560" xfId="107" xr:uid="{00000000-0005-0000-0000-00006D000000}"/>
    <cellStyle name="style1406114189585" xfId="108" xr:uid="{00000000-0005-0000-0000-00006E000000}"/>
    <cellStyle name="style1406114189616" xfId="109" xr:uid="{00000000-0005-0000-0000-00006F000000}"/>
    <cellStyle name="style1406114189644" xfId="110" xr:uid="{00000000-0005-0000-0000-000070000000}"/>
    <cellStyle name="style1406114189671" xfId="111" xr:uid="{00000000-0005-0000-0000-000071000000}"/>
    <cellStyle name="style1406114189696" xfId="112" xr:uid="{00000000-0005-0000-0000-000072000000}"/>
    <cellStyle name="style1406114189716" xfId="113" xr:uid="{00000000-0005-0000-0000-000073000000}"/>
    <cellStyle name="style1406114189736" xfId="114" xr:uid="{00000000-0005-0000-0000-000074000000}"/>
    <cellStyle name="style1406114189757" xfId="115" xr:uid="{00000000-0005-0000-0000-000075000000}"/>
    <cellStyle name="style1406114189778" xfId="116" xr:uid="{00000000-0005-0000-0000-000076000000}"/>
    <cellStyle name="style1406114189799" xfId="117" xr:uid="{00000000-0005-0000-0000-000077000000}"/>
    <cellStyle name="style1406114189820" xfId="118" xr:uid="{00000000-0005-0000-0000-000078000000}"/>
    <cellStyle name="style1406114189840" xfId="119" xr:uid="{00000000-0005-0000-0000-000079000000}"/>
    <cellStyle name="style1406114189860" xfId="120" xr:uid="{00000000-0005-0000-0000-00007A000000}"/>
    <cellStyle name="style1406114189886" xfId="121" xr:uid="{00000000-0005-0000-0000-00007B000000}"/>
    <cellStyle name="style1406114189911" xfId="122" xr:uid="{00000000-0005-0000-0000-00007C000000}"/>
    <cellStyle name="style1406114189990" xfId="123" xr:uid="{00000000-0005-0000-0000-00007D000000}"/>
    <cellStyle name="style1406114190017" xfId="124" xr:uid="{00000000-0005-0000-0000-00007E000000}"/>
    <cellStyle name="style1406114190044" xfId="125" xr:uid="{00000000-0005-0000-0000-00007F000000}"/>
    <cellStyle name="style1406114190069" xfId="126" xr:uid="{00000000-0005-0000-0000-000080000000}"/>
    <cellStyle name="style1406114190088" xfId="127" xr:uid="{00000000-0005-0000-0000-000081000000}"/>
    <cellStyle name="style1406114190108" xfId="128" xr:uid="{00000000-0005-0000-0000-000082000000}"/>
    <cellStyle name="style1406114190127" xfId="129" xr:uid="{00000000-0005-0000-0000-000083000000}"/>
    <cellStyle name="style1406114190148" xfId="130" xr:uid="{00000000-0005-0000-0000-000084000000}"/>
    <cellStyle name="style1406114190171" xfId="131" xr:uid="{00000000-0005-0000-0000-000085000000}"/>
    <cellStyle name="style1406114190195" xfId="132" xr:uid="{00000000-0005-0000-0000-000086000000}"/>
    <cellStyle name="style1406114190219" xfId="133" xr:uid="{00000000-0005-0000-0000-000087000000}"/>
    <cellStyle name="style1406114190238" xfId="134" xr:uid="{00000000-0005-0000-0000-000088000000}"/>
    <cellStyle name="style1406114190262" xfId="135" xr:uid="{00000000-0005-0000-0000-000089000000}"/>
    <cellStyle name="style1406114190285" xfId="136" xr:uid="{00000000-0005-0000-0000-00008A000000}"/>
    <cellStyle name="style1406114190303" xfId="137" xr:uid="{00000000-0005-0000-0000-00008B000000}"/>
    <cellStyle name="style1406114190327" xfId="138" xr:uid="{00000000-0005-0000-0000-00008C000000}"/>
    <cellStyle name="style1406114190351" xfId="139" xr:uid="{00000000-0005-0000-0000-00008D000000}"/>
    <cellStyle name="style1406114190375" xfId="140" xr:uid="{00000000-0005-0000-0000-00008E000000}"/>
    <cellStyle name="style1406114190395" xfId="141" xr:uid="{00000000-0005-0000-0000-00008F000000}"/>
    <cellStyle name="style1406114190415" xfId="142" xr:uid="{00000000-0005-0000-0000-000090000000}"/>
    <cellStyle name="style1406114190439" xfId="143" xr:uid="{00000000-0005-0000-0000-000091000000}"/>
    <cellStyle name="style1406114190464" xfId="144" xr:uid="{00000000-0005-0000-0000-000092000000}"/>
    <cellStyle name="style1406114190487" xfId="145" xr:uid="{00000000-0005-0000-0000-000093000000}"/>
    <cellStyle name="style1406114190507" xfId="146" xr:uid="{00000000-0005-0000-0000-000094000000}"/>
    <cellStyle name="style1406114190534" xfId="147" xr:uid="{00000000-0005-0000-0000-000095000000}"/>
    <cellStyle name="style1406114190553" xfId="148" xr:uid="{00000000-0005-0000-0000-000096000000}"/>
    <cellStyle name="style1406114190571" xfId="149" xr:uid="{00000000-0005-0000-0000-000097000000}"/>
    <cellStyle name="style1406114190588" xfId="150" xr:uid="{00000000-0005-0000-0000-000098000000}"/>
    <cellStyle name="style1406114190609" xfId="151" xr:uid="{00000000-0005-0000-0000-000099000000}"/>
    <cellStyle name="style1406114190628" xfId="152" xr:uid="{00000000-0005-0000-0000-00009A000000}"/>
    <cellStyle name="style1406114190647" xfId="153" xr:uid="{00000000-0005-0000-0000-00009B000000}"/>
    <cellStyle name="style1406114190666" xfId="154" xr:uid="{00000000-0005-0000-0000-00009C000000}"/>
    <cellStyle name="style1406114190687" xfId="155" xr:uid="{00000000-0005-0000-0000-00009D000000}"/>
    <cellStyle name="style1406114190844" xfId="156" xr:uid="{00000000-0005-0000-0000-00009E000000}"/>
    <cellStyle name="style1406114190863" xfId="157" xr:uid="{00000000-0005-0000-0000-00009F000000}"/>
    <cellStyle name="style1406114190881" xfId="158" xr:uid="{00000000-0005-0000-0000-0000A0000000}"/>
    <cellStyle name="style1406114190900" xfId="159" xr:uid="{00000000-0005-0000-0000-0000A1000000}"/>
    <cellStyle name="style1406114190959" xfId="160" xr:uid="{00000000-0005-0000-0000-0000A2000000}"/>
    <cellStyle name="style1406114191014" xfId="161" xr:uid="{00000000-0005-0000-0000-0000A3000000}"/>
    <cellStyle name="style1406114191303" xfId="162" xr:uid="{00000000-0005-0000-0000-0000A4000000}"/>
    <cellStyle name="style1406114191912" xfId="163" xr:uid="{00000000-0005-0000-0000-0000A5000000}"/>
    <cellStyle name="style1406114345186" xfId="164" xr:uid="{00000000-0005-0000-0000-0000A6000000}"/>
    <cellStyle name="style1406114345361" xfId="165" xr:uid="{00000000-0005-0000-0000-0000A7000000}"/>
    <cellStyle name="style1406114398523" xfId="166" xr:uid="{00000000-0005-0000-0000-0000A8000000}"/>
    <cellStyle name="style1406114398549" xfId="167" xr:uid="{00000000-0005-0000-0000-0000A9000000}"/>
    <cellStyle name="style1406114398571" xfId="168" xr:uid="{00000000-0005-0000-0000-0000AA000000}"/>
    <cellStyle name="style1406114398589" xfId="169" xr:uid="{00000000-0005-0000-0000-0000AB000000}"/>
    <cellStyle name="style1406114398610" xfId="170" xr:uid="{00000000-0005-0000-0000-0000AC000000}"/>
    <cellStyle name="style1406114398632" xfId="171" xr:uid="{00000000-0005-0000-0000-0000AD000000}"/>
    <cellStyle name="style1406114398654" xfId="172" xr:uid="{00000000-0005-0000-0000-0000AE000000}"/>
    <cellStyle name="style1406114398679" xfId="173" xr:uid="{00000000-0005-0000-0000-0000AF000000}"/>
    <cellStyle name="style1406114398703" xfId="174" xr:uid="{00000000-0005-0000-0000-0000B0000000}"/>
    <cellStyle name="style1406114398726" xfId="175" xr:uid="{00000000-0005-0000-0000-0000B1000000}"/>
    <cellStyle name="style1406114398750" xfId="176" xr:uid="{00000000-0005-0000-0000-0000B2000000}"/>
    <cellStyle name="style1406114398774" xfId="177" xr:uid="{00000000-0005-0000-0000-0000B3000000}"/>
    <cellStyle name="style1406114398792" xfId="178" xr:uid="{00000000-0005-0000-0000-0000B4000000}"/>
    <cellStyle name="style1406114398812" xfId="179" xr:uid="{00000000-0005-0000-0000-0000B5000000}"/>
    <cellStyle name="style1406114398835" xfId="180" xr:uid="{00000000-0005-0000-0000-0000B6000000}"/>
    <cellStyle name="style1406114398855" xfId="181" xr:uid="{00000000-0005-0000-0000-0000B7000000}"/>
    <cellStyle name="style1406114398880" xfId="182" xr:uid="{00000000-0005-0000-0000-0000B8000000}"/>
    <cellStyle name="style1406114398898" xfId="183" xr:uid="{00000000-0005-0000-0000-0000B9000000}"/>
    <cellStyle name="style1406114398922" xfId="184" xr:uid="{00000000-0005-0000-0000-0000BA000000}"/>
    <cellStyle name="style1406114398946" xfId="185" xr:uid="{00000000-0005-0000-0000-0000BB000000}"/>
    <cellStyle name="style1406114398972" xfId="186" xr:uid="{00000000-0005-0000-0000-0000BC000000}"/>
    <cellStyle name="style1406114398991" xfId="187" xr:uid="{00000000-0005-0000-0000-0000BD000000}"/>
    <cellStyle name="style1406114399009" xfId="188" xr:uid="{00000000-0005-0000-0000-0000BE000000}"/>
    <cellStyle name="style1406114399027" xfId="189" xr:uid="{00000000-0005-0000-0000-0000BF000000}"/>
    <cellStyle name="style1406114399044" xfId="190" xr:uid="{00000000-0005-0000-0000-0000C0000000}"/>
    <cellStyle name="style1406114399064" xfId="191" xr:uid="{00000000-0005-0000-0000-0000C1000000}"/>
    <cellStyle name="style1406114399083" xfId="192" xr:uid="{00000000-0005-0000-0000-0000C2000000}"/>
    <cellStyle name="style1406114399102" xfId="193" xr:uid="{00000000-0005-0000-0000-0000C3000000}"/>
    <cellStyle name="style1406114399120" xfId="194" xr:uid="{00000000-0005-0000-0000-0000C4000000}"/>
    <cellStyle name="style1406114399144" xfId="195" xr:uid="{00000000-0005-0000-0000-0000C5000000}"/>
    <cellStyle name="style1406114399167" xfId="196" xr:uid="{00000000-0005-0000-0000-0000C6000000}"/>
    <cellStyle name="style1406114399199" xfId="197" xr:uid="{00000000-0005-0000-0000-0000C7000000}"/>
    <cellStyle name="style1406114399226" xfId="198" xr:uid="{00000000-0005-0000-0000-0000C8000000}"/>
    <cellStyle name="style1406114399254" xfId="199" xr:uid="{00000000-0005-0000-0000-0000C9000000}"/>
    <cellStyle name="style1406114399277" xfId="200" xr:uid="{00000000-0005-0000-0000-0000CA000000}"/>
    <cellStyle name="style1406114399294" xfId="201" xr:uid="{00000000-0005-0000-0000-0000CB000000}"/>
    <cellStyle name="style1406114399311" xfId="202" xr:uid="{00000000-0005-0000-0000-0000CC000000}"/>
    <cellStyle name="style1406114399329" xfId="203" xr:uid="{00000000-0005-0000-0000-0000CD000000}"/>
    <cellStyle name="style1406114399348" xfId="204" xr:uid="{00000000-0005-0000-0000-0000CE000000}"/>
    <cellStyle name="style1406114399367" xfId="205" xr:uid="{00000000-0005-0000-0000-0000CF000000}"/>
    <cellStyle name="style1406114399389" xfId="206" xr:uid="{00000000-0005-0000-0000-0000D0000000}"/>
    <cellStyle name="style1406114399411" xfId="207" xr:uid="{00000000-0005-0000-0000-0000D1000000}"/>
    <cellStyle name="style1406114399490" xfId="208" xr:uid="{00000000-0005-0000-0000-0000D2000000}"/>
    <cellStyle name="style1406114399512" xfId="209" xr:uid="{00000000-0005-0000-0000-0000D3000000}"/>
    <cellStyle name="style1406114399534" xfId="210" xr:uid="{00000000-0005-0000-0000-0000D4000000}"/>
    <cellStyle name="style1406114399551" xfId="211" xr:uid="{00000000-0005-0000-0000-0000D5000000}"/>
    <cellStyle name="style1406114399576" xfId="212" xr:uid="{00000000-0005-0000-0000-0000D6000000}"/>
    <cellStyle name="style1406114399599" xfId="213" xr:uid="{00000000-0005-0000-0000-0000D7000000}"/>
    <cellStyle name="style1406114399622" xfId="214" xr:uid="{00000000-0005-0000-0000-0000D8000000}"/>
    <cellStyle name="style1406114399641" xfId="215" xr:uid="{00000000-0005-0000-0000-0000D9000000}"/>
    <cellStyle name="style1406114399662" xfId="216" xr:uid="{00000000-0005-0000-0000-0000DA000000}"/>
    <cellStyle name="style1406114399689" xfId="217" xr:uid="{00000000-0005-0000-0000-0000DB000000}"/>
    <cellStyle name="style1406114399716" xfId="218" xr:uid="{00000000-0005-0000-0000-0000DC000000}"/>
    <cellStyle name="style1406114399740" xfId="219" xr:uid="{00000000-0005-0000-0000-0000DD000000}"/>
    <cellStyle name="style1406114399758" xfId="220" xr:uid="{00000000-0005-0000-0000-0000DE000000}"/>
    <cellStyle name="style1406114399783" xfId="221" xr:uid="{00000000-0005-0000-0000-0000DF000000}"/>
    <cellStyle name="style1406114399802" xfId="222" xr:uid="{00000000-0005-0000-0000-0000E0000000}"/>
    <cellStyle name="style1406114399820" xfId="223" xr:uid="{00000000-0005-0000-0000-0000E1000000}"/>
    <cellStyle name="style1406114399839" xfId="224" xr:uid="{00000000-0005-0000-0000-0000E2000000}"/>
    <cellStyle name="style1406114399860" xfId="225" xr:uid="{00000000-0005-0000-0000-0000E3000000}"/>
    <cellStyle name="style1406114399878" xfId="226" xr:uid="{00000000-0005-0000-0000-0000E4000000}"/>
    <cellStyle name="style1406114399896" xfId="227" xr:uid="{00000000-0005-0000-0000-0000E5000000}"/>
    <cellStyle name="style1406114399914" xfId="228" xr:uid="{00000000-0005-0000-0000-0000E6000000}"/>
    <cellStyle name="style1406114399932" xfId="229" xr:uid="{00000000-0005-0000-0000-0000E7000000}"/>
    <cellStyle name="style1406114399951" xfId="230" xr:uid="{00000000-0005-0000-0000-0000E8000000}"/>
    <cellStyle name="style1406114399969" xfId="231" xr:uid="{00000000-0005-0000-0000-0000E9000000}"/>
    <cellStyle name="style1406114399987" xfId="232" xr:uid="{00000000-0005-0000-0000-0000EA000000}"/>
    <cellStyle name="style1406114400018" xfId="233" xr:uid="{00000000-0005-0000-0000-0000EB000000}"/>
    <cellStyle name="style1406114400104" xfId="234" xr:uid="{00000000-0005-0000-0000-0000EC000000}"/>
    <cellStyle name="style1406114400339" xfId="235" xr:uid="{00000000-0005-0000-0000-0000ED000000}"/>
    <cellStyle name="style1406114400806" xfId="236" xr:uid="{00000000-0005-0000-0000-0000EE000000}"/>
    <cellStyle name="style1406114440149" xfId="237" xr:uid="{00000000-0005-0000-0000-0000EF000000}"/>
    <cellStyle name="style1406114440175" xfId="238" xr:uid="{00000000-0005-0000-0000-0000F0000000}"/>
    <cellStyle name="style1406114440200" xfId="239" xr:uid="{00000000-0005-0000-0000-0000F1000000}"/>
    <cellStyle name="style1406114440219" xfId="240" xr:uid="{00000000-0005-0000-0000-0000F2000000}"/>
    <cellStyle name="style1406114440242" xfId="241" xr:uid="{00000000-0005-0000-0000-0000F3000000}"/>
    <cellStyle name="style1406114440265" xfId="242" xr:uid="{00000000-0005-0000-0000-0000F4000000}"/>
    <cellStyle name="style1406114440288" xfId="243" xr:uid="{00000000-0005-0000-0000-0000F5000000}"/>
    <cellStyle name="style1406114440311" xfId="244" xr:uid="{00000000-0005-0000-0000-0000F6000000}"/>
    <cellStyle name="style1406114440332" xfId="245" xr:uid="{00000000-0005-0000-0000-0000F7000000}"/>
    <cellStyle name="style1406114440354" xfId="246" xr:uid="{00000000-0005-0000-0000-0000F8000000}"/>
    <cellStyle name="style1406114440375" xfId="247" xr:uid="{00000000-0005-0000-0000-0000F9000000}"/>
    <cellStyle name="style1406114440396" xfId="248" xr:uid="{00000000-0005-0000-0000-0000FA000000}"/>
    <cellStyle name="style1406114440413" xfId="249" xr:uid="{00000000-0005-0000-0000-0000FB000000}"/>
    <cellStyle name="style1406114440430" xfId="250" xr:uid="{00000000-0005-0000-0000-0000FC000000}"/>
    <cellStyle name="style1406114440452" xfId="251" xr:uid="{00000000-0005-0000-0000-0000FD000000}"/>
    <cellStyle name="style1406114440470" xfId="252" xr:uid="{00000000-0005-0000-0000-0000FE000000}"/>
    <cellStyle name="style1406114440492" xfId="253" xr:uid="{00000000-0005-0000-0000-0000FF000000}"/>
    <cellStyle name="style1406114440509" xfId="254" xr:uid="{00000000-0005-0000-0000-000000010000}"/>
    <cellStyle name="style1406114440531" xfId="255" xr:uid="{00000000-0005-0000-0000-000001010000}"/>
    <cellStyle name="style1406114440552" xfId="256" xr:uid="{00000000-0005-0000-0000-000002010000}"/>
    <cellStyle name="style1406114440573" xfId="257" xr:uid="{00000000-0005-0000-0000-000003010000}"/>
    <cellStyle name="style1406114440590" xfId="258" xr:uid="{00000000-0005-0000-0000-000004010000}"/>
    <cellStyle name="style1406114440607" xfId="259" xr:uid="{00000000-0005-0000-0000-000005010000}"/>
    <cellStyle name="style1406114440624" xfId="260" xr:uid="{00000000-0005-0000-0000-000006010000}"/>
    <cellStyle name="style1406114440641" xfId="261" xr:uid="{00000000-0005-0000-0000-000007010000}"/>
    <cellStyle name="style1406114440657" xfId="262" xr:uid="{00000000-0005-0000-0000-000008010000}"/>
    <cellStyle name="style1406114440676" xfId="263" xr:uid="{00000000-0005-0000-0000-000009010000}"/>
    <cellStyle name="style1406114440693" xfId="264" xr:uid="{00000000-0005-0000-0000-00000A010000}"/>
    <cellStyle name="style1406114440711" xfId="265" xr:uid="{00000000-0005-0000-0000-00000B010000}"/>
    <cellStyle name="style1406114440733" xfId="266" xr:uid="{00000000-0005-0000-0000-00000C010000}"/>
    <cellStyle name="style1406114440756" xfId="267" xr:uid="{00000000-0005-0000-0000-00000D010000}"/>
    <cellStyle name="style1406114440778" xfId="268" xr:uid="{00000000-0005-0000-0000-00000E010000}"/>
    <cellStyle name="style1406114440801" xfId="269" xr:uid="{00000000-0005-0000-0000-00000F010000}"/>
    <cellStyle name="style1406114440831" xfId="270" xr:uid="{00000000-0005-0000-0000-000010010000}"/>
    <cellStyle name="style1406114440854" xfId="271" xr:uid="{00000000-0005-0000-0000-000011010000}"/>
    <cellStyle name="style1406114440871" xfId="272" xr:uid="{00000000-0005-0000-0000-000012010000}"/>
    <cellStyle name="style1406114440888" xfId="273" xr:uid="{00000000-0005-0000-0000-000013010000}"/>
    <cellStyle name="style1406114440905" xfId="274" xr:uid="{00000000-0005-0000-0000-000014010000}"/>
    <cellStyle name="style1406114440922" xfId="275" xr:uid="{00000000-0005-0000-0000-000015010000}"/>
    <cellStyle name="style1406114440941" xfId="276" xr:uid="{00000000-0005-0000-0000-000016010000}"/>
    <cellStyle name="style1406114440964" xfId="277" xr:uid="{00000000-0005-0000-0000-000017010000}"/>
    <cellStyle name="style1406114440986" xfId="278" xr:uid="{00000000-0005-0000-0000-000018010000}"/>
    <cellStyle name="style1406114441003" xfId="279" xr:uid="{00000000-0005-0000-0000-000019010000}"/>
    <cellStyle name="style1406114441024" xfId="280" xr:uid="{00000000-0005-0000-0000-00001A010000}"/>
    <cellStyle name="style1406114441046" xfId="281" xr:uid="{00000000-0005-0000-0000-00001B010000}"/>
    <cellStyle name="style1406114441063" xfId="282" xr:uid="{00000000-0005-0000-0000-00001C010000}"/>
    <cellStyle name="style1406114441085" xfId="283" xr:uid="{00000000-0005-0000-0000-00001D010000}"/>
    <cellStyle name="style1406114441106" xfId="284" xr:uid="{00000000-0005-0000-0000-00001E010000}"/>
    <cellStyle name="style1406114441127" xfId="285" xr:uid="{00000000-0005-0000-0000-00001F010000}"/>
    <cellStyle name="style1406114441144" xfId="286" xr:uid="{00000000-0005-0000-0000-000020010000}"/>
    <cellStyle name="style1406114441245" xfId="287" xr:uid="{00000000-0005-0000-0000-000021010000}"/>
    <cellStyle name="style1406114441267" xfId="288" xr:uid="{00000000-0005-0000-0000-000022010000}"/>
    <cellStyle name="style1406114441288" xfId="289" xr:uid="{00000000-0005-0000-0000-000023010000}"/>
    <cellStyle name="style1406114441309" xfId="290" xr:uid="{00000000-0005-0000-0000-000024010000}"/>
    <cellStyle name="style1406114441326" xfId="291" xr:uid="{00000000-0005-0000-0000-000025010000}"/>
    <cellStyle name="style1406114441350" xfId="292" xr:uid="{00000000-0005-0000-0000-000026010000}"/>
    <cellStyle name="style1406114441369" xfId="293" xr:uid="{00000000-0005-0000-0000-000027010000}"/>
    <cellStyle name="style1406114441387" xfId="294" xr:uid="{00000000-0005-0000-0000-000028010000}"/>
    <cellStyle name="style1406114441405" xfId="295" xr:uid="{00000000-0005-0000-0000-000029010000}"/>
    <cellStyle name="style1406114441425" xfId="296" xr:uid="{00000000-0005-0000-0000-00002A010000}"/>
    <cellStyle name="style1406114441444" xfId="297" xr:uid="{00000000-0005-0000-0000-00002B010000}"/>
    <cellStyle name="style1406114441462" xfId="298" xr:uid="{00000000-0005-0000-0000-00002C010000}"/>
    <cellStyle name="style1406114441479" xfId="299" xr:uid="{00000000-0005-0000-0000-00002D010000}"/>
    <cellStyle name="style1406114441496" xfId="300" xr:uid="{00000000-0005-0000-0000-00002E010000}"/>
    <cellStyle name="style1406114441514" xfId="301" xr:uid="{00000000-0005-0000-0000-00002F010000}"/>
    <cellStyle name="style1406114441532" xfId="302" xr:uid="{00000000-0005-0000-0000-000030010000}"/>
    <cellStyle name="style1406114441549" xfId="303" xr:uid="{00000000-0005-0000-0000-000031010000}"/>
    <cellStyle name="style1406114441566" xfId="304" xr:uid="{00000000-0005-0000-0000-000032010000}"/>
    <cellStyle name="style1406114441594" xfId="305" xr:uid="{00000000-0005-0000-0000-000033010000}"/>
    <cellStyle name="style1406114441626" xfId="306" xr:uid="{00000000-0005-0000-0000-000034010000}"/>
    <cellStyle name="style1406114442197" xfId="307" xr:uid="{00000000-0005-0000-0000-000035010000}"/>
    <cellStyle name="style1406114490232" xfId="308" xr:uid="{00000000-0005-0000-0000-000036010000}"/>
    <cellStyle name="style1406114490278" xfId="309" xr:uid="{00000000-0005-0000-0000-000037010000}"/>
    <cellStyle name="style1406114490860" xfId="310" xr:uid="{00000000-0005-0000-0000-000038010000}"/>
    <cellStyle name="style1406114491098" xfId="311" xr:uid="{00000000-0005-0000-0000-000039010000}"/>
    <cellStyle name="style1406114491204" xfId="312" xr:uid="{00000000-0005-0000-0000-00003A010000}"/>
    <cellStyle name="style1406114491528" xfId="313" xr:uid="{00000000-0005-0000-0000-00003B010000}"/>
    <cellStyle name="style1406114491549" xfId="314" xr:uid="{00000000-0005-0000-0000-00003C010000}"/>
    <cellStyle name="style1406114491606" xfId="315" xr:uid="{00000000-0005-0000-0000-00003D010000}"/>
    <cellStyle name="style1406114491677" xfId="316" xr:uid="{00000000-0005-0000-0000-00003E010000}"/>
    <cellStyle name="style1406182998088" xfId="317" xr:uid="{00000000-0005-0000-0000-00003F010000}"/>
    <cellStyle name="style1406182998186" xfId="318" xr:uid="{00000000-0005-0000-0000-000040010000}"/>
    <cellStyle name="style1406183036983" xfId="319" xr:uid="{00000000-0005-0000-0000-000041010000}"/>
    <cellStyle name="style1411446450504" xfId="320" xr:uid="{00000000-0005-0000-0000-000042010000}"/>
    <cellStyle name="style1411446450551" xfId="321" xr:uid="{00000000-0005-0000-0000-000043010000}"/>
    <cellStyle name="style1411446450598" xfId="322" xr:uid="{00000000-0005-0000-0000-000044010000}"/>
    <cellStyle name="style1411446450629" xfId="323" xr:uid="{00000000-0005-0000-0000-000045010000}"/>
    <cellStyle name="style1411446450660" xfId="324" xr:uid="{00000000-0005-0000-0000-000046010000}"/>
    <cellStyle name="style1411446450738" xfId="325" xr:uid="{00000000-0005-0000-0000-000047010000}"/>
    <cellStyle name="style1411446450769" xfId="326" xr:uid="{00000000-0005-0000-0000-000048010000}"/>
    <cellStyle name="style1411446450801" xfId="327" xr:uid="{00000000-0005-0000-0000-000049010000}"/>
    <cellStyle name="style1411446450847" xfId="328" xr:uid="{00000000-0005-0000-0000-00004A010000}"/>
    <cellStyle name="style1411446450879" xfId="329" xr:uid="{00000000-0005-0000-0000-00004B010000}"/>
    <cellStyle name="style1411446450910" xfId="330" xr:uid="{00000000-0005-0000-0000-00004C010000}"/>
    <cellStyle name="style1411446450957" xfId="331" xr:uid="{00000000-0005-0000-0000-00004D010000}"/>
    <cellStyle name="style1411446450988" xfId="332" xr:uid="{00000000-0005-0000-0000-00004E010000}"/>
    <cellStyle name="style1411446451019" xfId="333" xr:uid="{00000000-0005-0000-0000-00004F010000}"/>
    <cellStyle name="style1411446451050" xfId="334" xr:uid="{00000000-0005-0000-0000-000050010000}"/>
    <cellStyle name="style1411446451128" xfId="335" xr:uid="{00000000-0005-0000-0000-000051010000}"/>
    <cellStyle name="style1411446451159" xfId="336" xr:uid="{00000000-0005-0000-0000-000052010000}"/>
    <cellStyle name="style1411446451191" xfId="337" xr:uid="{00000000-0005-0000-0000-000053010000}"/>
    <cellStyle name="style1411446451206" xfId="338" xr:uid="{00000000-0005-0000-0000-000054010000}"/>
    <cellStyle name="style1411446451237" xfId="339" xr:uid="{00000000-0005-0000-0000-000055010000}"/>
    <cellStyle name="style1411446451269" xfId="340" xr:uid="{00000000-0005-0000-0000-000056010000}"/>
    <cellStyle name="style1411446451284" xfId="341" xr:uid="{00000000-0005-0000-0000-000057010000}"/>
    <cellStyle name="style1411446451315" xfId="342" xr:uid="{00000000-0005-0000-0000-000058010000}"/>
    <cellStyle name="style1411446451331" xfId="343" xr:uid="{00000000-0005-0000-0000-000059010000}"/>
    <cellStyle name="style1411446451362" xfId="344" xr:uid="{00000000-0005-0000-0000-00005A010000}"/>
    <cellStyle name="style1411446451378" xfId="345" xr:uid="{00000000-0005-0000-0000-00005B010000}"/>
    <cellStyle name="style1411446451409" xfId="346" xr:uid="{00000000-0005-0000-0000-00005C010000}"/>
    <cellStyle name="style1411446451471" xfId="347" xr:uid="{00000000-0005-0000-0000-00005D010000}"/>
    <cellStyle name="style1411446451518" xfId="348" xr:uid="{00000000-0005-0000-0000-00005E010000}"/>
    <cellStyle name="style1411446451549" xfId="349" xr:uid="{00000000-0005-0000-0000-00005F010000}"/>
    <cellStyle name="style1411446451581" xfId="350" xr:uid="{00000000-0005-0000-0000-000060010000}"/>
    <cellStyle name="style1411446451596" xfId="351" xr:uid="{00000000-0005-0000-0000-000061010000}"/>
    <cellStyle name="style1411446451627" xfId="352" xr:uid="{00000000-0005-0000-0000-000062010000}"/>
    <cellStyle name="style1411446451659" xfId="353" xr:uid="{00000000-0005-0000-0000-000063010000}"/>
    <cellStyle name="style1411446451690" xfId="354" xr:uid="{00000000-0005-0000-0000-000064010000}"/>
    <cellStyle name="style1411446451705" xfId="355" xr:uid="{00000000-0005-0000-0000-000065010000}"/>
    <cellStyle name="style1411446451721" xfId="356" xr:uid="{00000000-0005-0000-0000-000066010000}"/>
    <cellStyle name="style1411446451752" xfId="357" xr:uid="{00000000-0005-0000-0000-000067010000}"/>
    <cellStyle name="style1411446451815" xfId="358" xr:uid="{00000000-0005-0000-0000-000068010000}"/>
    <cellStyle name="style1411446451846" xfId="359" xr:uid="{00000000-0005-0000-0000-000069010000}"/>
    <cellStyle name="style1411446451877" xfId="360" xr:uid="{00000000-0005-0000-0000-00006A010000}"/>
    <cellStyle name="style1411446451893" xfId="361" xr:uid="{00000000-0005-0000-0000-00006B010000}"/>
    <cellStyle name="style1411446451924" xfId="362" xr:uid="{00000000-0005-0000-0000-00006C010000}"/>
    <cellStyle name="style1411446451955" xfId="363" xr:uid="{00000000-0005-0000-0000-00006D010000}"/>
    <cellStyle name="style1411446451971" xfId="364" xr:uid="{00000000-0005-0000-0000-00006E010000}"/>
    <cellStyle name="style1411446452002" xfId="365" xr:uid="{00000000-0005-0000-0000-00006F010000}"/>
    <cellStyle name="style1411446452033" xfId="366" xr:uid="{00000000-0005-0000-0000-000070010000}"/>
    <cellStyle name="style1411446452049" xfId="367" xr:uid="{00000000-0005-0000-0000-000071010000}"/>
    <cellStyle name="style1411446452111" xfId="368" xr:uid="{00000000-0005-0000-0000-000072010000}"/>
    <cellStyle name="style1411446452142" xfId="369" xr:uid="{00000000-0005-0000-0000-000073010000}"/>
    <cellStyle name="style1411446452158" xfId="370" xr:uid="{00000000-0005-0000-0000-000074010000}"/>
    <cellStyle name="style1411446452189" xfId="371" xr:uid="{00000000-0005-0000-0000-000075010000}"/>
    <cellStyle name="style1411446452220" xfId="372" xr:uid="{00000000-0005-0000-0000-000076010000}"/>
    <cellStyle name="style1411446452236" xfId="373" xr:uid="{00000000-0005-0000-0000-000077010000}"/>
    <cellStyle name="style1411446452267" xfId="374" xr:uid="{00000000-0005-0000-0000-000078010000}"/>
    <cellStyle name="style1411446452298" xfId="375" xr:uid="{00000000-0005-0000-0000-000079010000}"/>
    <cellStyle name="style1411446452314" xfId="376" xr:uid="{00000000-0005-0000-0000-00007A010000}"/>
    <cellStyle name="style1411446452329" xfId="377" xr:uid="{00000000-0005-0000-0000-00007B010000}"/>
    <cellStyle name="style1411446452361" xfId="378" xr:uid="{00000000-0005-0000-0000-00007C010000}"/>
    <cellStyle name="style1411446452407" xfId="379" xr:uid="{00000000-0005-0000-0000-00007D010000}"/>
    <cellStyle name="style1411446452439" xfId="380" xr:uid="{00000000-0005-0000-0000-00007E010000}"/>
    <cellStyle name="style1411446452454" xfId="381" xr:uid="{00000000-0005-0000-0000-00007F010000}"/>
    <cellStyle name="style1411446452485" xfId="382" xr:uid="{00000000-0005-0000-0000-000080010000}"/>
    <cellStyle name="style1411446452501" xfId="383" xr:uid="{00000000-0005-0000-0000-000081010000}"/>
    <cellStyle name="style1411446452532" xfId="384" xr:uid="{00000000-0005-0000-0000-000082010000}"/>
    <cellStyle name="style1411446452548" xfId="385" xr:uid="{00000000-0005-0000-0000-000083010000}"/>
    <cellStyle name="style1411446452563" xfId="386" xr:uid="{00000000-0005-0000-0000-000084010000}"/>
    <cellStyle name="style1411449801970" xfId="387" xr:uid="{00000000-0005-0000-0000-000085010000}"/>
    <cellStyle name="style1411449802014" xfId="388" xr:uid="{00000000-0005-0000-0000-000086010000}"/>
    <cellStyle name="style1411449802039" xfId="389" xr:uid="{00000000-0005-0000-0000-000087010000}"/>
    <cellStyle name="style1411449802064" xfId="390" xr:uid="{00000000-0005-0000-0000-000088010000}"/>
    <cellStyle name="style1411449802092" xfId="391" xr:uid="{00000000-0005-0000-0000-000089010000}"/>
    <cellStyle name="style1411449802118" xfId="392" xr:uid="{00000000-0005-0000-0000-00008A010000}"/>
    <cellStyle name="style1411449802516" xfId="393" xr:uid="{00000000-0005-0000-0000-00008B010000}"/>
    <cellStyle name="style1411449802578" xfId="394" xr:uid="{00000000-0005-0000-0000-00008C010000}"/>
    <cellStyle name="style1411449802602" xfId="395" xr:uid="{00000000-0005-0000-0000-00008D010000}"/>
    <cellStyle name="style1411449802628" xfId="396" xr:uid="{00000000-0005-0000-0000-00008E010000}"/>
    <cellStyle name="style1411449802695" xfId="397" xr:uid="{00000000-0005-0000-0000-00008F010000}"/>
    <cellStyle name="style1411449802719" xfId="398" xr:uid="{00000000-0005-0000-0000-000090010000}"/>
    <cellStyle name="style1411449802744" xfId="399" xr:uid="{00000000-0005-0000-0000-000091010000}"/>
    <cellStyle name="style1411449802916" xfId="400" xr:uid="{00000000-0005-0000-0000-000092010000}"/>
    <cellStyle name="style1411449802935" xfId="401" xr:uid="{00000000-0005-0000-0000-000093010000}"/>
    <cellStyle name="style1411449802987" xfId="402" xr:uid="{00000000-0005-0000-0000-000094010000}"/>
    <cellStyle name="style1411449803130" xfId="403" xr:uid="{00000000-0005-0000-0000-000095010000}"/>
    <cellStyle name="style1411449803296" xfId="404" xr:uid="{00000000-0005-0000-0000-000096010000}"/>
    <cellStyle name="style1411449803317" xfId="405" xr:uid="{00000000-0005-0000-0000-000097010000}"/>
    <cellStyle name="style1411449803337" xfId="406" xr:uid="{00000000-0005-0000-0000-000098010000}"/>
    <cellStyle name="style1411449803356" xfId="407" xr:uid="{00000000-0005-0000-0000-000099010000}"/>
    <cellStyle name="style1411449803379" xfId="408" xr:uid="{00000000-0005-0000-0000-00009A010000}"/>
    <cellStyle name="style1411449803400" xfId="409" xr:uid="{00000000-0005-0000-0000-00009B010000}"/>
    <cellStyle name="style1411449803420" xfId="410" xr:uid="{00000000-0005-0000-0000-00009C010000}"/>
    <cellStyle name="style1411449803440" xfId="411" xr:uid="{00000000-0005-0000-0000-00009D010000}"/>
    <cellStyle name="style1411449803461" xfId="412" xr:uid="{00000000-0005-0000-0000-00009E010000}"/>
    <cellStyle name="style1411449803483" xfId="413" xr:uid="{00000000-0005-0000-0000-00009F010000}"/>
    <cellStyle name="style1411449803510" xfId="414" xr:uid="{00000000-0005-0000-0000-0000A0010000}"/>
    <cellStyle name="style1411449803534" xfId="415" xr:uid="{00000000-0005-0000-0000-0000A1010000}"/>
    <cellStyle name="style1411449803554" xfId="416" xr:uid="{00000000-0005-0000-0000-0000A2010000}"/>
    <cellStyle name="style1411449803577" xfId="417" xr:uid="{00000000-0005-0000-0000-0000A3010000}"/>
    <cellStyle name="style1411451081406" xfId="418" xr:uid="{00000000-0005-0000-0000-0000A4010000}"/>
    <cellStyle name="style1411451081449" xfId="419" xr:uid="{00000000-0005-0000-0000-0000A5010000}"/>
    <cellStyle name="style1411451081472" xfId="420" xr:uid="{00000000-0005-0000-0000-0000A6010000}"/>
    <cellStyle name="style1411451081497" xfId="421" xr:uid="{00000000-0005-0000-0000-0000A7010000}"/>
    <cellStyle name="style1411451081522" xfId="422" xr:uid="{00000000-0005-0000-0000-0000A8010000}"/>
    <cellStyle name="style1411451081547" xfId="423" xr:uid="{00000000-0005-0000-0000-0000A9010000}"/>
    <cellStyle name="style1411451081953" xfId="424" xr:uid="{00000000-0005-0000-0000-0000AA010000}"/>
    <cellStyle name="style1411451082017" xfId="425" xr:uid="{00000000-0005-0000-0000-0000AB010000}"/>
    <cellStyle name="style1411451082043" xfId="426" xr:uid="{00000000-0005-0000-0000-0000AC010000}"/>
    <cellStyle name="style1411451082068" xfId="427" xr:uid="{00000000-0005-0000-0000-0000AD010000}"/>
    <cellStyle name="style1411451082091" xfId="428" xr:uid="{00000000-0005-0000-0000-0000AE010000}"/>
    <cellStyle name="style1411451082115" xfId="429" xr:uid="{00000000-0005-0000-0000-0000AF010000}"/>
    <cellStyle name="style1411451082188" xfId="430" xr:uid="{00000000-0005-0000-0000-0000B0010000}"/>
    <cellStyle name="style1411451082364" xfId="431" xr:uid="{00000000-0005-0000-0000-0000B1010000}"/>
    <cellStyle name="style1411451082383" xfId="432" xr:uid="{00000000-0005-0000-0000-0000B2010000}"/>
    <cellStyle name="style1411451082433" xfId="433" xr:uid="{00000000-0005-0000-0000-0000B3010000}"/>
    <cellStyle name="style1411451082533" xfId="434" xr:uid="{00000000-0005-0000-0000-0000B4010000}"/>
    <cellStyle name="style1411451082735" xfId="435" xr:uid="{00000000-0005-0000-0000-0000B5010000}"/>
    <cellStyle name="style1411451082754" xfId="436" xr:uid="{00000000-0005-0000-0000-0000B6010000}"/>
    <cellStyle name="style1411451082774" xfId="437" xr:uid="{00000000-0005-0000-0000-0000B7010000}"/>
    <cellStyle name="style1411451082793" xfId="438" xr:uid="{00000000-0005-0000-0000-0000B8010000}"/>
    <cellStyle name="style1411451082814" xfId="439" xr:uid="{00000000-0005-0000-0000-0000B9010000}"/>
    <cellStyle name="style1411451082834" xfId="440" xr:uid="{00000000-0005-0000-0000-0000BA010000}"/>
    <cellStyle name="style1411451082853" xfId="441" xr:uid="{00000000-0005-0000-0000-0000BB010000}"/>
    <cellStyle name="style1411451082873" xfId="442" xr:uid="{00000000-0005-0000-0000-0000BC010000}"/>
    <cellStyle name="style1411451082893" xfId="443" xr:uid="{00000000-0005-0000-0000-0000BD010000}"/>
    <cellStyle name="style1411451082912" xfId="444" xr:uid="{00000000-0005-0000-0000-0000BE010000}"/>
    <cellStyle name="style1411451082933" xfId="445" xr:uid="{00000000-0005-0000-0000-0000BF010000}"/>
    <cellStyle name="style1411451082954" xfId="446" xr:uid="{00000000-0005-0000-0000-0000C0010000}"/>
    <cellStyle name="style1411451082974" xfId="447" xr:uid="{00000000-0005-0000-0000-0000C1010000}"/>
    <cellStyle name="style1411451082993" xfId="448" xr:uid="{00000000-0005-0000-0000-0000C2010000}"/>
    <cellStyle name="style1411451083012" xfId="449" xr:uid="{00000000-0005-0000-0000-0000C3010000}"/>
    <cellStyle name="style1411542382001" xfId="450" xr:uid="{00000000-0005-0000-0000-0000C4010000}"/>
    <cellStyle name="style1411542382059" xfId="451" xr:uid="{00000000-0005-0000-0000-0000C5010000}"/>
    <cellStyle name="style1411542382094" xfId="452" xr:uid="{00000000-0005-0000-0000-0000C6010000}"/>
    <cellStyle name="style1411542382123" xfId="453" xr:uid="{00000000-0005-0000-0000-0000C7010000}"/>
    <cellStyle name="style1411542382156" xfId="454" xr:uid="{00000000-0005-0000-0000-0000C8010000}"/>
    <cellStyle name="style1411542382190" xfId="455" xr:uid="{00000000-0005-0000-0000-0000C9010000}"/>
    <cellStyle name="style1411542382225" xfId="456" xr:uid="{00000000-0005-0000-0000-0000CA010000}"/>
    <cellStyle name="style1411542382311" xfId="457" xr:uid="{00000000-0005-0000-0000-0000CB010000}"/>
    <cellStyle name="style1411542382346" xfId="458" xr:uid="{00000000-0005-0000-0000-0000CC010000}"/>
    <cellStyle name="style1411542382378" xfId="459" xr:uid="{00000000-0005-0000-0000-0000CD010000}"/>
    <cellStyle name="style1411542382409" xfId="460" xr:uid="{00000000-0005-0000-0000-0000CE010000}"/>
    <cellStyle name="style1411542382440" xfId="461" xr:uid="{00000000-0005-0000-0000-0000CF010000}"/>
    <cellStyle name="style1411542382466" xfId="462" xr:uid="{00000000-0005-0000-0000-0000D0010000}"/>
    <cellStyle name="style1411542382491" xfId="463" xr:uid="{00000000-0005-0000-0000-0000D1010000}"/>
    <cellStyle name="style1411542382523" xfId="464" xr:uid="{00000000-0005-0000-0000-0000D2010000}"/>
    <cellStyle name="style1411542382556" xfId="465" xr:uid="{00000000-0005-0000-0000-0000D3010000}"/>
    <cellStyle name="style1411542382585" xfId="466" xr:uid="{00000000-0005-0000-0000-0000D4010000}"/>
    <cellStyle name="style1411542382613" xfId="467" xr:uid="{00000000-0005-0000-0000-0000D5010000}"/>
    <cellStyle name="style1411542382701" xfId="468" xr:uid="{00000000-0005-0000-0000-0000D6010000}"/>
    <cellStyle name="style1411542382751" xfId="469" xr:uid="{00000000-0005-0000-0000-0000D7010000}"/>
    <cellStyle name="style1411542382774" xfId="470" xr:uid="{00000000-0005-0000-0000-0000D8010000}"/>
    <cellStyle name="style1411542382797" xfId="471" xr:uid="{00000000-0005-0000-0000-0000D9010000}"/>
    <cellStyle name="style1411542382821" xfId="472" xr:uid="{00000000-0005-0000-0000-0000DA010000}"/>
    <cellStyle name="style1411542382844" xfId="473" xr:uid="{00000000-0005-0000-0000-0000DB010000}"/>
    <cellStyle name="style1411542382872" xfId="474" xr:uid="{00000000-0005-0000-0000-0000DC010000}"/>
    <cellStyle name="style1411542382898" xfId="475" xr:uid="{00000000-0005-0000-0000-0000DD010000}"/>
    <cellStyle name="style1411542382921" xfId="476" xr:uid="{00000000-0005-0000-0000-0000DE010000}"/>
    <cellStyle name="style1411542382949" xfId="477" xr:uid="{00000000-0005-0000-0000-0000DF010000}"/>
    <cellStyle name="style1411542382977" xfId="478" xr:uid="{00000000-0005-0000-0000-0000E0010000}"/>
    <cellStyle name="style1411542383005" xfId="479" xr:uid="{00000000-0005-0000-0000-0000E1010000}"/>
    <cellStyle name="style1411542383036" xfId="480" xr:uid="{00000000-0005-0000-0000-0000E2010000}"/>
    <cellStyle name="style1411542383066" xfId="481" xr:uid="{00000000-0005-0000-0000-0000E3010000}"/>
    <cellStyle name="style1411542383094" xfId="482" xr:uid="{00000000-0005-0000-0000-0000E4010000}"/>
    <cellStyle name="style1411542383116" xfId="483" xr:uid="{00000000-0005-0000-0000-0000E5010000}"/>
    <cellStyle name="style1411542383137" xfId="484" xr:uid="{00000000-0005-0000-0000-0000E6010000}"/>
    <cellStyle name="style1411542383160" xfId="485" xr:uid="{00000000-0005-0000-0000-0000E7010000}"/>
    <cellStyle name="style1411542383184" xfId="486" xr:uid="{00000000-0005-0000-0000-0000E8010000}"/>
    <cellStyle name="style1411542383249" xfId="487" xr:uid="{00000000-0005-0000-0000-0000E9010000}"/>
    <cellStyle name="style1411542383276" xfId="488" xr:uid="{00000000-0005-0000-0000-0000EA010000}"/>
    <cellStyle name="style1411542383303" xfId="489" xr:uid="{00000000-0005-0000-0000-0000EB010000}"/>
    <cellStyle name="style1411542383332" xfId="490" xr:uid="{00000000-0005-0000-0000-0000EC010000}"/>
    <cellStyle name="style1411542383355" xfId="491" xr:uid="{00000000-0005-0000-0000-0000ED010000}"/>
    <cellStyle name="style1411542383382" xfId="492" xr:uid="{00000000-0005-0000-0000-0000EE010000}"/>
    <cellStyle name="style1411542383409" xfId="493" xr:uid="{00000000-0005-0000-0000-0000EF010000}"/>
    <cellStyle name="style1411542383430" xfId="494" xr:uid="{00000000-0005-0000-0000-0000F0010000}"/>
    <cellStyle name="style1411542383457" xfId="495" xr:uid="{00000000-0005-0000-0000-0000F1010000}"/>
    <cellStyle name="style1411542383483" xfId="496" xr:uid="{00000000-0005-0000-0000-0000F2010000}"/>
    <cellStyle name="style1411542383510" xfId="497" xr:uid="{00000000-0005-0000-0000-0000F3010000}"/>
    <cellStyle name="style1411542383530" xfId="498" xr:uid="{00000000-0005-0000-0000-0000F4010000}"/>
    <cellStyle name="style1411542383552" xfId="499" xr:uid="{00000000-0005-0000-0000-0000F5010000}"/>
    <cellStyle name="style1411542383579" xfId="500" xr:uid="{00000000-0005-0000-0000-0000F6010000}"/>
    <cellStyle name="style1411542383606" xfId="501" xr:uid="{00000000-0005-0000-0000-0000F7010000}"/>
    <cellStyle name="style1411542383632" xfId="502" xr:uid="{00000000-0005-0000-0000-0000F8010000}"/>
    <cellStyle name="style1411542383654" xfId="503" xr:uid="{00000000-0005-0000-0000-0000F9010000}"/>
    <cellStyle name="style1411542383684" xfId="504" xr:uid="{00000000-0005-0000-0000-0000FA010000}"/>
    <cellStyle name="style1411542383710" xfId="505" xr:uid="{00000000-0005-0000-0000-0000FB010000}"/>
    <cellStyle name="style1411542383732" xfId="506" xr:uid="{00000000-0005-0000-0000-0000FC010000}"/>
    <cellStyle name="style1411542383756" xfId="507" xr:uid="{00000000-0005-0000-0000-0000FD010000}"/>
    <cellStyle name="style1411542383790" xfId="508" xr:uid="{00000000-0005-0000-0000-0000FE010000}"/>
    <cellStyle name="style1411542383813" xfId="509" xr:uid="{00000000-0005-0000-0000-0000FF010000}"/>
    <cellStyle name="style1411542383835" xfId="510" xr:uid="{00000000-0005-0000-0000-000000020000}"/>
    <cellStyle name="style1411542383858" xfId="511" xr:uid="{00000000-0005-0000-0000-000001020000}"/>
    <cellStyle name="style1411542383881" xfId="512" xr:uid="{00000000-0005-0000-0000-000002020000}"/>
    <cellStyle name="style1411542383904" xfId="513" xr:uid="{00000000-0005-0000-0000-000003020000}"/>
    <cellStyle name="style1411542383967" xfId="514" xr:uid="{00000000-0005-0000-0000-000004020000}"/>
    <cellStyle name="style1411542383989" xfId="515" xr:uid="{00000000-0005-0000-0000-000005020000}"/>
    <cellStyle name="style1411542384009" xfId="516" xr:uid="{00000000-0005-0000-0000-000006020000}"/>
    <cellStyle name="style1411542384030" xfId="517" xr:uid="{00000000-0005-0000-0000-000007020000}"/>
    <cellStyle name="style1411542384052" xfId="518" xr:uid="{00000000-0005-0000-0000-000008020000}"/>
    <cellStyle name="style1411542384115" xfId="519" xr:uid="{00000000-0005-0000-0000-000009020000}"/>
    <cellStyle name="style1411542384148" xfId="520" xr:uid="{00000000-0005-0000-0000-00000A020000}"/>
    <cellStyle name="style1411542384169" xfId="521" xr:uid="{00000000-0005-0000-0000-00000B020000}"/>
    <cellStyle name="style1411542384188" xfId="522" xr:uid="{00000000-0005-0000-0000-00000C020000}"/>
    <cellStyle name="style1411542384208" xfId="523" xr:uid="{00000000-0005-0000-0000-00000D020000}"/>
    <cellStyle name="style1411542384227" xfId="524" xr:uid="{00000000-0005-0000-0000-00000E020000}"/>
    <cellStyle name="style1411542384246" xfId="525" xr:uid="{00000000-0005-0000-0000-00000F020000}"/>
    <cellStyle name="style1411542384273" xfId="526" xr:uid="{00000000-0005-0000-0000-000010020000}"/>
    <cellStyle name="style1411542384293" xfId="527" xr:uid="{00000000-0005-0000-0000-000011020000}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dhra%20Pradesh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VA_cur"/>
      <sheetName val="GSVA_const"/>
      <sheetName val="NSVA_cur"/>
      <sheetName val="NSVA_const"/>
    </sheetNames>
    <sheetDataSet>
      <sheetData sheetId="0">
        <row r="3">
          <cell r="I3" t="str">
            <v>As on 15.03.2024</v>
          </cell>
        </row>
        <row r="39">
          <cell r="A39" t="str">
            <v>Source:  Directorate of Economics &amp; Statistics of respective State Governments.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C39"/>
  <sheetViews>
    <sheetView tabSelected="1" zoomScale="70" zoomScaleNormal="70" zoomScaleSheetLayoutView="100" workbookViewId="0">
      <pane xSplit="2" ySplit="5" topLeftCell="C27" activePane="bottomRight" state="frozen"/>
      <selection activeCell="H1" sqref="H1:K1048576"/>
      <selection pane="topRight" activeCell="H1" sqref="H1:K1048576"/>
      <selection pane="bottomLeft" activeCell="H1" sqref="H1:K1048576"/>
      <selection pane="bottomRight" activeCell="F47" sqref="F47"/>
    </sheetView>
  </sheetViews>
  <sheetFormatPr defaultColWidth="8.85546875" defaultRowHeight="15" x14ac:dyDescent="0.25"/>
  <cols>
    <col min="1" max="1" width="11" style="2" customWidth="1"/>
    <col min="2" max="2" width="44" style="2" customWidth="1"/>
    <col min="3" max="5" width="10.7109375" style="2" customWidth="1"/>
    <col min="6" max="6" width="10.7109375" style="7" customWidth="1"/>
    <col min="7" max="14" width="11.85546875" style="6" customWidth="1"/>
    <col min="15" max="15" width="10.85546875" style="7" customWidth="1"/>
    <col min="16" max="16" width="10.85546875" style="6" customWidth="1"/>
    <col min="17" max="17" width="11" style="7" customWidth="1"/>
    <col min="18" max="20" width="11.42578125" style="7" customWidth="1"/>
    <col min="21" max="48" width="9.140625" style="7" customWidth="1"/>
    <col min="49" max="49" width="12.42578125" style="7" customWidth="1"/>
    <col min="50" max="71" width="9.140625" style="7" customWidth="1"/>
    <col min="72" max="72" width="12.140625" style="7" customWidth="1"/>
    <col min="73" max="76" width="9.140625" style="7" customWidth="1"/>
    <col min="77" max="81" width="9.140625" style="7" hidden="1" customWidth="1"/>
    <col min="82" max="82" width="9.140625" style="7" customWidth="1"/>
    <col min="83" max="87" width="9.140625" style="7" hidden="1" customWidth="1"/>
    <col min="88" max="88" width="9.140625" style="7" customWidth="1"/>
    <col min="89" max="93" width="9.140625" style="7" hidden="1" customWidth="1"/>
    <col min="94" max="94" width="9.140625" style="7" customWidth="1"/>
    <col min="95" max="99" width="9.140625" style="7" hidden="1" customWidth="1"/>
    <col min="100" max="100" width="9.140625" style="7" customWidth="1"/>
    <col min="101" max="105" width="9.140625" style="7" hidden="1" customWidth="1"/>
    <col min="106" max="106" width="9.140625" style="6" customWidth="1"/>
    <col min="107" max="111" width="9.140625" style="6" hidden="1" customWidth="1"/>
    <col min="112" max="112" width="9.140625" style="6" customWidth="1"/>
    <col min="113" max="117" width="9.140625" style="6" hidden="1" customWidth="1"/>
    <col min="118" max="118" width="9.140625" style="6" customWidth="1"/>
    <col min="119" max="123" width="9.140625" style="6" hidden="1" customWidth="1"/>
    <col min="124" max="124" width="9.140625" style="6" customWidth="1"/>
    <col min="125" max="154" width="9.140625" style="7" customWidth="1"/>
    <col min="155" max="155" width="9.140625" style="7" hidden="1" customWidth="1"/>
    <col min="156" max="163" width="9.140625" style="7" customWidth="1"/>
    <col min="164" max="164" width="9.140625" style="7" hidden="1" customWidth="1"/>
    <col min="165" max="169" width="9.140625" style="7" customWidth="1"/>
    <col min="170" max="170" width="9.140625" style="7" hidden="1" customWidth="1"/>
    <col min="171" max="180" width="9.140625" style="7" customWidth="1"/>
    <col min="181" max="184" width="8.85546875" style="7"/>
    <col min="185" max="185" width="12.7109375" style="7" bestFit="1" customWidth="1"/>
    <col min="186" max="16384" width="8.85546875" style="2"/>
  </cols>
  <sheetData>
    <row r="1" spans="1:185" ht="18.75" x14ac:dyDescent="0.3">
      <c r="A1" s="2" t="s">
        <v>53</v>
      </c>
      <c r="B1" s="32" t="s">
        <v>66</v>
      </c>
      <c r="O1" s="8"/>
    </row>
    <row r="2" spans="1:185" ht="15.75" x14ac:dyDescent="0.25">
      <c r="A2" s="12" t="s">
        <v>48</v>
      </c>
      <c r="I2" s="6" t="str">
        <f>[1]GSVA_cur!$I$3</f>
        <v>As on 15.03.2024</v>
      </c>
    </row>
    <row r="3" spans="1:185" ht="15.75" x14ac:dyDescent="0.25">
      <c r="A3" s="12"/>
    </row>
    <row r="4" spans="1:185" ht="15.75" x14ac:dyDescent="0.25">
      <c r="A4" s="12"/>
      <c r="E4" s="11"/>
      <c r="F4" s="11" t="s">
        <v>57</v>
      </c>
    </row>
    <row r="5" spans="1:185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" t="s">
        <v>65</v>
      </c>
      <c r="H5" s="3" t="s">
        <v>67</v>
      </c>
      <c r="I5" s="3" t="s">
        <v>68</v>
      </c>
      <c r="J5" s="3" t="s">
        <v>69</v>
      </c>
      <c r="K5" s="3" t="s">
        <v>70</v>
      </c>
      <c r="L5" s="3" t="s">
        <v>71</v>
      </c>
      <c r="M5" s="33" t="s">
        <v>72</v>
      </c>
      <c r="N5" s="33" t="s">
        <v>73</v>
      </c>
    </row>
    <row r="6" spans="1:185" s="17" customFormat="1" ht="15.75" x14ac:dyDescent="0.25">
      <c r="A6" s="15" t="s">
        <v>26</v>
      </c>
      <c r="B6" s="16" t="s">
        <v>2</v>
      </c>
      <c r="C6" s="1">
        <f>SUM(C7:C10)</f>
        <v>2233546</v>
      </c>
      <c r="D6" s="1">
        <f>SUM(D7:D10)</f>
        <v>2550211</v>
      </c>
      <c r="E6" s="1">
        <f t="shared" ref="E6:N6" si="0">SUM(E7:E10)</f>
        <v>2844224</v>
      </c>
      <c r="F6" s="1">
        <f t="shared" si="0"/>
        <v>4016315</v>
      </c>
      <c r="G6" s="1">
        <f t="shared" si="0"/>
        <v>3146379</v>
      </c>
      <c r="H6" s="1">
        <f t="shared" si="0"/>
        <v>4033246</v>
      </c>
      <c r="I6" s="1">
        <f t="shared" si="0"/>
        <v>4592177</v>
      </c>
      <c r="J6" s="1">
        <f t="shared" si="0"/>
        <v>4759565</v>
      </c>
      <c r="K6" s="1">
        <f t="shared" si="0"/>
        <v>4758291</v>
      </c>
      <c r="L6" s="1">
        <f t="shared" si="0"/>
        <v>5254743</v>
      </c>
      <c r="M6" s="1">
        <f t="shared" si="0"/>
        <v>6078269</v>
      </c>
      <c r="N6" s="1">
        <f t="shared" si="0"/>
        <v>6845347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6"/>
      <c r="GA6" s="6"/>
      <c r="GB6" s="6"/>
      <c r="GC6" s="7"/>
    </row>
    <row r="7" spans="1:185" ht="15.75" x14ac:dyDescent="0.25">
      <c r="A7" s="18">
        <v>1.1000000000000001</v>
      </c>
      <c r="B7" s="19" t="s">
        <v>59</v>
      </c>
      <c r="C7" s="4">
        <v>1342099</v>
      </c>
      <c r="D7" s="4">
        <v>1611776</v>
      </c>
      <c r="E7" s="4">
        <v>1812103</v>
      </c>
      <c r="F7" s="4">
        <v>2078016</v>
      </c>
      <c r="G7" s="4">
        <v>1671596</v>
      </c>
      <c r="H7" s="4">
        <v>2281657</v>
      </c>
      <c r="I7" s="4">
        <v>2587638</v>
      </c>
      <c r="J7" s="4">
        <v>2354269</v>
      </c>
      <c r="K7" s="4">
        <v>2504270</v>
      </c>
      <c r="L7" s="4">
        <v>2780714</v>
      </c>
      <c r="M7" s="4">
        <v>3193276</v>
      </c>
      <c r="N7" s="4">
        <v>3596368</v>
      </c>
      <c r="O7" s="9"/>
      <c r="P7" s="8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6"/>
      <c r="GA7" s="6"/>
      <c r="GB7" s="6"/>
    </row>
    <row r="8" spans="1:185" ht="15.75" x14ac:dyDescent="0.25">
      <c r="A8" s="18">
        <v>1.2</v>
      </c>
      <c r="B8" s="19" t="s">
        <v>60</v>
      </c>
      <c r="C8" s="4">
        <v>477585</v>
      </c>
      <c r="D8" s="4">
        <v>459416</v>
      </c>
      <c r="E8" s="4">
        <v>493408</v>
      </c>
      <c r="F8" s="4">
        <v>560096</v>
      </c>
      <c r="G8" s="4">
        <v>627292</v>
      </c>
      <c r="H8" s="4">
        <v>668398</v>
      </c>
      <c r="I8" s="4">
        <v>940805</v>
      </c>
      <c r="J8" s="4">
        <v>1234441</v>
      </c>
      <c r="K8" s="4">
        <v>1347218</v>
      </c>
      <c r="L8" s="4">
        <v>1561658</v>
      </c>
      <c r="M8" s="4">
        <v>1975907</v>
      </c>
      <c r="N8" s="4">
        <v>2275704</v>
      </c>
      <c r="O8" s="9"/>
      <c r="P8" s="8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6"/>
      <c r="GA8" s="6"/>
      <c r="GB8" s="6"/>
    </row>
    <row r="9" spans="1:185" ht="15.75" x14ac:dyDescent="0.25">
      <c r="A9" s="18">
        <v>1.3</v>
      </c>
      <c r="B9" s="19" t="s">
        <v>61</v>
      </c>
      <c r="C9" s="4">
        <v>357560</v>
      </c>
      <c r="D9" s="4">
        <v>399912</v>
      </c>
      <c r="E9" s="4">
        <v>438925</v>
      </c>
      <c r="F9" s="4">
        <v>1269256</v>
      </c>
      <c r="G9" s="4">
        <v>719292</v>
      </c>
      <c r="H9" s="4">
        <v>915319</v>
      </c>
      <c r="I9" s="4">
        <v>830342</v>
      </c>
      <c r="J9" s="4">
        <v>904129</v>
      </c>
      <c r="K9" s="4">
        <v>610031</v>
      </c>
      <c r="L9" s="4">
        <v>595371</v>
      </c>
      <c r="M9" s="4">
        <v>566809</v>
      </c>
      <c r="N9" s="4">
        <v>593413</v>
      </c>
      <c r="O9" s="9"/>
      <c r="P9" s="8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6"/>
      <c r="GA9" s="6"/>
      <c r="GB9" s="6"/>
    </row>
    <row r="10" spans="1:185" ht="15.75" x14ac:dyDescent="0.25">
      <c r="A10" s="18">
        <v>1.4</v>
      </c>
      <c r="B10" s="19" t="s">
        <v>62</v>
      </c>
      <c r="C10" s="4">
        <v>56302</v>
      </c>
      <c r="D10" s="4">
        <v>79107</v>
      </c>
      <c r="E10" s="4">
        <v>99788</v>
      </c>
      <c r="F10" s="4">
        <v>108947</v>
      </c>
      <c r="G10" s="4">
        <v>128199</v>
      </c>
      <c r="H10" s="4">
        <v>167872</v>
      </c>
      <c r="I10" s="4">
        <v>233392</v>
      </c>
      <c r="J10" s="4">
        <v>266726</v>
      </c>
      <c r="K10" s="4">
        <v>296772</v>
      </c>
      <c r="L10" s="4">
        <v>317000</v>
      </c>
      <c r="M10" s="4">
        <v>342277</v>
      </c>
      <c r="N10" s="4">
        <v>379862</v>
      </c>
      <c r="O10" s="9"/>
      <c r="P10" s="8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6"/>
      <c r="GA10" s="6"/>
      <c r="GB10" s="6"/>
    </row>
    <row r="11" spans="1:185" ht="15.75" x14ac:dyDescent="0.25">
      <c r="A11" s="20" t="s">
        <v>31</v>
      </c>
      <c r="B11" s="19" t="s">
        <v>3</v>
      </c>
      <c r="C11" s="4">
        <v>1620374</v>
      </c>
      <c r="D11" s="4">
        <v>1879069</v>
      </c>
      <c r="E11" s="4">
        <v>1858615</v>
      </c>
      <c r="F11" s="4">
        <v>2072180</v>
      </c>
      <c r="G11" s="4">
        <v>2017988</v>
      </c>
      <c r="H11" s="4">
        <v>1730740</v>
      </c>
      <c r="I11" s="4">
        <v>1912748</v>
      </c>
      <c r="J11" s="4">
        <v>2121639</v>
      </c>
      <c r="K11" s="4">
        <v>2079580</v>
      </c>
      <c r="L11" s="4">
        <v>1715743</v>
      </c>
      <c r="M11" s="4">
        <v>2049263</v>
      </c>
      <c r="N11" s="4">
        <v>2098417</v>
      </c>
      <c r="O11" s="9"/>
      <c r="P11" s="8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6"/>
      <c r="GA11" s="6"/>
      <c r="GB11" s="6"/>
    </row>
    <row r="12" spans="1:185" ht="15.75" x14ac:dyDescent="0.25">
      <c r="A12" s="24"/>
      <c r="B12" s="25" t="s">
        <v>28</v>
      </c>
      <c r="C12" s="29">
        <f>C6+C11</f>
        <v>3853920</v>
      </c>
      <c r="D12" s="26">
        <f>D6+D11</f>
        <v>4429280</v>
      </c>
      <c r="E12" s="26">
        <f>E6+E11</f>
        <v>4702839</v>
      </c>
      <c r="F12" s="26">
        <f t="shared" ref="F12:N12" si="1">F6+F11</f>
        <v>6088495</v>
      </c>
      <c r="G12" s="26">
        <f t="shared" si="1"/>
        <v>5164367</v>
      </c>
      <c r="H12" s="26">
        <f t="shared" si="1"/>
        <v>5763986</v>
      </c>
      <c r="I12" s="26">
        <f t="shared" si="1"/>
        <v>6504925</v>
      </c>
      <c r="J12" s="26">
        <f t="shared" si="1"/>
        <v>6881204</v>
      </c>
      <c r="K12" s="26">
        <f t="shared" si="1"/>
        <v>6837871</v>
      </c>
      <c r="L12" s="26">
        <f t="shared" si="1"/>
        <v>6970486</v>
      </c>
      <c r="M12" s="26">
        <f t="shared" si="1"/>
        <v>8127532</v>
      </c>
      <c r="N12" s="26">
        <f t="shared" si="1"/>
        <v>8943764</v>
      </c>
      <c r="O12" s="9"/>
      <c r="P12" s="8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6"/>
      <c r="GA12" s="6"/>
      <c r="GB12" s="6"/>
    </row>
    <row r="13" spans="1:185" s="17" customFormat="1" ht="15.75" x14ac:dyDescent="0.25">
      <c r="A13" s="15" t="s">
        <v>32</v>
      </c>
      <c r="B13" s="16" t="s">
        <v>4</v>
      </c>
      <c r="C13" s="1">
        <v>3016583</v>
      </c>
      <c r="D13" s="1">
        <v>3797607</v>
      </c>
      <c r="E13" s="1">
        <v>3660373</v>
      </c>
      <c r="F13" s="1">
        <v>4065135</v>
      </c>
      <c r="G13" s="1">
        <v>2979923</v>
      </c>
      <c r="H13" s="1">
        <v>4155031</v>
      </c>
      <c r="I13" s="1">
        <v>4845268</v>
      </c>
      <c r="J13" s="1">
        <v>6152256</v>
      </c>
      <c r="K13" s="1">
        <v>5482646</v>
      </c>
      <c r="L13" s="1">
        <v>5607350</v>
      </c>
      <c r="M13" s="1">
        <v>6945527</v>
      </c>
      <c r="N13" s="1">
        <v>7543530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6"/>
      <c r="GA13" s="6"/>
      <c r="GB13" s="6"/>
      <c r="GC13" s="7"/>
    </row>
    <row r="14" spans="1:185" ht="30" x14ac:dyDescent="0.25">
      <c r="A14" s="20" t="s">
        <v>33</v>
      </c>
      <c r="B14" s="19" t="s">
        <v>5</v>
      </c>
      <c r="C14" s="4">
        <v>241235</v>
      </c>
      <c r="D14" s="4">
        <v>302773</v>
      </c>
      <c r="E14" s="4">
        <v>335541</v>
      </c>
      <c r="F14" s="4">
        <v>354547</v>
      </c>
      <c r="G14" s="4">
        <v>429292</v>
      </c>
      <c r="H14" s="4">
        <v>205152</v>
      </c>
      <c r="I14" s="4">
        <v>311899</v>
      </c>
      <c r="J14" s="4">
        <v>467968</v>
      </c>
      <c r="K14" s="4">
        <v>584480</v>
      </c>
      <c r="L14" s="4">
        <v>528749</v>
      </c>
      <c r="M14" s="4">
        <v>717537</v>
      </c>
      <c r="N14" s="4">
        <v>803528</v>
      </c>
      <c r="O14" s="9"/>
      <c r="P14" s="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8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8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8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6"/>
      <c r="GA14" s="6"/>
      <c r="GB14" s="6"/>
    </row>
    <row r="15" spans="1:185" ht="15.75" x14ac:dyDescent="0.25">
      <c r="A15" s="20" t="s">
        <v>34</v>
      </c>
      <c r="B15" s="19" t="s">
        <v>6</v>
      </c>
      <c r="C15" s="4">
        <v>1439526</v>
      </c>
      <c r="D15" s="4">
        <v>1455717</v>
      </c>
      <c r="E15" s="4">
        <v>1699296</v>
      </c>
      <c r="F15" s="4">
        <v>1750743</v>
      </c>
      <c r="G15" s="4">
        <v>1725906</v>
      </c>
      <c r="H15" s="4">
        <v>1886296</v>
      </c>
      <c r="I15" s="4">
        <v>2105866</v>
      </c>
      <c r="J15" s="4">
        <v>2377829</v>
      </c>
      <c r="K15" s="4">
        <v>2398823</v>
      </c>
      <c r="L15" s="4">
        <v>2292001</v>
      </c>
      <c r="M15" s="4">
        <v>3020358</v>
      </c>
      <c r="N15" s="4">
        <v>3253155</v>
      </c>
      <c r="O15" s="9"/>
      <c r="P15" s="8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8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8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8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6"/>
      <c r="GA15" s="6"/>
      <c r="GB15" s="6"/>
    </row>
    <row r="16" spans="1:185" ht="15.75" x14ac:dyDescent="0.25">
      <c r="A16" s="24"/>
      <c r="B16" s="25" t="s">
        <v>29</v>
      </c>
      <c r="C16" s="26">
        <f>+C13+C14+C15</f>
        <v>4697344</v>
      </c>
      <c r="D16" s="26">
        <f t="shared" ref="D16:K16" si="2">+D13+D14+D15</f>
        <v>5556097</v>
      </c>
      <c r="E16" s="26">
        <f t="shared" si="2"/>
        <v>5695210</v>
      </c>
      <c r="F16" s="26">
        <f t="shared" si="2"/>
        <v>6170425</v>
      </c>
      <c r="G16" s="26">
        <f t="shared" si="2"/>
        <v>5135121</v>
      </c>
      <c r="H16" s="26">
        <f t="shared" si="2"/>
        <v>6246479</v>
      </c>
      <c r="I16" s="26">
        <f t="shared" si="2"/>
        <v>7263033</v>
      </c>
      <c r="J16" s="26">
        <f t="shared" si="2"/>
        <v>8998053</v>
      </c>
      <c r="K16" s="26">
        <f t="shared" si="2"/>
        <v>8465949</v>
      </c>
      <c r="L16" s="26">
        <f t="shared" ref="L16:M16" si="3">+L13+L14+L15</f>
        <v>8428100</v>
      </c>
      <c r="M16" s="26">
        <f t="shared" si="3"/>
        <v>10683422</v>
      </c>
      <c r="N16" s="26">
        <f t="shared" ref="N16" si="4">+N13+N14+N15</f>
        <v>11600213</v>
      </c>
      <c r="O16" s="9"/>
      <c r="P16" s="8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8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8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8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6"/>
      <c r="GA16" s="6"/>
      <c r="GB16" s="6"/>
    </row>
    <row r="17" spans="1:185" s="17" customFormat="1" ht="15.75" x14ac:dyDescent="0.25">
      <c r="A17" s="15" t="s">
        <v>35</v>
      </c>
      <c r="B17" s="16" t="s">
        <v>7</v>
      </c>
      <c r="C17" s="1">
        <f>C18+C19</f>
        <v>1152143</v>
      </c>
      <c r="D17" s="1">
        <f t="shared" ref="D17:K17" si="5">D18+D19</f>
        <v>1383070</v>
      </c>
      <c r="E17" s="1">
        <f t="shared" si="5"/>
        <v>1595751</v>
      </c>
      <c r="F17" s="1">
        <f t="shared" si="5"/>
        <v>1802433</v>
      </c>
      <c r="G17" s="1">
        <f t="shared" si="5"/>
        <v>2016053</v>
      </c>
      <c r="H17" s="1">
        <f t="shared" si="5"/>
        <v>2386888</v>
      </c>
      <c r="I17" s="1">
        <f t="shared" si="5"/>
        <v>2771318</v>
      </c>
      <c r="J17" s="1">
        <f t="shared" si="5"/>
        <v>3350975</v>
      </c>
      <c r="K17" s="1">
        <f t="shared" si="5"/>
        <v>3702261</v>
      </c>
      <c r="L17" s="1">
        <f t="shared" ref="L17:M17" si="6">L18+L19</f>
        <v>3056041</v>
      </c>
      <c r="M17" s="1">
        <f t="shared" si="6"/>
        <v>3888157</v>
      </c>
      <c r="N17" s="1">
        <f t="shared" ref="N17" si="7">N18+N19</f>
        <v>4401154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6"/>
      <c r="GA17" s="6"/>
      <c r="GB17" s="6"/>
      <c r="GC17" s="7"/>
    </row>
    <row r="18" spans="1:185" ht="15.75" x14ac:dyDescent="0.25">
      <c r="A18" s="18">
        <v>6.1</v>
      </c>
      <c r="B18" s="19" t="s">
        <v>8</v>
      </c>
      <c r="C18" s="4">
        <v>1065983</v>
      </c>
      <c r="D18" s="4">
        <v>1272474</v>
      </c>
      <c r="E18" s="4">
        <v>1479141</v>
      </c>
      <c r="F18" s="4">
        <v>1658001</v>
      </c>
      <c r="G18" s="4">
        <v>1863574</v>
      </c>
      <c r="H18" s="4">
        <v>2224299</v>
      </c>
      <c r="I18" s="4">
        <v>2596592</v>
      </c>
      <c r="J18" s="4">
        <v>3145173</v>
      </c>
      <c r="K18" s="4">
        <v>3499995</v>
      </c>
      <c r="L18" s="4">
        <v>2985700</v>
      </c>
      <c r="M18" s="4">
        <v>3772460</v>
      </c>
      <c r="N18" s="4">
        <v>4281715</v>
      </c>
      <c r="O18" s="9"/>
      <c r="P18" s="8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6"/>
      <c r="GA18" s="6"/>
      <c r="GB18" s="6"/>
    </row>
    <row r="19" spans="1:185" ht="15.75" x14ac:dyDescent="0.25">
      <c r="A19" s="18">
        <v>6.2</v>
      </c>
      <c r="B19" s="19" t="s">
        <v>9</v>
      </c>
      <c r="C19" s="4">
        <v>86160</v>
      </c>
      <c r="D19" s="4">
        <v>110596</v>
      </c>
      <c r="E19" s="4">
        <v>116610</v>
      </c>
      <c r="F19" s="4">
        <v>144432</v>
      </c>
      <c r="G19" s="4">
        <v>152479</v>
      </c>
      <c r="H19" s="4">
        <v>162589</v>
      </c>
      <c r="I19" s="4">
        <v>174726</v>
      </c>
      <c r="J19" s="4">
        <v>205802</v>
      </c>
      <c r="K19" s="4">
        <v>202266</v>
      </c>
      <c r="L19" s="4">
        <v>70341</v>
      </c>
      <c r="M19" s="4">
        <v>115697</v>
      </c>
      <c r="N19" s="4">
        <v>119439</v>
      </c>
      <c r="O19" s="9"/>
      <c r="P19" s="8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6"/>
      <c r="GA19" s="6"/>
      <c r="GB19" s="6"/>
    </row>
    <row r="20" spans="1:185" s="17" customFormat="1" ht="30" x14ac:dyDescent="0.25">
      <c r="A20" s="21" t="s">
        <v>36</v>
      </c>
      <c r="B20" s="23" t="s">
        <v>10</v>
      </c>
      <c r="C20" s="1">
        <f>SUM(C21:C27)</f>
        <v>975954</v>
      </c>
      <c r="D20" s="1">
        <f t="shared" ref="D20:N20" si="8">SUM(D21:D27)</f>
        <v>1148809</v>
      </c>
      <c r="E20" s="1">
        <f t="shared" si="8"/>
        <v>1325607</v>
      </c>
      <c r="F20" s="1">
        <f t="shared" si="8"/>
        <v>1498718</v>
      </c>
      <c r="G20" s="1">
        <f t="shared" si="8"/>
        <v>1625466</v>
      </c>
      <c r="H20" s="1">
        <f t="shared" si="8"/>
        <v>1742163</v>
      </c>
      <c r="I20" s="1">
        <f t="shared" si="8"/>
        <v>1801522</v>
      </c>
      <c r="J20" s="1">
        <f t="shared" si="8"/>
        <v>1948940</v>
      </c>
      <c r="K20" s="1">
        <f t="shared" si="8"/>
        <v>2171801</v>
      </c>
      <c r="L20" s="1">
        <f t="shared" si="8"/>
        <v>2013657</v>
      </c>
      <c r="M20" s="1">
        <f t="shared" si="8"/>
        <v>2591025</v>
      </c>
      <c r="N20" s="1">
        <f t="shared" si="8"/>
        <v>2863045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6"/>
      <c r="GA20" s="6"/>
      <c r="GB20" s="6"/>
      <c r="GC20" s="7"/>
    </row>
    <row r="21" spans="1:185" ht="15.75" x14ac:dyDescent="0.25">
      <c r="A21" s="18">
        <v>7.1</v>
      </c>
      <c r="B21" s="19" t="s">
        <v>11</v>
      </c>
      <c r="C21" s="4">
        <v>297906</v>
      </c>
      <c r="D21" s="4">
        <v>362089</v>
      </c>
      <c r="E21" s="4">
        <v>404019</v>
      </c>
      <c r="F21" s="4">
        <v>487006</v>
      </c>
      <c r="G21" s="4">
        <v>496364</v>
      </c>
      <c r="H21" s="4">
        <v>528174</v>
      </c>
      <c r="I21" s="4">
        <v>538624</v>
      </c>
      <c r="J21" s="4">
        <v>543441</v>
      </c>
      <c r="K21" s="4">
        <v>625096</v>
      </c>
      <c r="L21" s="4">
        <v>663875</v>
      </c>
      <c r="M21" s="4">
        <v>760277</v>
      </c>
      <c r="N21" s="4">
        <v>834881</v>
      </c>
      <c r="O21" s="9"/>
      <c r="P21" s="8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6"/>
      <c r="GA21" s="6"/>
      <c r="GB21" s="6"/>
    </row>
    <row r="22" spans="1:185" ht="15.75" x14ac:dyDescent="0.25">
      <c r="A22" s="18">
        <v>7.2</v>
      </c>
      <c r="B22" s="19" t="s">
        <v>12</v>
      </c>
      <c r="C22" s="4">
        <v>458247</v>
      </c>
      <c r="D22" s="4">
        <v>530804</v>
      </c>
      <c r="E22" s="4">
        <v>608092</v>
      </c>
      <c r="F22" s="4">
        <v>650028</v>
      </c>
      <c r="G22" s="4">
        <v>696942</v>
      </c>
      <c r="H22" s="4">
        <v>760663</v>
      </c>
      <c r="I22" s="4">
        <v>802121</v>
      </c>
      <c r="J22" s="4">
        <v>930687</v>
      </c>
      <c r="K22" s="4">
        <v>987887</v>
      </c>
      <c r="L22" s="4">
        <v>752217</v>
      </c>
      <c r="M22" s="4">
        <v>1106125</v>
      </c>
      <c r="N22" s="4">
        <v>1207812</v>
      </c>
      <c r="O22" s="9"/>
      <c r="P22" s="8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6"/>
      <c r="GA22" s="6"/>
      <c r="GB22" s="6"/>
    </row>
    <row r="23" spans="1:185" ht="15.75" x14ac:dyDescent="0.25">
      <c r="A23" s="18">
        <v>7.3</v>
      </c>
      <c r="B23" s="19" t="s">
        <v>13</v>
      </c>
      <c r="C23" s="4">
        <v>0</v>
      </c>
      <c r="D23" s="4"/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/>
      <c r="M23" s="4">
        <v>717</v>
      </c>
      <c r="N23" s="4">
        <v>980</v>
      </c>
      <c r="O23" s="9"/>
      <c r="P23" s="8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6"/>
      <c r="GA23" s="6"/>
      <c r="GB23" s="6"/>
    </row>
    <row r="24" spans="1:185" ht="15.75" x14ac:dyDescent="0.25">
      <c r="A24" s="18">
        <v>7.4</v>
      </c>
      <c r="B24" s="19" t="s">
        <v>14</v>
      </c>
      <c r="C24" s="4">
        <v>1373</v>
      </c>
      <c r="D24" s="4">
        <v>2448</v>
      </c>
      <c r="E24" s="4">
        <v>3362</v>
      </c>
      <c r="F24" s="4">
        <v>3917</v>
      </c>
      <c r="G24" s="4">
        <v>6725</v>
      </c>
      <c r="H24" s="4">
        <v>8691</v>
      </c>
      <c r="I24" s="4">
        <v>13020</v>
      </c>
      <c r="J24" s="4">
        <v>8320</v>
      </c>
      <c r="K24" s="4">
        <v>16405</v>
      </c>
      <c r="L24" s="4">
        <v>11467</v>
      </c>
      <c r="M24" s="4">
        <v>11217</v>
      </c>
      <c r="N24" s="4">
        <v>13858</v>
      </c>
      <c r="O24" s="9"/>
      <c r="P24" s="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6"/>
      <c r="GA24" s="6"/>
      <c r="GB24" s="6"/>
    </row>
    <row r="25" spans="1:185" ht="15.75" x14ac:dyDescent="0.25">
      <c r="A25" s="18">
        <v>7.5</v>
      </c>
      <c r="B25" s="19" t="s">
        <v>15</v>
      </c>
      <c r="C25" s="4">
        <v>22315</v>
      </c>
      <c r="D25" s="4">
        <v>26547</v>
      </c>
      <c r="E25" s="4">
        <v>27554</v>
      </c>
      <c r="F25" s="4">
        <v>26588</v>
      </c>
      <c r="G25" s="4">
        <v>26385</v>
      </c>
      <c r="H25" s="4">
        <v>40141</v>
      </c>
      <c r="I25" s="4">
        <v>40347</v>
      </c>
      <c r="J25" s="4">
        <v>35805</v>
      </c>
      <c r="K25" s="4">
        <v>38099</v>
      </c>
      <c r="L25" s="4">
        <v>28987</v>
      </c>
      <c r="M25" s="4">
        <v>35988</v>
      </c>
      <c r="N25" s="4">
        <v>37801</v>
      </c>
      <c r="O25" s="9"/>
      <c r="P25" s="8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6"/>
      <c r="GA25" s="6"/>
      <c r="GB25" s="6"/>
    </row>
    <row r="26" spans="1:185" ht="15.75" x14ac:dyDescent="0.25">
      <c r="A26" s="18">
        <v>7.6</v>
      </c>
      <c r="B26" s="19" t="s">
        <v>16</v>
      </c>
      <c r="C26" s="4">
        <v>384</v>
      </c>
      <c r="D26" s="4">
        <v>388</v>
      </c>
      <c r="E26" s="4">
        <v>378</v>
      </c>
      <c r="F26" s="4">
        <v>301</v>
      </c>
      <c r="G26" s="4">
        <v>302</v>
      </c>
      <c r="H26" s="4">
        <v>327</v>
      </c>
      <c r="I26" s="4">
        <v>186</v>
      </c>
      <c r="J26" s="4">
        <v>423</v>
      </c>
      <c r="K26" s="4">
        <v>438</v>
      </c>
      <c r="L26" s="4">
        <v>262</v>
      </c>
      <c r="M26" s="4">
        <v>512</v>
      </c>
      <c r="N26" s="4">
        <v>529</v>
      </c>
      <c r="O26" s="9"/>
      <c r="P26" s="8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6"/>
      <c r="GA26" s="6"/>
      <c r="GB26" s="6"/>
    </row>
    <row r="27" spans="1:185" ht="30" x14ac:dyDescent="0.25">
      <c r="A27" s="18">
        <v>7.7</v>
      </c>
      <c r="B27" s="19" t="s">
        <v>17</v>
      </c>
      <c r="C27" s="4">
        <v>195729</v>
      </c>
      <c r="D27" s="4">
        <v>226533</v>
      </c>
      <c r="E27" s="4">
        <v>282202</v>
      </c>
      <c r="F27" s="4">
        <v>330878</v>
      </c>
      <c r="G27" s="4">
        <v>398748</v>
      </c>
      <c r="H27" s="4">
        <v>404167</v>
      </c>
      <c r="I27" s="4">
        <v>407224</v>
      </c>
      <c r="J27" s="4">
        <v>430264</v>
      </c>
      <c r="K27" s="4">
        <v>503876</v>
      </c>
      <c r="L27" s="4">
        <v>556849</v>
      </c>
      <c r="M27" s="4">
        <v>676189</v>
      </c>
      <c r="N27" s="4">
        <v>767184</v>
      </c>
      <c r="O27" s="9"/>
      <c r="P27" s="8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6"/>
      <c r="GA27" s="6"/>
      <c r="GB27" s="6"/>
    </row>
    <row r="28" spans="1:185" ht="15.75" x14ac:dyDescent="0.25">
      <c r="A28" s="20" t="s">
        <v>37</v>
      </c>
      <c r="B28" s="19" t="s">
        <v>18</v>
      </c>
      <c r="C28" s="4">
        <v>414386</v>
      </c>
      <c r="D28" s="4">
        <v>462493</v>
      </c>
      <c r="E28" s="4">
        <v>509609</v>
      </c>
      <c r="F28" s="4">
        <v>561609</v>
      </c>
      <c r="G28" s="4">
        <v>656232</v>
      </c>
      <c r="H28" s="4">
        <v>645520</v>
      </c>
      <c r="I28" s="4">
        <v>724719</v>
      </c>
      <c r="J28" s="4">
        <v>782403</v>
      </c>
      <c r="K28" s="4">
        <v>868356</v>
      </c>
      <c r="L28" s="4">
        <v>899481</v>
      </c>
      <c r="M28" s="4">
        <v>937597</v>
      </c>
      <c r="N28" s="4">
        <v>1017365</v>
      </c>
      <c r="O28" s="9"/>
      <c r="P28" s="8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6"/>
      <c r="GA28" s="6"/>
      <c r="GB28" s="6"/>
    </row>
    <row r="29" spans="1:185" ht="30" x14ac:dyDescent="0.25">
      <c r="A29" s="20" t="s">
        <v>38</v>
      </c>
      <c r="B29" s="19" t="s">
        <v>19</v>
      </c>
      <c r="C29" s="4">
        <v>1101151</v>
      </c>
      <c r="D29" s="4">
        <v>1290003</v>
      </c>
      <c r="E29" s="4">
        <v>1450196</v>
      </c>
      <c r="F29" s="4">
        <v>1602263</v>
      </c>
      <c r="G29" s="4">
        <v>1729747</v>
      </c>
      <c r="H29" s="4">
        <v>1917845</v>
      </c>
      <c r="I29" s="4">
        <v>2147549</v>
      </c>
      <c r="J29" s="4">
        <v>2401556</v>
      </c>
      <c r="K29" s="4">
        <v>2574994</v>
      </c>
      <c r="L29" s="4">
        <v>2502206</v>
      </c>
      <c r="M29" s="4">
        <v>2792276</v>
      </c>
      <c r="N29" s="4">
        <v>3063640</v>
      </c>
      <c r="O29" s="9"/>
      <c r="P29" s="8"/>
      <c r="Q29" s="10"/>
      <c r="R29" s="10"/>
      <c r="S29" s="10"/>
      <c r="T29" s="10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6"/>
      <c r="GA29" s="6"/>
      <c r="GB29" s="6"/>
    </row>
    <row r="30" spans="1:185" ht="15.75" x14ac:dyDescent="0.25">
      <c r="A30" s="20" t="s">
        <v>39</v>
      </c>
      <c r="B30" s="19" t="s">
        <v>54</v>
      </c>
      <c r="C30" s="4">
        <v>981782</v>
      </c>
      <c r="D30" s="4">
        <v>927373</v>
      </c>
      <c r="E30" s="4">
        <v>928783</v>
      </c>
      <c r="F30" s="4">
        <v>1161608</v>
      </c>
      <c r="G30" s="4">
        <v>1131223</v>
      </c>
      <c r="H30" s="4">
        <v>1180297</v>
      </c>
      <c r="I30" s="4">
        <v>1875286</v>
      </c>
      <c r="J30" s="4">
        <v>1813339</v>
      </c>
      <c r="K30" s="4">
        <v>1702136</v>
      </c>
      <c r="L30" s="4">
        <v>1766101</v>
      </c>
      <c r="M30" s="4">
        <v>2034972</v>
      </c>
      <c r="N30" s="4">
        <v>2188745</v>
      </c>
      <c r="O30" s="9"/>
      <c r="P30" s="8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6"/>
      <c r="GA30" s="6"/>
      <c r="GB30" s="6"/>
    </row>
    <row r="31" spans="1:185" ht="15.75" x14ac:dyDescent="0.25">
      <c r="A31" s="20" t="s">
        <v>40</v>
      </c>
      <c r="B31" s="19" t="s">
        <v>20</v>
      </c>
      <c r="C31" s="4">
        <v>736279</v>
      </c>
      <c r="D31" s="4">
        <v>885544</v>
      </c>
      <c r="E31" s="4">
        <v>1045235</v>
      </c>
      <c r="F31" s="4">
        <v>1194020</v>
      </c>
      <c r="G31" s="4">
        <v>1229313</v>
      </c>
      <c r="H31" s="4">
        <v>1303935</v>
      </c>
      <c r="I31" s="4">
        <v>1150929</v>
      </c>
      <c r="J31" s="4">
        <v>1705899</v>
      </c>
      <c r="K31" s="4">
        <v>1996228</v>
      </c>
      <c r="L31" s="4">
        <v>1883573</v>
      </c>
      <c r="M31" s="4">
        <v>2266632</v>
      </c>
      <c r="N31" s="4">
        <v>2536772</v>
      </c>
      <c r="O31" s="9"/>
      <c r="P31" s="8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6"/>
      <c r="GA31" s="6"/>
      <c r="GB31" s="6"/>
    </row>
    <row r="32" spans="1:185" ht="15.75" x14ac:dyDescent="0.25">
      <c r="A32" s="24"/>
      <c r="B32" s="25" t="s">
        <v>30</v>
      </c>
      <c r="C32" s="26">
        <f>C17+C20+C28+C29+C30+C31</f>
        <v>5361695</v>
      </c>
      <c r="D32" s="26">
        <f t="shared" ref="D32:G32" si="9">D17+D20+D28+D29+D30+D31</f>
        <v>6097292</v>
      </c>
      <c r="E32" s="26">
        <f t="shared" si="9"/>
        <v>6855181</v>
      </c>
      <c r="F32" s="26">
        <f t="shared" si="9"/>
        <v>7820651</v>
      </c>
      <c r="G32" s="26">
        <f t="shared" si="9"/>
        <v>8388034</v>
      </c>
      <c r="H32" s="26">
        <f t="shared" ref="H32:I32" si="10">H17+H20+H28+H29+H30+H31</f>
        <v>9176648</v>
      </c>
      <c r="I32" s="26">
        <f t="shared" si="10"/>
        <v>10471323</v>
      </c>
      <c r="J32" s="26">
        <f t="shared" ref="J32:K32" si="11">J17+J20+J28+J29+J30+J31</f>
        <v>12003112</v>
      </c>
      <c r="K32" s="26">
        <f t="shared" si="11"/>
        <v>13015776</v>
      </c>
      <c r="L32" s="26">
        <f t="shared" ref="L32:M32" si="12">L17+L20+L28+L29+L30+L31</f>
        <v>12121059</v>
      </c>
      <c r="M32" s="26">
        <f t="shared" si="12"/>
        <v>14510659</v>
      </c>
      <c r="N32" s="26">
        <f t="shared" ref="N32" si="13">N17+N20+N28+N29+N30+N31</f>
        <v>16070721</v>
      </c>
      <c r="O32" s="9"/>
      <c r="P32" s="8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6"/>
      <c r="GA32" s="6"/>
      <c r="GB32" s="6"/>
    </row>
    <row r="33" spans="1:185" s="17" customFormat="1" ht="15.75" x14ac:dyDescent="0.25">
      <c r="A33" s="27" t="s">
        <v>27</v>
      </c>
      <c r="B33" s="28" t="s">
        <v>41</v>
      </c>
      <c r="C33" s="29">
        <f t="shared" ref="C33:H33" si="14">C6+C11+C13+C14+C15+C17+C20+C28+C29+C30+C31</f>
        <v>13912959</v>
      </c>
      <c r="D33" s="29">
        <f t="shared" si="14"/>
        <v>16082669</v>
      </c>
      <c r="E33" s="29">
        <f t="shared" si="14"/>
        <v>17253230</v>
      </c>
      <c r="F33" s="29">
        <f t="shared" si="14"/>
        <v>20079571</v>
      </c>
      <c r="G33" s="29">
        <f t="shared" si="14"/>
        <v>18687522</v>
      </c>
      <c r="H33" s="29">
        <f t="shared" si="14"/>
        <v>21187113</v>
      </c>
      <c r="I33" s="29">
        <f t="shared" ref="I33:K33" si="15">I6+I11+I13+I14+I15+I17+I20+I28+I29+I30+I31</f>
        <v>24239281</v>
      </c>
      <c r="J33" s="29">
        <f t="shared" si="15"/>
        <v>27882369</v>
      </c>
      <c r="K33" s="29">
        <f t="shared" si="15"/>
        <v>28319596</v>
      </c>
      <c r="L33" s="29">
        <f t="shared" ref="L33:M33" si="16">L6+L11+L13+L14+L15+L17+L20+L28+L29+L30+L31</f>
        <v>27519645</v>
      </c>
      <c r="M33" s="29">
        <f t="shared" si="16"/>
        <v>33321613</v>
      </c>
      <c r="N33" s="29">
        <f t="shared" ref="N33" si="17">N6+N11+N13+N14+N15+N17+N20+N28+N29+N30+N31</f>
        <v>36614698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6"/>
      <c r="GA33" s="6"/>
      <c r="GB33" s="6"/>
      <c r="GC33" s="7"/>
    </row>
    <row r="34" spans="1:185" ht="15.75" x14ac:dyDescent="0.25">
      <c r="A34" s="22" t="s">
        <v>43</v>
      </c>
      <c r="B34" s="5" t="s">
        <v>25</v>
      </c>
      <c r="C34" s="3">
        <v>1511500</v>
      </c>
      <c r="D34" s="3">
        <v>1822100</v>
      </c>
      <c r="E34" s="3">
        <v>1992669</v>
      </c>
      <c r="F34" s="3">
        <v>2147532</v>
      </c>
      <c r="G34" s="3">
        <v>2323997</v>
      </c>
      <c r="H34" s="3">
        <v>2911948</v>
      </c>
      <c r="I34" s="3">
        <v>3107749</v>
      </c>
      <c r="J34" s="3">
        <v>3106734</v>
      </c>
      <c r="K34" s="3">
        <v>3224119</v>
      </c>
      <c r="L34" s="3">
        <v>3029808</v>
      </c>
      <c r="M34" s="3">
        <v>3819415</v>
      </c>
      <c r="N34" s="3">
        <v>4190402</v>
      </c>
      <c r="O34" s="9"/>
      <c r="P34" s="8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</row>
    <row r="35" spans="1:185" ht="15.75" x14ac:dyDescent="0.25">
      <c r="A35" s="22" t="s">
        <v>44</v>
      </c>
      <c r="B35" s="5" t="s">
        <v>24</v>
      </c>
      <c r="C35" s="3">
        <v>332700</v>
      </c>
      <c r="D35" s="3">
        <v>432400</v>
      </c>
      <c r="E35" s="3">
        <v>389228</v>
      </c>
      <c r="F35" s="3">
        <v>374586</v>
      </c>
      <c r="G35" s="3">
        <v>350239</v>
      </c>
      <c r="H35" s="3">
        <v>474089</v>
      </c>
      <c r="I35" s="3">
        <v>365416</v>
      </c>
      <c r="J35" s="3">
        <v>419583</v>
      </c>
      <c r="K35" s="3">
        <v>513179</v>
      </c>
      <c r="L35" s="3">
        <v>883053</v>
      </c>
      <c r="M35" s="3">
        <v>1254769</v>
      </c>
      <c r="N35" s="3">
        <v>1432896</v>
      </c>
      <c r="O35" s="9"/>
      <c r="P35" s="8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</row>
    <row r="36" spans="1:185" ht="15.75" x14ac:dyDescent="0.25">
      <c r="A36" s="30" t="s">
        <v>45</v>
      </c>
      <c r="B36" s="31" t="s">
        <v>55</v>
      </c>
      <c r="C36" s="26">
        <f>C33+C34-C35</f>
        <v>15091759</v>
      </c>
      <c r="D36" s="26">
        <f t="shared" ref="D36:N36" si="18">D33+D34-D35</f>
        <v>17472369</v>
      </c>
      <c r="E36" s="26">
        <f t="shared" si="18"/>
        <v>18856671</v>
      </c>
      <c r="F36" s="26">
        <f t="shared" si="18"/>
        <v>21852517</v>
      </c>
      <c r="G36" s="26">
        <f t="shared" si="18"/>
        <v>20661280</v>
      </c>
      <c r="H36" s="26">
        <f t="shared" si="18"/>
        <v>23624972</v>
      </c>
      <c r="I36" s="26">
        <f t="shared" si="18"/>
        <v>26981614</v>
      </c>
      <c r="J36" s="26">
        <f t="shared" si="18"/>
        <v>30569520</v>
      </c>
      <c r="K36" s="26">
        <f t="shared" si="18"/>
        <v>31030536</v>
      </c>
      <c r="L36" s="26">
        <f t="shared" si="18"/>
        <v>29666400</v>
      </c>
      <c r="M36" s="26">
        <f t="shared" si="18"/>
        <v>35886259</v>
      </c>
      <c r="N36" s="26">
        <f t="shared" si="18"/>
        <v>39372204</v>
      </c>
      <c r="O36" s="9"/>
      <c r="P36" s="8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</row>
    <row r="37" spans="1:185" ht="15.75" x14ac:dyDescent="0.25">
      <c r="A37" s="22" t="s">
        <v>46</v>
      </c>
      <c r="B37" s="5" t="s">
        <v>42</v>
      </c>
      <c r="C37" s="3">
        <v>333020</v>
      </c>
      <c r="D37" s="3">
        <v>338480</v>
      </c>
      <c r="E37" s="3">
        <v>344020</v>
      </c>
      <c r="F37" s="3">
        <v>349660</v>
      </c>
      <c r="G37" s="3">
        <v>355380</v>
      </c>
      <c r="H37" s="3">
        <v>361210</v>
      </c>
      <c r="I37" s="3">
        <v>366460</v>
      </c>
      <c r="J37" s="3">
        <v>371800</v>
      </c>
      <c r="K37" s="3">
        <v>377150</v>
      </c>
      <c r="L37" s="3">
        <v>382490</v>
      </c>
      <c r="M37" s="3">
        <v>387620</v>
      </c>
      <c r="N37" s="3">
        <v>392590</v>
      </c>
      <c r="Q37" s="6"/>
      <c r="R37" s="6"/>
      <c r="S37" s="6"/>
      <c r="T37" s="6"/>
    </row>
    <row r="38" spans="1:185" ht="15.75" x14ac:dyDescent="0.25">
      <c r="A38" s="30" t="s">
        <v>47</v>
      </c>
      <c r="B38" s="31" t="s">
        <v>58</v>
      </c>
      <c r="C38" s="26">
        <f>C36/C37*1000</f>
        <v>45317.875803255061</v>
      </c>
      <c r="D38" s="26">
        <f>D36/D37*1000</f>
        <v>51620.092767667215</v>
      </c>
      <c r="E38" s="26">
        <f t="shared" ref="E38:N38" si="19">E36/E37*1000</f>
        <v>54812.717283878847</v>
      </c>
      <c r="F38" s="26">
        <f t="shared" si="19"/>
        <v>62496.473717325403</v>
      </c>
      <c r="G38" s="26">
        <f t="shared" si="19"/>
        <v>58138.555911981544</v>
      </c>
      <c r="H38" s="26">
        <f t="shared" si="19"/>
        <v>65405.088452700642</v>
      </c>
      <c r="I38" s="26">
        <f t="shared" si="19"/>
        <v>73627.71925994652</v>
      </c>
      <c r="J38" s="26">
        <f t="shared" si="19"/>
        <v>82220.333512641198</v>
      </c>
      <c r="K38" s="26">
        <f t="shared" si="19"/>
        <v>82276.378098899644</v>
      </c>
      <c r="L38" s="26">
        <f t="shared" si="19"/>
        <v>77561.243431200826</v>
      </c>
      <c r="M38" s="26">
        <f t="shared" si="19"/>
        <v>92581.030390588727</v>
      </c>
      <c r="N38" s="26">
        <f t="shared" si="19"/>
        <v>100288.3517155302</v>
      </c>
      <c r="P38" s="8"/>
      <c r="Q38" s="8"/>
      <c r="R38" s="8"/>
      <c r="S38" s="8"/>
      <c r="T38" s="8"/>
      <c r="BU38" s="9"/>
      <c r="BV38" s="9"/>
      <c r="BW38" s="9"/>
      <c r="BX38" s="9"/>
    </row>
    <row r="39" spans="1:185" x14ac:dyDescent="0.25">
      <c r="A39" s="2" t="str">
        <f>[1]GSVA_cur!$A$39</f>
        <v>Source:  Directorate of Economics &amp; Statistics of respective State Governments.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24" orientation="landscape" r:id="rId1"/>
  <colBreaks count="7" manualBreakCount="7">
    <brk id="20" max="1048575" man="1"/>
    <brk id="32" max="1048575" man="1"/>
    <brk id="48" max="1048575" man="1"/>
    <brk id="112" max="95" man="1"/>
    <brk id="148" max="1048575" man="1"/>
    <brk id="172" max="1048575" man="1"/>
    <brk id="180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Y39"/>
  <sheetViews>
    <sheetView zoomScale="70" zoomScaleNormal="70" zoomScaleSheetLayoutView="100" workbookViewId="0">
      <pane xSplit="2" ySplit="5" topLeftCell="C27" activePane="bottomRight" state="frozen"/>
      <selection activeCell="P34" sqref="P34"/>
      <selection pane="topRight" activeCell="P34" sqref="P34"/>
      <selection pane="bottomLeft" activeCell="P34" sqref="P34"/>
      <selection pane="bottomRight" activeCell="P34" sqref="P34"/>
    </sheetView>
  </sheetViews>
  <sheetFormatPr defaultColWidth="8.85546875" defaultRowHeight="15" x14ac:dyDescent="0.25"/>
  <cols>
    <col min="1" max="1" width="11" style="2" customWidth="1"/>
    <col min="2" max="2" width="36.140625" style="2" customWidth="1"/>
    <col min="3" max="5" width="11.140625" style="2" customWidth="1"/>
    <col min="6" max="6" width="11.140625" style="7" customWidth="1"/>
    <col min="7" max="14" width="11.85546875" style="6" customWidth="1"/>
    <col min="15" max="16" width="11.42578125" style="7" customWidth="1"/>
    <col min="17" max="44" width="9.140625" style="7" customWidth="1"/>
    <col min="45" max="45" width="12.42578125" style="7" customWidth="1"/>
    <col min="46" max="67" width="9.140625" style="7" customWidth="1"/>
    <col min="68" max="68" width="12.140625" style="7" customWidth="1"/>
    <col min="69" max="72" width="9.140625" style="7" customWidth="1"/>
    <col min="73" max="77" width="9.140625" style="7" hidden="1" customWidth="1"/>
    <col min="78" max="78" width="9.140625" style="7" customWidth="1"/>
    <col min="79" max="83" width="9.140625" style="7" hidden="1" customWidth="1"/>
    <col min="84" max="84" width="9.140625" style="7" customWidth="1"/>
    <col min="85" max="89" width="9.140625" style="7" hidden="1" customWidth="1"/>
    <col min="90" max="90" width="9.140625" style="7" customWidth="1"/>
    <col min="91" max="95" width="9.140625" style="7" hidden="1" customWidth="1"/>
    <col min="96" max="96" width="9.140625" style="7" customWidth="1"/>
    <col min="97" max="101" width="9.140625" style="7" hidden="1" customWidth="1"/>
    <col min="102" max="102" width="9.140625" style="6" customWidth="1"/>
    <col min="103" max="107" width="9.140625" style="6" hidden="1" customWidth="1"/>
    <col min="108" max="108" width="9.140625" style="6" customWidth="1"/>
    <col min="109" max="113" width="9.140625" style="6" hidden="1" customWidth="1"/>
    <col min="114" max="114" width="9.140625" style="6" customWidth="1"/>
    <col min="115" max="119" width="9.140625" style="6" hidden="1" customWidth="1"/>
    <col min="120" max="120" width="9.140625" style="6" customWidth="1"/>
    <col min="121" max="150" width="9.140625" style="7" customWidth="1"/>
    <col min="151" max="151" width="9.140625" style="7" hidden="1" customWidth="1"/>
    <col min="152" max="159" width="9.140625" style="7" customWidth="1"/>
    <col min="160" max="160" width="9.140625" style="7" hidden="1" customWidth="1"/>
    <col min="161" max="165" width="9.140625" style="7" customWidth="1"/>
    <col min="166" max="166" width="9.140625" style="7" hidden="1" customWidth="1"/>
    <col min="167" max="176" width="9.140625" style="7" customWidth="1"/>
    <col min="177" max="177" width="9.140625" style="7"/>
    <col min="178" max="180" width="8.85546875" style="7"/>
    <col min="181" max="181" width="12.7109375" style="7" bestFit="1" customWidth="1"/>
    <col min="182" max="16384" width="8.85546875" style="2"/>
  </cols>
  <sheetData>
    <row r="1" spans="1:181" ht="18.75" x14ac:dyDescent="0.3">
      <c r="A1" s="2" t="s">
        <v>53</v>
      </c>
      <c r="B1" s="32" t="s">
        <v>66</v>
      </c>
    </row>
    <row r="2" spans="1:181" ht="15.75" x14ac:dyDescent="0.25">
      <c r="A2" s="12" t="s">
        <v>49</v>
      </c>
      <c r="I2" s="6" t="str">
        <f>[1]GSVA_cur!$I$3</f>
        <v>As on 15.03.2024</v>
      </c>
    </row>
    <row r="3" spans="1:181" ht="15.75" x14ac:dyDescent="0.25">
      <c r="A3" s="12"/>
    </row>
    <row r="4" spans="1:181" ht="15.75" x14ac:dyDescent="0.25">
      <c r="A4" s="12"/>
      <c r="E4" s="11"/>
      <c r="F4" s="11" t="s">
        <v>57</v>
      </c>
    </row>
    <row r="5" spans="1:181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" t="s">
        <v>65</v>
      </c>
      <c r="H5" s="3" t="s">
        <v>67</v>
      </c>
      <c r="I5" s="3" t="s">
        <v>68</v>
      </c>
      <c r="J5" s="3" t="s">
        <v>69</v>
      </c>
      <c r="K5" s="3" t="s">
        <v>70</v>
      </c>
      <c r="L5" s="3" t="s">
        <v>71</v>
      </c>
      <c r="M5" s="33" t="s">
        <v>72</v>
      </c>
      <c r="N5" s="33" t="s">
        <v>73</v>
      </c>
    </row>
    <row r="6" spans="1:181" s="17" customFormat="1" ht="15.75" x14ac:dyDescent="0.25">
      <c r="A6" s="15" t="s">
        <v>26</v>
      </c>
      <c r="B6" s="16" t="s">
        <v>2</v>
      </c>
      <c r="C6" s="1">
        <f>SUM(C7:C10)</f>
        <v>2233546</v>
      </c>
      <c r="D6" s="1">
        <f t="shared" ref="D6:N6" si="0">SUM(D7:D10)</f>
        <v>2364954</v>
      </c>
      <c r="E6" s="1">
        <f t="shared" si="0"/>
        <v>2321295</v>
      </c>
      <c r="F6" s="1">
        <f t="shared" si="0"/>
        <v>3033187</v>
      </c>
      <c r="G6" s="1">
        <f t="shared" si="0"/>
        <v>2171688</v>
      </c>
      <c r="H6" s="1">
        <f t="shared" si="0"/>
        <v>2680275</v>
      </c>
      <c r="I6" s="1">
        <f t="shared" si="0"/>
        <v>2739386</v>
      </c>
      <c r="J6" s="1">
        <f t="shared" si="0"/>
        <v>2553952</v>
      </c>
      <c r="K6" s="1">
        <f t="shared" si="0"/>
        <v>2554471</v>
      </c>
      <c r="L6" s="1">
        <f t="shared" si="0"/>
        <v>2715582</v>
      </c>
      <c r="M6" s="1">
        <f t="shared" si="0"/>
        <v>2852262</v>
      </c>
      <c r="N6" s="1">
        <f t="shared" si="0"/>
        <v>3141296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6"/>
      <c r="FW6" s="6"/>
      <c r="FX6" s="6"/>
      <c r="FY6" s="7"/>
    </row>
    <row r="7" spans="1:181" ht="15.75" x14ac:dyDescent="0.25">
      <c r="A7" s="18">
        <v>1.1000000000000001</v>
      </c>
      <c r="B7" s="19" t="s">
        <v>59</v>
      </c>
      <c r="C7" s="4">
        <v>1342099</v>
      </c>
      <c r="D7" s="4">
        <v>1498008</v>
      </c>
      <c r="E7" s="4">
        <v>1430467</v>
      </c>
      <c r="F7" s="4">
        <v>1507393</v>
      </c>
      <c r="G7" s="4">
        <v>1133574</v>
      </c>
      <c r="H7" s="4">
        <v>1459455</v>
      </c>
      <c r="I7" s="4">
        <v>1564348</v>
      </c>
      <c r="J7" s="4">
        <v>1258632</v>
      </c>
      <c r="K7" s="4">
        <v>1382995</v>
      </c>
      <c r="L7" s="4">
        <v>1474683</v>
      </c>
      <c r="M7" s="4">
        <v>1558241</v>
      </c>
      <c r="N7" s="4">
        <v>1763291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6"/>
      <c r="FW7" s="6"/>
      <c r="FX7" s="6"/>
    </row>
    <row r="8" spans="1:181" ht="15.75" x14ac:dyDescent="0.25">
      <c r="A8" s="18">
        <v>1.2</v>
      </c>
      <c r="B8" s="19" t="s">
        <v>60</v>
      </c>
      <c r="C8" s="4">
        <v>477585</v>
      </c>
      <c r="D8" s="4">
        <v>445735</v>
      </c>
      <c r="E8" s="4">
        <v>461145</v>
      </c>
      <c r="F8" s="4">
        <v>475099</v>
      </c>
      <c r="G8" s="4">
        <v>493545</v>
      </c>
      <c r="H8" s="4">
        <v>528070</v>
      </c>
      <c r="I8" s="4">
        <v>515550</v>
      </c>
      <c r="J8" s="4">
        <v>601621</v>
      </c>
      <c r="K8" s="4">
        <v>649581</v>
      </c>
      <c r="L8" s="4">
        <v>670636</v>
      </c>
      <c r="M8" s="4">
        <v>732404</v>
      </c>
      <c r="N8" s="4">
        <v>783409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6"/>
      <c r="FW8" s="6"/>
      <c r="FX8" s="6"/>
    </row>
    <row r="9" spans="1:181" ht="15.75" x14ac:dyDescent="0.25">
      <c r="A9" s="18">
        <v>1.3</v>
      </c>
      <c r="B9" s="19" t="s">
        <v>61</v>
      </c>
      <c r="C9" s="4">
        <v>357560</v>
      </c>
      <c r="D9" s="4">
        <v>361880</v>
      </c>
      <c r="E9" s="4">
        <v>365303</v>
      </c>
      <c r="F9" s="4">
        <v>985328</v>
      </c>
      <c r="G9" s="4">
        <v>473347</v>
      </c>
      <c r="H9" s="4">
        <v>603615</v>
      </c>
      <c r="I9" s="4">
        <v>542792</v>
      </c>
      <c r="J9" s="4">
        <v>565671</v>
      </c>
      <c r="K9" s="4">
        <v>384920</v>
      </c>
      <c r="L9" s="4">
        <v>423952</v>
      </c>
      <c r="M9" s="4">
        <v>403637</v>
      </c>
      <c r="N9" s="4">
        <v>422602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6"/>
      <c r="FW9" s="6"/>
      <c r="FX9" s="6"/>
    </row>
    <row r="10" spans="1:181" ht="15.75" x14ac:dyDescent="0.25">
      <c r="A10" s="18">
        <v>1.4</v>
      </c>
      <c r="B10" s="19" t="s">
        <v>62</v>
      </c>
      <c r="C10" s="4">
        <v>56302</v>
      </c>
      <c r="D10" s="4">
        <v>59331</v>
      </c>
      <c r="E10" s="4">
        <v>64380</v>
      </c>
      <c r="F10" s="4">
        <v>65367</v>
      </c>
      <c r="G10" s="4">
        <v>71222</v>
      </c>
      <c r="H10" s="4">
        <v>89135</v>
      </c>
      <c r="I10" s="4">
        <v>116696</v>
      </c>
      <c r="J10" s="4">
        <v>128028</v>
      </c>
      <c r="K10" s="4">
        <v>136975</v>
      </c>
      <c r="L10" s="4">
        <v>146311</v>
      </c>
      <c r="M10" s="4">
        <v>157980</v>
      </c>
      <c r="N10" s="4">
        <v>171994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6"/>
      <c r="FW10" s="6"/>
      <c r="FX10" s="6"/>
    </row>
    <row r="11" spans="1:181" ht="15.75" x14ac:dyDescent="0.25">
      <c r="A11" s="20" t="s">
        <v>31</v>
      </c>
      <c r="B11" s="19" t="s">
        <v>3</v>
      </c>
      <c r="C11" s="4">
        <v>1620374</v>
      </c>
      <c r="D11" s="4">
        <v>1730483</v>
      </c>
      <c r="E11" s="4">
        <v>1720631</v>
      </c>
      <c r="F11" s="4">
        <v>2017893</v>
      </c>
      <c r="G11" s="4">
        <v>1965121</v>
      </c>
      <c r="H11" s="4">
        <v>1685398</v>
      </c>
      <c r="I11" s="4">
        <v>1695332</v>
      </c>
      <c r="J11" s="4">
        <v>1859226</v>
      </c>
      <c r="K11" s="4">
        <v>1868397</v>
      </c>
      <c r="L11" s="4">
        <v>1554207</v>
      </c>
      <c r="M11" s="4">
        <v>1855558</v>
      </c>
      <c r="N11" s="4">
        <v>1900473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6"/>
      <c r="FW11" s="6"/>
      <c r="FX11" s="6"/>
    </row>
    <row r="12" spans="1:181" ht="15.75" x14ac:dyDescent="0.25">
      <c r="A12" s="24"/>
      <c r="B12" s="25" t="s">
        <v>28</v>
      </c>
      <c r="C12" s="26">
        <f>C6+C11</f>
        <v>3853920</v>
      </c>
      <c r="D12" s="26">
        <f>D6+D11</f>
        <v>4095437</v>
      </c>
      <c r="E12" s="26">
        <f>E6+E11</f>
        <v>4041926</v>
      </c>
      <c r="F12" s="26">
        <f t="shared" ref="F12:N12" si="1">F6+F11</f>
        <v>5051080</v>
      </c>
      <c r="G12" s="26">
        <f t="shared" si="1"/>
        <v>4136809</v>
      </c>
      <c r="H12" s="26">
        <f t="shared" si="1"/>
        <v>4365673</v>
      </c>
      <c r="I12" s="26">
        <f t="shared" si="1"/>
        <v>4434718</v>
      </c>
      <c r="J12" s="26">
        <f t="shared" si="1"/>
        <v>4413178</v>
      </c>
      <c r="K12" s="26">
        <f t="shared" si="1"/>
        <v>4422868</v>
      </c>
      <c r="L12" s="26">
        <f t="shared" si="1"/>
        <v>4269789</v>
      </c>
      <c r="M12" s="26">
        <f t="shared" si="1"/>
        <v>4707820</v>
      </c>
      <c r="N12" s="26">
        <f t="shared" si="1"/>
        <v>5041769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6"/>
      <c r="FW12" s="6"/>
      <c r="FX12" s="6"/>
    </row>
    <row r="13" spans="1:181" s="17" customFormat="1" ht="15.75" x14ac:dyDescent="0.25">
      <c r="A13" s="15" t="s">
        <v>32</v>
      </c>
      <c r="B13" s="16" t="s">
        <v>4</v>
      </c>
      <c r="C13" s="1">
        <v>3016583</v>
      </c>
      <c r="D13" s="1">
        <v>3614824</v>
      </c>
      <c r="E13" s="1">
        <v>3356361</v>
      </c>
      <c r="F13" s="1">
        <v>3672018</v>
      </c>
      <c r="G13" s="1">
        <v>2726440</v>
      </c>
      <c r="H13" s="1">
        <v>3656754</v>
      </c>
      <c r="I13" s="1">
        <v>4168279</v>
      </c>
      <c r="J13" s="1">
        <v>5101204</v>
      </c>
      <c r="K13" s="1">
        <v>4618414</v>
      </c>
      <c r="L13" s="1">
        <v>4685716</v>
      </c>
      <c r="M13" s="1">
        <v>5327973</v>
      </c>
      <c r="N13" s="1">
        <v>5482435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6"/>
      <c r="FW13" s="6"/>
      <c r="FX13" s="6"/>
      <c r="FY13" s="7"/>
    </row>
    <row r="14" spans="1:181" ht="30" x14ac:dyDescent="0.25">
      <c r="A14" s="20" t="s">
        <v>33</v>
      </c>
      <c r="B14" s="19" t="s">
        <v>5</v>
      </c>
      <c r="C14" s="4">
        <v>241235</v>
      </c>
      <c r="D14" s="4">
        <v>286345</v>
      </c>
      <c r="E14" s="4">
        <v>291006</v>
      </c>
      <c r="F14" s="4">
        <v>271008</v>
      </c>
      <c r="G14" s="4">
        <v>310277</v>
      </c>
      <c r="H14" s="4">
        <v>143062</v>
      </c>
      <c r="I14" s="4">
        <v>206112</v>
      </c>
      <c r="J14" s="4">
        <v>310734</v>
      </c>
      <c r="K14" s="4">
        <v>382428</v>
      </c>
      <c r="L14" s="4">
        <v>354963</v>
      </c>
      <c r="M14" s="4">
        <v>481321</v>
      </c>
      <c r="N14" s="4">
        <v>543181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8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8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6"/>
      <c r="FW14" s="6"/>
      <c r="FX14" s="6"/>
    </row>
    <row r="15" spans="1:181" ht="15.75" x14ac:dyDescent="0.25">
      <c r="A15" s="20" t="s">
        <v>34</v>
      </c>
      <c r="B15" s="19" t="s">
        <v>6</v>
      </c>
      <c r="C15" s="4">
        <v>1439526</v>
      </c>
      <c r="D15" s="4">
        <v>1344315</v>
      </c>
      <c r="E15" s="4">
        <v>1484303</v>
      </c>
      <c r="F15" s="4">
        <v>1490431</v>
      </c>
      <c r="G15" s="4">
        <v>1514673</v>
      </c>
      <c r="H15" s="4">
        <v>1599270</v>
      </c>
      <c r="I15" s="4">
        <v>1691133</v>
      </c>
      <c r="J15" s="4">
        <v>1806449</v>
      </c>
      <c r="K15" s="4">
        <v>1833125</v>
      </c>
      <c r="L15" s="4">
        <v>1711106</v>
      </c>
      <c r="M15" s="4">
        <v>1987692</v>
      </c>
      <c r="N15" s="4">
        <v>2144402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8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8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6"/>
      <c r="FW15" s="6"/>
      <c r="FX15" s="6"/>
    </row>
    <row r="16" spans="1:181" ht="15.75" x14ac:dyDescent="0.25">
      <c r="A16" s="24"/>
      <c r="B16" s="25" t="s">
        <v>29</v>
      </c>
      <c r="C16" s="26">
        <f>+C13+C14+C15</f>
        <v>4697344</v>
      </c>
      <c r="D16" s="26">
        <f t="shared" ref="D16:K16" si="2">+D13+D14+D15</f>
        <v>5245484</v>
      </c>
      <c r="E16" s="26">
        <f t="shared" si="2"/>
        <v>5131670</v>
      </c>
      <c r="F16" s="26">
        <f t="shared" si="2"/>
        <v>5433457</v>
      </c>
      <c r="G16" s="26">
        <f t="shared" si="2"/>
        <v>4551390</v>
      </c>
      <c r="H16" s="26">
        <f t="shared" si="2"/>
        <v>5399086</v>
      </c>
      <c r="I16" s="26">
        <f t="shared" si="2"/>
        <v>6065524</v>
      </c>
      <c r="J16" s="26">
        <f t="shared" si="2"/>
        <v>7218387</v>
      </c>
      <c r="K16" s="26">
        <f t="shared" si="2"/>
        <v>6833967</v>
      </c>
      <c r="L16" s="26">
        <f t="shared" ref="L16:M16" si="3">+L13+L14+L15</f>
        <v>6751785</v>
      </c>
      <c r="M16" s="26">
        <f t="shared" si="3"/>
        <v>7796986</v>
      </c>
      <c r="N16" s="26">
        <f t="shared" ref="N16" si="4">+N13+N14+N15</f>
        <v>8170018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8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8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6"/>
      <c r="FW16" s="6"/>
      <c r="FX16" s="6"/>
    </row>
    <row r="17" spans="1:181" s="17" customFormat="1" ht="15.75" x14ac:dyDescent="0.25">
      <c r="A17" s="15" t="s">
        <v>35</v>
      </c>
      <c r="B17" s="16" t="s">
        <v>7</v>
      </c>
      <c r="C17" s="1">
        <f>C18+C19</f>
        <v>1152143</v>
      </c>
      <c r="D17" s="1">
        <f t="shared" ref="D17:K17" si="5">D18+D19</f>
        <v>1287305</v>
      </c>
      <c r="E17" s="1">
        <f t="shared" si="5"/>
        <v>1400566</v>
      </c>
      <c r="F17" s="1">
        <f t="shared" si="5"/>
        <v>1549332</v>
      </c>
      <c r="G17" s="1">
        <f t="shared" si="5"/>
        <v>1777188</v>
      </c>
      <c r="H17" s="1">
        <f t="shared" si="5"/>
        <v>2017464</v>
      </c>
      <c r="I17" s="1">
        <f t="shared" si="5"/>
        <v>2275871</v>
      </c>
      <c r="J17" s="1">
        <f t="shared" si="5"/>
        <v>2656896</v>
      </c>
      <c r="K17" s="1">
        <f t="shared" si="5"/>
        <v>2928867</v>
      </c>
      <c r="L17" s="1">
        <f t="shared" ref="L17:M17" si="6">L18+L19</f>
        <v>2423282</v>
      </c>
      <c r="M17" s="1">
        <f t="shared" si="6"/>
        <v>2674502</v>
      </c>
      <c r="N17" s="1">
        <f t="shared" ref="N17" si="7">N18+N19</f>
        <v>2820693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6"/>
      <c r="FW17" s="6"/>
      <c r="FX17" s="6"/>
      <c r="FY17" s="7"/>
    </row>
    <row r="18" spans="1:181" ht="15.75" x14ac:dyDescent="0.25">
      <c r="A18" s="18">
        <v>6.1</v>
      </c>
      <c r="B18" s="19" t="s">
        <v>8</v>
      </c>
      <c r="C18" s="4">
        <v>1065983</v>
      </c>
      <c r="D18" s="4">
        <v>1184361</v>
      </c>
      <c r="E18" s="4">
        <v>1298228</v>
      </c>
      <c r="F18" s="4">
        <v>1425181</v>
      </c>
      <c r="G18" s="4">
        <v>1642775</v>
      </c>
      <c r="H18" s="4">
        <v>1880039</v>
      </c>
      <c r="I18" s="4">
        <v>2132382</v>
      </c>
      <c r="J18" s="4">
        <v>2493722</v>
      </c>
      <c r="K18" s="4">
        <v>2768357</v>
      </c>
      <c r="L18" s="4">
        <v>2367108</v>
      </c>
      <c r="M18" s="4">
        <v>2594395</v>
      </c>
      <c r="N18" s="4">
        <v>2728794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6"/>
      <c r="FW18" s="6"/>
      <c r="FX18" s="6"/>
    </row>
    <row r="19" spans="1:181" ht="15.75" x14ac:dyDescent="0.25">
      <c r="A19" s="18">
        <v>6.2</v>
      </c>
      <c r="B19" s="19" t="s">
        <v>9</v>
      </c>
      <c r="C19" s="4">
        <v>86160</v>
      </c>
      <c r="D19" s="4">
        <v>102944</v>
      </c>
      <c r="E19" s="4">
        <v>102338</v>
      </c>
      <c r="F19" s="4">
        <v>124151</v>
      </c>
      <c r="G19" s="4">
        <v>134413</v>
      </c>
      <c r="H19" s="4">
        <v>137425</v>
      </c>
      <c r="I19" s="4">
        <v>143489</v>
      </c>
      <c r="J19" s="4">
        <v>163174</v>
      </c>
      <c r="K19" s="4">
        <v>160510</v>
      </c>
      <c r="L19" s="4">
        <v>56174</v>
      </c>
      <c r="M19" s="4">
        <v>80107</v>
      </c>
      <c r="N19" s="4">
        <v>91899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6"/>
      <c r="FW19" s="6"/>
      <c r="FX19" s="6"/>
    </row>
    <row r="20" spans="1:181" s="17" customFormat="1" ht="30" x14ac:dyDescent="0.25">
      <c r="A20" s="21" t="s">
        <v>36</v>
      </c>
      <c r="B20" s="23" t="s">
        <v>10</v>
      </c>
      <c r="C20" s="1">
        <f>SUM(C21:C27)</f>
        <v>975954</v>
      </c>
      <c r="D20" s="1">
        <f t="shared" ref="D20:N20" si="8">SUM(D21:D27)</f>
        <v>1076288</v>
      </c>
      <c r="E20" s="1">
        <f t="shared" si="8"/>
        <v>1180454</v>
      </c>
      <c r="F20" s="1">
        <f t="shared" si="8"/>
        <v>1291439</v>
      </c>
      <c r="G20" s="1">
        <f t="shared" si="8"/>
        <v>1396633</v>
      </c>
      <c r="H20" s="1">
        <f t="shared" si="8"/>
        <v>1402308</v>
      </c>
      <c r="I20" s="1">
        <f t="shared" si="8"/>
        <v>1440768</v>
      </c>
      <c r="J20" s="1">
        <f t="shared" si="8"/>
        <v>1506326</v>
      </c>
      <c r="K20" s="1">
        <f t="shared" si="8"/>
        <v>1574515</v>
      </c>
      <c r="L20" s="1">
        <f t="shared" si="8"/>
        <v>1338582</v>
      </c>
      <c r="M20" s="1">
        <f t="shared" si="8"/>
        <v>1648743</v>
      </c>
      <c r="N20" s="1">
        <f t="shared" si="8"/>
        <v>1759566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6"/>
      <c r="FW20" s="6"/>
      <c r="FX20" s="6"/>
      <c r="FY20" s="7"/>
    </row>
    <row r="21" spans="1:181" ht="15.75" x14ac:dyDescent="0.25">
      <c r="A21" s="18">
        <v>7.1</v>
      </c>
      <c r="B21" s="19" t="s">
        <v>11</v>
      </c>
      <c r="C21" s="4">
        <v>297906</v>
      </c>
      <c r="D21" s="4">
        <v>345399</v>
      </c>
      <c r="E21" s="4">
        <v>374927</v>
      </c>
      <c r="F21" s="4">
        <v>421794</v>
      </c>
      <c r="G21" s="4">
        <v>422310</v>
      </c>
      <c r="H21" s="4">
        <v>381980</v>
      </c>
      <c r="I21" s="4">
        <v>407200</v>
      </c>
      <c r="J21" s="4">
        <v>401976</v>
      </c>
      <c r="K21" s="4">
        <v>379745</v>
      </c>
      <c r="L21" s="4">
        <v>336526</v>
      </c>
      <c r="M21" s="4">
        <v>430999</v>
      </c>
      <c r="N21" s="4">
        <v>473292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6"/>
      <c r="FW21" s="6"/>
      <c r="FX21" s="6"/>
    </row>
    <row r="22" spans="1:181" ht="15.75" x14ac:dyDescent="0.25">
      <c r="A22" s="18">
        <v>7.2</v>
      </c>
      <c r="B22" s="19" t="s">
        <v>12</v>
      </c>
      <c r="C22" s="4">
        <v>458247</v>
      </c>
      <c r="D22" s="4">
        <v>490939</v>
      </c>
      <c r="E22" s="4">
        <v>535722</v>
      </c>
      <c r="F22" s="4">
        <v>558749</v>
      </c>
      <c r="G22" s="4">
        <v>604233</v>
      </c>
      <c r="H22" s="4">
        <v>642934</v>
      </c>
      <c r="I22" s="4">
        <v>658721</v>
      </c>
      <c r="J22" s="4">
        <v>737917</v>
      </c>
      <c r="K22" s="4">
        <v>769054</v>
      </c>
      <c r="L22" s="4">
        <v>586205</v>
      </c>
      <c r="M22" s="4">
        <v>755671</v>
      </c>
      <c r="N22" s="4">
        <v>763875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6"/>
      <c r="FW22" s="6"/>
      <c r="FX22" s="6"/>
    </row>
    <row r="23" spans="1:181" ht="15.75" x14ac:dyDescent="0.25">
      <c r="A23" s="18">
        <v>7.3</v>
      </c>
      <c r="B23" s="19" t="s">
        <v>13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/>
      <c r="M23" s="4">
        <v>717</v>
      </c>
      <c r="N23" s="4">
        <v>760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6"/>
      <c r="FW23" s="6"/>
      <c r="FX23" s="6"/>
    </row>
    <row r="24" spans="1:181" ht="15.75" x14ac:dyDescent="0.25">
      <c r="A24" s="18">
        <v>7.4</v>
      </c>
      <c r="B24" s="19" t="s">
        <v>14</v>
      </c>
      <c r="C24" s="4">
        <v>1373</v>
      </c>
      <c r="D24" s="4">
        <v>1285</v>
      </c>
      <c r="E24" s="4">
        <v>2256</v>
      </c>
      <c r="F24" s="4">
        <v>3368</v>
      </c>
      <c r="G24" s="4">
        <v>5830</v>
      </c>
      <c r="H24" s="4">
        <v>7346</v>
      </c>
      <c r="I24" s="4">
        <v>11005</v>
      </c>
      <c r="J24" s="4">
        <v>6597</v>
      </c>
      <c r="K24" s="4">
        <v>12771</v>
      </c>
      <c r="L24" s="4">
        <v>8937</v>
      </c>
      <c r="M24" s="4">
        <v>8729</v>
      </c>
      <c r="N24" s="4">
        <v>10807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6"/>
      <c r="FW24" s="6"/>
      <c r="FX24" s="6"/>
    </row>
    <row r="25" spans="1:181" ht="15.75" x14ac:dyDescent="0.25">
      <c r="A25" s="18">
        <v>7.5</v>
      </c>
      <c r="B25" s="19" t="s">
        <v>15</v>
      </c>
      <c r="C25" s="4">
        <v>22315</v>
      </c>
      <c r="D25" s="4">
        <v>25425</v>
      </c>
      <c r="E25" s="4">
        <v>18495</v>
      </c>
      <c r="F25" s="4">
        <v>22854</v>
      </c>
      <c r="G25" s="4">
        <v>22875</v>
      </c>
      <c r="H25" s="4">
        <v>33928</v>
      </c>
      <c r="I25" s="4">
        <v>34102</v>
      </c>
      <c r="J25" s="4">
        <v>28389</v>
      </c>
      <c r="K25" s="4">
        <v>33761</v>
      </c>
      <c r="L25" s="4">
        <v>25700</v>
      </c>
      <c r="M25" s="4">
        <v>31882</v>
      </c>
      <c r="N25" s="4">
        <v>33510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6"/>
      <c r="FW25" s="6"/>
      <c r="FX25" s="6"/>
    </row>
    <row r="26" spans="1:181" ht="15.75" x14ac:dyDescent="0.25">
      <c r="A26" s="18">
        <v>7.6</v>
      </c>
      <c r="B26" s="19" t="s">
        <v>16</v>
      </c>
      <c r="C26" s="4">
        <v>384</v>
      </c>
      <c r="D26" s="4">
        <v>369</v>
      </c>
      <c r="E26" s="4">
        <v>332</v>
      </c>
      <c r="F26" s="4">
        <v>259</v>
      </c>
      <c r="G26" s="4">
        <v>261</v>
      </c>
      <c r="H26" s="4">
        <v>276</v>
      </c>
      <c r="I26" s="4">
        <v>153</v>
      </c>
      <c r="J26" s="4">
        <v>335</v>
      </c>
      <c r="K26" s="4">
        <v>340</v>
      </c>
      <c r="L26" s="4">
        <v>204</v>
      </c>
      <c r="M26" s="4">
        <v>398</v>
      </c>
      <c r="N26" s="4">
        <v>409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6"/>
      <c r="FW26" s="6"/>
      <c r="FX26" s="6"/>
    </row>
    <row r="27" spans="1:181" ht="30" x14ac:dyDescent="0.25">
      <c r="A27" s="18">
        <v>7.7</v>
      </c>
      <c r="B27" s="19" t="s">
        <v>17</v>
      </c>
      <c r="C27" s="4">
        <v>195729</v>
      </c>
      <c r="D27" s="4">
        <v>212871</v>
      </c>
      <c r="E27" s="4">
        <v>248722</v>
      </c>
      <c r="F27" s="4">
        <v>284415</v>
      </c>
      <c r="G27" s="4">
        <v>341124</v>
      </c>
      <c r="H27" s="4">
        <v>335844</v>
      </c>
      <c r="I27" s="4">
        <v>329587</v>
      </c>
      <c r="J27" s="4">
        <v>331112</v>
      </c>
      <c r="K27" s="4">
        <v>378844</v>
      </c>
      <c r="L27" s="4">
        <v>381010</v>
      </c>
      <c r="M27" s="4">
        <v>420347</v>
      </c>
      <c r="N27" s="4">
        <v>476913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6"/>
      <c r="FW27" s="6"/>
      <c r="FX27" s="6"/>
    </row>
    <row r="28" spans="1:181" ht="15.75" x14ac:dyDescent="0.25">
      <c r="A28" s="20" t="s">
        <v>37</v>
      </c>
      <c r="B28" s="19" t="s">
        <v>18</v>
      </c>
      <c r="C28" s="4">
        <v>414386</v>
      </c>
      <c r="D28" s="4">
        <v>453306</v>
      </c>
      <c r="E28" s="4">
        <v>466489</v>
      </c>
      <c r="F28" s="4">
        <v>493239</v>
      </c>
      <c r="G28" s="4">
        <v>608198</v>
      </c>
      <c r="H28" s="4">
        <v>599813</v>
      </c>
      <c r="I28" s="4">
        <v>626257</v>
      </c>
      <c r="J28" s="4">
        <v>625003</v>
      </c>
      <c r="K28" s="4">
        <v>663229</v>
      </c>
      <c r="L28" s="4">
        <v>682988</v>
      </c>
      <c r="M28" s="4">
        <v>662473</v>
      </c>
      <c r="N28" s="4">
        <v>718834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6"/>
      <c r="FW28" s="6"/>
      <c r="FX28" s="6"/>
    </row>
    <row r="29" spans="1:181" ht="30" x14ac:dyDescent="0.25">
      <c r="A29" s="20" t="s">
        <v>38</v>
      </c>
      <c r="B29" s="19" t="s">
        <v>19</v>
      </c>
      <c r="C29" s="4">
        <v>1101151</v>
      </c>
      <c r="D29" s="4">
        <v>1189599</v>
      </c>
      <c r="E29" s="4">
        <v>1249340</v>
      </c>
      <c r="F29" s="4">
        <v>1407205</v>
      </c>
      <c r="G29" s="4">
        <v>1511273</v>
      </c>
      <c r="H29" s="4">
        <v>1642899</v>
      </c>
      <c r="I29" s="4">
        <v>1747354</v>
      </c>
      <c r="J29" s="4">
        <v>1843159</v>
      </c>
      <c r="K29" s="4">
        <v>1919443</v>
      </c>
      <c r="L29" s="4">
        <v>1865286</v>
      </c>
      <c r="M29" s="4">
        <v>2081575</v>
      </c>
      <c r="N29" s="4">
        <v>2284362</v>
      </c>
      <c r="O29" s="10"/>
      <c r="P29" s="1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6"/>
      <c r="FW29" s="6"/>
      <c r="FX29" s="6"/>
    </row>
    <row r="30" spans="1:181" ht="15.75" x14ac:dyDescent="0.25">
      <c r="A30" s="20" t="s">
        <v>39</v>
      </c>
      <c r="B30" s="19" t="s">
        <v>54</v>
      </c>
      <c r="C30" s="4">
        <v>981782</v>
      </c>
      <c r="D30" s="4">
        <v>859075</v>
      </c>
      <c r="E30" s="4">
        <v>801042</v>
      </c>
      <c r="F30" s="4">
        <v>936901</v>
      </c>
      <c r="G30" s="4">
        <v>846406</v>
      </c>
      <c r="H30" s="4">
        <v>876171</v>
      </c>
      <c r="I30" s="4">
        <v>1342419</v>
      </c>
      <c r="J30" s="4">
        <v>1253622</v>
      </c>
      <c r="K30" s="4">
        <v>1127066</v>
      </c>
      <c r="L30" s="4">
        <v>1109110</v>
      </c>
      <c r="M30" s="4">
        <v>1207038</v>
      </c>
      <c r="N30" s="4">
        <v>1298248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6"/>
      <c r="FW30" s="6"/>
      <c r="FX30" s="6"/>
    </row>
    <row r="31" spans="1:181" ht="15.75" x14ac:dyDescent="0.25">
      <c r="A31" s="20" t="s">
        <v>40</v>
      </c>
      <c r="B31" s="19" t="s">
        <v>20</v>
      </c>
      <c r="C31" s="4">
        <v>736279</v>
      </c>
      <c r="D31" s="4">
        <v>824103</v>
      </c>
      <c r="E31" s="4">
        <v>900892</v>
      </c>
      <c r="F31" s="4">
        <v>963043</v>
      </c>
      <c r="G31" s="4">
        <v>946223</v>
      </c>
      <c r="H31" s="4">
        <v>958619</v>
      </c>
      <c r="I31" s="4">
        <v>813785</v>
      </c>
      <c r="J31" s="4">
        <v>1145366</v>
      </c>
      <c r="K31" s="4">
        <v>1420018</v>
      </c>
      <c r="L31" s="4">
        <v>1341051</v>
      </c>
      <c r="M31" s="4">
        <v>1393480</v>
      </c>
      <c r="N31" s="4">
        <v>1561670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6"/>
      <c r="FW31" s="6"/>
      <c r="FX31" s="6"/>
    </row>
    <row r="32" spans="1:181" ht="15.75" x14ac:dyDescent="0.25">
      <c r="A32" s="24"/>
      <c r="B32" s="25" t="s">
        <v>30</v>
      </c>
      <c r="C32" s="26">
        <f>C17+C20+C28+C29+C30+C31</f>
        <v>5361695</v>
      </c>
      <c r="D32" s="26">
        <f t="shared" ref="D32:G32" si="9">D17+D20+D28+D29+D30+D31</f>
        <v>5689676</v>
      </c>
      <c r="E32" s="26">
        <f t="shared" si="9"/>
        <v>5998783</v>
      </c>
      <c r="F32" s="26">
        <f t="shared" si="9"/>
        <v>6641159</v>
      </c>
      <c r="G32" s="26">
        <f t="shared" si="9"/>
        <v>7085921</v>
      </c>
      <c r="H32" s="26">
        <f t="shared" ref="H32:I32" si="10">H17+H20+H28+H29+H30+H31</f>
        <v>7497274</v>
      </c>
      <c r="I32" s="26">
        <f t="shared" si="10"/>
        <v>8246454</v>
      </c>
      <c r="J32" s="26">
        <f t="shared" ref="J32:K32" si="11">J17+J20+J28+J29+J30+J31</f>
        <v>9030372</v>
      </c>
      <c r="K32" s="26">
        <f t="shared" si="11"/>
        <v>9633138</v>
      </c>
      <c r="L32" s="26">
        <f t="shared" ref="L32:M32" si="12">L17+L20+L28+L29+L30+L31</f>
        <v>8760299</v>
      </c>
      <c r="M32" s="26">
        <f t="shared" si="12"/>
        <v>9667811</v>
      </c>
      <c r="N32" s="26">
        <f t="shared" ref="N32" si="13">N17+N20+N28+N29+N30+N31</f>
        <v>10443373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6"/>
      <c r="FW32" s="6"/>
      <c r="FX32" s="6"/>
    </row>
    <row r="33" spans="1:181" s="17" customFormat="1" ht="15.75" x14ac:dyDescent="0.25">
      <c r="A33" s="27" t="s">
        <v>27</v>
      </c>
      <c r="B33" s="28" t="s">
        <v>41</v>
      </c>
      <c r="C33" s="29">
        <f t="shared" ref="C33:H33" si="14">C6+C11+C13+C14+C15+C17+C20+C28+C29+C30+C31</f>
        <v>13912959</v>
      </c>
      <c r="D33" s="29">
        <f t="shared" si="14"/>
        <v>15030597</v>
      </c>
      <c r="E33" s="29">
        <f t="shared" si="14"/>
        <v>15172379</v>
      </c>
      <c r="F33" s="29">
        <f t="shared" si="14"/>
        <v>17125696</v>
      </c>
      <c r="G33" s="29">
        <f t="shared" si="14"/>
        <v>15774120</v>
      </c>
      <c r="H33" s="29">
        <f t="shared" si="14"/>
        <v>17262033</v>
      </c>
      <c r="I33" s="29">
        <f t="shared" ref="I33:K33" si="15">I6+I11+I13+I14+I15+I17+I20+I28+I29+I30+I31</f>
        <v>18746696</v>
      </c>
      <c r="J33" s="29">
        <f t="shared" si="15"/>
        <v>20661937</v>
      </c>
      <c r="K33" s="29">
        <f t="shared" si="15"/>
        <v>20889973</v>
      </c>
      <c r="L33" s="29">
        <f t="shared" ref="L33:M33" si="16">L6+L11+L13+L14+L15+L17+L20+L28+L29+L30+L31</f>
        <v>19781873</v>
      </c>
      <c r="M33" s="29">
        <f t="shared" si="16"/>
        <v>22172617</v>
      </c>
      <c r="N33" s="29">
        <f t="shared" ref="N33" si="17">N6+N11+N13+N14+N15+N17+N20+N28+N29+N30+N31</f>
        <v>23655160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6"/>
      <c r="FW33" s="6"/>
      <c r="FX33" s="6"/>
      <c r="FY33" s="7"/>
    </row>
    <row r="34" spans="1:181" ht="15.75" x14ac:dyDescent="0.25">
      <c r="A34" s="22" t="s">
        <v>43</v>
      </c>
      <c r="B34" s="5" t="s">
        <v>25</v>
      </c>
      <c r="C34" s="3">
        <v>1511500</v>
      </c>
      <c r="D34" s="3">
        <v>1697187</v>
      </c>
      <c r="E34" s="3">
        <v>1751335</v>
      </c>
      <c r="F34" s="3">
        <v>1850523</v>
      </c>
      <c r="G34" s="3">
        <v>2018140</v>
      </c>
      <c r="H34" s="3">
        <v>2455063</v>
      </c>
      <c r="I34" s="3">
        <v>2620112</v>
      </c>
      <c r="J34" s="3">
        <v>2619256</v>
      </c>
      <c r="K34" s="3">
        <v>2718222</v>
      </c>
      <c r="L34" s="3">
        <v>2759890</v>
      </c>
      <c r="M34" s="3">
        <v>3220110</v>
      </c>
      <c r="N34" s="3">
        <v>3532886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</row>
    <row r="35" spans="1:181" ht="15.75" x14ac:dyDescent="0.25">
      <c r="A35" s="22" t="s">
        <v>44</v>
      </c>
      <c r="B35" s="5" t="s">
        <v>24</v>
      </c>
      <c r="C35" s="3">
        <v>332700</v>
      </c>
      <c r="D35" s="3">
        <v>402757</v>
      </c>
      <c r="E35" s="3">
        <v>342088</v>
      </c>
      <c r="F35" s="3">
        <v>322780</v>
      </c>
      <c r="G35" s="3">
        <v>304145</v>
      </c>
      <c r="H35" s="3">
        <v>399704</v>
      </c>
      <c r="I35" s="3">
        <v>308078</v>
      </c>
      <c r="J35" s="3">
        <v>353746</v>
      </c>
      <c r="K35" s="3">
        <v>432656</v>
      </c>
      <c r="L35" s="3">
        <v>593432</v>
      </c>
      <c r="M35" s="3">
        <v>1057883</v>
      </c>
      <c r="N35" s="3">
        <v>1208060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</row>
    <row r="36" spans="1:181" ht="15.75" x14ac:dyDescent="0.25">
      <c r="A36" s="30" t="s">
        <v>45</v>
      </c>
      <c r="B36" s="31" t="s">
        <v>55</v>
      </c>
      <c r="C36" s="26">
        <f>C33+C34-C35</f>
        <v>15091759</v>
      </c>
      <c r="D36" s="26">
        <f t="shared" ref="D36:N36" si="18">D33+D34-D35</f>
        <v>16325027</v>
      </c>
      <c r="E36" s="26">
        <f t="shared" si="18"/>
        <v>16581626</v>
      </c>
      <c r="F36" s="26">
        <f t="shared" si="18"/>
        <v>18653439</v>
      </c>
      <c r="G36" s="26">
        <f t="shared" si="18"/>
        <v>17488115</v>
      </c>
      <c r="H36" s="26">
        <f t="shared" si="18"/>
        <v>19317392</v>
      </c>
      <c r="I36" s="26">
        <f t="shared" si="18"/>
        <v>21058730</v>
      </c>
      <c r="J36" s="26">
        <f t="shared" si="18"/>
        <v>22927447</v>
      </c>
      <c r="K36" s="26">
        <f t="shared" si="18"/>
        <v>23175539</v>
      </c>
      <c r="L36" s="26">
        <f t="shared" si="18"/>
        <v>21948331</v>
      </c>
      <c r="M36" s="26">
        <f t="shared" si="18"/>
        <v>24334844</v>
      </c>
      <c r="N36" s="26">
        <f t="shared" si="18"/>
        <v>25979986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</row>
    <row r="37" spans="1:181" ht="15.75" x14ac:dyDescent="0.25">
      <c r="A37" s="22" t="s">
        <v>46</v>
      </c>
      <c r="B37" s="5" t="s">
        <v>42</v>
      </c>
      <c r="C37" s="3">
        <f>GSVA_cur!C37</f>
        <v>333020</v>
      </c>
      <c r="D37" s="3">
        <f>GSVA_cur!D37</f>
        <v>338480</v>
      </c>
      <c r="E37" s="3">
        <f>GSVA_cur!E37</f>
        <v>344020</v>
      </c>
      <c r="F37" s="3">
        <f>GSVA_cur!F37</f>
        <v>349660</v>
      </c>
      <c r="G37" s="3">
        <f>GSVA_cur!G37</f>
        <v>355380</v>
      </c>
      <c r="H37" s="3">
        <f>GSVA_cur!H37</f>
        <v>361210</v>
      </c>
      <c r="I37" s="3">
        <f>GSVA_cur!I37</f>
        <v>366460</v>
      </c>
      <c r="J37" s="3">
        <f>GSVA_cur!J37</f>
        <v>371800</v>
      </c>
      <c r="K37" s="3">
        <f>GSVA_cur!K37</f>
        <v>377150</v>
      </c>
      <c r="L37" s="3">
        <f>GSVA_cur!L37</f>
        <v>382490</v>
      </c>
      <c r="M37" s="3">
        <f>GSVA_cur!M37</f>
        <v>387620</v>
      </c>
      <c r="N37" s="3">
        <f>GSVA_cur!N37</f>
        <v>392590</v>
      </c>
      <c r="O37" s="6"/>
      <c r="P37" s="6"/>
    </row>
    <row r="38" spans="1:181" ht="15.75" x14ac:dyDescent="0.25">
      <c r="A38" s="30" t="s">
        <v>47</v>
      </c>
      <c r="B38" s="31" t="s">
        <v>58</v>
      </c>
      <c r="C38" s="26">
        <f>C36/C37*1000</f>
        <v>45317.875803255061</v>
      </c>
      <c r="D38" s="26">
        <f t="shared" ref="D38:K38" si="19">D36/D37*1000</f>
        <v>48230.403568896239</v>
      </c>
      <c r="E38" s="26">
        <f t="shared" si="19"/>
        <v>48199.598860531369</v>
      </c>
      <c r="F38" s="26">
        <f t="shared" si="19"/>
        <v>53347.363152776983</v>
      </c>
      <c r="G38" s="26">
        <f t="shared" si="19"/>
        <v>49209.62068771456</v>
      </c>
      <c r="H38" s="26">
        <f t="shared" si="19"/>
        <v>53479.671105451125</v>
      </c>
      <c r="I38" s="26">
        <f t="shared" si="19"/>
        <v>57465.289526824206</v>
      </c>
      <c r="J38" s="26">
        <f t="shared" si="19"/>
        <v>61666.075847229695</v>
      </c>
      <c r="K38" s="26">
        <f t="shared" si="19"/>
        <v>61449.12899376906</v>
      </c>
      <c r="L38" s="26">
        <f t="shared" ref="L38:N38" si="20">L36/L37*1000</f>
        <v>57382.757719156056</v>
      </c>
      <c r="M38" s="26">
        <f t="shared" si="20"/>
        <v>62780.155822712964</v>
      </c>
      <c r="N38" s="26">
        <f t="shared" si="20"/>
        <v>66175.873048218244</v>
      </c>
      <c r="O38" s="8"/>
      <c r="P38" s="8"/>
      <c r="BQ38" s="9"/>
      <c r="BR38" s="9"/>
      <c r="BS38" s="9"/>
      <c r="BT38" s="9"/>
    </row>
    <row r="39" spans="1:181" x14ac:dyDescent="0.25">
      <c r="A39" s="2" t="str">
        <f>[1]GSVA_cur!$A$39</f>
        <v>Source:  Directorate of Economics &amp; Statistics of respective State Governments.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6" max="1048575" man="1"/>
    <brk id="28" max="1048575" man="1"/>
    <brk id="44" max="1048575" man="1"/>
    <brk id="108" max="95" man="1"/>
    <brk id="144" max="1048575" man="1"/>
    <brk id="168" max="1048575" man="1"/>
    <brk id="176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C39"/>
  <sheetViews>
    <sheetView zoomScale="70" zoomScaleNormal="70" zoomScaleSheetLayoutView="100" workbookViewId="0">
      <pane xSplit="2" ySplit="5" topLeftCell="C36" activePane="bottomRight" state="frozen"/>
      <selection activeCell="P34" sqref="P34"/>
      <selection pane="topRight" activeCell="P34" sqref="P34"/>
      <selection pane="bottomLeft" activeCell="P34" sqref="P34"/>
      <selection pane="bottomRight" activeCell="P34" sqref="P34"/>
    </sheetView>
  </sheetViews>
  <sheetFormatPr defaultColWidth="8.85546875" defaultRowHeight="15" x14ac:dyDescent="0.25"/>
  <cols>
    <col min="1" max="1" width="11" style="2" customWidth="1"/>
    <col min="2" max="2" width="37.28515625" style="2" customWidth="1"/>
    <col min="3" max="5" width="11.28515625" style="2" customWidth="1"/>
    <col min="6" max="6" width="11.28515625" style="7" customWidth="1"/>
    <col min="7" max="14" width="11.85546875" style="6" customWidth="1"/>
    <col min="15" max="15" width="10.85546875" style="7" customWidth="1"/>
    <col min="16" max="16" width="10.85546875" style="6" customWidth="1"/>
    <col min="17" max="17" width="11" style="7" customWidth="1"/>
    <col min="18" max="20" width="11.42578125" style="7" customWidth="1"/>
    <col min="21" max="48" width="9.140625" style="7" customWidth="1"/>
    <col min="49" max="49" width="12.42578125" style="7" customWidth="1"/>
    <col min="50" max="71" width="9.140625" style="7" customWidth="1"/>
    <col min="72" max="72" width="12.140625" style="7" customWidth="1"/>
    <col min="73" max="76" width="9.140625" style="7" customWidth="1"/>
    <col min="77" max="81" width="9.140625" style="7" hidden="1" customWidth="1"/>
    <col min="82" max="82" width="9.140625" style="7" customWidth="1"/>
    <col min="83" max="87" width="9.140625" style="7" hidden="1" customWidth="1"/>
    <col min="88" max="88" width="9.140625" style="7" customWidth="1"/>
    <col min="89" max="93" width="9.140625" style="7" hidden="1" customWidth="1"/>
    <col min="94" max="94" width="9.140625" style="7" customWidth="1"/>
    <col min="95" max="99" width="9.140625" style="7" hidden="1" customWidth="1"/>
    <col min="100" max="100" width="9.140625" style="7" customWidth="1"/>
    <col min="101" max="105" width="9.140625" style="7" hidden="1" customWidth="1"/>
    <col min="106" max="106" width="9.140625" style="6" customWidth="1"/>
    <col min="107" max="111" width="9.140625" style="6" hidden="1" customWidth="1"/>
    <col min="112" max="112" width="9.140625" style="6" customWidth="1"/>
    <col min="113" max="117" width="9.140625" style="6" hidden="1" customWidth="1"/>
    <col min="118" max="118" width="9.140625" style="6" customWidth="1"/>
    <col min="119" max="123" width="9.140625" style="6" hidden="1" customWidth="1"/>
    <col min="124" max="124" width="9.140625" style="6" customWidth="1"/>
    <col min="125" max="154" width="9.140625" style="7" customWidth="1"/>
    <col min="155" max="155" width="9.140625" style="7" hidden="1" customWidth="1"/>
    <col min="156" max="163" width="9.140625" style="7" customWidth="1"/>
    <col min="164" max="164" width="9.140625" style="7" hidden="1" customWidth="1"/>
    <col min="165" max="169" width="9.140625" style="7" customWidth="1"/>
    <col min="170" max="170" width="9.140625" style="7" hidden="1" customWidth="1"/>
    <col min="171" max="180" width="9.140625" style="7" customWidth="1"/>
    <col min="181" max="184" width="8.85546875" style="7"/>
    <col min="185" max="185" width="12.7109375" style="7" bestFit="1" customWidth="1"/>
    <col min="186" max="16384" width="8.85546875" style="2"/>
  </cols>
  <sheetData>
    <row r="1" spans="1:185" ht="18.75" x14ac:dyDescent="0.3">
      <c r="A1" s="2" t="s">
        <v>53</v>
      </c>
      <c r="B1" s="32" t="s">
        <v>66</v>
      </c>
      <c r="O1" s="8"/>
    </row>
    <row r="2" spans="1:185" ht="15.75" x14ac:dyDescent="0.25">
      <c r="A2" s="12" t="s">
        <v>50</v>
      </c>
      <c r="I2" s="6" t="str">
        <f>[1]GSVA_cur!$I$3</f>
        <v>As on 15.03.2024</v>
      </c>
    </row>
    <row r="3" spans="1:185" ht="15.75" x14ac:dyDescent="0.25">
      <c r="A3" s="12"/>
    </row>
    <row r="4" spans="1:185" ht="15.75" x14ac:dyDescent="0.25">
      <c r="A4" s="12"/>
      <c r="E4" s="11"/>
      <c r="F4" s="11" t="s">
        <v>57</v>
      </c>
    </row>
    <row r="5" spans="1:185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" t="s">
        <v>65</v>
      </c>
      <c r="H5" s="3" t="s">
        <v>67</v>
      </c>
      <c r="I5" s="3" t="s">
        <v>68</v>
      </c>
      <c r="J5" s="3" t="s">
        <v>69</v>
      </c>
      <c r="K5" s="3" t="s">
        <v>70</v>
      </c>
      <c r="L5" s="3" t="s">
        <v>71</v>
      </c>
      <c r="M5" s="33" t="s">
        <v>72</v>
      </c>
      <c r="N5" s="33" t="s">
        <v>73</v>
      </c>
    </row>
    <row r="6" spans="1:185" s="17" customFormat="1" ht="15.75" x14ac:dyDescent="0.25">
      <c r="A6" s="15" t="s">
        <v>26</v>
      </c>
      <c r="B6" s="16" t="s">
        <v>2</v>
      </c>
      <c r="C6" s="1">
        <f>SUM(C7:C10)</f>
        <v>2100329</v>
      </c>
      <c r="D6" s="1">
        <f t="shared" ref="D6:N6" si="0">SUM(D7:D10)</f>
        <v>2395965</v>
      </c>
      <c r="E6" s="1">
        <f t="shared" si="0"/>
        <v>2664249</v>
      </c>
      <c r="F6" s="1">
        <f t="shared" si="0"/>
        <v>3808844</v>
      </c>
      <c r="G6" s="1">
        <f t="shared" si="0"/>
        <v>2930847</v>
      </c>
      <c r="H6" s="1">
        <f t="shared" si="0"/>
        <v>3795654</v>
      </c>
      <c r="I6" s="1">
        <f t="shared" si="0"/>
        <v>4329403</v>
      </c>
      <c r="J6" s="1">
        <f t="shared" si="0"/>
        <v>4470856</v>
      </c>
      <c r="K6" s="1">
        <f t="shared" si="0"/>
        <v>4446353</v>
      </c>
      <c r="L6" s="1">
        <f t="shared" si="0"/>
        <v>4908991</v>
      </c>
      <c r="M6" s="1">
        <f t="shared" si="0"/>
        <v>5691958</v>
      </c>
      <c r="N6" s="1">
        <f t="shared" si="0"/>
        <v>6459036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6"/>
      <c r="GA6" s="6"/>
      <c r="GB6" s="6"/>
      <c r="GC6" s="7"/>
    </row>
    <row r="7" spans="1:185" ht="15.75" x14ac:dyDescent="0.25">
      <c r="A7" s="18">
        <v>1.1000000000000001</v>
      </c>
      <c r="B7" s="19" t="s">
        <v>59</v>
      </c>
      <c r="C7" s="4">
        <v>1227605</v>
      </c>
      <c r="D7" s="4">
        <v>1479511</v>
      </c>
      <c r="E7" s="4">
        <v>1656232</v>
      </c>
      <c r="F7" s="4">
        <v>1903449</v>
      </c>
      <c r="G7" s="4">
        <v>1484104</v>
      </c>
      <c r="H7" s="4">
        <v>2074929</v>
      </c>
      <c r="I7" s="4">
        <v>2361998</v>
      </c>
      <c r="J7" s="4">
        <v>2109164</v>
      </c>
      <c r="K7" s="4">
        <v>2235945</v>
      </c>
      <c r="L7" s="4">
        <v>2483901</v>
      </c>
      <c r="M7" s="4">
        <v>2864391</v>
      </c>
      <c r="N7" s="4">
        <v>3267483</v>
      </c>
      <c r="O7" s="9"/>
      <c r="P7" s="8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6"/>
      <c r="GA7" s="6"/>
      <c r="GB7" s="6"/>
    </row>
    <row r="8" spans="1:185" ht="15.75" x14ac:dyDescent="0.25">
      <c r="A8" s="18">
        <v>1.2</v>
      </c>
      <c r="B8" s="19" t="s">
        <v>60</v>
      </c>
      <c r="C8" s="4">
        <v>469404</v>
      </c>
      <c r="D8" s="4">
        <v>450789</v>
      </c>
      <c r="E8" s="4">
        <v>483948</v>
      </c>
      <c r="F8" s="4">
        <v>549966</v>
      </c>
      <c r="G8" s="4">
        <v>617456</v>
      </c>
      <c r="H8" s="4">
        <v>658392</v>
      </c>
      <c r="I8" s="4">
        <v>928606</v>
      </c>
      <c r="J8" s="4">
        <v>1218022</v>
      </c>
      <c r="K8" s="4">
        <v>1329977</v>
      </c>
      <c r="L8" s="4">
        <v>1542406</v>
      </c>
      <c r="M8" s="4">
        <v>1950070</v>
      </c>
      <c r="N8" s="4">
        <v>2249867</v>
      </c>
      <c r="O8" s="9"/>
      <c r="P8" s="8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6"/>
      <c r="GA8" s="6"/>
      <c r="GB8" s="6"/>
    </row>
    <row r="9" spans="1:185" ht="15.75" x14ac:dyDescent="0.25">
      <c r="A9" s="18">
        <v>1.3</v>
      </c>
      <c r="B9" s="19" t="s">
        <v>61</v>
      </c>
      <c r="C9" s="4">
        <v>353636</v>
      </c>
      <c r="D9" s="4">
        <v>395436</v>
      </c>
      <c r="E9" s="4">
        <v>433972</v>
      </c>
      <c r="F9" s="4">
        <v>1256739</v>
      </c>
      <c r="G9" s="4">
        <v>712567</v>
      </c>
      <c r="H9" s="4">
        <v>908145</v>
      </c>
      <c r="I9" s="4">
        <v>822444</v>
      </c>
      <c r="J9" s="4">
        <v>895847</v>
      </c>
      <c r="K9" s="4">
        <v>604817</v>
      </c>
      <c r="L9" s="4">
        <v>589771</v>
      </c>
      <c r="M9" s="4">
        <v>560938</v>
      </c>
      <c r="N9" s="4">
        <v>587542</v>
      </c>
      <c r="O9" s="9"/>
      <c r="P9" s="8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6"/>
      <c r="GA9" s="6"/>
      <c r="GB9" s="6"/>
    </row>
    <row r="10" spans="1:185" ht="15.75" x14ac:dyDescent="0.25">
      <c r="A10" s="18">
        <v>1.4</v>
      </c>
      <c r="B10" s="19" t="s">
        <v>62</v>
      </c>
      <c r="C10" s="4">
        <v>49684</v>
      </c>
      <c r="D10" s="4">
        <v>70229</v>
      </c>
      <c r="E10" s="4">
        <v>90097</v>
      </c>
      <c r="F10" s="4">
        <v>98690</v>
      </c>
      <c r="G10" s="4">
        <v>116720</v>
      </c>
      <c r="H10" s="4">
        <v>154188</v>
      </c>
      <c r="I10" s="4">
        <v>216355</v>
      </c>
      <c r="J10" s="4">
        <v>247823</v>
      </c>
      <c r="K10" s="4">
        <v>275614</v>
      </c>
      <c r="L10" s="4">
        <v>292913</v>
      </c>
      <c r="M10" s="4">
        <v>316559</v>
      </c>
      <c r="N10" s="4">
        <v>354144</v>
      </c>
      <c r="O10" s="9"/>
      <c r="P10" s="8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6"/>
      <c r="GA10" s="6"/>
      <c r="GB10" s="6"/>
    </row>
    <row r="11" spans="1:185" ht="15.75" x14ac:dyDescent="0.25">
      <c r="A11" s="20" t="s">
        <v>31</v>
      </c>
      <c r="B11" s="19" t="s">
        <v>3</v>
      </c>
      <c r="C11" s="4">
        <v>1424784</v>
      </c>
      <c r="D11" s="4">
        <v>1651034</v>
      </c>
      <c r="E11" s="4">
        <v>1591597</v>
      </c>
      <c r="F11" s="4">
        <v>1759099</v>
      </c>
      <c r="G11" s="4">
        <v>1688420</v>
      </c>
      <c r="H11" s="4">
        <v>1453297</v>
      </c>
      <c r="I11" s="4">
        <v>1616470</v>
      </c>
      <c r="J11" s="4">
        <v>1789285</v>
      </c>
      <c r="K11" s="4">
        <v>1711221</v>
      </c>
      <c r="L11" s="4">
        <v>1349090</v>
      </c>
      <c r="M11" s="4">
        <v>1701218</v>
      </c>
      <c r="N11" s="4">
        <v>1750372</v>
      </c>
      <c r="O11" s="9"/>
      <c r="P11" s="8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6"/>
      <c r="GA11" s="6"/>
      <c r="GB11" s="6"/>
    </row>
    <row r="12" spans="1:185" ht="15.75" x14ac:dyDescent="0.25">
      <c r="A12" s="24"/>
      <c r="B12" s="25" t="s">
        <v>28</v>
      </c>
      <c r="C12" s="26">
        <f>C6+C11</f>
        <v>3525113</v>
      </c>
      <c r="D12" s="26">
        <f t="shared" ref="D12:N12" si="1">D6+D11</f>
        <v>4046999</v>
      </c>
      <c r="E12" s="26">
        <f t="shared" si="1"/>
        <v>4255846</v>
      </c>
      <c r="F12" s="26">
        <f t="shared" si="1"/>
        <v>5567943</v>
      </c>
      <c r="G12" s="26">
        <f t="shared" si="1"/>
        <v>4619267</v>
      </c>
      <c r="H12" s="26">
        <f t="shared" si="1"/>
        <v>5248951</v>
      </c>
      <c r="I12" s="26">
        <f t="shared" si="1"/>
        <v>5945873</v>
      </c>
      <c r="J12" s="26">
        <f t="shared" si="1"/>
        <v>6260141</v>
      </c>
      <c r="K12" s="26">
        <f t="shared" si="1"/>
        <v>6157574</v>
      </c>
      <c r="L12" s="26">
        <f t="shared" si="1"/>
        <v>6258081</v>
      </c>
      <c r="M12" s="26">
        <f t="shared" si="1"/>
        <v>7393176</v>
      </c>
      <c r="N12" s="26">
        <f t="shared" si="1"/>
        <v>8209408</v>
      </c>
      <c r="O12" s="9"/>
      <c r="P12" s="8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6"/>
      <c r="GA12" s="6"/>
      <c r="GB12" s="6"/>
    </row>
    <row r="13" spans="1:185" s="17" customFormat="1" ht="15.75" x14ac:dyDescent="0.25">
      <c r="A13" s="15" t="s">
        <v>32</v>
      </c>
      <c r="B13" s="16" t="s">
        <v>4</v>
      </c>
      <c r="C13" s="1">
        <v>2740497</v>
      </c>
      <c r="D13" s="1">
        <v>3562247</v>
      </c>
      <c r="E13" s="1">
        <v>3390423</v>
      </c>
      <c r="F13" s="1">
        <v>3832136</v>
      </c>
      <c r="G13" s="1">
        <v>2749502</v>
      </c>
      <c r="H13" s="1">
        <v>3892196</v>
      </c>
      <c r="I13" s="1">
        <v>4557337</v>
      </c>
      <c r="J13" s="1">
        <v>5895026</v>
      </c>
      <c r="K13" s="1">
        <v>5217181</v>
      </c>
      <c r="L13" s="1">
        <v>5314067</v>
      </c>
      <c r="M13" s="1">
        <v>6608711</v>
      </c>
      <c r="N13" s="1">
        <v>7206714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6"/>
      <c r="GA13" s="6"/>
      <c r="GB13" s="6"/>
      <c r="GC13" s="7"/>
    </row>
    <row r="14" spans="1:185" ht="30" x14ac:dyDescent="0.25">
      <c r="A14" s="20" t="s">
        <v>33</v>
      </c>
      <c r="B14" s="19" t="s">
        <v>5</v>
      </c>
      <c r="C14" s="4">
        <v>160289</v>
      </c>
      <c r="D14" s="4">
        <v>198000</v>
      </c>
      <c r="E14" s="4">
        <v>222036</v>
      </c>
      <c r="F14" s="4">
        <v>229621</v>
      </c>
      <c r="G14" s="4">
        <v>289078</v>
      </c>
      <c r="H14" s="4">
        <v>136650</v>
      </c>
      <c r="I14" s="4">
        <v>216421</v>
      </c>
      <c r="J14" s="4">
        <v>318222</v>
      </c>
      <c r="K14" s="4">
        <v>405797</v>
      </c>
      <c r="L14" s="4">
        <v>355411</v>
      </c>
      <c r="M14" s="4">
        <v>483507</v>
      </c>
      <c r="N14" s="4">
        <v>569498</v>
      </c>
      <c r="O14" s="9"/>
      <c r="P14" s="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8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8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8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6"/>
      <c r="GA14" s="6"/>
      <c r="GB14" s="6"/>
    </row>
    <row r="15" spans="1:185" ht="15.75" x14ac:dyDescent="0.25">
      <c r="A15" s="20" t="s">
        <v>34</v>
      </c>
      <c r="B15" s="19" t="s">
        <v>6</v>
      </c>
      <c r="C15" s="4">
        <v>1371583</v>
      </c>
      <c r="D15" s="4">
        <v>1378972</v>
      </c>
      <c r="E15" s="4">
        <v>1596103</v>
      </c>
      <c r="F15" s="4">
        <v>1647815</v>
      </c>
      <c r="G15" s="4">
        <v>1623297</v>
      </c>
      <c r="H15" s="4">
        <v>1770612</v>
      </c>
      <c r="I15" s="4">
        <v>1970945</v>
      </c>
      <c r="J15" s="4">
        <v>2220330</v>
      </c>
      <c r="K15" s="4">
        <v>2217852</v>
      </c>
      <c r="L15" s="4">
        <v>2091484</v>
      </c>
      <c r="M15" s="4">
        <v>2780206</v>
      </c>
      <c r="N15" s="4">
        <v>3013003</v>
      </c>
      <c r="O15" s="9"/>
      <c r="P15" s="8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8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8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8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6"/>
      <c r="GA15" s="6"/>
      <c r="GB15" s="6"/>
    </row>
    <row r="16" spans="1:185" ht="15.75" x14ac:dyDescent="0.25">
      <c r="A16" s="24"/>
      <c r="B16" s="25" t="s">
        <v>29</v>
      </c>
      <c r="C16" s="26">
        <f>+C13+C14+C15</f>
        <v>4272369</v>
      </c>
      <c r="D16" s="26">
        <f t="shared" ref="D16:K16" si="2">+D13+D14+D15</f>
        <v>5139219</v>
      </c>
      <c r="E16" s="26">
        <f t="shared" si="2"/>
        <v>5208562</v>
      </c>
      <c r="F16" s="26">
        <f t="shared" si="2"/>
        <v>5709572</v>
      </c>
      <c r="G16" s="26">
        <f t="shared" si="2"/>
        <v>4661877</v>
      </c>
      <c r="H16" s="26">
        <f t="shared" si="2"/>
        <v>5799458</v>
      </c>
      <c r="I16" s="26">
        <f t="shared" si="2"/>
        <v>6744703</v>
      </c>
      <c r="J16" s="26">
        <f t="shared" si="2"/>
        <v>8433578</v>
      </c>
      <c r="K16" s="26">
        <f t="shared" si="2"/>
        <v>7840830</v>
      </c>
      <c r="L16" s="26">
        <f t="shared" ref="L16:M16" si="3">+L13+L14+L15</f>
        <v>7760962</v>
      </c>
      <c r="M16" s="26">
        <f t="shared" si="3"/>
        <v>9872424</v>
      </c>
      <c r="N16" s="26">
        <f t="shared" ref="N16" si="4">+N13+N14+N15</f>
        <v>10789215</v>
      </c>
      <c r="O16" s="9"/>
      <c r="P16" s="8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8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8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8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6"/>
      <c r="GA16" s="6"/>
      <c r="GB16" s="6"/>
    </row>
    <row r="17" spans="1:185" s="17" customFormat="1" ht="15.75" x14ac:dyDescent="0.25">
      <c r="A17" s="15" t="s">
        <v>35</v>
      </c>
      <c r="B17" s="16" t="s">
        <v>7</v>
      </c>
      <c r="C17" s="1">
        <f>SUM(C18:C19)</f>
        <v>1098375</v>
      </c>
      <c r="D17" s="1">
        <f>D18+D19</f>
        <v>1314047</v>
      </c>
      <c r="E17" s="1">
        <f t="shared" ref="E17:K17" si="5">E18+E19</f>
        <v>1514561</v>
      </c>
      <c r="F17" s="1">
        <f t="shared" si="5"/>
        <v>1703297</v>
      </c>
      <c r="G17" s="1">
        <f t="shared" si="5"/>
        <v>1924352</v>
      </c>
      <c r="H17" s="1">
        <f t="shared" si="5"/>
        <v>2280058</v>
      </c>
      <c r="I17" s="1">
        <f t="shared" si="5"/>
        <v>2617779</v>
      </c>
      <c r="J17" s="1">
        <f t="shared" si="5"/>
        <v>3196144</v>
      </c>
      <c r="K17" s="1">
        <f t="shared" si="5"/>
        <v>3526489</v>
      </c>
      <c r="L17" s="1">
        <f t="shared" ref="L17:M17" si="6">L18+L19</f>
        <v>2860706</v>
      </c>
      <c r="M17" s="1">
        <f t="shared" si="6"/>
        <v>3647178</v>
      </c>
      <c r="N17" s="1">
        <f t="shared" ref="N17" si="7">N18+N19</f>
        <v>4160157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6"/>
      <c r="GA17" s="6"/>
      <c r="GB17" s="6"/>
      <c r="GC17" s="7"/>
    </row>
    <row r="18" spans="1:185" ht="15.75" x14ac:dyDescent="0.25">
      <c r="A18" s="18">
        <v>6.1</v>
      </c>
      <c r="B18" s="19" t="s">
        <v>8</v>
      </c>
      <c r="C18" s="4">
        <v>1016218</v>
      </c>
      <c r="D18" s="4">
        <v>1208962</v>
      </c>
      <c r="E18" s="4">
        <v>1418108</v>
      </c>
      <c r="F18" s="4">
        <v>1585491</v>
      </c>
      <c r="G18" s="4">
        <v>1793030</v>
      </c>
      <c r="H18" s="4">
        <v>2141529</v>
      </c>
      <c r="I18" s="4">
        <v>2476672</v>
      </c>
      <c r="J18" s="4">
        <v>3023923</v>
      </c>
      <c r="K18" s="4">
        <v>3363279</v>
      </c>
      <c r="L18" s="4">
        <v>2833073</v>
      </c>
      <c r="M18" s="4">
        <v>3589323</v>
      </c>
      <c r="N18" s="4">
        <v>4098578</v>
      </c>
      <c r="O18" s="9"/>
      <c r="P18" s="8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6"/>
      <c r="GA18" s="6"/>
      <c r="GB18" s="6"/>
    </row>
    <row r="19" spans="1:185" ht="15.75" x14ac:dyDescent="0.25">
      <c r="A19" s="18">
        <v>6.2</v>
      </c>
      <c r="B19" s="19" t="s">
        <v>9</v>
      </c>
      <c r="C19" s="4">
        <v>82157</v>
      </c>
      <c r="D19" s="4">
        <v>105085</v>
      </c>
      <c r="E19" s="4">
        <v>96453</v>
      </c>
      <c r="F19" s="4">
        <v>117806</v>
      </c>
      <c r="G19" s="4">
        <v>131322</v>
      </c>
      <c r="H19" s="4">
        <v>138529</v>
      </c>
      <c r="I19" s="4">
        <v>141107</v>
      </c>
      <c r="J19" s="4">
        <v>172221</v>
      </c>
      <c r="K19" s="4">
        <v>163210</v>
      </c>
      <c r="L19" s="4">
        <v>27633</v>
      </c>
      <c r="M19" s="4">
        <v>57855</v>
      </c>
      <c r="N19" s="4">
        <v>61579</v>
      </c>
      <c r="O19" s="9"/>
      <c r="P19" s="8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6"/>
      <c r="GA19" s="6"/>
      <c r="GB19" s="6"/>
    </row>
    <row r="20" spans="1:185" s="17" customFormat="1" ht="30" x14ac:dyDescent="0.25">
      <c r="A20" s="21" t="s">
        <v>36</v>
      </c>
      <c r="B20" s="23" t="s">
        <v>10</v>
      </c>
      <c r="C20" s="1">
        <f>SUM(C21:C27)</f>
        <v>813647</v>
      </c>
      <c r="D20" s="1">
        <f t="shared" ref="D20:F20" si="8">SUM(D21:D27)</f>
        <v>966004</v>
      </c>
      <c r="E20" s="1">
        <f t="shared" si="8"/>
        <v>1080797</v>
      </c>
      <c r="F20" s="1">
        <f t="shared" si="8"/>
        <v>1222987</v>
      </c>
      <c r="G20" s="1">
        <f>SUM(G21:G27)</f>
        <v>1325955</v>
      </c>
      <c r="H20" s="1">
        <f>SUM(H21:H27)</f>
        <v>1397864</v>
      </c>
      <c r="I20" s="1">
        <f>SUM(I21:I27)</f>
        <v>1379869</v>
      </c>
      <c r="J20" s="1">
        <f t="shared" ref="J20:N20" si="9">SUM(J21:J27)</f>
        <v>1474177</v>
      </c>
      <c r="K20" s="1">
        <f t="shared" si="9"/>
        <v>1634603</v>
      </c>
      <c r="L20" s="1">
        <f t="shared" si="9"/>
        <v>1439347</v>
      </c>
      <c r="M20" s="1">
        <f t="shared" si="9"/>
        <v>1938455</v>
      </c>
      <c r="N20" s="1">
        <f t="shared" si="9"/>
        <v>2210475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6"/>
      <c r="GA20" s="6"/>
      <c r="GB20" s="6"/>
      <c r="GC20" s="7"/>
    </row>
    <row r="21" spans="1:185" ht="15.75" x14ac:dyDescent="0.25">
      <c r="A21" s="18">
        <v>7.1</v>
      </c>
      <c r="B21" s="19" t="s">
        <v>11</v>
      </c>
      <c r="C21" s="4">
        <v>237638</v>
      </c>
      <c r="D21" s="4">
        <v>293142</v>
      </c>
      <c r="E21" s="4">
        <v>321544</v>
      </c>
      <c r="F21" s="4">
        <v>384320</v>
      </c>
      <c r="G21" s="4">
        <v>384032</v>
      </c>
      <c r="H21" s="4">
        <v>403261</v>
      </c>
      <c r="I21" s="4">
        <v>389513</v>
      </c>
      <c r="J21" s="4">
        <v>393522</v>
      </c>
      <c r="K21" s="4">
        <v>468374</v>
      </c>
      <c r="L21" s="4">
        <v>495276</v>
      </c>
      <c r="M21" s="4">
        <v>560772</v>
      </c>
      <c r="N21" s="4">
        <v>635376</v>
      </c>
      <c r="O21" s="9"/>
      <c r="P21" s="8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6"/>
      <c r="GA21" s="6"/>
      <c r="GB21" s="6"/>
    </row>
    <row r="22" spans="1:185" ht="15.75" x14ac:dyDescent="0.25">
      <c r="A22" s="18">
        <v>7.2</v>
      </c>
      <c r="B22" s="19" t="s">
        <v>12</v>
      </c>
      <c r="C22" s="4">
        <v>392312</v>
      </c>
      <c r="D22" s="4">
        <v>456846</v>
      </c>
      <c r="E22" s="4">
        <v>520538</v>
      </c>
      <c r="F22" s="4">
        <v>559493</v>
      </c>
      <c r="G22" s="4">
        <v>604998</v>
      </c>
      <c r="H22" s="4">
        <v>648673</v>
      </c>
      <c r="I22" s="4">
        <v>661863</v>
      </c>
      <c r="J22" s="4">
        <v>765693</v>
      </c>
      <c r="K22" s="4">
        <v>796596</v>
      </c>
      <c r="L22" s="4">
        <v>556793</v>
      </c>
      <c r="M22" s="4">
        <v>891769</v>
      </c>
      <c r="N22" s="4">
        <v>993456</v>
      </c>
      <c r="O22" s="9"/>
      <c r="P22" s="8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6"/>
      <c r="GA22" s="6"/>
      <c r="GB22" s="6"/>
    </row>
    <row r="23" spans="1:185" ht="15.75" x14ac:dyDescent="0.25">
      <c r="A23" s="18">
        <v>7.3</v>
      </c>
      <c r="B23" s="19" t="s">
        <v>13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/>
      <c r="I23" s="4"/>
      <c r="J23" s="4">
        <v>0</v>
      </c>
      <c r="K23" s="4"/>
      <c r="L23" s="4"/>
      <c r="M23" s="4">
        <v>576</v>
      </c>
      <c r="N23" s="4">
        <v>839</v>
      </c>
      <c r="O23" s="9"/>
      <c r="P23" s="8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6"/>
      <c r="GA23" s="6"/>
      <c r="GB23" s="6"/>
    </row>
    <row r="24" spans="1:185" ht="15.75" x14ac:dyDescent="0.25">
      <c r="A24" s="18">
        <v>7.4</v>
      </c>
      <c r="B24" s="19" t="s">
        <v>14</v>
      </c>
      <c r="C24" s="4">
        <v>1373</v>
      </c>
      <c r="D24" s="4">
        <v>2448</v>
      </c>
      <c r="E24" s="4">
        <v>1643</v>
      </c>
      <c r="F24" s="4">
        <v>2616</v>
      </c>
      <c r="G24" s="4">
        <v>5542</v>
      </c>
      <c r="H24" s="4">
        <v>7323</v>
      </c>
      <c r="I24" s="4">
        <v>10936</v>
      </c>
      <c r="J24" s="4">
        <v>5876</v>
      </c>
      <c r="K24" s="4">
        <v>9999</v>
      </c>
      <c r="L24" s="4">
        <v>1493</v>
      </c>
      <c r="M24" s="4">
        <v>1540</v>
      </c>
      <c r="N24" s="4">
        <v>4181</v>
      </c>
      <c r="O24" s="9"/>
      <c r="P24" s="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6"/>
      <c r="GA24" s="6"/>
      <c r="GB24" s="6"/>
    </row>
    <row r="25" spans="1:185" ht="15.75" x14ac:dyDescent="0.25">
      <c r="A25" s="18">
        <v>7.5</v>
      </c>
      <c r="B25" s="19" t="s">
        <v>15</v>
      </c>
      <c r="C25" s="4">
        <v>22315</v>
      </c>
      <c r="D25" s="4">
        <v>26547</v>
      </c>
      <c r="E25" s="4">
        <v>23837</v>
      </c>
      <c r="F25" s="4">
        <v>23438</v>
      </c>
      <c r="G25" s="4">
        <v>23095</v>
      </c>
      <c r="H25" s="4">
        <v>34893</v>
      </c>
      <c r="I25" s="4">
        <v>34781</v>
      </c>
      <c r="J25" s="4">
        <v>30221</v>
      </c>
      <c r="K25" s="4">
        <v>31650</v>
      </c>
      <c r="L25" s="4">
        <v>23155</v>
      </c>
      <c r="M25" s="4">
        <v>29344</v>
      </c>
      <c r="N25" s="4">
        <v>31157</v>
      </c>
      <c r="O25" s="9"/>
      <c r="P25" s="8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6"/>
      <c r="GA25" s="6"/>
      <c r="GB25" s="6"/>
    </row>
    <row r="26" spans="1:185" ht="15.75" x14ac:dyDescent="0.25">
      <c r="A26" s="18">
        <v>7.6</v>
      </c>
      <c r="B26" s="19" t="s">
        <v>16</v>
      </c>
      <c r="C26" s="4">
        <v>329</v>
      </c>
      <c r="D26" s="4">
        <v>336</v>
      </c>
      <c r="E26" s="4">
        <v>320</v>
      </c>
      <c r="F26" s="4">
        <v>253</v>
      </c>
      <c r="G26" s="4">
        <v>254</v>
      </c>
      <c r="H26" s="4">
        <v>275</v>
      </c>
      <c r="I26" s="4">
        <v>157</v>
      </c>
      <c r="J26" s="4">
        <v>386</v>
      </c>
      <c r="K26" s="4">
        <v>397</v>
      </c>
      <c r="L26" s="4">
        <v>235</v>
      </c>
      <c r="M26" s="4">
        <v>453</v>
      </c>
      <c r="N26" s="4">
        <v>470</v>
      </c>
      <c r="O26" s="9"/>
      <c r="P26" s="8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6"/>
      <c r="GA26" s="6"/>
      <c r="GB26" s="6"/>
    </row>
    <row r="27" spans="1:185" ht="30" x14ac:dyDescent="0.25">
      <c r="A27" s="18">
        <v>7.7</v>
      </c>
      <c r="B27" s="19" t="s">
        <v>17</v>
      </c>
      <c r="C27" s="4">
        <v>159680</v>
      </c>
      <c r="D27" s="4">
        <v>186685</v>
      </c>
      <c r="E27" s="4">
        <v>212915</v>
      </c>
      <c r="F27" s="4">
        <v>252867</v>
      </c>
      <c r="G27" s="4">
        <v>308034</v>
      </c>
      <c r="H27" s="4">
        <v>303439</v>
      </c>
      <c r="I27" s="4">
        <v>282619</v>
      </c>
      <c r="J27" s="4">
        <v>278479</v>
      </c>
      <c r="K27" s="4">
        <v>327587</v>
      </c>
      <c r="L27" s="4">
        <v>362395</v>
      </c>
      <c r="M27" s="4">
        <v>454001</v>
      </c>
      <c r="N27" s="4">
        <v>544996</v>
      </c>
      <c r="O27" s="9"/>
      <c r="P27" s="8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6"/>
      <c r="GA27" s="6"/>
      <c r="GB27" s="6"/>
    </row>
    <row r="28" spans="1:185" ht="15.75" x14ac:dyDescent="0.25">
      <c r="A28" s="20" t="s">
        <v>37</v>
      </c>
      <c r="B28" s="19" t="s">
        <v>18</v>
      </c>
      <c r="C28" s="4">
        <v>407843</v>
      </c>
      <c r="D28" s="4">
        <v>454300</v>
      </c>
      <c r="E28" s="4">
        <v>501096</v>
      </c>
      <c r="F28" s="4">
        <v>551249</v>
      </c>
      <c r="G28" s="4">
        <v>642815</v>
      </c>
      <c r="H28" s="4">
        <v>631277</v>
      </c>
      <c r="I28" s="4">
        <v>709073</v>
      </c>
      <c r="J28" s="4">
        <v>764594</v>
      </c>
      <c r="K28" s="4">
        <v>848577</v>
      </c>
      <c r="L28" s="4">
        <v>876110</v>
      </c>
      <c r="M28" s="4">
        <v>912589</v>
      </c>
      <c r="N28" s="4">
        <v>992357</v>
      </c>
      <c r="O28" s="9"/>
      <c r="P28" s="8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6"/>
      <c r="GA28" s="6"/>
      <c r="GB28" s="6"/>
    </row>
    <row r="29" spans="1:185" ht="30" x14ac:dyDescent="0.25">
      <c r="A29" s="20" t="s">
        <v>38</v>
      </c>
      <c r="B29" s="19" t="s">
        <v>19</v>
      </c>
      <c r="C29" s="4">
        <v>992301</v>
      </c>
      <c r="D29" s="4">
        <v>1163065</v>
      </c>
      <c r="E29" s="4">
        <v>1323500</v>
      </c>
      <c r="F29" s="4">
        <v>1457842</v>
      </c>
      <c r="G29" s="4">
        <v>1532901</v>
      </c>
      <c r="H29" s="4">
        <v>1699016</v>
      </c>
      <c r="I29" s="4">
        <v>1971889</v>
      </c>
      <c r="J29" s="4">
        <v>2121719</v>
      </c>
      <c r="K29" s="4">
        <v>2273563</v>
      </c>
      <c r="L29" s="4">
        <v>2192331</v>
      </c>
      <c r="M29" s="4">
        <v>2447932</v>
      </c>
      <c r="N29" s="4">
        <v>2719296</v>
      </c>
      <c r="O29" s="9"/>
      <c r="P29" s="8"/>
      <c r="Q29" s="10"/>
      <c r="R29" s="10"/>
      <c r="S29" s="10"/>
      <c r="T29" s="10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6"/>
      <c r="GA29" s="6"/>
      <c r="GB29" s="6"/>
    </row>
    <row r="30" spans="1:185" ht="15.75" x14ac:dyDescent="0.25">
      <c r="A30" s="20" t="s">
        <v>39</v>
      </c>
      <c r="B30" s="19" t="s">
        <v>54</v>
      </c>
      <c r="C30" s="4">
        <v>757532</v>
      </c>
      <c r="D30" s="4">
        <v>721118</v>
      </c>
      <c r="E30" s="4">
        <v>726761</v>
      </c>
      <c r="F30" s="4">
        <v>918200</v>
      </c>
      <c r="G30" s="4">
        <v>906368</v>
      </c>
      <c r="H30" s="4">
        <v>955005</v>
      </c>
      <c r="I30" s="4">
        <v>1537665</v>
      </c>
      <c r="J30" s="4">
        <v>1497216</v>
      </c>
      <c r="K30" s="4">
        <v>1415492</v>
      </c>
      <c r="L30" s="4">
        <v>1464060</v>
      </c>
      <c r="M30" s="4">
        <v>1684473</v>
      </c>
      <c r="N30" s="4">
        <v>1838246</v>
      </c>
      <c r="O30" s="9"/>
      <c r="P30" s="8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6"/>
      <c r="GA30" s="6"/>
      <c r="GB30" s="6"/>
    </row>
    <row r="31" spans="1:185" ht="15.75" x14ac:dyDescent="0.25">
      <c r="A31" s="20" t="s">
        <v>40</v>
      </c>
      <c r="B31" s="19" t="s">
        <v>20</v>
      </c>
      <c r="C31" s="4">
        <v>692367</v>
      </c>
      <c r="D31" s="4">
        <v>835956</v>
      </c>
      <c r="E31" s="4">
        <v>988477</v>
      </c>
      <c r="F31" s="4">
        <v>1131712</v>
      </c>
      <c r="G31" s="4">
        <v>1160570</v>
      </c>
      <c r="H31" s="4">
        <v>1229572</v>
      </c>
      <c r="I31" s="4">
        <v>1080969</v>
      </c>
      <c r="J31" s="4">
        <v>1606982</v>
      </c>
      <c r="K31" s="4">
        <v>1884377</v>
      </c>
      <c r="L31" s="4">
        <v>1761789</v>
      </c>
      <c r="M31" s="4">
        <v>2122103</v>
      </c>
      <c r="N31" s="4">
        <v>2392243</v>
      </c>
      <c r="O31" s="9"/>
      <c r="P31" s="8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6"/>
      <c r="GA31" s="6"/>
      <c r="GB31" s="6"/>
    </row>
    <row r="32" spans="1:185" ht="15.75" x14ac:dyDescent="0.25">
      <c r="A32" s="24"/>
      <c r="B32" s="25" t="s">
        <v>30</v>
      </c>
      <c r="C32" s="26">
        <f>C17+C20+C28+C29+C30+C31</f>
        <v>4762065</v>
      </c>
      <c r="D32" s="26">
        <f>D17+D20+D28+D29+D30+D31</f>
        <v>5454490</v>
      </c>
      <c r="E32" s="26">
        <f t="shared" ref="E32:F32" si="10">E17+E20+E28+E29+E30+E31</f>
        <v>6135192</v>
      </c>
      <c r="F32" s="26">
        <f t="shared" si="10"/>
        <v>6985287</v>
      </c>
      <c r="G32" s="26">
        <f>G17+G20+G28+G29+G30+G31</f>
        <v>7492961</v>
      </c>
      <c r="H32" s="26">
        <f>H17+H20+H28+H29+H30+H31</f>
        <v>8192792</v>
      </c>
      <c r="I32" s="26">
        <f>I17+I20+I28+I29+I30+I31</f>
        <v>9297244</v>
      </c>
      <c r="J32" s="26">
        <f t="shared" ref="J32:K32" si="11">J17+J20+J28+J29+J30+J31</f>
        <v>10660832</v>
      </c>
      <c r="K32" s="26">
        <f t="shared" si="11"/>
        <v>11583101</v>
      </c>
      <c r="L32" s="26">
        <f t="shared" ref="L32:M32" si="12">L17+L20+L28+L29+L30+L31</f>
        <v>10594343</v>
      </c>
      <c r="M32" s="26">
        <f t="shared" si="12"/>
        <v>12752730</v>
      </c>
      <c r="N32" s="26">
        <f t="shared" ref="N32" si="13">N17+N20+N28+N29+N30+N31</f>
        <v>14312774</v>
      </c>
      <c r="O32" s="9"/>
      <c r="P32" s="8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6"/>
      <c r="GA32" s="6"/>
      <c r="GB32" s="6"/>
    </row>
    <row r="33" spans="1:185" s="17" customFormat="1" ht="15.75" x14ac:dyDescent="0.25">
      <c r="A33" s="27" t="s">
        <v>27</v>
      </c>
      <c r="B33" s="28" t="s">
        <v>51</v>
      </c>
      <c r="C33" s="29">
        <f t="shared" ref="C33:F33" si="14">C6+C11+C13+C14+C15+C17+C20+C28+C29+C30+C31</f>
        <v>12559547</v>
      </c>
      <c r="D33" s="29">
        <f t="shared" si="14"/>
        <v>14640708</v>
      </c>
      <c r="E33" s="29">
        <f t="shared" si="14"/>
        <v>15599600</v>
      </c>
      <c r="F33" s="29">
        <f t="shared" si="14"/>
        <v>18262802</v>
      </c>
      <c r="G33" s="29">
        <f>G6+G11+G13+G14+G15+G17+G20+G28+G29+G30+G31</f>
        <v>16774105</v>
      </c>
      <c r="H33" s="29">
        <f>H6+H11+H13+H14+H15+H17+H20+H28+H29+H30+H31</f>
        <v>19241201</v>
      </c>
      <c r="I33" s="29">
        <f>I6+I11+I13+I14+I15+I17+I20+I28+I29+I30+I31</f>
        <v>21987820</v>
      </c>
      <c r="J33" s="29">
        <f t="shared" ref="J33:K33" si="15">J6+J11+J13+J14+J15+J17+J20+J28+J29+J30+J31</f>
        <v>25354551</v>
      </c>
      <c r="K33" s="29">
        <f t="shared" si="15"/>
        <v>25581505</v>
      </c>
      <c r="L33" s="29">
        <f t="shared" ref="L33:M33" si="16">L6+L11+L13+L14+L15+L17+L20+L28+L29+L30+L31</f>
        <v>24613386</v>
      </c>
      <c r="M33" s="29">
        <f t="shared" si="16"/>
        <v>30018330</v>
      </c>
      <c r="N33" s="29">
        <f t="shared" ref="N33" si="17">N6+N11+N13+N14+N15+N17+N20+N28+N29+N30+N31</f>
        <v>33311397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6"/>
      <c r="GA33" s="6"/>
      <c r="GB33" s="6"/>
      <c r="GC33" s="7"/>
    </row>
    <row r="34" spans="1:185" ht="15.75" x14ac:dyDescent="0.25">
      <c r="A34" s="22" t="s">
        <v>43</v>
      </c>
      <c r="B34" s="5" t="s">
        <v>25</v>
      </c>
      <c r="C34" s="3">
        <f>GSVA_cur!C34</f>
        <v>1511500</v>
      </c>
      <c r="D34" s="3">
        <f>GSVA_cur!D34</f>
        <v>1822100</v>
      </c>
      <c r="E34" s="3">
        <f>GSVA_cur!E34</f>
        <v>1992669</v>
      </c>
      <c r="F34" s="3">
        <f>GSVA_cur!F34</f>
        <v>2147532</v>
      </c>
      <c r="G34" s="3">
        <f>GSVA_cur!G34</f>
        <v>2323997</v>
      </c>
      <c r="H34" s="3">
        <f>GSVA_cur!H34</f>
        <v>2911948</v>
      </c>
      <c r="I34" s="3">
        <f>GSVA_cur!I34</f>
        <v>3107749</v>
      </c>
      <c r="J34" s="3">
        <f>GSVA_cur!J34</f>
        <v>3106734</v>
      </c>
      <c r="K34" s="3">
        <f>GSVA_cur!K34</f>
        <v>3224119</v>
      </c>
      <c r="L34" s="3">
        <f>GSVA_cur!L34</f>
        <v>3029808</v>
      </c>
      <c r="M34" s="3">
        <f>GSVA_cur!M34</f>
        <v>3819415</v>
      </c>
      <c r="N34" s="3">
        <f>GSVA_cur!N34</f>
        <v>4190402</v>
      </c>
      <c r="O34" s="9"/>
      <c r="P34" s="8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</row>
    <row r="35" spans="1:185" ht="15.75" x14ac:dyDescent="0.25">
      <c r="A35" s="22" t="s">
        <v>44</v>
      </c>
      <c r="B35" s="5" t="s">
        <v>24</v>
      </c>
      <c r="C35" s="3">
        <f>GSVA_cur!C35</f>
        <v>332700</v>
      </c>
      <c r="D35" s="3">
        <f>GSVA_cur!D35</f>
        <v>432400</v>
      </c>
      <c r="E35" s="3">
        <f>GSVA_cur!E35</f>
        <v>389228</v>
      </c>
      <c r="F35" s="3">
        <f>GSVA_cur!F35</f>
        <v>374586</v>
      </c>
      <c r="G35" s="3">
        <f>GSVA_cur!G35</f>
        <v>350239</v>
      </c>
      <c r="H35" s="3">
        <f>GSVA_cur!H35</f>
        <v>474089</v>
      </c>
      <c r="I35" s="3">
        <f>GSVA_cur!I35</f>
        <v>365416</v>
      </c>
      <c r="J35" s="3">
        <f>GSVA_cur!J35</f>
        <v>419583</v>
      </c>
      <c r="K35" s="3">
        <f>GSVA_cur!K35</f>
        <v>513179</v>
      </c>
      <c r="L35" s="3">
        <f>GSVA_cur!L35</f>
        <v>883053</v>
      </c>
      <c r="M35" s="3">
        <f>GSVA_cur!M35</f>
        <v>1254769</v>
      </c>
      <c r="N35" s="3">
        <f>GSVA_cur!N35</f>
        <v>1432896</v>
      </c>
      <c r="O35" s="9"/>
      <c r="P35" s="8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</row>
    <row r="36" spans="1:185" ht="15.75" x14ac:dyDescent="0.25">
      <c r="A36" s="30" t="s">
        <v>45</v>
      </c>
      <c r="B36" s="31" t="s">
        <v>63</v>
      </c>
      <c r="C36" s="26">
        <f>C33+C34-C35</f>
        <v>13738347</v>
      </c>
      <c r="D36" s="26">
        <f t="shared" ref="D36:M36" si="18">D33+D34-D35</f>
        <v>16030408</v>
      </c>
      <c r="E36" s="26">
        <f t="shared" si="18"/>
        <v>17203041</v>
      </c>
      <c r="F36" s="26">
        <f t="shared" si="18"/>
        <v>20035748</v>
      </c>
      <c r="G36" s="26">
        <f t="shared" si="18"/>
        <v>18747863</v>
      </c>
      <c r="H36" s="26">
        <f t="shared" si="18"/>
        <v>21679060</v>
      </c>
      <c r="I36" s="26">
        <f t="shared" si="18"/>
        <v>24730153</v>
      </c>
      <c r="J36" s="26">
        <f t="shared" si="18"/>
        <v>28041702</v>
      </c>
      <c r="K36" s="26">
        <f t="shared" si="18"/>
        <v>28292445</v>
      </c>
      <c r="L36" s="26">
        <f t="shared" si="18"/>
        <v>26760141</v>
      </c>
      <c r="M36" s="26">
        <f t="shared" si="18"/>
        <v>32582976</v>
      </c>
      <c r="N36" s="26">
        <f t="shared" ref="N36" si="19">N33+N34-N35</f>
        <v>36068903</v>
      </c>
      <c r="O36" s="9"/>
      <c r="P36" s="8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</row>
    <row r="37" spans="1:185" ht="15.75" x14ac:dyDescent="0.25">
      <c r="A37" s="22" t="s">
        <v>46</v>
      </c>
      <c r="B37" s="5" t="s">
        <v>42</v>
      </c>
      <c r="C37" s="3">
        <f>GSVA_cur!C37</f>
        <v>333020</v>
      </c>
      <c r="D37" s="3">
        <f>GSVA_cur!D37</f>
        <v>338480</v>
      </c>
      <c r="E37" s="3">
        <f>GSVA_cur!E37</f>
        <v>344020</v>
      </c>
      <c r="F37" s="3">
        <f>GSVA_cur!F37</f>
        <v>349660</v>
      </c>
      <c r="G37" s="3">
        <f>GSVA_cur!G37</f>
        <v>355380</v>
      </c>
      <c r="H37" s="3">
        <f>GSVA_cur!H37</f>
        <v>361210</v>
      </c>
      <c r="I37" s="3">
        <f>GSVA_cur!I37</f>
        <v>366460</v>
      </c>
      <c r="J37" s="3">
        <f>GSVA_cur!J37</f>
        <v>371800</v>
      </c>
      <c r="K37" s="3">
        <f>GSVA_cur!K37</f>
        <v>377150</v>
      </c>
      <c r="L37" s="3">
        <f>GSVA_cur!L37</f>
        <v>382490</v>
      </c>
      <c r="M37" s="3">
        <f>GSVA_cur!M37</f>
        <v>387620</v>
      </c>
      <c r="N37" s="3">
        <f>GSVA_cur!N37</f>
        <v>392590</v>
      </c>
      <c r="Q37" s="6"/>
      <c r="R37" s="6"/>
      <c r="S37" s="6"/>
      <c r="T37" s="6"/>
    </row>
    <row r="38" spans="1:185" ht="15.75" x14ac:dyDescent="0.25">
      <c r="A38" s="30" t="s">
        <v>47</v>
      </c>
      <c r="B38" s="31" t="s">
        <v>64</v>
      </c>
      <c r="C38" s="26">
        <f>C36/C37*1000</f>
        <v>41253.819590414991</v>
      </c>
      <c r="D38" s="26">
        <f t="shared" ref="D38:M38" si="20">D36/D37*1000</f>
        <v>47359.985818955327</v>
      </c>
      <c r="E38" s="26">
        <f t="shared" si="20"/>
        <v>50005.932794604967</v>
      </c>
      <c r="F38" s="26">
        <f t="shared" si="20"/>
        <v>57300.657781845228</v>
      </c>
      <c r="G38" s="26">
        <f t="shared" si="20"/>
        <v>52754.412178513143</v>
      </c>
      <c r="H38" s="26">
        <f t="shared" si="20"/>
        <v>60017.884333213369</v>
      </c>
      <c r="I38" s="26">
        <f t="shared" si="20"/>
        <v>67483.908202805207</v>
      </c>
      <c r="J38" s="26">
        <f t="shared" si="20"/>
        <v>75421.468531468534</v>
      </c>
      <c r="K38" s="26">
        <f t="shared" si="20"/>
        <v>75016.425825268452</v>
      </c>
      <c r="L38" s="26">
        <f t="shared" si="20"/>
        <v>69962.982038746108</v>
      </c>
      <c r="M38" s="26">
        <f t="shared" si="20"/>
        <v>84059.068159537681</v>
      </c>
      <c r="N38" s="26">
        <f t="shared" ref="N38" si="21">N36/N37*1000</f>
        <v>91874.227565653739</v>
      </c>
      <c r="P38" s="8"/>
      <c r="Q38" s="8"/>
      <c r="R38" s="8"/>
      <c r="S38" s="8"/>
      <c r="T38" s="8"/>
      <c r="BU38" s="9"/>
      <c r="BV38" s="9"/>
      <c r="BW38" s="9"/>
      <c r="BX38" s="9"/>
    </row>
    <row r="39" spans="1:185" x14ac:dyDescent="0.25">
      <c r="A39" s="2" t="str">
        <f>[1]GSVA_cur!$A$39</f>
        <v>Source:  Directorate of Economics &amp; Statistics of respective State Governments.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0" max="1048575" man="1"/>
    <brk id="32" max="1048575" man="1"/>
    <brk id="48" max="1048575" man="1"/>
    <brk id="112" max="95" man="1"/>
    <brk id="148" max="1048575" man="1"/>
    <brk id="172" max="1048575" man="1"/>
    <brk id="180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Y39"/>
  <sheetViews>
    <sheetView zoomScale="70" zoomScaleNormal="70" zoomScaleSheetLayoutView="100" workbookViewId="0">
      <pane xSplit="2" ySplit="5" topLeftCell="C21" activePane="bottomRight" state="frozen"/>
      <selection activeCell="P34" sqref="P34"/>
      <selection pane="topRight" activeCell="P34" sqref="P34"/>
      <selection pane="bottomLeft" activeCell="P34" sqref="P34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6.85546875" style="2" customWidth="1"/>
    <col min="3" max="5" width="10.85546875" style="2" customWidth="1"/>
    <col min="6" max="6" width="10.85546875" style="7" customWidth="1"/>
    <col min="7" max="14" width="11.85546875" style="6" customWidth="1"/>
    <col min="15" max="16" width="11.42578125" style="7" customWidth="1"/>
    <col min="17" max="44" width="9.140625" style="7" customWidth="1"/>
    <col min="45" max="45" width="12.42578125" style="7" customWidth="1"/>
    <col min="46" max="67" width="9.140625" style="7" customWidth="1"/>
    <col min="68" max="68" width="12.140625" style="7" customWidth="1"/>
    <col min="69" max="72" width="9.140625" style="7" customWidth="1"/>
    <col min="73" max="77" width="9.140625" style="7" hidden="1" customWidth="1"/>
    <col min="78" max="78" width="9.140625" style="7" customWidth="1"/>
    <col min="79" max="83" width="9.140625" style="7" hidden="1" customWidth="1"/>
    <col min="84" max="84" width="9.140625" style="7" customWidth="1"/>
    <col min="85" max="89" width="9.140625" style="7" hidden="1" customWidth="1"/>
    <col min="90" max="90" width="9.140625" style="7" customWidth="1"/>
    <col min="91" max="95" width="9.140625" style="7" hidden="1" customWidth="1"/>
    <col min="96" max="96" width="9.140625" style="7" customWidth="1"/>
    <col min="97" max="101" width="9.140625" style="7" hidden="1" customWidth="1"/>
    <col min="102" max="102" width="9.140625" style="6" customWidth="1"/>
    <col min="103" max="107" width="9.140625" style="6" hidden="1" customWidth="1"/>
    <col min="108" max="108" width="9.140625" style="6" customWidth="1"/>
    <col min="109" max="113" width="9.140625" style="6" hidden="1" customWidth="1"/>
    <col min="114" max="114" width="9.140625" style="6" customWidth="1"/>
    <col min="115" max="119" width="9.140625" style="6" hidden="1" customWidth="1"/>
    <col min="120" max="120" width="9.140625" style="6" customWidth="1"/>
    <col min="121" max="150" width="9.140625" style="7" customWidth="1"/>
    <col min="151" max="151" width="9.140625" style="7" hidden="1" customWidth="1"/>
    <col min="152" max="159" width="9.140625" style="7" customWidth="1"/>
    <col min="160" max="160" width="9.140625" style="7" hidden="1" customWidth="1"/>
    <col min="161" max="165" width="9.140625" style="7" customWidth="1"/>
    <col min="166" max="166" width="9.140625" style="7" hidden="1" customWidth="1"/>
    <col min="167" max="176" width="9.140625" style="7" customWidth="1"/>
    <col min="177" max="180" width="8.85546875" style="7"/>
    <col min="181" max="181" width="12.7109375" style="7" bestFit="1" customWidth="1"/>
    <col min="182" max="16384" width="8.85546875" style="2"/>
  </cols>
  <sheetData>
    <row r="1" spans="1:181" ht="18.75" x14ac:dyDescent="0.3">
      <c r="A1" s="2" t="s">
        <v>53</v>
      </c>
      <c r="B1" s="32" t="s">
        <v>66</v>
      </c>
    </row>
    <row r="2" spans="1:181" ht="15.75" x14ac:dyDescent="0.25">
      <c r="A2" s="12" t="s">
        <v>52</v>
      </c>
      <c r="I2" s="6" t="str">
        <f>[1]GSVA_cur!$I$3</f>
        <v>As on 15.03.2024</v>
      </c>
    </row>
    <row r="3" spans="1:181" ht="15.75" x14ac:dyDescent="0.25">
      <c r="A3" s="12"/>
    </row>
    <row r="4" spans="1:181" ht="15.75" x14ac:dyDescent="0.25">
      <c r="A4" s="12"/>
      <c r="E4" s="11"/>
      <c r="F4" s="11" t="s">
        <v>57</v>
      </c>
    </row>
    <row r="5" spans="1:181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" t="s">
        <v>65</v>
      </c>
      <c r="H5" s="3" t="s">
        <v>67</v>
      </c>
      <c r="I5" s="3" t="s">
        <v>68</v>
      </c>
      <c r="J5" s="3" t="s">
        <v>69</v>
      </c>
      <c r="K5" s="3" t="s">
        <v>70</v>
      </c>
      <c r="L5" s="3" t="s">
        <v>71</v>
      </c>
      <c r="M5" s="33" t="s">
        <v>72</v>
      </c>
      <c r="N5" s="33" t="s">
        <v>73</v>
      </c>
    </row>
    <row r="6" spans="1:181" s="17" customFormat="1" ht="15.75" x14ac:dyDescent="0.25">
      <c r="A6" s="15" t="s">
        <v>26</v>
      </c>
      <c r="B6" s="16" t="s">
        <v>2</v>
      </c>
      <c r="C6" s="1">
        <f>SUM(C7:C10)</f>
        <v>2100329</v>
      </c>
      <c r="D6" s="1">
        <f t="shared" ref="D6:N6" si="0">SUM(D7:D10)</f>
        <v>2221943</v>
      </c>
      <c r="E6" s="1">
        <f t="shared" si="0"/>
        <v>2166800</v>
      </c>
      <c r="F6" s="1">
        <f t="shared" si="0"/>
        <v>2862595</v>
      </c>
      <c r="G6" s="1">
        <f t="shared" si="0"/>
        <v>2000791</v>
      </c>
      <c r="H6" s="1">
        <f t="shared" si="0"/>
        <v>2497845</v>
      </c>
      <c r="I6" s="1">
        <f t="shared" si="0"/>
        <v>2542362</v>
      </c>
      <c r="J6" s="1">
        <f t="shared" si="0"/>
        <v>2343949</v>
      </c>
      <c r="K6" s="1">
        <f t="shared" si="0"/>
        <v>2335180</v>
      </c>
      <c r="L6" s="1">
        <f t="shared" si="0"/>
        <v>2481754</v>
      </c>
      <c r="M6" s="1">
        <f t="shared" si="0"/>
        <v>2605631</v>
      </c>
      <c r="N6" s="1">
        <f t="shared" si="0"/>
        <v>2894665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6"/>
      <c r="FW6" s="6"/>
      <c r="FX6" s="6"/>
      <c r="FY6" s="7"/>
    </row>
    <row r="7" spans="1:181" ht="15.75" x14ac:dyDescent="0.25">
      <c r="A7" s="18">
        <v>1.1000000000000001</v>
      </c>
      <c r="B7" s="19" t="s">
        <v>59</v>
      </c>
      <c r="C7" s="4">
        <v>1227605</v>
      </c>
      <c r="D7" s="4">
        <v>1375517</v>
      </c>
      <c r="E7" s="4">
        <v>1297247</v>
      </c>
      <c r="F7" s="4">
        <v>1365336</v>
      </c>
      <c r="G7" s="4">
        <v>987460</v>
      </c>
      <c r="H7" s="4">
        <v>1304171</v>
      </c>
      <c r="I7" s="4">
        <v>1399025</v>
      </c>
      <c r="J7" s="4">
        <v>1084172</v>
      </c>
      <c r="K7" s="4">
        <v>1198807</v>
      </c>
      <c r="L7" s="4">
        <v>1279346</v>
      </c>
      <c r="M7" s="4">
        <v>1352646</v>
      </c>
      <c r="N7" s="4">
        <v>1557696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6"/>
      <c r="FW7" s="6"/>
      <c r="FX7" s="6"/>
    </row>
    <row r="8" spans="1:181" ht="15.75" x14ac:dyDescent="0.25">
      <c r="A8" s="18">
        <v>1.2</v>
      </c>
      <c r="B8" s="19" t="s">
        <v>60</v>
      </c>
      <c r="C8" s="4">
        <v>469404</v>
      </c>
      <c r="D8" s="4">
        <v>437744</v>
      </c>
      <c r="E8" s="4">
        <v>452760</v>
      </c>
      <c r="F8" s="4">
        <v>466378</v>
      </c>
      <c r="G8" s="4">
        <v>484733</v>
      </c>
      <c r="H8" s="4">
        <v>519298</v>
      </c>
      <c r="I8" s="4">
        <v>505490</v>
      </c>
      <c r="J8" s="4">
        <v>588910</v>
      </c>
      <c r="K8" s="4">
        <v>636289</v>
      </c>
      <c r="L8" s="4">
        <v>656174</v>
      </c>
      <c r="M8" s="4">
        <v>715317</v>
      </c>
      <c r="N8" s="4">
        <v>766322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6"/>
      <c r="FW8" s="6"/>
      <c r="FX8" s="6"/>
    </row>
    <row r="9" spans="1:181" ht="15.75" x14ac:dyDescent="0.25">
      <c r="A9" s="18">
        <v>1.3</v>
      </c>
      <c r="B9" s="19" t="s">
        <v>61</v>
      </c>
      <c r="C9" s="4">
        <v>353636</v>
      </c>
      <c r="D9" s="4">
        <v>357726</v>
      </c>
      <c r="E9" s="4">
        <v>360916</v>
      </c>
      <c r="F9" s="4">
        <v>974577</v>
      </c>
      <c r="G9" s="4">
        <v>467405</v>
      </c>
      <c r="H9" s="4">
        <v>597424</v>
      </c>
      <c r="I9" s="4">
        <v>536347</v>
      </c>
      <c r="J9" s="4">
        <v>559291</v>
      </c>
      <c r="K9" s="4">
        <v>380941</v>
      </c>
      <c r="L9" s="4">
        <v>419792</v>
      </c>
      <c r="M9" s="4">
        <v>399747</v>
      </c>
      <c r="N9" s="4">
        <v>418712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6"/>
      <c r="FW9" s="6"/>
      <c r="FX9" s="6"/>
    </row>
    <row r="10" spans="1:181" ht="15.75" x14ac:dyDescent="0.25">
      <c r="A10" s="18">
        <v>1.4</v>
      </c>
      <c r="B10" s="19" t="s">
        <v>62</v>
      </c>
      <c r="C10" s="4">
        <v>49684</v>
      </c>
      <c r="D10" s="4">
        <v>50956</v>
      </c>
      <c r="E10" s="4">
        <v>55877</v>
      </c>
      <c r="F10" s="4">
        <v>56304</v>
      </c>
      <c r="G10" s="4">
        <v>61193</v>
      </c>
      <c r="H10" s="4">
        <v>76952</v>
      </c>
      <c r="I10" s="4">
        <v>101500</v>
      </c>
      <c r="J10" s="4">
        <v>111576</v>
      </c>
      <c r="K10" s="4">
        <v>119143</v>
      </c>
      <c r="L10" s="4">
        <v>126442</v>
      </c>
      <c r="M10" s="4">
        <v>137921</v>
      </c>
      <c r="N10" s="4">
        <v>151935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6"/>
      <c r="FW10" s="6"/>
      <c r="FX10" s="6"/>
    </row>
    <row r="11" spans="1:181" ht="15.75" x14ac:dyDescent="0.25">
      <c r="A11" s="20" t="s">
        <v>31</v>
      </c>
      <c r="B11" s="19" t="s">
        <v>3</v>
      </c>
      <c r="C11" s="4">
        <v>1424784</v>
      </c>
      <c r="D11" s="4">
        <v>1513376</v>
      </c>
      <c r="E11" s="4">
        <v>1476089</v>
      </c>
      <c r="F11" s="4">
        <v>1748278</v>
      </c>
      <c r="G11" s="4">
        <v>1689309</v>
      </c>
      <c r="H11" s="4">
        <v>1456978</v>
      </c>
      <c r="I11" s="4">
        <v>1457574</v>
      </c>
      <c r="J11" s="4">
        <v>1601041</v>
      </c>
      <c r="K11" s="4">
        <v>1591018</v>
      </c>
      <c r="L11" s="4">
        <v>1286805</v>
      </c>
      <c r="M11" s="4">
        <v>1614055</v>
      </c>
      <c r="N11" s="4">
        <v>1658970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6"/>
      <c r="FW11" s="6"/>
      <c r="FX11" s="6"/>
    </row>
    <row r="12" spans="1:181" ht="15.75" x14ac:dyDescent="0.25">
      <c r="A12" s="24"/>
      <c r="B12" s="25" t="s">
        <v>28</v>
      </c>
      <c r="C12" s="26">
        <f>C6+C11</f>
        <v>3525113</v>
      </c>
      <c r="D12" s="26">
        <f t="shared" ref="D12:N12" si="1">D6+D11</f>
        <v>3735319</v>
      </c>
      <c r="E12" s="26">
        <f t="shared" si="1"/>
        <v>3642889</v>
      </c>
      <c r="F12" s="26">
        <f t="shared" si="1"/>
        <v>4610873</v>
      </c>
      <c r="G12" s="26">
        <f t="shared" si="1"/>
        <v>3690100</v>
      </c>
      <c r="H12" s="26">
        <f t="shared" si="1"/>
        <v>3954823</v>
      </c>
      <c r="I12" s="26">
        <f t="shared" si="1"/>
        <v>3999936</v>
      </c>
      <c r="J12" s="26">
        <f t="shared" si="1"/>
        <v>3944990</v>
      </c>
      <c r="K12" s="26">
        <f t="shared" si="1"/>
        <v>3926198</v>
      </c>
      <c r="L12" s="26">
        <f t="shared" si="1"/>
        <v>3768559</v>
      </c>
      <c r="M12" s="26">
        <f t="shared" si="1"/>
        <v>4219686</v>
      </c>
      <c r="N12" s="26">
        <f t="shared" si="1"/>
        <v>4553635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6"/>
      <c r="FW12" s="6"/>
      <c r="FX12" s="6"/>
    </row>
    <row r="13" spans="1:181" s="17" customFormat="1" ht="15.75" x14ac:dyDescent="0.25">
      <c r="A13" s="15" t="s">
        <v>32</v>
      </c>
      <c r="B13" s="16" t="s">
        <v>4</v>
      </c>
      <c r="C13" s="1">
        <v>2740497</v>
      </c>
      <c r="D13" s="1">
        <v>3388295</v>
      </c>
      <c r="E13" s="1">
        <v>3103621</v>
      </c>
      <c r="F13" s="1">
        <v>3462673</v>
      </c>
      <c r="G13" s="1">
        <v>2520129</v>
      </c>
      <c r="H13" s="1">
        <v>3421197</v>
      </c>
      <c r="I13" s="1">
        <v>3915907</v>
      </c>
      <c r="J13" s="1">
        <v>4883648</v>
      </c>
      <c r="K13" s="1">
        <v>4397578</v>
      </c>
      <c r="L13" s="1">
        <v>4445245</v>
      </c>
      <c r="M13" s="1">
        <v>5076305</v>
      </c>
      <c r="N13" s="1">
        <v>5230767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6"/>
      <c r="FW13" s="6"/>
      <c r="FX13" s="6"/>
      <c r="FY13" s="7"/>
    </row>
    <row r="14" spans="1:181" ht="30" x14ac:dyDescent="0.25">
      <c r="A14" s="20" t="s">
        <v>33</v>
      </c>
      <c r="B14" s="19" t="s">
        <v>5</v>
      </c>
      <c r="C14" s="4">
        <v>160289</v>
      </c>
      <c r="D14" s="4">
        <v>185362</v>
      </c>
      <c r="E14" s="4">
        <v>184541</v>
      </c>
      <c r="F14" s="4">
        <v>159316</v>
      </c>
      <c r="G14" s="4">
        <v>184676</v>
      </c>
      <c r="H14" s="4">
        <v>81684</v>
      </c>
      <c r="I14" s="4">
        <v>122625</v>
      </c>
      <c r="J14" s="4">
        <v>183932</v>
      </c>
      <c r="K14" s="4">
        <v>232023</v>
      </c>
      <c r="L14" s="4">
        <v>212428</v>
      </c>
      <c r="M14" s="4">
        <v>302868</v>
      </c>
      <c r="N14" s="4">
        <v>364728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8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8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6"/>
      <c r="FW14" s="6"/>
      <c r="FX14" s="6"/>
    </row>
    <row r="15" spans="1:181" ht="15.75" x14ac:dyDescent="0.25">
      <c r="A15" s="20" t="s">
        <v>34</v>
      </c>
      <c r="B15" s="19" t="s">
        <v>6</v>
      </c>
      <c r="C15" s="4">
        <v>1371583</v>
      </c>
      <c r="D15" s="4">
        <v>1271097</v>
      </c>
      <c r="E15" s="4">
        <v>1387201</v>
      </c>
      <c r="F15" s="4">
        <v>1394971</v>
      </c>
      <c r="G15" s="4">
        <v>1418993</v>
      </c>
      <c r="H15" s="4">
        <v>1488897</v>
      </c>
      <c r="I15" s="4">
        <v>1563035</v>
      </c>
      <c r="J15" s="4">
        <v>1661118</v>
      </c>
      <c r="K15" s="4">
        <v>1666342</v>
      </c>
      <c r="L15" s="4">
        <v>1526332</v>
      </c>
      <c r="M15" s="4">
        <v>1778197</v>
      </c>
      <c r="N15" s="4">
        <v>1934907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8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8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6"/>
      <c r="FW15" s="6"/>
      <c r="FX15" s="6"/>
    </row>
    <row r="16" spans="1:181" ht="15.75" x14ac:dyDescent="0.25">
      <c r="A16" s="24"/>
      <c r="B16" s="25" t="s">
        <v>29</v>
      </c>
      <c r="C16" s="26">
        <f>+C13+C14+C15</f>
        <v>4272369</v>
      </c>
      <c r="D16" s="26">
        <f t="shared" ref="D16:K16" si="2">+D13+D14+D15</f>
        <v>4844754</v>
      </c>
      <c r="E16" s="26">
        <f t="shared" si="2"/>
        <v>4675363</v>
      </c>
      <c r="F16" s="26">
        <f t="shared" si="2"/>
        <v>5016960</v>
      </c>
      <c r="G16" s="26">
        <f t="shared" si="2"/>
        <v>4123798</v>
      </c>
      <c r="H16" s="26">
        <f t="shared" si="2"/>
        <v>4991778</v>
      </c>
      <c r="I16" s="26">
        <f t="shared" si="2"/>
        <v>5601567</v>
      </c>
      <c r="J16" s="26">
        <f t="shared" si="2"/>
        <v>6728698</v>
      </c>
      <c r="K16" s="26">
        <f t="shared" si="2"/>
        <v>6295943</v>
      </c>
      <c r="L16" s="26">
        <f t="shared" ref="L16:M16" si="3">+L13+L14+L15</f>
        <v>6184005</v>
      </c>
      <c r="M16" s="26">
        <f t="shared" si="3"/>
        <v>7157370</v>
      </c>
      <c r="N16" s="26">
        <f t="shared" ref="N16" si="4">+N13+N14+N15</f>
        <v>7530402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8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8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6"/>
      <c r="FW16" s="6"/>
      <c r="FX16" s="6"/>
    </row>
    <row r="17" spans="1:181" s="17" customFormat="1" ht="15.75" x14ac:dyDescent="0.25">
      <c r="A17" s="15" t="s">
        <v>35</v>
      </c>
      <c r="B17" s="16" t="s">
        <v>7</v>
      </c>
      <c r="C17" s="1">
        <f>C18+C19</f>
        <v>1098375</v>
      </c>
      <c r="D17" s="1">
        <f t="shared" ref="D17:K17" si="5">D18+D19</f>
        <v>1222203</v>
      </c>
      <c r="E17" s="1">
        <f t="shared" si="5"/>
        <v>1326563</v>
      </c>
      <c r="F17" s="1">
        <f t="shared" si="5"/>
        <v>1462281</v>
      </c>
      <c r="G17" s="1">
        <f t="shared" si="5"/>
        <v>1695174</v>
      </c>
      <c r="H17" s="1">
        <f t="shared" si="5"/>
        <v>1922853</v>
      </c>
      <c r="I17" s="1">
        <f t="shared" si="5"/>
        <v>2145675</v>
      </c>
      <c r="J17" s="1">
        <f t="shared" si="5"/>
        <v>2531608</v>
      </c>
      <c r="K17" s="1">
        <f t="shared" si="5"/>
        <v>2788242</v>
      </c>
      <c r="L17" s="1">
        <f t="shared" ref="L17:M17" si="6">L18+L19</f>
        <v>2270692</v>
      </c>
      <c r="M17" s="1">
        <f t="shared" si="6"/>
        <v>2503018</v>
      </c>
      <c r="N17" s="1">
        <f t="shared" ref="N17" si="7">N18+N19</f>
        <v>2649209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6"/>
      <c r="FW17" s="6"/>
      <c r="FX17" s="6"/>
      <c r="FY17" s="7"/>
    </row>
    <row r="18" spans="1:181" ht="15.75" x14ac:dyDescent="0.25">
      <c r="A18" s="18">
        <v>6.1</v>
      </c>
      <c r="B18" s="19" t="s">
        <v>8</v>
      </c>
      <c r="C18" s="4">
        <v>1016218</v>
      </c>
      <c r="D18" s="4">
        <v>1124458</v>
      </c>
      <c r="E18" s="4">
        <v>1242713</v>
      </c>
      <c r="F18" s="4">
        <v>1361529</v>
      </c>
      <c r="G18" s="4">
        <v>1579664</v>
      </c>
      <c r="H18" s="4">
        <v>1806692</v>
      </c>
      <c r="I18" s="4">
        <v>2030610</v>
      </c>
      <c r="J18" s="4">
        <v>2395442</v>
      </c>
      <c r="K18" s="4">
        <v>2658836</v>
      </c>
      <c r="L18" s="4">
        <v>2247792</v>
      </c>
      <c r="M18" s="4">
        <v>2463879</v>
      </c>
      <c r="N18" s="4">
        <v>2598278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6"/>
      <c r="FW18" s="6"/>
      <c r="FX18" s="6"/>
    </row>
    <row r="19" spans="1:181" ht="15.75" x14ac:dyDescent="0.25">
      <c r="A19" s="18">
        <v>6.2</v>
      </c>
      <c r="B19" s="19" t="s">
        <v>9</v>
      </c>
      <c r="C19" s="4">
        <v>82157</v>
      </c>
      <c r="D19" s="4">
        <v>97745</v>
      </c>
      <c r="E19" s="4">
        <v>83850</v>
      </c>
      <c r="F19" s="4">
        <v>100752</v>
      </c>
      <c r="G19" s="4">
        <v>115510</v>
      </c>
      <c r="H19" s="4">
        <v>116161</v>
      </c>
      <c r="I19" s="4">
        <v>115065</v>
      </c>
      <c r="J19" s="4">
        <v>136166</v>
      </c>
      <c r="K19" s="4">
        <v>129406</v>
      </c>
      <c r="L19" s="4">
        <v>22900</v>
      </c>
      <c r="M19" s="4">
        <v>39139</v>
      </c>
      <c r="N19" s="4">
        <v>50931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6"/>
      <c r="FW19" s="6"/>
      <c r="FX19" s="6"/>
    </row>
    <row r="20" spans="1:181" s="17" customFormat="1" ht="30" x14ac:dyDescent="0.25">
      <c r="A20" s="21" t="s">
        <v>36</v>
      </c>
      <c r="B20" s="23" t="s">
        <v>10</v>
      </c>
      <c r="C20" s="1">
        <f>SUM(C21:C27)</f>
        <v>813647</v>
      </c>
      <c r="D20" s="1">
        <f t="shared" ref="D20:N20" si="8">SUM(D21:D27)</f>
        <v>901861</v>
      </c>
      <c r="E20" s="1">
        <f t="shared" si="8"/>
        <v>951326</v>
      </c>
      <c r="F20" s="1">
        <f t="shared" si="8"/>
        <v>1045884</v>
      </c>
      <c r="G20" s="1">
        <f t="shared" si="8"/>
        <v>1132224</v>
      </c>
      <c r="H20" s="1">
        <f t="shared" si="8"/>
        <v>1100545</v>
      </c>
      <c r="I20" s="1">
        <f t="shared" si="8"/>
        <v>1079444</v>
      </c>
      <c r="J20" s="1">
        <f t="shared" si="8"/>
        <v>1110512</v>
      </c>
      <c r="K20" s="1">
        <f t="shared" si="8"/>
        <v>1139662</v>
      </c>
      <c r="L20" s="1">
        <f t="shared" si="8"/>
        <v>888642</v>
      </c>
      <c r="M20" s="1">
        <f t="shared" si="8"/>
        <v>1162461</v>
      </c>
      <c r="N20" s="1">
        <f t="shared" si="8"/>
        <v>1273283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6"/>
      <c r="FW20" s="6"/>
      <c r="FX20" s="6"/>
      <c r="FY20" s="7"/>
    </row>
    <row r="21" spans="1:181" ht="15.75" x14ac:dyDescent="0.25">
      <c r="A21" s="18">
        <v>7.1</v>
      </c>
      <c r="B21" s="19" t="s">
        <v>11</v>
      </c>
      <c r="C21" s="4">
        <v>237638</v>
      </c>
      <c r="D21" s="4">
        <v>280740</v>
      </c>
      <c r="E21" s="4">
        <v>299653</v>
      </c>
      <c r="F21" s="4">
        <v>332481</v>
      </c>
      <c r="G21" s="4">
        <v>324557</v>
      </c>
      <c r="H21" s="4">
        <v>274773</v>
      </c>
      <c r="I21" s="4">
        <v>283352</v>
      </c>
      <c r="J21" s="4">
        <v>282624</v>
      </c>
      <c r="K21" s="4">
        <v>257705</v>
      </c>
      <c r="L21" s="4">
        <v>208461</v>
      </c>
      <c r="M21" s="4">
        <v>288244</v>
      </c>
      <c r="N21" s="4">
        <v>330537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6"/>
      <c r="FW21" s="6"/>
      <c r="FX21" s="6"/>
    </row>
    <row r="22" spans="1:181" ht="15.75" x14ac:dyDescent="0.25">
      <c r="A22" s="18">
        <v>7.2</v>
      </c>
      <c r="B22" s="19" t="s">
        <v>12</v>
      </c>
      <c r="C22" s="4">
        <v>392312</v>
      </c>
      <c r="D22" s="4">
        <v>420137</v>
      </c>
      <c r="E22" s="4">
        <v>454700</v>
      </c>
      <c r="F22" s="4">
        <v>474433</v>
      </c>
      <c r="G22" s="4">
        <v>518463</v>
      </c>
      <c r="H22" s="4">
        <v>540244</v>
      </c>
      <c r="I22" s="4">
        <v>533160</v>
      </c>
      <c r="J22" s="4">
        <v>592732</v>
      </c>
      <c r="K22" s="4">
        <v>608827</v>
      </c>
      <c r="L22" s="4">
        <v>432344</v>
      </c>
      <c r="M22" s="4">
        <v>596136</v>
      </c>
      <c r="N22" s="4">
        <v>604340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6"/>
      <c r="FW22" s="6"/>
      <c r="FX22" s="6"/>
    </row>
    <row r="23" spans="1:181" ht="15.75" x14ac:dyDescent="0.25">
      <c r="A23" s="18">
        <v>7.3</v>
      </c>
      <c r="B23" s="19" t="s">
        <v>13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/>
      <c r="I23" s="4"/>
      <c r="J23" s="4"/>
      <c r="K23" s="4"/>
      <c r="L23" s="4"/>
      <c r="M23" s="4">
        <v>612</v>
      </c>
      <c r="N23" s="4">
        <v>654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6"/>
      <c r="FW23" s="6"/>
      <c r="FX23" s="6"/>
    </row>
    <row r="24" spans="1:181" ht="15.75" x14ac:dyDescent="0.25">
      <c r="A24" s="18">
        <v>7.4</v>
      </c>
      <c r="B24" s="19" t="s">
        <v>14</v>
      </c>
      <c r="C24" s="4">
        <v>1373</v>
      </c>
      <c r="D24" s="4">
        <v>1285</v>
      </c>
      <c r="E24" s="4">
        <v>659</v>
      </c>
      <c r="F24" s="4">
        <v>2153</v>
      </c>
      <c r="G24" s="4">
        <v>4737</v>
      </c>
      <c r="H24" s="4">
        <v>6102</v>
      </c>
      <c r="I24" s="4">
        <v>9158</v>
      </c>
      <c r="J24" s="4">
        <v>4479</v>
      </c>
      <c r="K24" s="4">
        <v>7418</v>
      </c>
      <c r="L24" s="4">
        <v>1090</v>
      </c>
      <c r="M24" s="4">
        <v>1447</v>
      </c>
      <c r="N24" s="4">
        <v>3525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6"/>
      <c r="FW24" s="6"/>
      <c r="FX24" s="6"/>
    </row>
    <row r="25" spans="1:181" ht="15.75" x14ac:dyDescent="0.25">
      <c r="A25" s="18">
        <v>7.5</v>
      </c>
      <c r="B25" s="19" t="s">
        <v>15</v>
      </c>
      <c r="C25" s="4">
        <v>22315</v>
      </c>
      <c r="D25" s="4">
        <v>25425</v>
      </c>
      <c r="E25" s="4">
        <v>14995</v>
      </c>
      <c r="F25" s="4">
        <v>20070</v>
      </c>
      <c r="G25" s="4">
        <v>19984</v>
      </c>
      <c r="H25" s="4">
        <v>29353</v>
      </c>
      <c r="I25" s="4">
        <v>29372</v>
      </c>
      <c r="J25" s="4">
        <v>23820</v>
      </c>
      <c r="K25" s="4">
        <v>28586</v>
      </c>
      <c r="L25" s="4">
        <v>21105</v>
      </c>
      <c r="M25" s="4">
        <v>26948</v>
      </c>
      <c r="N25" s="4">
        <v>28576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6"/>
      <c r="FW25" s="6"/>
      <c r="FX25" s="6"/>
    </row>
    <row r="26" spans="1:181" ht="15.75" x14ac:dyDescent="0.25">
      <c r="A26" s="18">
        <v>7.6</v>
      </c>
      <c r="B26" s="19" t="s">
        <v>16</v>
      </c>
      <c r="C26" s="4">
        <v>329</v>
      </c>
      <c r="D26" s="4">
        <v>320</v>
      </c>
      <c r="E26" s="4">
        <v>279</v>
      </c>
      <c r="F26" s="4">
        <v>218</v>
      </c>
      <c r="G26" s="4">
        <v>218</v>
      </c>
      <c r="H26" s="4">
        <v>230</v>
      </c>
      <c r="I26" s="4">
        <v>128</v>
      </c>
      <c r="J26" s="4">
        <v>305</v>
      </c>
      <c r="K26" s="4">
        <v>308</v>
      </c>
      <c r="L26" s="4">
        <v>183</v>
      </c>
      <c r="M26" s="4">
        <v>357</v>
      </c>
      <c r="N26" s="4">
        <v>368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6"/>
      <c r="FW26" s="6"/>
      <c r="FX26" s="6"/>
    </row>
    <row r="27" spans="1:181" ht="30" x14ac:dyDescent="0.25">
      <c r="A27" s="18">
        <v>7.7</v>
      </c>
      <c r="B27" s="19" t="s">
        <v>17</v>
      </c>
      <c r="C27" s="4">
        <v>159680</v>
      </c>
      <c r="D27" s="4">
        <v>173954</v>
      </c>
      <c r="E27" s="4">
        <v>181040</v>
      </c>
      <c r="F27" s="4">
        <v>216529</v>
      </c>
      <c r="G27" s="4">
        <v>264265</v>
      </c>
      <c r="H27" s="4">
        <v>249843</v>
      </c>
      <c r="I27" s="4">
        <v>224274</v>
      </c>
      <c r="J27" s="4">
        <v>206552</v>
      </c>
      <c r="K27" s="4">
        <v>236818</v>
      </c>
      <c r="L27" s="4">
        <v>225459</v>
      </c>
      <c r="M27" s="4">
        <v>248717</v>
      </c>
      <c r="N27" s="4">
        <v>305283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6"/>
      <c r="FW27" s="6"/>
      <c r="FX27" s="6"/>
    </row>
    <row r="28" spans="1:181" ht="15.75" x14ac:dyDescent="0.25">
      <c r="A28" s="20" t="s">
        <v>37</v>
      </c>
      <c r="B28" s="19" t="s">
        <v>18</v>
      </c>
      <c r="C28" s="4">
        <v>407843</v>
      </c>
      <c r="D28" s="4">
        <v>445363</v>
      </c>
      <c r="E28" s="4">
        <v>458389</v>
      </c>
      <c r="F28" s="4">
        <v>484056</v>
      </c>
      <c r="G28" s="4">
        <v>596548</v>
      </c>
      <c r="H28" s="4">
        <v>587352</v>
      </c>
      <c r="I28" s="4">
        <v>612920</v>
      </c>
      <c r="J28" s="4">
        <v>610395</v>
      </c>
      <c r="K28" s="4">
        <v>647286</v>
      </c>
      <c r="L28" s="4">
        <v>664312</v>
      </c>
      <c r="M28" s="4">
        <v>643482</v>
      </c>
      <c r="N28" s="4">
        <v>699843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6"/>
      <c r="FW28" s="6"/>
      <c r="FX28" s="6"/>
    </row>
    <row r="29" spans="1:181" ht="30" x14ac:dyDescent="0.25">
      <c r="A29" s="20" t="s">
        <v>38</v>
      </c>
      <c r="B29" s="19" t="s">
        <v>19</v>
      </c>
      <c r="C29" s="4">
        <v>992301</v>
      </c>
      <c r="D29" s="4">
        <v>1070974</v>
      </c>
      <c r="E29" s="4">
        <v>1136212</v>
      </c>
      <c r="F29" s="4">
        <v>1283995</v>
      </c>
      <c r="G29" s="4">
        <v>1344142</v>
      </c>
      <c r="H29" s="4">
        <v>1458926</v>
      </c>
      <c r="I29" s="4">
        <v>1606722</v>
      </c>
      <c r="J29" s="4">
        <v>1628435</v>
      </c>
      <c r="K29" s="4">
        <v>1690381</v>
      </c>
      <c r="L29" s="4">
        <v>1634543</v>
      </c>
      <c r="M29" s="4">
        <v>1843250</v>
      </c>
      <c r="N29" s="4">
        <v>2046037</v>
      </c>
      <c r="O29" s="10"/>
      <c r="P29" s="1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6"/>
      <c r="FW29" s="6"/>
      <c r="FX29" s="6"/>
    </row>
    <row r="30" spans="1:181" ht="15.75" x14ac:dyDescent="0.25">
      <c r="A30" s="20" t="s">
        <v>39</v>
      </c>
      <c r="B30" s="19" t="s">
        <v>54</v>
      </c>
      <c r="C30" s="4">
        <v>757532</v>
      </c>
      <c r="D30" s="4">
        <v>660874</v>
      </c>
      <c r="E30" s="4">
        <v>612617</v>
      </c>
      <c r="F30" s="4">
        <v>716753</v>
      </c>
      <c r="G30" s="4">
        <v>641663</v>
      </c>
      <c r="H30" s="4">
        <v>671507</v>
      </c>
      <c r="I30" s="4">
        <v>1044521</v>
      </c>
      <c r="J30" s="4">
        <v>984733</v>
      </c>
      <c r="K30" s="4">
        <v>887422</v>
      </c>
      <c r="L30" s="4">
        <v>861796</v>
      </c>
      <c r="M30" s="4">
        <v>942614</v>
      </c>
      <c r="N30" s="4">
        <v>1033824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6"/>
      <c r="FW30" s="6"/>
      <c r="FX30" s="6"/>
    </row>
    <row r="31" spans="1:181" ht="15.75" x14ac:dyDescent="0.25">
      <c r="A31" s="20" t="s">
        <v>40</v>
      </c>
      <c r="B31" s="19" t="s">
        <v>20</v>
      </c>
      <c r="C31" s="4">
        <v>692367</v>
      </c>
      <c r="D31" s="4">
        <v>776851</v>
      </c>
      <c r="E31" s="4">
        <v>848327</v>
      </c>
      <c r="F31" s="4">
        <v>908255</v>
      </c>
      <c r="G31" s="4">
        <v>885468</v>
      </c>
      <c r="H31" s="4">
        <v>893169</v>
      </c>
      <c r="I31" s="4">
        <v>754488</v>
      </c>
      <c r="J31" s="4">
        <v>1065265</v>
      </c>
      <c r="K31" s="4">
        <v>1330567</v>
      </c>
      <c r="L31" s="4">
        <v>1245510</v>
      </c>
      <c r="M31" s="4">
        <v>1289266</v>
      </c>
      <c r="N31" s="4">
        <v>1457456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6"/>
      <c r="FW31" s="6"/>
      <c r="FX31" s="6"/>
    </row>
    <row r="32" spans="1:181" ht="15.75" x14ac:dyDescent="0.25">
      <c r="A32" s="24"/>
      <c r="B32" s="25" t="s">
        <v>30</v>
      </c>
      <c r="C32" s="26">
        <f>C17+C20+C28+C29+C30+C31</f>
        <v>4762065</v>
      </c>
      <c r="D32" s="26">
        <f t="shared" ref="D32:G32" si="9">D17+D20+D28+D29+D30+D31</f>
        <v>5078126</v>
      </c>
      <c r="E32" s="26">
        <f t="shared" si="9"/>
        <v>5333434</v>
      </c>
      <c r="F32" s="26">
        <f t="shared" si="9"/>
        <v>5901224</v>
      </c>
      <c r="G32" s="26">
        <f t="shared" si="9"/>
        <v>6295219</v>
      </c>
      <c r="H32" s="26">
        <f t="shared" ref="H32:I32" si="10">H17+H20+H28+H29+H30+H31</f>
        <v>6634352</v>
      </c>
      <c r="I32" s="26">
        <f t="shared" si="10"/>
        <v>7243770</v>
      </c>
      <c r="J32" s="26">
        <f t="shared" ref="J32:K32" si="11">J17+J20+J28+J29+J30+J31</f>
        <v>7930948</v>
      </c>
      <c r="K32" s="26">
        <f t="shared" si="11"/>
        <v>8483560</v>
      </c>
      <c r="L32" s="26">
        <f t="shared" ref="L32:M32" si="12">L17+L20+L28+L29+L30+L31</f>
        <v>7565495</v>
      </c>
      <c r="M32" s="26">
        <f t="shared" si="12"/>
        <v>8384091</v>
      </c>
      <c r="N32" s="26">
        <f t="shared" ref="N32" si="13">N17+N20+N28+N29+N30+N31</f>
        <v>9159652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6"/>
      <c r="FW32" s="6"/>
      <c r="FX32" s="6"/>
    </row>
    <row r="33" spans="1:181" s="17" customFormat="1" ht="15.75" x14ac:dyDescent="0.25">
      <c r="A33" s="27" t="s">
        <v>27</v>
      </c>
      <c r="B33" s="28" t="s">
        <v>51</v>
      </c>
      <c r="C33" s="29">
        <f t="shared" ref="C33:H33" si="14">C6+C11+C13+C14+C15+C17+C20+C28+C29+C30+C31</f>
        <v>12559547</v>
      </c>
      <c r="D33" s="29">
        <f t="shared" si="14"/>
        <v>13658199</v>
      </c>
      <c r="E33" s="29">
        <f t="shared" si="14"/>
        <v>13651686</v>
      </c>
      <c r="F33" s="29">
        <f t="shared" si="14"/>
        <v>15529057</v>
      </c>
      <c r="G33" s="29">
        <f t="shared" si="14"/>
        <v>14109117</v>
      </c>
      <c r="H33" s="29">
        <f t="shared" si="14"/>
        <v>15580953</v>
      </c>
      <c r="I33" s="29">
        <f t="shared" ref="I33:K33" si="15">I6+I11+I13+I14+I15+I17+I20+I28+I29+I30+I31</f>
        <v>16845273</v>
      </c>
      <c r="J33" s="29">
        <f t="shared" si="15"/>
        <v>18604636</v>
      </c>
      <c r="K33" s="29">
        <f t="shared" si="15"/>
        <v>18705701</v>
      </c>
      <c r="L33" s="29">
        <f t="shared" ref="L33:M33" si="16">L6+L11+L13+L14+L15+L17+L20+L28+L29+L30+L31</f>
        <v>17518059</v>
      </c>
      <c r="M33" s="29">
        <f t="shared" si="16"/>
        <v>19761147</v>
      </c>
      <c r="N33" s="29">
        <f t="shared" ref="N33" si="17">N6+N11+N13+N14+N15+N17+N20+N28+N29+N30+N31</f>
        <v>21243689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6"/>
      <c r="FW33" s="6"/>
      <c r="FX33" s="6"/>
      <c r="FY33" s="7"/>
    </row>
    <row r="34" spans="1:181" ht="15.75" x14ac:dyDescent="0.25">
      <c r="A34" s="22" t="s">
        <v>43</v>
      </c>
      <c r="B34" s="5" t="s">
        <v>25</v>
      </c>
      <c r="C34" s="3">
        <f>GSVA_const!C34</f>
        <v>1511500</v>
      </c>
      <c r="D34" s="3">
        <f>GSVA_const!D34</f>
        <v>1697187</v>
      </c>
      <c r="E34" s="3">
        <f>GSVA_const!E34</f>
        <v>1751335</v>
      </c>
      <c r="F34" s="3">
        <f>GSVA_const!F34</f>
        <v>1850523</v>
      </c>
      <c r="G34" s="3">
        <f>GSVA_const!G34</f>
        <v>2018140</v>
      </c>
      <c r="H34" s="3">
        <f>GSVA_const!H34</f>
        <v>2455063</v>
      </c>
      <c r="I34" s="3">
        <f>GSVA_const!I34</f>
        <v>2620112</v>
      </c>
      <c r="J34" s="3">
        <f>GSVA_const!J34</f>
        <v>2619256</v>
      </c>
      <c r="K34" s="3">
        <f>GSVA_const!K34</f>
        <v>2718222</v>
      </c>
      <c r="L34" s="3">
        <f>GSVA_const!L34</f>
        <v>2759890</v>
      </c>
      <c r="M34" s="4">
        <f>GSVA_const!M34</f>
        <v>3220110</v>
      </c>
      <c r="N34" s="4">
        <f>GSVA_const!N34</f>
        <v>3532886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</row>
    <row r="35" spans="1:181" ht="15.75" x14ac:dyDescent="0.25">
      <c r="A35" s="22" t="s">
        <v>44</v>
      </c>
      <c r="B35" s="5" t="s">
        <v>24</v>
      </c>
      <c r="C35" s="3">
        <f>GSVA_const!C35</f>
        <v>332700</v>
      </c>
      <c r="D35" s="3">
        <f>GSVA_const!D35</f>
        <v>402757</v>
      </c>
      <c r="E35" s="3">
        <f>GSVA_const!E35</f>
        <v>342088</v>
      </c>
      <c r="F35" s="3">
        <f>GSVA_const!F35</f>
        <v>322780</v>
      </c>
      <c r="G35" s="3">
        <f>GSVA_const!G35</f>
        <v>304145</v>
      </c>
      <c r="H35" s="3">
        <f>GSVA_const!H35</f>
        <v>399704</v>
      </c>
      <c r="I35" s="3">
        <f>GSVA_const!I35</f>
        <v>308078</v>
      </c>
      <c r="J35" s="3">
        <f>GSVA_const!J35</f>
        <v>353746</v>
      </c>
      <c r="K35" s="3">
        <f>GSVA_const!K35</f>
        <v>432656</v>
      </c>
      <c r="L35" s="3">
        <f>GSVA_const!L35</f>
        <v>593432</v>
      </c>
      <c r="M35" s="4">
        <f>GSVA_const!M35</f>
        <v>1057883</v>
      </c>
      <c r="N35" s="4">
        <f>GSVA_const!N35</f>
        <v>1208060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</row>
    <row r="36" spans="1:181" ht="15.75" x14ac:dyDescent="0.25">
      <c r="A36" s="30" t="s">
        <v>45</v>
      </c>
      <c r="B36" s="31" t="s">
        <v>63</v>
      </c>
      <c r="C36" s="26">
        <f>C33+C34-C35</f>
        <v>13738347</v>
      </c>
      <c r="D36" s="26">
        <f t="shared" ref="D36:M36" si="18">D33+D34-D35</f>
        <v>14952629</v>
      </c>
      <c r="E36" s="26">
        <f t="shared" si="18"/>
        <v>15060933</v>
      </c>
      <c r="F36" s="26">
        <f t="shared" si="18"/>
        <v>17056800</v>
      </c>
      <c r="G36" s="26">
        <f t="shared" si="18"/>
        <v>15823112</v>
      </c>
      <c r="H36" s="26">
        <f t="shared" si="18"/>
        <v>17636312</v>
      </c>
      <c r="I36" s="26">
        <f t="shared" si="18"/>
        <v>19157307</v>
      </c>
      <c r="J36" s="26">
        <f t="shared" si="18"/>
        <v>20870146</v>
      </c>
      <c r="K36" s="26">
        <f t="shared" si="18"/>
        <v>20991267</v>
      </c>
      <c r="L36" s="26">
        <f t="shared" si="18"/>
        <v>19684517</v>
      </c>
      <c r="M36" s="26">
        <f t="shared" si="18"/>
        <v>21923374</v>
      </c>
      <c r="N36" s="26">
        <f t="shared" ref="N36" si="19">N33+N34-N35</f>
        <v>23568515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</row>
    <row r="37" spans="1:181" ht="15.75" x14ac:dyDescent="0.25">
      <c r="A37" s="22" t="s">
        <v>46</v>
      </c>
      <c r="B37" s="5" t="s">
        <v>42</v>
      </c>
      <c r="C37" s="3">
        <f>GSVA_cur!C37</f>
        <v>333020</v>
      </c>
      <c r="D37" s="3">
        <f>GSVA_cur!D37</f>
        <v>338480</v>
      </c>
      <c r="E37" s="3">
        <f>GSVA_cur!E37</f>
        <v>344020</v>
      </c>
      <c r="F37" s="3">
        <f>GSVA_cur!F37</f>
        <v>349660</v>
      </c>
      <c r="G37" s="3">
        <f>GSVA_cur!G37</f>
        <v>355380</v>
      </c>
      <c r="H37" s="3">
        <f>GSVA_cur!H37</f>
        <v>361210</v>
      </c>
      <c r="I37" s="3">
        <f>GSVA_cur!I37</f>
        <v>366460</v>
      </c>
      <c r="J37" s="3">
        <f>GSVA_cur!J37</f>
        <v>371800</v>
      </c>
      <c r="K37" s="3">
        <f>GSVA_cur!K37</f>
        <v>377150</v>
      </c>
      <c r="L37" s="3">
        <f>GSVA_cur!L37</f>
        <v>382490</v>
      </c>
      <c r="M37" s="3">
        <f>GSVA_cur!M37</f>
        <v>387620</v>
      </c>
      <c r="N37" s="3">
        <f>GSVA_cur!N37</f>
        <v>392590</v>
      </c>
      <c r="O37" s="6"/>
      <c r="P37" s="6"/>
    </row>
    <row r="38" spans="1:181" ht="15.75" x14ac:dyDescent="0.25">
      <c r="A38" s="30" t="s">
        <v>47</v>
      </c>
      <c r="B38" s="31" t="s">
        <v>64</v>
      </c>
      <c r="C38" s="26">
        <f>C36/C37*1000</f>
        <v>41253.819590414991</v>
      </c>
      <c r="D38" s="26">
        <f t="shared" ref="D38:M38" si="20">D36/D37*1000</f>
        <v>44175.812455684238</v>
      </c>
      <c r="E38" s="26">
        <f t="shared" si="20"/>
        <v>43779.236672286497</v>
      </c>
      <c r="F38" s="26">
        <f t="shared" si="20"/>
        <v>48781.101641594694</v>
      </c>
      <c r="G38" s="26">
        <f t="shared" si="20"/>
        <v>44524.486465192189</v>
      </c>
      <c r="H38" s="26">
        <f t="shared" si="20"/>
        <v>48825.647130478115</v>
      </c>
      <c r="I38" s="26">
        <f t="shared" si="20"/>
        <v>52276.665938983788</v>
      </c>
      <c r="J38" s="26">
        <f t="shared" si="20"/>
        <v>56132.721893491122</v>
      </c>
      <c r="K38" s="26">
        <f t="shared" si="20"/>
        <v>55657.608378629193</v>
      </c>
      <c r="L38" s="26">
        <f t="shared" si="20"/>
        <v>51464.135010065627</v>
      </c>
      <c r="M38" s="26">
        <f t="shared" si="20"/>
        <v>56558.934007533157</v>
      </c>
      <c r="N38" s="26">
        <f t="shared" ref="N38" si="21">N36/N37*1000</f>
        <v>60033.406352683465</v>
      </c>
      <c r="O38" s="8"/>
      <c r="P38" s="8"/>
      <c r="BQ38" s="9"/>
      <c r="BR38" s="9"/>
      <c r="BS38" s="9"/>
      <c r="BT38" s="9"/>
    </row>
    <row r="39" spans="1:181" x14ac:dyDescent="0.25">
      <c r="A39" s="2" t="s">
        <v>74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6" max="1048575" man="1"/>
    <brk id="28" max="1048575" man="1"/>
    <brk id="44" max="1048575" man="1"/>
    <brk id="108" max="95" man="1"/>
    <brk id="144" max="1048575" man="1"/>
    <brk id="168" max="1048575" man="1"/>
    <brk id="176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2024-04-12T07:18:04Z</dcterms:modified>
</cp:coreProperties>
</file>