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0E6E342E-7C6B-435F-9F9C-3DB7987A45F1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34" i="12" l="1"/>
  <c r="O35" i="12"/>
  <c r="O37" i="12"/>
  <c r="O34" i="11"/>
  <c r="O35" i="11"/>
  <c r="O37" i="11"/>
  <c r="O37" i="1"/>
  <c r="I2" i="1" l="1"/>
  <c r="I2" i="11"/>
  <c r="I2" i="12"/>
  <c r="I2" i="10"/>
  <c r="O20" i="1" l="1"/>
  <c r="O20" i="11"/>
  <c r="O20" i="12"/>
  <c r="O20" i="10"/>
  <c r="O17" i="1"/>
  <c r="O17" i="11"/>
  <c r="O17" i="12"/>
  <c r="O17" i="10"/>
  <c r="O16" i="1"/>
  <c r="O16" i="11"/>
  <c r="O16" i="12"/>
  <c r="O16" i="10"/>
  <c r="O6" i="1"/>
  <c r="O6" i="11"/>
  <c r="O6" i="12"/>
  <c r="O6" i="10"/>
  <c r="O12" i="10" s="1"/>
  <c r="O32" i="12" l="1"/>
  <c r="O32" i="11"/>
  <c r="O33" i="12"/>
  <c r="O36" i="12" s="1"/>
  <c r="O38" i="12" s="1"/>
  <c r="O33" i="11"/>
  <c r="O36" i="11" s="1"/>
  <c r="O38" i="11" s="1"/>
  <c r="O12" i="11"/>
  <c r="O12" i="12"/>
  <c r="O32" i="1"/>
  <c r="O33" i="1"/>
  <c r="O12" i="1"/>
  <c r="O32" i="10"/>
  <c r="O33" i="10"/>
  <c r="N34" i="12"/>
  <c r="N35" i="12"/>
  <c r="N37" i="12"/>
  <c r="N20" i="12"/>
  <c r="N34" i="11"/>
  <c r="N35" i="11"/>
  <c r="N37" i="11"/>
  <c r="N20" i="11"/>
  <c r="N37" i="1"/>
  <c r="N20" i="1"/>
  <c r="N20" i="10"/>
  <c r="N16" i="1"/>
  <c r="N17" i="1"/>
  <c r="N16" i="11"/>
  <c r="N17" i="11"/>
  <c r="N16" i="12"/>
  <c r="N17" i="12"/>
  <c r="N16" i="10"/>
  <c r="N17" i="10"/>
  <c r="N6" i="1"/>
  <c r="N6" i="11"/>
  <c r="N6" i="12"/>
  <c r="N6" i="10"/>
  <c r="N12" i="12" l="1"/>
  <c r="N32" i="11"/>
  <c r="N32" i="1"/>
  <c r="O36" i="1"/>
  <c r="N12" i="1"/>
  <c r="O36" i="10"/>
  <c r="N12" i="10"/>
  <c r="N32" i="12"/>
  <c r="N33" i="12"/>
  <c r="N33" i="11"/>
  <c r="N36" i="11" s="1"/>
  <c r="N12" i="11"/>
  <c r="N33" i="1"/>
  <c r="N32" i="10"/>
  <c r="N33" i="10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M37" i="1"/>
  <c r="N36" i="12" l="1"/>
  <c r="O38" i="1"/>
  <c r="O38" i="10"/>
  <c r="N38" i="11"/>
  <c r="N36" i="1"/>
  <c r="N36" i="10"/>
  <c r="M20" i="1"/>
  <c r="M20" i="11"/>
  <c r="M20" i="12"/>
  <c r="M20" i="10"/>
  <c r="M16" i="1"/>
  <c r="M17" i="1"/>
  <c r="M16" i="11"/>
  <c r="M17" i="11"/>
  <c r="M16" i="12"/>
  <c r="M17" i="12"/>
  <c r="M16" i="10"/>
  <c r="M17" i="10"/>
  <c r="M6" i="1"/>
  <c r="M6" i="11"/>
  <c r="M6" i="12"/>
  <c r="M6" i="10"/>
  <c r="N38" i="12" l="1"/>
  <c r="M12" i="12"/>
  <c r="M12" i="11"/>
  <c r="M12" i="1"/>
  <c r="N38" i="1"/>
  <c r="N38" i="10"/>
  <c r="M32" i="12"/>
  <c r="M33" i="12"/>
  <c r="M32" i="11"/>
  <c r="M33" i="11"/>
  <c r="M33" i="1"/>
  <c r="M32" i="1"/>
  <c r="M32" i="10"/>
  <c r="M33" i="10"/>
  <c r="M12" i="10"/>
  <c r="D37" i="1"/>
  <c r="E37" i="1"/>
  <c r="F37" i="1"/>
  <c r="G37" i="1"/>
  <c r="H37" i="1"/>
  <c r="I37" i="1"/>
  <c r="J37" i="1"/>
  <c r="K37" i="1"/>
  <c r="L37" i="1"/>
  <c r="M36" i="12" l="1"/>
  <c r="M36" i="11"/>
  <c r="M38" i="11" s="1"/>
  <c r="M36" i="1"/>
  <c r="M36" i="10"/>
  <c r="L20" i="1"/>
  <c r="L20" i="11"/>
  <c r="L20" i="12"/>
  <c r="L20" i="10"/>
  <c r="L16" i="1"/>
  <c r="L17" i="1"/>
  <c r="L16" i="11"/>
  <c r="L17" i="11"/>
  <c r="L16" i="12"/>
  <c r="L17" i="12"/>
  <c r="L16" i="10"/>
  <c r="L17" i="10"/>
  <c r="L6" i="1"/>
  <c r="L6" i="11"/>
  <c r="L6" i="12"/>
  <c r="L6" i="10"/>
  <c r="L12" i="10" s="1"/>
  <c r="M38" i="12" l="1"/>
  <c r="L12" i="1"/>
  <c r="M38" i="1"/>
  <c r="M38" i="10"/>
  <c r="L12" i="12"/>
  <c r="L33" i="11"/>
  <c r="L33" i="10"/>
  <c r="L32" i="10"/>
  <c r="L33" i="1"/>
  <c r="L32" i="12"/>
  <c r="L33" i="12"/>
  <c r="L32" i="11"/>
  <c r="L32" i="1"/>
  <c r="L12" i="11"/>
  <c r="J20" i="1"/>
  <c r="K20" i="1"/>
  <c r="J20" i="11"/>
  <c r="K20" i="11"/>
  <c r="J20" i="12"/>
  <c r="K20" i="12"/>
  <c r="J20" i="10"/>
  <c r="K20" i="10"/>
  <c r="J17" i="1"/>
  <c r="K17" i="1"/>
  <c r="J17" i="11"/>
  <c r="K17" i="11"/>
  <c r="J17" i="12"/>
  <c r="K17" i="12"/>
  <c r="J17" i="10"/>
  <c r="K17" i="10"/>
  <c r="J16" i="1"/>
  <c r="K16" i="1"/>
  <c r="J16" i="11"/>
  <c r="K16" i="11"/>
  <c r="J16" i="12"/>
  <c r="K16" i="12"/>
  <c r="J16" i="10"/>
  <c r="K16" i="10"/>
  <c r="J6" i="1"/>
  <c r="J12" i="1" s="1"/>
  <c r="K6" i="1"/>
  <c r="K12" i="1" s="1"/>
  <c r="J6" i="11"/>
  <c r="K6" i="11"/>
  <c r="J6" i="12"/>
  <c r="K6" i="12"/>
  <c r="J6" i="10"/>
  <c r="K6" i="10"/>
  <c r="L36" i="12" l="1"/>
  <c r="L38" i="12" s="1"/>
  <c r="L36" i="11"/>
  <c r="L36" i="1"/>
  <c r="L36" i="10"/>
  <c r="K12" i="12"/>
  <c r="K32" i="12"/>
  <c r="K33" i="12"/>
  <c r="K36" i="12" s="1"/>
  <c r="K38" i="12" s="1"/>
  <c r="K32" i="11"/>
  <c r="K12" i="11"/>
  <c r="K33" i="11"/>
  <c r="K36" i="11" s="1"/>
  <c r="K38" i="11" s="1"/>
  <c r="K32" i="1"/>
  <c r="K33" i="1"/>
  <c r="K32" i="10"/>
  <c r="K12" i="10"/>
  <c r="J12" i="10"/>
  <c r="K33" i="10"/>
  <c r="J32" i="12"/>
  <c r="J33" i="12"/>
  <c r="J36" i="12" s="1"/>
  <c r="J38" i="12" s="1"/>
  <c r="J12" i="12"/>
  <c r="J33" i="11"/>
  <c r="J36" i="11" s="1"/>
  <c r="J38" i="11" s="1"/>
  <c r="J32" i="11"/>
  <c r="J12" i="11"/>
  <c r="J32" i="1"/>
  <c r="J33" i="1"/>
  <c r="J32" i="10"/>
  <c r="J33" i="10"/>
  <c r="L38" i="11" l="1"/>
  <c r="L38" i="1"/>
  <c r="L38" i="10"/>
  <c r="K36" i="1"/>
  <c r="J36" i="1"/>
  <c r="K36" i="10"/>
  <c r="J36" i="10"/>
  <c r="J38" i="10" s="1"/>
  <c r="J38" i="1" l="1"/>
  <c r="K38" i="1"/>
  <c r="K38" i="10"/>
  <c r="C37" i="12"/>
  <c r="C35" i="12"/>
  <c r="C34" i="12"/>
  <c r="I20" i="1"/>
  <c r="I20" i="11"/>
  <c r="I20" i="12"/>
  <c r="I20" i="10"/>
  <c r="I17" i="1"/>
  <c r="I17" i="11"/>
  <c r="I17" i="12"/>
  <c r="I17" i="10"/>
  <c r="I16" i="1"/>
  <c r="I16" i="11"/>
  <c r="I16" i="12"/>
  <c r="I16" i="10"/>
  <c r="I6" i="1"/>
  <c r="I12" i="1" s="1"/>
  <c r="I6" i="11"/>
  <c r="I6" i="12"/>
  <c r="I6" i="10"/>
  <c r="I12" i="11" l="1"/>
  <c r="I12" i="10"/>
  <c r="I32" i="12"/>
  <c r="I33" i="12"/>
  <c r="I36" i="12" s="1"/>
  <c r="I38" i="12" s="1"/>
  <c r="I12" i="12"/>
  <c r="I32" i="11"/>
  <c r="I33" i="11"/>
  <c r="I36" i="11" s="1"/>
  <c r="I38" i="11" s="1"/>
  <c r="I33" i="1"/>
  <c r="I32" i="1"/>
  <c r="I32" i="10"/>
  <c r="I33" i="10"/>
  <c r="H20" i="12"/>
  <c r="C37" i="11"/>
  <c r="C35" i="11"/>
  <c r="C34" i="11"/>
  <c r="H20" i="11"/>
  <c r="C37" i="1"/>
  <c r="H20" i="1"/>
  <c r="H20" i="10"/>
  <c r="I36" i="1" l="1"/>
  <c r="I36" i="10"/>
  <c r="H17" i="1"/>
  <c r="H17" i="11"/>
  <c r="H17" i="12"/>
  <c r="H17" i="10"/>
  <c r="H16" i="1"/>
  <c r="H16" i="11"/>
  <c r="H16" i="12"/>
  <c r="H16" i="10"/>
  <c r="H6" i="1"/>
  <c r="H12" i="1" s="1"/>
  <c r="H6" i="11"/>
  <c r="H6" i="12"/>
  <c r="H6" i="10"/>
  <c r="I38" i="1" l="1"/>
  <c r="H32" i="12"/>
  <c r="H32" i="11"/>
  <c r="H12" i="11"/>
  <c r="H32" i="1"/>
  <c r="H32" i="10"/>
  <c r="H12" i="10"/>
  <c r="I38" i="10"/>
  <c r="H33" i="12"/>
  <c r="H36" i="12" s="1"/>
  <c r="H38" i="12" s="1"/>
  <c r="H12" i="12"/>
  <c r="H33" i="11"/>
  <c r="H36" i="11" s="1"/>
  <c r="H38" i="11" s="1"/>
  <c r="H33" i="1"/>
  <c r="H33" i="10"/>
  <c r="G20" i="11"/>
  <c r="F20" i="11"/>
  <c r="E20" i="11"/>
  <c r="D20" i="11"/>
  <c r="C20" i="11"/>
  <c r="G17" i="11"/>
  <c r="F17" i="11"/>
  <c r="E17" i="11"/>
  <c r="D17" i="11"/>
  <c r="C17" i="11"/>
  <c r="G16" i="11"/>
  <c r="F16" i="11"/>
  <c r="E16" i="11"/>
  <c r="D16" i="11"/>
  <c r="C16" i="11"/>
  <c r="G6" i="11"/>
  <c r="F6" i="11"/>
  <c r="E6" i="11"/>
  <c r="D6" i="11"/>
  <c r="C6" i="11"/>
  <c r="G20" i="12"/>
  <c r="F20" i="12"/>
  <c r="E20" i="12"/>
  <c r="D20" i="12"/>
  <c r="C20" i="12"/>
  <c r="G17" i="12"/>
  <c r="F17" i="12"/>
  <c r="E17" i="12"/>
  <c r="D17" i="12"/>
  <c r="C17" i="12"/>
  <c r="G16" i="12"/>
  <c r="F16" i="12"/>
  <c r="E16" i="12"/>
  <c r="D16" i="12"/>
  <c r="C16" i="12"/>
  <c r="G6" i="12"/>
  <c r="F6" i="12"/>
  <c r="E6" i="12"/>
  <c r="D6" i="12"/>
  <c r="C6" i="12"/>
  <c r="D32" i="12" l="1"/>
  <c r="G12" i="12"/>
  <c r="C12" i="12"/>
  <c r="E12" i="12"/>
  <c r="D12" i="11"/>
  <c r="C12" i="11"/>
  <c r="H36" i="1"/>
  <c r="H38" i="1" s="1"/>
  <c r="H36" i="10"/>
  <c r="D33" i="12"/>
  <c r="D36" i="12" s="1"/>
  <c r="D38" i="12" s="1"/>
  <c r="E32" i="12"/>
  <c r="E33" i="11"/>
  <c r="E36" i="11" s="1"/>
  <c r="E38" i="11" s="1"/>
  <c r="C32" i="12"/>
  <c r="F33" i="12"/>
  <c r="F36" i="12" s="1"/>
  <c r="F38" i="12" s="1"/>
  <c r="D12" i="12"/>
  <c r="E32" i="11"/>
  <c r="G33" i="11"/>
  <c r="G36" i="11" s="1"/>
  <c r="G38" i="11" s="1"/>
  <c r="F32" i="11"/>
  <c r="C33" i="11"/>
  <c r="F33" i="11"/>
  <c r="F36" i="11" s="1"/>
  <c r="F38" i="11" s="1"/>
  <c r="C33" i="12"/>
  <c r="F32" i="12"/>
  <c r="G32" i="12"/>
  <c r="C32" i="11"/>
  <c r="G33" i="12"/>
  <c r="G36" i="12" s="1"/>
  <c r="G38" i="12" s="1"/>
  <c r="F12" i="11"/>
  <c r="D32" i="11"/>
  <c r="G32" i="11"/>
  <c r="G12" i="11"/>
  <c r="E12" i="11"/>
  <c r="D33" i="11"/>
  <c r="D36" i="11" s="1"/>
  <c r="D38" i="11" s="1"/>
  <c r="F12" i="12"/>
  <c r="E33" i="12"/>
  <c r="E36" i="12" s="1"/>
  <c r="E38" i="12" s="1"/>
  <c r="H38" i="10" l="1"/>
  <c r="C36" i="12"/>
  <c r="C36" i="11"/>
  <c r="G20" i="1"/>
  <c r="F20" i="1"/>
  <c r="E20" i="1"/>
  <c r="D20" i="1"/>
  <c r="C20" i="1"/>
  <c r="G17" i="1"/>
  <c r="F17" i="1"/>
  <c r="E17" i="1"/>
  <c r="D17" i="1"/>
  <c r="C17" i="1"/>
  <c r="G16" i="1"/>
  <c r="F16" i="1"/>
  <c r="E16" i="1"/>
  <c r="D16" i="1"/>
  <c r="C16" i="1"/>
  <c r="G6" i="1"/>
  <c r="G12" i="1" s="1"/>
  <c r="F6" i="1"/>
  <c r="F12" i="1" s="1"/>
  <c r="E6" i="1"/>
  <c r="E12" i="1" s="1"/>
  <c r="D6" i="1"/>
  <c r="D12" i="1" s="1"/>
  <c r="C6" i="1"/>
  <c r="C12" i="1" s="1"/>
  <c r="G20" i="10"/>
  <c r="F20" i="10"/>
  <c r="E20" i="10"/>
  <c r="D20" i="10"/>
  <c r="C20" i="10"/>
  <c r="G17" i="10"/>
  <c r="F17" i="10"/>
  <c r="E17" i="10"/>
  <c r="D17" i="10"/>
  <c r="C17" i="10"/>
  <c r="G16" i="10"/>
  <c r="F16" i="10"/>
  <c r="E16" i="10"/>
  <c r="D16" i="10"/>
  <c r="C16" i="10"/>
  <c r="G6" i="10"/>
  <c r="F6" i="10"/>
  <c r="E6" i="10"/>
  <c r="D6" i="10"/>
  <c r="C6" i="10"/>
  <c r="C38" i="12" l="1"/>
  <c r="E12" i="10"/>
  <c r="C38" i="11"/>
  <c r="G32" i="1"/>
  <c r="C33" i="1"/>
  <c r="F32" i="10"/>
  <c r="C32" i="10"/>
  <c r="D32" i="10"/>
  <c r="C12" i="10"/>
  <c r="D12" i="10"/>
  <c r="F12" i="10"/>
  <c r="E32" i="10"/>
  <c r="D33" i="1"/>
  <c r="F32" i="1"/>
  <c r="E32" i="1"/>
  <c r="F33" i="1"/>
  <c r="G33" i="1"/>
  <c r="G33" i="10"/>
  <c r="C33" i="10"/>
  <c r="E33" i="10"/>
  <c r="C32" i="1"/>
  <c r="G32" i="10"/>
  <c r="D32" i="1"/>
  <c r="D33" i="10"/>
  <c r="E33" i="1"/>
  <c r="G12" i="10"/>
  <c r="F33" i="10"/>
  <c r="C36" i="1" l="1"/>
  <c r="E36" i="1"/>
  <c r="E38" i="1" s="1"/>
  <c r="F36" i="1"/>
  <c r="F38" i="1" s="1"/>
  <c r="G36" i="1"/>
  <c r="G38" i="1" s="1"/>
  <c r="D36" i="1"/>
  <c r="D38" i="1" s="1"/>
  <c r="E36" i="10"/>
  <c r="C36" i="10"/>
  <c r="G36" i="10"/>
  <c r="D36" i="10"/>
  <c r="F36" i="10"/>
  <c r="C38" i="1" l="1"/>
  <c r="G38" i="10"/>
  <c r="D38" i="10"/>
  <c r="C38" i="10"/>
  <c r="F38" i="10"/>
  <c r="E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<sst xmlns="http://schemas.openxmlformats.org/spreadsheetml/2006/main" count="280" uniqueCount="76">
  <si>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</si>
  <si>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</si>
  <si>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</si>
  <si>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</si>
  <si>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</si>
  <si>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</si>
  <si>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</si>
  <si>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</si>
  <si>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</si>
  <si>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</si>
  <si>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</si>
  <si>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</si>
  <si>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</si>
  <si>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</si>
  <si>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</si>
  <si>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</si>
  <si>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</si>
  <si>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</si>
  <si>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</si>
  <si>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</si>
  <si>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</si>
  <si>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</si>
  <si>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</si>
  <si>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</si>
  <si>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</si>
  <si>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</si>
  <si>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</si>
  <si>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</si>
  <si>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</si>
  <si>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</si>
  <si>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</si>
  <si>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</si>
  <si>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</si>
  <si>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</si>
  <si>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</si>
  <si>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</si>
  <si>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</si>
  <si>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</si>
  <si>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</si>
  <si>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</si>
  <si>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</si>
  <si>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</si>
  <si>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</si>
  <si>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</si>
  <si>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</si>
  <si>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</si>
  <si>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</si>
  <si>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</si>
  <si>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</si>
  <si>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</si>
  <si>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</si>
  <si>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</si>
  <si>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</si>
  <si>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</si>
  <si>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</si>
  <si>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</si>
  <si>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</si>
  <si>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</si>
  <si>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</si>
  <si>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</si>
  <si>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</si>
  <si>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</si>
  <si>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</si>
  <si>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</si>
  <si>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</si>
  <si>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</si>
  <si>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Jharkhand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</si>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</sst>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1" fontId="7" fillId="0" borderId="1" xfId="0" applyNumberFormat="1" applyFont="1" applyFill="1" applyBorder="1" applyProtection="1"/>
    <xf numFmtId="0" fontId="7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1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Protection="1"/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0" fontId="16" fillId="0" borderId="0" xfId="0" applyFont="1" applyFill="1" applyProtection="1">
      <protection locked="0"/>
    </xf>
    <xf numFmtId="0" fontId="7" fillId="0" borderId="3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1" fontId="7" fillId="3" borderId="1" xfId="0" applyNumberFormat="1" applyFont="1" applyFill="1" applyBorder="1" applyProtection="1"/>
    <xf numFmtId="1" fontId="7" fillId="3" borderId="0" xfId="0" applyNumberFormat="1" applyFont="1" applyFill="1" applyBorder="1" applyProtection="1"/>
    <xf numFmtId="1" fontId="7" fillId="3" borderId="1" xfId="0" applyNumberFormat="1" applyFont="1" applyFill="1" applyBorder="1" applyProtection="1">
      <protection locked="0"/>
    </xf>
    <xf numFmtId="1" fontId="7" fillId="3" borderId="0" xfId="0" applyNumberFormat="1" applyFont="1" applyFill="1" applyBorder="1" applyProtection="1">
      <protection locked="0"/>
    </xf>
    <xf numFmtId="0" fontId="7" fillId="3" borderId="0" xfId="0" applyFont="1" applyFill="1" applyBorder="1" applyProtection="1">
      <protection locked="0"/>
    </xf>
    <xf numFmtId="49" fontId="12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Protection="1"/>
    <xf numFmtId="0" fontId="7" fillId="3" borderId="0" xfId="0" applyFont="1" applyFill="1" applyProtection="1"/>
    <xf numFmtId="49" fontId="12" fillId="3" borderId="1" xfId="0" applyNumberFormat="1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Protection="1">
      <protection locked="0"/>
    </xf>
    <xf numFmtId="49" fontId="14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center" wrapText="1"/>
    </xf>
    <xf numFmtId="49" fontId="12" fillId="3" borderId="1" xfId="0" quotePrefix="1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B39"/>
  <sheetViews>
    <sheetView tabSelected="1" zoomScale="70" zoomScaleNormal="70" zoomScaleSheetLayoutView="100" workbookViewId="0">
      <pane xSplit="2" ySplit="5" topLeftCell="C6" activePane="bottomRight" state="frozen"/>
      <selection activeCell="H1" sqref="H1:K1048576"/>
      <selection pane="topRight" activeCell="H1" sqref="H1:K1048576"/>
      <selection pane="bottomLeft" activeCell="H1" sqref="H1:K1048576"/>
      <selection pane="bottomRight" activeCell="AS12" sqref="AS12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5" width="10.7109375" style="2" customWidth="1"/>
    <col min="6" max="6" width="10.7109375" style="7" customWidth="1"/>
    <col min="7" max="15" width="11.85546875" style="6" customWidth="1"/>
    <col min="16" max="16" width="11" style="7" customWidth="1"/>
    <col min="17" max="19" width="11.42578125" style="7" customWidth="1"/>
    <col min="20" max="47" width="9.140625" style="7" customWidth="1"/>
    <col min="48" max="48" width="12.42578125" style="7" customWidth="1"/>
    <col min="49" max="70" width="9.140625" style="7" customWidth="1"/>
    <col min="71" max="71" width="12.140625" style="7" customWidth="1"/>
    <col min="72" max="75" width="9.140625" style="7" customWidth="1"/>
    <col min="76" max="80" width="9.140625" style="7" hidden="1" customWidth="1"/>
    <col min="81" max="81" width="9.140625" style="7" customWidth="1"/>
    <col min="82" max="86" width="9.140625" style="7" hidden="1" customWidth="1"/>
    <col min="87" max="87" width="9.140625" style="7" customWidth="1"/>
    <col min="88" max="92" width="9.140625" style="7" hidden="1" customWidth="1"/>
    <col min="93" max="93" width="9.140625" style="7" customWidth="1"/>
    <col min="94" max="98" width="9.140625" style="7" hidden="1" customWidth="1"/>
    <col min="99" max="99" width="9.140625" style="7" customWidth="1"/>
    <col min="100" max="104" width="9.140625" style="7" hidden="1" customWidth="1"/>
    <col min="105" max="105" width="9.140625" style="6" customWidth="1"/>
    <col min="106" max="110" width="9.140625" style="6" hidden="1" customWidth="1"/>
    <col min="111" max="111" width="9.140625" style="6" customWidth="1"/>
    <col min="112" max="116" width="9.140625" style="6" hidden="1" customWidth="1"/>
    <col min="117" max="117" width="9.140625" style="6" customWidth="1"/>
    <col min="118" max="122" width="9.140625" style="6" hidden="1" customWidth="1"/>
    <col min="123" max="123" width="9.140625" style="6" customWidth="1"/>
    <col min="124" max="153" width="9.140625" style="7" customWidth="1"/>
    <col min="154" max="154" width="9.140625" style="7" hidden="1" customWidth="1"/>
    <col min="155" max="162" width="9.140625" style="7" customWidth="1"/>
    <col min="163" max="163" width="9.140625" style="7" hidden="1" customWidth="1"/>
    <col min="164" max="168" width="9.140625" style="7" customWidth="1"/>
    <col min="169" max="169" width="9.140625" style="7" hidden="1" customWidth="1"/>
    <col min="170" max="179" width="9.140625" style="7" customWidth="1"/>
    <col min="180" max="183" width="8.85546875" style="7"/>
    <col min="184" max="184" width="12.7109375" style="7" bestFit="1" customWidth="1"/>
    <col min="185" max="16384" width="8.85546875" style="2"/>
  </cols>
  <sheetData>
    <row r="1" spans="1:184" ht="18.75" x14ac:dyDescent="0.3">
      <c r="A1" s="2" t="s">
        <v>53</v>
      </c>
      <c r="B1" s="22" t="s">
        <v>66</v>
      </c>
    </row>
    <row r="2" spans="1:184" ht="15.75" x14ac:dyDescent="0.25">
      <c r="A2" s="12" t="s">
        <v>48</v>
      </c>
      <c r="I2" s="6" t="str">
        <f>[1]GSVA_cur!$I$3</f>
        <v>As on 01.08.2024</v>
      </c>
    </row>
    <row r="3" spans="1:184" ht="15.75" x14ac:dyDescent="0.25">
      <c r="A3" s="12"/>
    </row>
    <row r="4" spans="1:184" ht="15.75" x14ac:dyDescent="0.25">
      <c r="A4" s="12"/>
      <c r="E4" s="11"/>
      <c r="F4" s="11" t="s">
        <v>57</v>
      </c>
    </row>
    <row r="5" spans="1:184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3" t="s">
        <v>67</v>
      </c>
      <c r="I5" s="3" t="s">
        <v>68</v>
      </c>
      <c r="J5" s="3" t="s">
        <v>69</v>
      </c>
      <c r="K5" s="3" t="s">
        <v>70</v>
      </c>
      <c r="L5" s="3" t="s">
        <v>71</v>
      </c>
      <c r="M5" s="23" t="s">
        <v>72</v>
      </c>
      <c r="N5" s="23" t="s">
        <v>73</v>
      </c>
      <c r="O5" s="23" t="s">
        <v>74</v>
      </c>
    </row>
    <row r="6" spans="1:184" s="33" customFormat="1" ht="15.75" x14ac:dyDescent="0.25">
      <c r="A6" s="30" t="s">
        <v>26</v>
      </c>
      <c r="B6" s="31" t="s">
        <v>2</v>
      </c>
      <c r="C6" s="25">
        <f>SUM(C7:C10)</f>
        <v>2233546</v>
      </c>
      <c r="D6" s="25">
        <f>SUM(D7:D10)</f>
        <v>2550211</v>
      </c>
      <c r="E6" s="25">
        <f t="shared" ref="E6:O6" si="0">SUM(E7:E10)</f>
        <v>2844224</v>
      </c>
      <c r="F6" s="25">
        <f t="shared" si="0"/>
        <v>4016315</v>
      </c>
      <c r="G6" s="25">
        <f t="shared" si="0"/>
        <v>3146379</v>
      </c>
      <c r="H6" s="25">
        <f t="shared" si="0"/>
        <v>4033246</v>
      </c>
      <c r="I6" s="25">
        <f t="shared" si="0"/>
        <v>4592177</v>
      </c>
      <c r="J6" s="25">
        <f t="shared" si="0"/>
        <v>4759565</v>
      </c>
      <c r="K6" s="25">
        <f t="shared" si="0"/>
        <v>4758291</v>
      </c>
      <c r="L6" s="25">
        <f t="shared" si="0"/>
        <v>5254743</v>
      </c>
      <c r="M6" s="25">
        <f t="shared" si="0"/>
        <v>6094055</v>
      </c>
      <c r="N6" s="25">
        <f t="shared" si="0"/>
        <v>5832377</v>
      </c>
      <c r="O6" s="25">
        <f t="shared" si="0"/>
        <v>6682094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32"/>
      <c r="FZ6" s="32"/>
      <c r="GA6" s="32"/>
      <c r="GB6" s="29"/>
    </row>
    <row r="7" spans="1:184" ht="15.75" x14ac:dyDescent="0.25">
      <c r="A7" s="18">
        <v>1.1000000000000001</v>
      </c>
      <c r="B7" s="19" t="s">
        <v>59</v>
      </c>
      <c r="C7" s="4">
        <v>1342099</v>
      </c>
      <c r="D7" s="4">
        <v>1611776</v>
      </c>
      <c r="E7" s="4">
        <v>1812103</v>
      </c>
      <c r="F7" s="4">
        <v>2078016</v>
      </c>
      <c r="G7" s="4">
        <v>1671596</v>
      </c>
      <c r="H7" s="4">
        <v>2281657</v>
      </c>
      <c r="I7" s="4">
        <v>2587638</v>
      </c>
      <c r="J7" s="4">
        <v>2354269</v>
      </c>
      <c r="K7" s="4">
        <v>2504270</v>
      </c>
      <c r="L7" s="4">
        <v>2780714</v>
      </c>
      <c r="M7" s="4">
        <v>3204732</v>
      </c>
      <c r="N7" s="4">
        <v>2618482</v>
      </c>
      <c r="O7" s="4">
        <v>2942513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6"/>
      <c r="FZ7" s="6"/>
      <c r="GA7" s="6"/>
    </row>
    <row r="8" spans="1:184" ht="15.75" x14ac:dyDescent="0.25">
      <c r="A8" s="18">
        <v>1.2</v>
      </c>
      <c r="B8" s="19" t="s">
        <v>60</v>
      </c>
      <c r="C8" s="4">
        <v>477585</v>
      </c>
      <c r="D8" s="4">
        <v>459416</v>
      </c>
      <c r="E8" s="4">
        <v>493408</v>
      </c>
      <c r="F8" s="4">
        <v>560096</v>
      </c>
      <c r="G8" s="4">
        <v>627292</v>
      </c>
      <c r="H8" s="4">
        <v>668398</v>
      </c>
      <c r="I8" s="4">
        <v>940805</v>
      </c>
      <c r="J8" s="4">
        <v>1234441</v>
      </c>
      <c r="K8" s="4">
        <v>1347218</v>
      </c>
      <c r="L8" s="4">
        <v>1561658</v>
      </c>
      <c r="M8" s="4">
        <v>1975919</v>
      </c>
      <c r="N8" s="4">
        <v>2034147</v>
      </c>
      <c r="O8" s="4">
        <v>2507701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6"/>
      <c r="FZ8" s="6"/>
      <c r="GA8" s="6"/>
    </row>
    <row r="9" spans="1:184" ht="15.75" x14ac:dyDescent="0.25">
      <c r="A9" s="18">
        <v>1.3</v>
      </c>
      <c r="B9" s="19" t="s">
        <v>61</v>
      </c>
      <c r="C9" s="4">
        <v>357560</v>
      </c>
      <c r="D9" s="4">
        <v>399912</v>
      </c>
      <c r="E9" s="4">
        <v>438925</v>
      </c>
      <c r="F9" s="4">
        <v>1269256</v>
      </c>
      <c r="G9" s="4">
        <v>719292</v>
      </c>
      <c r="H9" s="4">
        <v>915319</v>
      </c>
      <c r="I9" s="4">
        <v>830342</v>
      </c>
      <c r="J9" s="4">
        <v>904129</v>
      </c>
      <c r="K9" s="4">
        <v>610031</v>
      </c>
      <c r="L9" s="4">
        <v>595371</v>
      </c>
      <c r="M9" s="4">
        <v>571127</v>
      </c>
      <c r="N9" s="4">
        <v>799879</v>
      </c>
      <c r="O9" s="4">
        <v>808473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6"/>
      <c r="FZ9" s="6"/>
      <c r="GA9" s="6"/>
    </row>
    <row r="10" spans="1:184" ht="15.75" x14ac:dyDescent="0.25">
      <c r="A10" s="18">
        <v>1.4</v>
      </c>
      <c r="B10" s="19" t="s">
        <v>62</v>
      </c>
      <c r="C10" s="4">
        <v>56302</v>
      </c>
      <c r="D10" s="4">
        <v>79107</v>
      </c>
      <c r="E10" s="4">
        <v>99788</v>
      </c>
      <c r="F10" s="4">
        <v>108947</v>
      </c>
      <c r="G10" s="4">
        <v>128199</v>
      </c>
      <c r="H10" s="4">
        <v>167872</v>
      </c>
      <c r="I10" s="4">
        <v>233392</v>
      </c>
      <c r="J10" s="4">
        <v>266726</v>
      </c>
      <c r="K10" s="4">
        <v>296772</v>
      </c>
      <c r="L10" s="4">
        <v>317000</v>
      </c>
      <c r="M10" s="4">
        <v>342277</v>
      </c>
      <c r="N10" s="4">
        <v>379869</v>
      </c>
      <c r="O10" s="4">
        <v>423407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6"/>
      <c r="FZ10" s="6"/>
      <c r="GA10" s="6"/>
    </row>
    <row r="11" spans="1:184" ht="15.75" x14ac:dyDescent="0.25">
      <c r="A11" s="20" t="s">
        <v>31</v>
      </c>
      <c r="B11" s="19" t="s">
        <v>3</v>
      </c>
      <c r="C11" s="4">
        <v>1620374</v>
      </c>
      <c r="D11" s="4">
        <v>1879069</v>
      </c>
      <c r="E11" s="4">
        <v>1858615</v>
      </c>
      <c r="F11" s="4">
        <v>2072180</v>
      </c>
      <c r="G11" s="4">
        <v>2017988</v>
      </c>
      <c r="H11" s="4">
        <v>1730740</v>
      </c>
      <c r="I11" s="4">
        <v>1912748</v>
      </c>
      <c r="J11" s="4">
        <v>2121639</v>
      </c>
      <c r="K11" s="4">
        <v>2079580</v>
      </c>
      <c r="L11" s="4">
        <v>1715743</v>
      </c>
      <c r="M11" s="4">
        <v>2151809</v>
      </c>
      <c r="N11" s="4">
        <v>2835624</v>
      </c>
      <c r="O11" s="4">
        <v>2983007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6"/>
      <c r="FZ11" s="6"/>
      <c r="GA11" s="6"/>
    </row>
    <row r="12" spans="1:184" s="36" customFormat="1" ht="15.75" x14ac:dyDescent="0.25">
      <c r="A12" s="34"/>
      <c r="B12" s="35" t="s">
        <v>28</v>
      </c>
      <c r="C12" s="25">
        <f>C6+C11</f>
        <v>3853920</v>
      </c>
      <c r="D12" s="27">
        <f>D6+D11</f>
        <v>4429280</v>
      </c>
      <c r="E12" s="27">
        <f>E6+E11</f>
        <v>4702839</v>
      </c>
      <c r="F12" s="27">
        <f t="shared" ref="F12:O12" si="1">F6+F11</f>
        <v>6088495</v>
      </c>
      <c r="G12" s="27">
        <f t="shared" si="1"/>
        <v>5164367</v>
      </c>
      <c r="H12" s="27">
        <f t="shared" si="1"/>
        <v>5763986</v>
      </c>
      <c r="I12" s="27">
        <f t="shared" si="1"/>
        <v>6504925</v>
      </c>
      <c r="J12" s="27">
        <f t="shared" si="1"/>
        <v>6881204</v>
      </c>
      <c r="K12" s="27">
        <f t="shared" si="1"/>
        <v>6837871</v>
      </c>
      <c r="L12" s="27">
        <f t="shared" si="1"/>
        <v>6970486</v>
      </c>
      <c r="M12" s="27">
        <f t="shared" si="1"/>
        <v>8245864</v>
      </c>
      <c r="N12" s="27">
        <f t="shared" si="1"/>
        <v>8668001</v>
      </c>
      <c r="O12" s="27">
        <f t="shared" si="1"/>
        <v>9665101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32"/>
      <c r="FZ12" s="32"/>
      <c r="GA12" s="32"/>
      <c r="GB12" s="29"/>
    </row>
    <row r="13" spans="1:184" s="17" customFormat="1" ht="15.75" x14ac:dyDescent="0.25">
      <c r="A13" s="15" t="s">
        <v>32</v>
      </c>
      <c r="B13" s="16" t="s">
        <v>4</v>
      </c>
      <c r="C13" s="1">
        <v>3016583</v>
      </c>
      <c r="D13" s="1">
        <v>3797607</v>
      </c>
      <c r="E13" s="1">
        <v>3660373</v>
      </c>
      <c r="F13" s="1">
        <v>4065135</v>
      </c>
      <c r="G13" s="1">
        <v>2979923</v>
      </c>
      <c r="H13" s="1">
        <v>4155031</v>
      </c>
      <c r="I13" s="1">
        <v>4845268</v>
      </c>
      <c r="J13" s="1">
        <v>6152256</v>
      </c>
      <c r="K13" s="1">
        <v>5482646</v>
      </c>
      <c r="L13" s="1">
        <v>5607350</v>
      </c>
      <c r="M13" s="1">
        <v>8222229</v>
      </c>
      <c r="N13" s="1">
        <v>8330051</v>
      </c>
      <c r="O13" s="1">
        <v>9095737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6"/>
      <c r="FZ13" s="6"/>
      <c r="GA13" s="6"/>
      <c r="GB13" s="7"/>
    </row>
    <row r="14" spans="1:184" ht="30" x14ac:dyDescent="0.25">
      <c r="A14" s="20" t="s">
        <v>33</v>
      </c>
      <c r="B14" s="19" t="s">
        <v>5</v>
      </c>
      <c r="C14" s="4">
        <v>241235</v>
      </c>
      <c r="D14" s="4">
        <v>302773</v>
      </c>
      <c r="E14" s="4">
        <v>335541</v>
      </c>
      <c r="F14" s="4">
        <v>354547</v>
      </c>
      <c r="G14" s="4">
        <v>429292</v>
      </c>
      <c r="H14" s="4">
        <v>205152</v>
      </c>
      <c r="I14" s="4">
        <v>311899</v>
      </c>
      <c r="J14" s="4">
        <v>467968</v>
      </c>
      <c r="K14" s="4">
        <v>584480</v>
      </c>
      <c r="L14" s="4">
        <v>528749</v>
      </c>
      <c r="M14" s="4">
        <v>726468</v>
      </c>
      <c r="N14" s="4">
        <v>683944</v>
      </c>
      <c r="O14" s="4">
        <v>744468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8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8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8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6"/>
      <c r="FZ14" s="6"/>
      <c r="GA14" s="6"/>
    </row>
    <row r="15" spans="1:184" ht="15.75" x14ac:dyDescent="0.25">
      <c r="A15" s="20" t="s">
        <v>34</v>
      </c>
      <c r="B15" s="19" t="s">
        <v>6</v>
      </c>
      <c r="C15" s="4">
        <v>1439526</v>
      </c>
      <c r="D15" s="4">
        <v>1455717</v>
      </c>
      <c r="E15" s="4">
        <v>1699296</v>
      </c>
      <c r="F15" s="4">
        <v>1750743</v>
      </c>
      <c r="G15" s="4">
        <v>1725906</v>
      </c>
      <c r="H15" s="4">
        <v>1886296</v>
      </c>
      <c r="I15" s="4">
        <v>2105866</v>
      </c>
      <c r="J15" s="4">
        <v>2377829</v>
      </c>
      <c r="K15" s="4">
        <v>2398823</v>
      </c>
      <c r="L15" s="4">
        <v>2292001</v>
      </c>
      <c r="M15" s="4">
        <v>3209710</v>
      </c>
      <c r="N15" s="4">
        <v>3979401</v>
      </c>
      <c r="O15" s="4">
        <v>4350459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8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8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8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6"/>
      <c r="FZ15" s="6"/>
      <c r="GA15" s="6"/>
    </row>
    <row r="16" spans="1:184" s="36" customFormat="1" ht="15.75" x14ac:dyDescent="0.25">
      <c r="A16" s="34"/>
      <c r="B16" s="35" t="s">
        <v>29</v>
      </c>
      <c r="C16" s="27">
        <f>+C13+C14+C15</f>
        <v>4697344</v>
      </c>
      <c r="D16" s="27">
        <f t="shared" ref="D16:K16" si="2">+D13+D14+D15</f>
        <v>5556097</v>
      </c>
      <c r="E16" s="27">
        <f t="shared" si="2"/>
        <v>5695210</v>
      </c>
      <c r="F16" s="27">
        <f t="shared" si="2"/>
        <v>6170425</v>
      </c>
      <c r="G16" s="27">
        <f t="shared" si="2"/>
        <v>5135121</v>
      </c>
      <c r="H16" s="27">
        <f t="shared" si="2"/>
        <v>6246479</v>
      </c>
      <c r="I16" s="27">
        <f t="shared" si="2"/>
        <v>7263033</v>
      </c>
      <c r="J16" s="27">
        <f t="shared" si="2"/>
        <v>8998053</v>
      </c>
      <c r="K16" s="27">
        <f t="shared" si="2"/>
        <v>8465949</v>
      </c>
      <c r="L16" s="27">
        <f t="shared" ref="L16:M16" si="3">+L13+L14+L15</f>
        <v>8428100</v>
      </c>
      <c r="M16" s="27">
        <f t="shared" si="3"/>
        <v>12158407</v>
      </c>
      <c r="N16" s="27">
        <f t="shared" ref="N16:O16" si="4">+N13+N14+N15</f>
        <v>12993396</v>
      </c>
      <c r="O16" s="27">
        <f t="shared" si="4"/>
        <v>14190664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6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6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6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32"/>
      <c r="FZ16" s="32"/>
      <c r="GA16" s="32"/>
      <c r="GB16" s="29"/>
    </row>
    <row r="17" spans="1:184" s="33" customFormat="1" ht="15.75" x14ac:dyDescent="0.25">
      <c r="A17" s="30" t="s">
        <v>35</v>
      </c>
      <c r="B17" s="31" t="s">
        <v>7</v>
      </c>
      <c r="C17" s="25">
        <f>C18+C19</f>
        <v>1152143</v>
      </c>
      <c r="D17" s="25">
        <f t="shared" ref="D17:K17" si="5">D18+D19</f>
        <v>1383070</v>
      </c>
      <c r="E17" s="25">
        <f t="shared" si="5"/>
        <v>1595751</v>
      </c>
      <c r="F17" s="25">
        <f t="shared" si="5"/>
        <v>1802433</v>
      </c>
      <c r="G17" s="25">
        <f t="shared" si="5"/>
        <v>2016053</v>
      </c>
      <c r="H17" s="25">
        <f t="shared" si="5"/>
        <v>2386888</v>
      </c>
      <c r="I17" s="25">
        <f t="shared" si="5"/>
        <v>2771318</v>
      </c>
      <c r="J17" s="25">
        <f t="shared" si="5"/>
        <v>3350975</v>
      </c>
      <c r="K17" s="25">
        <f t="shared" si="5"/>
        <v>3702261</v>
      </c>
      <c r="L17" s="25">
        <f t="shared" ref="L17:M17" si="6">L18+L19</f>
        <v>3056041</v>
      </c>
      <c r="M17" s="25">
        <f t="shared" si="6"/>
        <v>3871278</v>
      </c>
      <c r="N17" s="25">
        <f t="shared" ref="N17:O17" si="7">N18+N19</f>
        <v>4912409</v>
      </c>
      <c r="O17" s="25">
        <f t="shared" si="7"/>
        <v>5578721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32"/>
      <c r="FZ17" s="32"/>
      <c r="GA17" s="32"/>
      <c r="GB17" s="29"/>
    </row>
    <row r="18" spans="1:184" ht="15.75" x14ac:dyDescent="0.25">
      <c r="A18" s="18">
        <v>6.1</v>
      </c>
      <c r="B18" s="19" t="s">
        <v>8</v>
      </c>
      <c r="C18" s="4">
        <v>1065983</v>
      </c>
      <c r="D18" s="4">
        <v>1272474</v>
      </c>
      <c r="E18" s="4">
        <v>1479141</v>
      </c>
      <c r="F18" s="4">
        <v>1658001</v>
      </c>
      <c r="G18" s="4">
        <v>1863574</v>
      </c>
      <c r="H18" s="4">
        <v>2224299</v>
      </c>
      <c r="I18" s="4">
        <v>2596592</v>
      </c>
      <c r="J18" s="4">
        <v>3145173</v>
      </c>
      <c r="K18" s="4">
        <v>3499995</v>
      </c>
      <c r="L18" s="4">
        <v>2985700</v>
      </c>
      <c r="M18" s="4">
        <v>3761286</v>
      </c>
      <c r="N18" s="4">
        <v>4625470</v>
      </c>
      <c r="O18" s="4">
        <v>5259926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6"/>
      <c r="FZ18" s="6"/>
      <c r="GA18" s="6"/>
    </row>
    <row r="19" spans="1:184" ht="15.75" x14ac:dyDescent="0.25">
      <c r="A19" s="18">
        <v>6.2</v>
      </c>
      <c r="B19" s="19" t="s">
        <v>9</v>
      </c>
      <c r="C19" s="4">
        <v>86160</v>
      </c>
      <c r="D19" s="4">
        <v>110596</v>
      </c>
      <c r="E19" s="4">
        <v>116610</v>
      </c>
      <c r="F19" s="4">
        <v>144432</v>
      </c>
      <c r="G19" s="4">
        <v>152479</v>
      </c>
      <c r="H19" s="4">
        <v>162589</v>
      </c>
      <c r="I19" s="4">
        <v>174726</v>
      </c>
      <c r="J19" s="4">
        <v>205802</v>
      </c>
      <c r="K19" s="4">
        <v>202266</v>
      </c>
      <c r="L19" s="4">
        <v>70341</v>
      </c>
      <c r="M19" s="4">
        <v>109992</v>
      </c>
      <c r="N19" s="4">
        <v>286939</v>
      </c>
      <c r="O19" s="4">
        <v>318795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6"/>
      <c r="FZ19" s="6"/>
      <c r="GA19" s="6"/>
    </row>
    <row r="20" spans="1:184" s="33" customFormat="1" ht="30" x14ac:dyDescent="0.25">
      <c r="A20" s="37" t="s">
        <v>36</v>
      </c>
      <c r="B20" s="38" t="s">
        <v>10</v>
      </c>
      <c r="C20" s="25">
        <f>SUM(C21:C27)</f>
        <v>975954</v>
      </c>
      <c r="D20" s="25">
        <f t="shared" ref="D20:O20" si="8">SUM(D21:D27)</f>
        <v>1148809</v>
      </c>
      <c r="E20" s="25">
        <f t="shared" si="8"/>
        <v>1325607</v>
      </c>
      <c r="F20" s="25">
        <f t="shared" si="8"/>
        <v>1498718</v>
      </c>
      <c r="G20" s="25">
        <f t="shared" si="8"/>
        <v>1625466</v>
      </c>
      <c r="H20" s="25">
        <f t="shared" si="8"/>
        <v>1742163</v>
      </c>
      <c r="I20" s="25">
        <f t="shared" si="8"/>
        <v>1801522</v>
      </c>
      <c r="J20" s="25">
        <f t="shared" si="8"/>
        <v>1948940</v>
      </c>
      <c r="K20" s="25">
        <f t="shared" si="8"/>
        <v>2171801</v>
      </c>
      <c r="L20" s="25">
        <f t="shared" si="8"/>
        <v>2013657</v>
      </c>
      <c r="M20" s="25">
        <f t="shared" si="8"/>
        <v>2681481</v>
      </c>
      <c r="N20" s="25">
        <f t="shared" si="8"/>
        <v>2765243</v>
      </c>
      <c r="O20" s="25">
        <f t="shared" si="8"/>
        <v>3046855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32"/>
      <c r="FZ20" s="32"/>
      <c r="GA20" s="32"/>
      <c r="GB20" s="29"/>
    </row>
    <row r="21" spans="1:184" ht="15.75" x14ac:dyDescent="0.25">
      <c r="A21" s="18">
        <v>7.1</v>
      </c>
      <c r="B21" s="19" t="s">
        <v>11</v>
      </c>
      <c r="C21" s="4">
        <v>297906</v>
      </c>
      <c r="D21" s="4">
        <v>362089</v>
      </c>
      <c r="E21" s="4">
        <v>404019</v>
      </c>
      <c r="F21" s="4">
        <v>487006</v>
      </c>
      <c r="G21" s="4">
        <v>496364</v>
      </c>
      <c r="H21" s="4">
        <v>528174</v>
      </c>
      <c r="I21" s="4">
        <v>538624</v>
      </c>
      <c r="J21" s="4">
        <v>543441</v>
      </c>
      <c r="K21" s="4">
        <v>625096</v>
      </c>
      <c r="L21" s="4">
        <v>663875</v>
      </c>
      <c r="M21" s="4">
        <v>871200</v>
      </c>
      <c r="N21" s="4">
        <v>787033</v>
      </c>
      <c r="O21" s="4">
        <v>859637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6"/>
      <c r="FZ21" s="6"/>
      <c r="GA21" s="6"/>
    </row>
    <row r="22" spans="1:184" ht="15.75" x14ac:dyDescent="0.25">
      <c r="A22" s="18">
        <v>7.2</v>
      </c>
      <c r="B22" s="19" t="s">
        <v>12</v>
      </c>
      <c r="C22" s="4">
        <v>458247</v>
      </c>
      <c r="D22" s="4">
        <v>530804</v>
      </c>
      <c r="E22" s="4">
        <v>608092</v>
      </c>
      <c r="F22" s="4">
        <v>650028</v>
      </c>
      <c r="G22" s="4">
        <v>696942</v>
      </c>
      <c r="H22" s="4">
        <v>760663</v>
      </c>
      <c r="I22" s="4">
        <v>802121</v>
      </c>
      <c r="J22" s="4">
        <v>930687</v>
      </c>
      <c r="K22" s="4">
        <v>987887</v>
      </c>
      <c r="L22" s="4">
        <v>752217</v>
      </c>
      <c r="M22" s="4">
        <v>1105864</v>
      </c>
      <c r="N22" s="4">
        <v>1129734</v>
      </c>
      <c r="O22" s="4">
        <v>1224729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6"/>
      <c r="FZ22" s="6"/>
      <c r="GA22" s="6"/>
    </row>
    <row r="23" spans="1:184" ht="15.75" x14ac:dyDescent="0.25">
      <c r="A23" s="18">
        <v>7.3</v>
      </c>
      <c r="B23" s="19" t="s">
        <v>13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763</v>
      </c>
      <c r="N23" s="4">
        <v>1092</v>
      </c>
      <c r="O23" s="4">
        <v>1320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6"/>
      <c r="FZ23" s="6"/>
      <c r="GA23" s="6"/>
    </row>
    <row r="24" spans="1:184" ht="15.75" x14ac:dyDescent="0.25">
      <c r="A24" s="18">
        <v>7.4</v>
      </c>
      <c r="B24" s="19" t="s">
        <v>14</v>
      </c>
      <c r="C24" s="4">
        <v>1373</v>
      </c>
      <c r="D24" s="4">
        <v>2448</v>
      </c>
      <c r="E24" s="4">
        <v>3362</v>
      </c>
      <c r="F24" s="4">
        <v>3917</v>
      </c>
      <c r="G24" s="4">
        <v>6725</v>
      </c>
      <c r="H24" s="4">
        <v>8691</v>
      </c>
      <c r="I24" s="4">
        <v>13020</v>
      </c>
      <c r="J24" s="4">
        <v>8320</v>
      </c>
      <c r="K24" s="4">
        <v>16405</v>
      </c>
      <c r="L24" s="4">
        <v>11467</v>
      </c>
      <c r="M24" s="4">
        <v>10141</v>
      </c>
      <c r="N24" s="4">
        <v>12320</v>
      </c>
      <c r="O24" s="4">
        <v>15008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6"/>
      <c r="FZ24" s="6"/>
      <c r="GA24" s="6"/>
    </row>
    <row r="25" spans="1:184" ht="15.75" x14ac:dyDescent="0.25">
      <c r="A25" s="18">
        <v>7.5</v>
      </c>
      <c r="B25" s="19" t="s">
        <v>15</v>
      </c>
      <c r="C25" s="4">
        <v>22315</v>
      </c>
      <c r="D25" s="4">
        <v>26547</v>
      </c>
      <c r="E25" s="4">
        <v>27554</v>
      </c>
      <c r="F25" s="4">
        <v>26588</v>
      </c>
      <c r="G25" s="4">
        <v>26385</v>
      </c>
      <c r="H25" s="4">
        <v>40141</v>
      </c>
      <c r="I25" s="4">
        <v>40347</v>
      </c>
      <c r="J25" s="4">
        <v>35805</v>
      </c>
      <c r="K25" s="4">
        <v>38099</v>
      </c>
      <c r="L25" s="4">
        <v>28987</v>
      </c>
      <c r="M25" s="4">
        <v>40115</v>
      </c>
      <c r="N25" s="4">
        <v>52001</v>
      </c>
      <c r="O25" s="4">
        <v>56169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6"/>
      <c r="FZ25" s="6"/>
      <c r="GA25" s="6"/>
    </row>
    <row r="26" spans="1:184" ht="15.75" x14ac:dyDescent="0.25">
      <c r="A26" s="18">
        <v>7.6</v>
      </c>
      <c r="B26" s="19" t="s">
        <v>16</v>
      </c>
      <c r="C26" s="4">
        <v>384</v>
      </c>
      <c r="D26" s="4">
        <v>388</v>
      </c>
      <c r="E26" s="4">
        <v>378</v>
      </c>
      <c r="F26" s="4">
        <v>301</v>
      </c>
      <c r="G26" s="4">
        <v>302</v>
      </c>
      <c r="H26" s="4">
        <v>327</v>
      </c>
      <c r="I26" s="4">
        <v>186</v>
      </c>
      <c r="J26" s="4">
        <v>423</v>
      </c>
      <c r="K26" s="4">
        <v>438</v>
      </c>
      <c r="L26" s="4">
        <v>262</v>
      </c>
      <c r="M26" s="4">
        <v>590</v>
      </c>
      <c r="N26" s="4">
        <v>473</v>
      </c>
      <c r="O26" s="4">
        <v>482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6"/>
      <c r="FZ26" s="6"/>
      <c r="GA26" s="6"/>
    </row>
    <row r="27" spans="1:184" ht="30" x14ac:dyDescent="0.25">
      <c r="A27" s="18">
        <v>7.7</v>
      </c>
      <c r="B27" s="19" t="s">
        <v>17</v>
      </c>
      <c r="C27" s="4">
        <v>195729</v>
      </c>
      <c r="D27" s="4">
        <v>226533</v>
      </c>
      <c r="E27" s="4">
        <v>282202</v>
      </c>
      <c r="F27" s="4">
        <v>330878</v>
      </c>
      <c r="G27" s="4">
        <v>398748</v>
      </c>
      <c r="H27" s="4">
        <v>404167</v>
      </c>
      <c r="I27" s="4">
        <v>407224</v>
      </c>
      <c r="J27" s="4">
        <v>430264</v>
      </c>
      <c r="K27" s="4">
        <v>503876</v>
      </c>
      <c r="L27" s="4">
        <v>556849</v>
      </c>
      <c r="M27" s="4">
        <v>652808</v>
      </c>
      <c r="N27" s="4">
        <v>782590</v>
      </c>
      <c r="O27" s="4">
        <v>889510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6"/>
      <c r="FZ27" s="6"/>
      <c r="GA27" s="6"/>
    </row>
    <row r="28" spans="1:184" ht="15.75" x14ac:dyDescent="0.25">
      <c r="A28" s="20" t="s">
        <v>37</v>
      </c>
      <c r="B28" s="19" t="s">
        <v>18</v>
      </c>
      <c r="C28" s="4">
        <v>414386</v>
      </c>
      <c r="D28" s="4">
        <v>462493</v>
      </c>
      <c r="E28" s="4">
        <v>509609</v>
      </c>
      <c r="F28" s="4">
        <v>561609</v>
      </c>
      <c r="G28" s="4">
        <v>656232</v>
      </c>
      <c r="H28" s="4">
        <v>645520</v>
      </c>
      <c r="I28" s="4">
        <v>724719</v>
      </c>
      <c r="J28" s="4">
        <v>782403</v>
      </c>
      <c r="K28" s="4">
        <v>868356</v>
      </c>
      <c r="L28" s="4">
        <v>899481</v>
      </c>
      <c r="M28" s="4">
        <v>951165</v>
      </c>
      <c r="N28" s="4">
        <v>1190099</v>
      </c>
      <c r="O28" s="4">
        <v>1309891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6"/>
      <c r="FZ28" s="6"/>
      <c r="GA28" s="6"/>
    </row>
    <row r="29" spans="1:184" ht="30" x14ac:dyDescent="0.25">
      <c r="A29" s="20" t="s">
        <v>38</v>
      </c>
      <c r="B29" s="19" t="s">
        <v>19</v>
      </c>
      <c r="C29" s="4">
        <v>1101151</v>
      </c>
      <c r="D29" s="4">
        <v>1290003</v>
      </c>
      <c r="E29" s="4">
        <v>1450196</v>
      </c>
      <c r="F29" s="4">
        <v>1602263</v>
      </c>
      <c r="G29" s="4">
        <v>1729747</v>
      </c>
      <c r="H29" s="4">
        <v>1917845</v>
      </c>
      <c r="I29" s="4">
        <v>2147549</v>
      </c>
      <c r="J29" s="4">
        <v>2401556</v>
      </c>
      <c r="K29" s="4">
        <v>2574994</v>
      </c>
      <c r="L29" s="4">
        <v>2502206</v>
      </c>
      <c r="M29" s="4">
        <v>2837413</v>
      </c>
      <c r="N29" s="4">
        <v>3182214</v>
      </c>
      <c r="O29" s="4">
        <v>3502143</v>
      </c>
      <c r="P29" s="10"/>
      <c r="Q29" s="10"/>
      <c r="R29" s="10"/>
      <c r="S29" s="10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6"/>
      <c r="FZ29" s="6"/>
      <c r="GA29" s="6"/>
    </row>
    <row r="30" spans="1:184" ht="15.75" x14ac:dyDescent="0.25">
      <c r="A30" s="20" t="s">
        <v>39</v>
      </c>
      <c r="B30" s="19" t="s">
        <v>54</v>
      </c>
      <c r="C30" s="4">
        <v>981782</v>
      </c>
      <c r="D30" s="4">
        <v>927373</v>
      </c>
      <c r="E30" s="4">
        <v>928783</v>
      </c>
      <c r="F30" s="4">
        <v>1161608</v>
      </c>
      <c r="G30" s="4">
        <v>1131223</v>
      </c>
      <c r="H30" s="4">
        <v>1180297</v>
      </c>
      <c r="I30" s="4">
        <v>1875286</v>
      </c>
      <c r="J30" s="4">
        <v>1813339</v>
      </c>
      <c r="K30" s="4">
        <v>1702136</v>
      </c>
      <c r="L30" s="4">
        <v>1766101</v>
      </c>
      <c r="M30" s="4">
        <v>1850692</v>
      </c>
      <c r="N30" s="4">
        <v>2123629</v>
      </c>
      <c r="O30" s="4">
        <v>2277839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6"/>
      <c r="FZ30" s="6"/>
      <c r="GA30" s="6"/>
    </row>
    <row r="31" spans="1:184" ht="15.75" x14ac:dyDescent="0.25">
      <c r="A31" s="20" t="s">
        <v>40</v>
      </c>
      <c r="B31" s="19" t="s">
        <v>20</v>
      </c>
      <c r="C31" s="4">
        <v>736279</v>
      </c>
      <c r="D31" s="4">
        <v>885544</v>
      </c>
      <c r="E31" s="4">
        <v>1045235</v>
      </c>
      <c r="F31" s="4">
        <v>1194020</v>
      </c>
      <c r="G31" s="4">
        <v>1229313</v>
      </c>
      <c r="H31" s="4">
        <v>1303935</v>
      </c>
      <c r="I31" s="4">
        <v>1150929</v>
      </c>
      <c r="J31" s="4">
        <v>1705899</v>
      </c>
      <c r="K31" s="4">
        <v>1996228</v>
      </c>
      <c r="L31" s="4">
        <v>1883573</v>
      </c>
      <c r="M31" s="4">
        <v>2254845</v>
      </c>
      <c r="N31" s="4">
        <v>2624650</v>
      </c>
      <c r="O31" s="4">
        <v>2938646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6"/>
      <c r="FZ31" s="6"/>
      <c r="GA31" s="6"/>
    </row>
    <row r="32" spans="1:184" s="36" customFormat="1" ht="15.75" x14ac:dyDescent="0.25">
      <c r="A32" s="34"/>
      <c r="B32" s="35" t="s">
        <v>30</v>
      </c>
      <c r="C32" s="27">
        <f>C17+C20+C28+C29+C30+C31</f>
        <v>5361695</v>
      </c>
      <c r="D32" s="27">
        <f t="shared" ref="D32:G32" si="9">D17+D20+D28+D29+D30+D31</f>
        <v>6097292</v>
      </c>
      <c r="E32" s="27">
        <f t="shared" si="9"/>
        <v>6855181</v>
      </c>
      <c r="F32" s="27">
        <f t="shared" si="9"/>
        <v>7820651</v>
      </c>
      <c r="G32" s="27">
        <f t="shared" si="9"/>
        <v>8388034</v>
      </c>
      <c r="H32" s="27">
        <f t="shared" ref="H32:I32" si="10">H17+H20+H28+H29+H30+H31</f>
        <v>9176648</v>
      </c>
      <c r="I32" s="27">
        <f t="shared" si="10"/>
        <v>10471323</v>
      </c>
      <c r="J32" s="27">
        <f t="shared" ref="J32:K32" si="11">J17+J20+J28+J29+J30+J31</f>
        <v>12003112</v>
      </c>
      <c r="K32" s="27">
        <f t="shared" si="11"/>
        <v>13015776</v>
      </c>
      <c r="L32" s="27">
        <f t="shared" ref="L32:M32" si="12">L17+L20+L28+L29+L30+L31</f>
        <v>12121059</v>
      </c>
      <c r="M32" s="27">
        <f t="shared" si="12"/>
        <v>14446874</v>
      </c>
      <c r="N32" s="27">
        <f t="shared" ref="N32:O32" si="13">N17+N20+N28+N29+N30+N31</f>
        <v>16798244</v>
      </c>
      <c r="O32" s="27">
        <f t="shared" si="13"/>
        <v>18654095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32"/>
      <c r="FZ32" s="32"/>
      <c r="GA32" s="32"/>
      <c r="GB32" s="29"/>
    </row>
    <row r="33" spans="1:184" s="33" customFormat="1" ht="15.75" x14ac:dyDescent="0.25">
      <c r="A33" s="30" t="s">
        <v>27</v>
      </c>
      <c r="B33" s="39" t="s">
        <v>41</v>
      </c>
      <c r="C33" s="25">
        <f t="shared" ref="C33:H33" si="14">C6+C11+C13+C14+C15+C17+C20+C28+C29+C30+C31</f>
        <v>13912959</v>
      </c>
      <c r="D33" s="25">
        <f t="shared" si="14"/>
        <v>16082669</v>
      </c>
      <c r="E33" s="25">
        <f t="shared" si="14"/>
        <v>17253230</v>
      </c>
      <c r="F33" s="25">
        <f t="shared" si="14"/>
        <v>20079571</v>
      </c>
      <c r="G33" s="25">
        <f t="shared" si="14"/>
        <v>18687522</v>
      </c>
      <c r="H33" s="25">
        <f t="shared" si="14"/>
        <v>21187113</v>
      </c>
      <c r="I33" s="25">
        <f t="shared" ref="I33:K33" si="15">I6+I11+I13+I14+I15+I17+I20+I28+I29+I30+I31</f>
        <v>24239281</v>
      </c>
      <c r="J33" s="25">
        <f t="shared" si="15"/>
        <v>27882369</v>
      </c>
      <c r="K33" s="25">
        <f t="shared" si="15"/>
        <v>28319596</v>
      </c>
      <c r="L33" s="25">
        <f t="shared" ref="L33:M33" si="16">L6+L11+L13+L14+L15+L17+L20+L28+L29+L30+L31</f>
        <v>27519645</v>
      </c>
      <c r="M33" s="25">
        <f t="shared" si="16"/>
        <v>34851145</v>
      </c>
      <c r="N33" s="25">
        <f t="shared" ref="N33:O33" si="17">N6+N11+N13+N14+N15+N17+N20+N28+N29+N30+N31</f>
        <v>38459641</v>
      </c>
      <c r="O33" s="25">
        <f t="shared" si="17"/>
        <v>42509860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32"/>
      <c r="FZ33" s="32"/>
      <c r="GA33" s="32"/>
      <c r="GB33" s="29"/>
    </row>
    <row r="34" spans="1:184" ht="15.75" x14ac:dyDescent="0.25">
      <c r="A34" s="21" t="s">
        <v>43</v>
      </c>
      <c r="B34" s="5" t="s">
        <v>25</v>
      </c>
      <c r="C34" s="3">
        <v>1511500</v>
      </c>
      <c r="D34" s="3">
        <v>1822100</v>
      </c>
      <c r="E34" s="3">
        <v>1992669</v>
      </c>
      <c r="F34" s="3">
        <v>2147532</v>
      </c>
      <c r="G34" s="3">
        <v>2323997</v>
      </c>
      <c r="H34" s="3">
        <v>2911948</v>
      </c>
      <c r="I34" s="3">
        <v>3107749</v>
      </c>
      <c r="J34" s="3">
        <v>3106734</v>
      </c>
      <c r="K34" s="3">
        <v>3224119</v>
      </c>
      <c r="L34" s="3">
        <v>3029808</v>
      </c>
      <c r="M34" s="3">
        <v>3920600</v>
      </c>
      <c r="N34" s="3">
        <v>4529028</v>
      </c>
      <c r="O34" s="3">
        <v>5004169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</row>
    <row r="35" spans="1:184" ht="15.75" x14ac:dyDescent="0.25">
      <c r="A35" s="21" t="s">
        <v>44</v>
      </c>
      <c r="B35" s="5" t="s">
        <v>24</v>
      </c>
      <c r="C35" s="3">
        <v>332700</v>
      </c>
      <c r="D35" s="3">
        <v>432400</v>
      </c>
      <c r="E35" s="3">
        <v>389228</v>
      </c>
      <c r="F35" s="3">
        <v>374586</v>
      </c>
      <c r="G35" s="3">
        <v>350239</v>
      </c>
      <c r="H35" s="3">
        <v>474089</v>
      </c>
      <c r="I35" s="3">
        <v>365416</v>
      </c>
      <c r="J35" s="3">
        <v>419583</v>
      </c>
      <c r="K35" s="3">
        <v>513179</v>
      </c>
      <c r="L35" s="3">
        <v>883053</v>
      </c>
      <c r="M35" s="3">
        <v>1159076</v>
      </c>
      <c r="N35" s="3">
        <v>1252555</v>
      </c>
      <c r="O35" s="3">
        <v>1412984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</row>
    <row r="36" spans="1:184" s="36" customFormat="1" ht="15.75" x14ac:dyDescent="0.25">
      <c r="A36" s="40" t="s">
        <v>45</v>
      </c>
      <c r="B36" s="41" t="s">
        <v>55</v>
      </c>
      <c r="C36" s="27">
        <f>C33+C34-C35</f>
        <v>15091759</v>
      </c>
      <c r="D36" s="27">
        <f t="shared" ref="D36:O36" si="18">D33+D34-D35</f>
        <v>17472369</v>
      </c>
      <c r="E36" s="27">
        <f t="shared" si="18"/>
        <v>18856671</v>
      </c>
      <c r="F36" s="27">
        <f t="shared" si="18"/>
        <v>21852517</v>
      </c>
      <c r="G36" s="27">
        <f t="shared" si="18"/>
        <v>20661280</v>
      </c>
      <c r="H36" s="27">
        <f t="shared" si="18"/>
        <v>23624972</v>
      </c>
      <c r="I36" s="27">
        <f t="shared" si="18"/>
        <v>26981614</v>
      </c>
      <c r="J36" s="27">
        <f t="shared" si="18"/>
        <v>30569520</v>
      </c>
      <c r="K36" s="27">
        <f t="shared" si="18"/>
        <v>31030536</v>
      </c>
      <c r="L36" s="27">
        <f t="shared" si="18"/>
        <v>29666400</v>
      </c>
      <c r="M36" s="27">
        <f t="shared" si="18"/>
        <v>37612669</v>
      </c>
      <c r="N36" s="27">
        <f t="shared" si="18"/>
        <v>41736114</v>
      </c>
      <c r="O36" s="27">
        <f t="shared" si="18"/>
        <v>46101045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9"/>
      <c r="FY36" s="29"/>
      <c r="FZ36" s="29"/>
      <c r="GA36" s="29"/>
      <c r="GB36" s="29"/>
    </row>
    <row r="37" spans="1:184" ht="15.75" x14ac:dyDescent="0.25">
      <c r="A37" s="21" t="s">
        <v>46</v>
      </c>
      <c r="B37" s="5" t="s">
        <v>42</v>
      </c>
      <c r="C37" s="3">
        <v>333020</v>
      </c>
      <c r="D37" s="3">
        <v>338480</v>
      </c>
      <c r="E37" s="3">
        <v>344020</v>
      </c>
      <c r="F37" s="3">
        <v>349660</v>
      </c>
      <c r="G37" s="3">
        <v>355380</v>
      </c>
      <c r="H37" s="3">
        <v>361210</v>
      </c>
      <c r="I37" s="3">
        <v>366460</v>
      </c>
      <c r="J37" s="3">
        <v>371800</v>
      </c>
      <c r="K37" s="3">
        <v>377150</v>
      </c>
      <c r="L37" s="3">
        <v>382490</v>
      </c>
      <c r="M37" s="3">
        <v>387620</v>
      </c>
      <c r="N37" s="3">
        <v>392590</v>
      </c>
      <c r="O37" s="3">
        <v>397560</v>
      </c>
      <c r="P37" s="6"/>
      <c r="Q37" s="6"/>
      <c r="R37" s="6"/>
      <c r="S37" s="6"/>
    </row>
    <row r="38" spans="1:184" s="36" customFormat="1" ht="15.75" x14ac:dyDescent="0.25">
      <c r="A38" s="40" t="s">
        <v>47</v>
      </c>
      <c r="B38" s="41" t="s">
        <v>58</v>
      </c>
      <c r="C38" s="27">
        <f>C36/C37*1000</f>
        <v>45317.875803255061</v>
      </c>
      <c r="D38" s="27">
        <f>D36/D37*1000</f>
        <v>51620.092767667215</v>
      </c>
      <c r="E38" s="27">
        <f t="shared" ref="E38:O38" si="19">E36/E37*1000</f>
        <v>54812.717283878847</v>
      </c>
      <c r="F38" s="27">
        <f t="shared" si="19"/>
        <v>62496.473717325403</v>
      </c>
      <c r="G38" s="27">
        <f t="shared" si="19"/>
        <v>58138.555911981544</v>
      </c>
      <c r="H38" s="27">
        <f t="shared" si="19"/>
        <v>65405.088452700642</v>
      </c>
      <c r="I38" s="27">
        <f t="shared" si="19"/>
        <v>73627.71925994652</v>
      </c>
      <c r="J38" s="27">
        <f t="shared" si="19"/>
        <v>82220.333512641198</v>
      </c>
      <c r="K38" s="27">
        <f t="shared" si="19"/>
        <v>82276.378098899644</v>
      </c>
      <c r="L38" s="27">
        <f t="shared" si="19"/>
        <v>77561.243431200826</v>
      </c>
      <c r="M38" s="27">
        <f t="shared" si="19"/>
        <v>97034.9027397967</v>
      </c>
      <c r="N38" s="27">
        <f t="shared" si="19"/>
        <v>106309.67166764308</v>
      </c>
      <c r="O38" s="27">
        <f t="shared" si="19"/>
        <v>115959.96830667069</v>
      </c>
      <c r="P38" s="8"/>
      <c r="Q38" s="8"/>
      <c r="R38" s="8"/>
      <c r="S38" s="8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29"/>
      <c r="BL38" s="29"/>
      <c r="BM38" s="29"/>
      <c r="BN38" s="29"/>
      <c r="BO38" s="29"/>
      <c r="BP38" s="29"/>
      <c r="BQ38" s="29"/>
      <c r="BR38" s="29"/>
      <c r="BS38" s="29"/>
      <c r="BT38" s="28"/>
      <c r="BU38" s="28"/>
      <c r="BV38" s="28"/>
      <c r="BW38" s="28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</row>
    <row r="39" spans="1:184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24" orientation="landscape" r:id="rId1"/>
  <colBreaks count="7" manualBreakCount="7">
    <brk id="19" max="1048575" man="1"/>
    <brk id="31" max="1048575" man="1"/>
    <brk id="47" max="1048575" man="1"/>
    <brk id="111" max="95" man="1"/>
    <brk id="147" max="1048575" man="1"/>
    <brk id="171" max="1048575" man="1"/>
    <brk id="179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X39"/>
  <sheetViews>
    <sheetView zoomScale="70" zoomScaleNormal="70" zoomScaleSheetLayoutView="100" workbookViewId="0">
      <pane xSplit="2" ySplit="5" topLeftCell="C18" activePane="bottomRight" state="frozen"/>
      <selection activeCell="AS12" sqref="AS12"/>
      <selection pane="topRight" activeCell="AS12" sqref="AS12"/>
      <selection pane="bottomLeft" activeCell="AS12" sqref="AS12"/>
      <selection pane="bottomRight" activeCell="AS12" sqref="AS12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5" width="11.140625" style="2" customWidth="1"/>
    <col min="6" max="6" width="11.140625" style="7" customWidth="1"/>
    <col min="7" max="15" width="11.85546875" style="6" customWidth="1"/>
    <col min="16" max="43" width="9.140625" style="7" customWidth="1"/>
    <col min="44" max="44" width="12.42578125" style="7" customWidth="1"/>
    <col min="45" max="66" width="9.140625" style="7" customWidth="1"/>
    <col min="67" max="67" width="12.140625" style="7" customWidth="1"/>
    <col min="68" max="71" width="9.140625" style="7" customWidth="1"/>
    <col min="72" max="76" width="9.140625" style="7" hidden="1" customWidth="1"/>
    <col min="77" max="77" width="9.140625" style="7" customWidth="1"/>
    <col min="78" max="82" width="9.140625" style="7" hidden="1" customWidth="1"/>
    <col min="83" max="83" width="9.140625" style="7" customWidth="1"/>
    <col min="84" max="88" width="9.140625" style="7" hidden="1" customWidth="1"/>
    <col min="89" max="89" width="9.140625" style="7" customWidth="1"/>
    <col min="90" max="94" width="9.140625" style="7" hidden="1" customWidth="1"/>
    <col min="95" max="95" width="9.140625" style="7" customWidth="1"/>
    <col min="96" max="100" width="9.140625" style="7" hidden="1" customWidth="1"/>
    <col min="101" max="101" width="9.140625" style="6" customWidth="1"/>
    <col min="102" max="106" width="9.140625" style="6" hidden="1" customWidth="1"/>
    <col min="107" max="107" width="9.140625" style="6" customWidth="1"/>
    <col min="108" max="112" width="9.140625" style="6" hidden="1" customWidth="1"/>
    <col min="113" max="113" width="9.140625" style="6" customWidth="1"/>
    <col min="114" max="118" width="9.140625" style="6" hidden="1" customWidth="1"/>
    <col min="119" max="119" width="9.140625" style="6" customWidth="1"/>
    <col min="120" max="149" width="9.140625" style="7" customWidth="1"/>
    <col min="150" max="150" width="9.140625" style="7" hidden="1" customWidth="1"/>
    <col min="151" max="158" width="9.140625" style="7" customWidth="1"/>
    <col min="159" max="159" width="9.140625" style="7" hidden="1" customWidth="1"/>
    <col min="160" max="164" width="9.140625" style="7" customWidth="1"/>
    <col min="165" max="165" width="9.140625" style="7" hidden="1" customWidth="1"/>
    <col min="166" max="175" width="9.140625" style="7" customWidth="1"/>
    <col min="176" max="176" width="9.140625" style="7"/>
    <col min="177" max="179" width="8.85546875" style="7"/>
    <col min="180" max="180" width="12.7109375" style="7" bestFit="1" customWidth="1"/>
    <col min="181" max="16384" width="8.85546875" style="2"/>
  </cols>
  <sheetData>
    <row r="1" spans="1:180" ht="18.75" x14ac:dyDescent="0.3">
      <c r="A1" s="2" t="s">
        <v>53</v>
      </c>
      <c r="B1" s="22" t="s">
        <v>66</v>
      </c>
    </row>
    <row r="2" spans="1:180" ht="15.75" x14ac:dyDescent="0.25">
      <c r="A2" s="12" t="s">
        <v>49</v>
      </c>
      <c r="I2" s="6" t="str">
        <f>[1]GSVA_cur!$I$3</f>
        <v>As on 01.08.2024</v>
      </c>
    </row>
    <row r="3" spans="1:180" ht="15.75" x14ac:dyDescent="0.25">
      <c r="A3" s="12"/>
    </row>
    <row r="4" spans="1:180" ht="15.75" x14ac:dyDescent="0.25">
      <c r="A4" s="12"/>
      <c r="E4" s="11"/>
      <c r="F4" s="11" t="s">
        <v>57</v>
      </c>
    </row>
    <row r="5" spans="1:180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3" t="s">
        <v>67</v>
      </c>
      <c r="I5" s="3" t="s">
        <v>68</v>
      </c>
      <c r="J5" s="3" t="s">
        <v>69</v>
      </c>
      <c r="K5" s="3" t="s">
        <v>70</v>
      </c>
      <c r="L5" s="3" t="s">
        <v>71</v>
      </c>
      <c r="M5" s="23" t="s">
        <v>72</v>
      </c>
      <c r="N5" s="23" t="s">
        <v>73</v>
      </c>
      <c r="O5" s="23" t="s">
        <v>74</v>
      </c>
    </row>
    <row r="6" spans="1:180" s="33" customFormat="1" ht="15.75" x14ac:dyDescent="0.25">
      <c r="A6" s="30" t="s">
        <v>26</v>
      </c>
      <c r="B6" s="31" t="s">
        <v>2</v>
      </c>
      <c r="C6" s="25">
        <f>SUM(C7:C10)</f>
        <v>2233546</v>
      </c>
      <c r="D6" s="25">
        <f t="shared" ref="D6:O6" si="0">SUM(D7:D10)</f>
        <v>2364954</v>
      </c>
      <c r="E6" s="25">
        <f t="shared" si="0"/>
        <v>2321295</v>
      </c>
      <c r="F6" s="25">
        <f t="shared" si="0"/>
        <v>3033187</v>
      </c>
      <c r="G6" s="25">
        <f t="shared" si="0"/>
        <v>2171688</v>
      </c>
      <c r="H6" s="25">
        <f t="shared" si="0"/>
        <v>2680275</v>
      </c>
      <c r="I6" s="25">
        <f t="shared" si="0"/>
        <v>2739386</v>
      </c>
      <c r="J6" s="25">
        <f t="shared" si="0"/>
        <v>2553952</v>
      </c>
      <c r="K6" s="25">
        <f t="shared" si="0"/>
        <v>2554471</v>
      </c>
      <c r="L6" s="25">
        <f t="shared" si="0"/>
        <v>2715582</v>
      </c>
      <c r="M6" s="25">
        <f t="shared" si="0"/>
        <v>2855606</v>
      </c>
      <c r="N6" s="25">
        <f t="shared" si="0"/>
        <v>2780963</v>
      </c>
      <c r="O6" s="25">
        <f t="shared" si="0"/>
        <v>2964611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32"/>
      <c r="FV6" s="32"/>
      <c r="FW6" s="32"/>
      <c r="FX6" s="29"/>
    </row>
    <row r="7" spans="1:180" ht="15.75" x14ac:dyDescent="0.25">
      <c r="A7" s="18">
        <v>1.1000000000000001</v>
      </c>
      <c r="B7" s="19" t="s">
        <v>59</v>
      </c>
      <c r="C7" s="4">
        <v>1342099</v>
      </c>
      <c r="D7" s="4">
        <v>1498008</v>
      </c>
      <c r="E7" s="4">
        <v>1430467</v>
      </c>
      <c r="F7" s="4">
        <v>1507393</v>
      </c>
      <c r="G7" s="4">
        <v>1133574</v>
      </c>
      <c r="H7" s="4">
        <v>1459455</v>
      </c>
      <c r="I7" s="4">
        <v>1564348</v>
      </c>
      <c r="J7" s="4">
        <v>1258632</v>
      </c>
      <c r="K7" s="4">
        <v>1382995</v>
      </c>
      <c r="L7" s="4">
        <v>1474683</v>
      </c>
      <c r="M7" s="4">
        <v>1558491</v>
      </c>
      <c r="N7" s="4">
        <v>1286015</v>
      </c>
      <c r="O7" s="4">
        <v>1344147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6"/>
      <c r="FV7" s="6"/>
      <c r="FW7" s="6"/>
    </row>
    <row r="8" spans="1:180" ht="15.75" x14ac:dyDescent="0.25">
      <c r="A8" s="18">
        <v>1.2</v>
      </c>
      <c r="B8" s="19" t="s">
        <v>60</v>
      </c>
      <c r="C8" s="4">
        <v>477585</v>
      </c>
      <c r="D8" s="4">
        <v>445735</v>
      </c>
      <c r="E8" s="4">
        <v>461145</v>
      </c>
      <c r="F8" s="4">
        <v>475099</v>
      </c>
      <c r="G8" s="4">
        <v>493545</v>
      </c>
      <c r="H8" s="4">
        <v>528070</v>
      </c>
      <c r="I8" s="4">
        <v>515550</v>
      </c>
      <c r="J8" s="4">
        <v>601621</v>
      </c>
      <c r="K8" s="4">
        <v>649581</v>
      </c>
      <c r="L8" s="4">
        <v>670636</v>
      </c>
      <c r="M8" s="4">
        <v>732404</v>
      </c>
      <c r="N8" s="4">
        <v>753337</v>
      </c>
      <c r="O8" s="4">
        <v>853717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6"/>
      <c r="FV8" s="6"/>
      <c r="FW8" s="6"/>
    </row>
    <row r="9" spans="1:180" ht="15.75" x14ac:dyDescent="0.25">
      <c r="A9" s="18">
        <v>1.3</v>
      </c>
      <c r="B9" s="19" t="s">
        <v>61</v>
      </c>
      <c r="C9" s="4">
        <v>357560</v>
      </c>
      <c r="D9" s="4">
        <v>361880</v>
      </c>
      <c r="E9" s="4">
        <v>365303</v>
      </c>
      <c r="F9" s="4">
        <v>985328</v>
      </c>
      <c r="G9" s="4">
        <v>473347</v>
      </c>
      <c r="H9" s="4">
        <v>603615</v>
      </c>
      <c r="I9" s="4">
        <v>542792</v>
      </c>
      <c r="J9" s="4">
        <v>565671</v>
      </c>
      <c r="K9" s="4">
        <v>384920</v>
      </c>
      <c r="L9" s="4">
        <v>423952</v>
      </c>
      <c r="M9" s="4">
        <v>406731</v>
      </c>
      <c r="N9" s="4">
        <v>569617</v>
      </c>
      <c r="O9" s="4">
        <v>575728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6"/>
      <c r="FV9" s="6"/>
      <c r="FW9" s="6"/>
    </row>
    <row r="10" spans="1:180" ht="15.75" x14ac:dyDescent="0.25">
      <c r="A10" s="18">
        <v>1.4</v>
      </c>
      <c r="B10" s="19" t="s">
        <v>62</v>
      </c>
      <c r="C10" s="4">
        <v>56302</v>
      </c>
      <c r="D10" s="4">
        <v>59331</v>
      </c>
      <c r="E10" s="4">
        <v>64380</v>
      </c>
      <c r="F10" s="4">
        <v>65367</v>
      </c>
      <c r="G10" s="4">
        <v>71222</v>
      </c>
      <c r="H10" s="4">
        <v>89135</v>
      </c>
      <c r="I10" s="4">
        <v>116696</v>
      </c>
      <c r="J10" s="4">
        <v>128028</v>
      </c>
      <c r="K10" s="4">
        <v>136975</v>
      </c>
      <c r="L10" s="4">
        <v>146311</v>
      </c>
      <c r="M10" s="4">
        <v>157980</v>
      </c>
      <c r="N10" s="4">
        <v>171994</v>
      </c>
      <c r="O10" s="4">
        <v>191019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6"/>
      <c r="FV10" s="6"/>
      <c r="FW10" s="6"/>
    </row>
    <row r="11" spans="1:180" ht="15.75" x14ac:dyDescent="0.25">
      <c r="A11" s="20" t="s">
        <v>31</v>
      </c>
      <c r="B11" s="19" t="s">
        <v>3</v>
      </c>
      <c r="C11" s="4">
        <v>1620374</v>
      </c>
      <c r="D11" s="4">
        <v>1730483</v>
      </c>
      <c r="E11" s="4">
        <v>1720631</v>
      </c>
      <c r="F11" s="4">
        <v>2017893</v>
      </c>
      <c r="G11" s="4">
        <v>1965121</v>
      </c>
      <c r="H11" s="4">
        <v>1685398</v>
      </c>
      <c r="I11" s="4">
        <v>1695332</v>
      </c>
      <c r="J11" s="4">
        <v>1859226</v>
      </c>
      <c r="K11" s="4">
        <v>1868397</v>
      </c>
      <c r="L11" s="4">
        <v>1554207</v>
      </c>
      <c r="M11" s="4">
        <v>1751430</v>
      </c>
      <c r="N11" s="4">
        <v>2075719</v>
      </c>
      <c r="O11" s="4">
        <v>2245105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6"/>
      <c r="FV11" s="6"/>
      <c r="FW11" s="6"/>
    </row>
    <row r="12" spans="1:180" s="36" customFormat="1" ht="15.75" x14ac:dyDescent="0.25">
      <c r="A12" s="34"/>
      <c r="B12" s="35" t="s">
        <v>28</v>
      </c>
      <c r="C12" s="27">
        <f>C6+C11</f>
        <v>3853920</v>
      </c>
      <c r="D12" s="27">
        <f>D6+D11</f>
        <v>4095437</v>
      </c>
      <c r="E12" s="27">
        <f>E6+E11</f>
        <v>4041926</v>
      </c>
      <c r="F12" s="27">
        <f t="shared" ref="F12:O12" si="1">F6+F11</f>
        <v>5051080</v>
      </c>
      <c r="G12" s="27">
        <f t="shared" si="1"/>
        <v>4136809</v>
      </c>
      <c r="H12" s="27">
        <f t="shared" si="1"/>
        <v>4365673</v>
      </c>
      <c r="I12" s="27">
        <f t="shared" si="1"/>
        <v>4434718</v>
      </c>
      <c r="J12" s="27">
        <f t="shared" si="1"/>
        <v>4413178</v>
      </c>
      <c r="K12" s="27">
        <f t="shared" si="1"/>
        <v>4422868</v>
      </c>
      <c r="L12" s="27">
        <f t="shared" si="1"/>
        <v>4269789</v>
      </c>
      <c r="M12" s="27">
        <f t="shared" si="1"/>
        <v>4607036</v>
      </c>
      <c r="N12" s="27">
        <f t="shared" si="1"/>
        <v>4856682</v>
      </c>
      <c r="O12" s="27">
        <f t="shared" si="1"/>
        <v>5209716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32"/>
      <c r="FV12" s="32"/>
      <c r="FW12" s="32"/>
      <c r="FX12" s="29"/>
    </row>
    <row r="13" spans="1:180" s="17" customFormat="1" ht="15.75" x14ac:dyDescent="0.25">
      <c r="A13" s="15" t="s">
        <v>32</v>
      </c>
      <c r="B13" s="16" t="s">
        <v>4</v>
      </c>
      <c r="C13" s="1">
        <v>3016583</v>
      </c>
      <c r="D13" s="1">
        <v>3614824</v>
      </c>
      <c r="E13" s="1">
        <v>3356361</v>
      </c>
      <c r="F13" s="1">
        <v>3672018</v>
      </c>
      <c r="G13" s="1">
        <v>2726440</v>
      </c>
      <c r="H13" s="1">
        <v>3656754</v>
      </c>
      <c r="I13" s="1">
        <v>4168279</v>
      </c>
      <c r="J13" s="1">
        <v>5101204</v>
      </c>
      <c r="K13" s="1">
        <v>4618414</v>
      </c>
      <c r="L13" s="1">
        <v>4685716</v>
      </c>
      <c r="M13" s="1">
        <v>5834901</v>
      </c>
      <c r="N13" s="1">
        <v>6026838</v>
      </c>
      <c r="O13" s="1">
        <v>6251561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6"/>
      <c r="FV13" s="6"/>
      <c r="FW13" s="6"/>
      <c r="FX13" s="7"/>
    </row>
    <row r="14" spans="1:180" ht="30" x14ac:dyDescent="0.25">
      <c r="A14" s="20" t="s">
        <v>33</v>
      </c>
      <c r="B14" s="19" t="s">
        <v>5</v>
      </c>
      <c r="C14" s="4">
        <v>241235</v>
      </c>
      <c r="D14" s="4">
        <v>286345</v>
      </c>
      <c r="E14" s="4">
        <v>291006</v>
      </c>
      <c r="F14" s="4">
        <v>271008</v>
      </c>
      <c r="G14" s="4">
        <v>310277</v>
      </c>
      <c r="H14" s="4">
        <v>143062</v>
      </c>
      <c r="I14" s="4">
        <v>206112</v>
      </c>
      <c r="J14" s="4">
        <v>310734</v>
      </c>
      <c r="K14" s="4">
        <v>382428</v>
      </c>
      <c r="L14" s="4">
        <v>354963</v>
      </c>
      <c r="M14" s="4">
        <v>477532</v>
      </c>
      <c r="N14" s="4">
        <v>458386</v>
      </c>
      <c r="O14" s="4">
        <v>501331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8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8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8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6"/>
      <c r="FV14" s="6"/>
      <c r="FW14" s="6"/>
    </row>
    <row r="15" spans="1:180" ht="15.75" x14ac:dyDescent="0.25">
      <c r="A15" s="20" t="s">
        <v>34</v>
      </c>
      <c r="B15" s="19" t="s">
        <v>6</v>
      </c>
      <c r="C15" s="4">
        <v>1439526</v>
      </c>
      <c r="D15" s="4">
        <v>1344315</v>
      </c>
      <c r="E15" s="4">
        <v>1484303</v>
      </c>
      <c r="F15" s="4">
        <v>1490431</v>
      </c>
      <c r="G15" s="4">
        <v>1514673</v>
      </c>
      <c r="H15" s="4">
        <v>1599270</v>
      </c>
      <c r="I15" s="4">
        <v>1691133</v>
      </c>
      <c r="J15" s="4">
        <v>1806449</v>
      </c>
      <c r="K15" s="4">
        <v>1833125</v>
      </c>
      <c r="L15" s="4">
        <v>1711106</v>
      </c>
      <c r="M15" s="4">
        <v>2111225</v>
      </c>
      <c r="N15" s="4">
        <v>2231932</v>
      </c>
      <c r="O15" s="4">
        <v>2415442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8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8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8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6"/>
      <c r="FV15" s="6"/>
      <c r="FW15" s="6"/>
    </row>
    <row r="16" spans="1:180" s="36" customFormat="1" ht="15.75" x14ac:dyDescent="0.25">
      <c r="A16" s="34"/>
      <c r="B16" s="35" t="s">
        <v>29</v>
      </c>
      <c r="C16" s="27">
        <f>+C13+C14+C15</f>
        <v>4697344</v>
      </c>
      <c r="D16" s="27">
        <f t="shared" ref="D16:K16" si="2">+D13+D14+D15</f>
        <v>5245484</v>
      </c>
      <c r="E16" s="27">
        <f t="shared" si="2"/>
        <v>5131670</v>
      </c>
      <c r="F16" s="27">
        <f t="shared" si="2"/>
        <v>5433457</v>
      </c>
      <c r="G16" s="27">
        <f t="shared" si="2"/>
        <v>4551390</v>
      </c>
      <c r="H16" s="27">
        <f t="shared" si="2"/>
        <v>5399086</v>
      </c>
      <c r="I16" s="27">
        <f t="shared" si="2"/>
        <v>6065524</v>
      </c>
      <c r="J16" s="27">
        <f t="shared" si="2"/>
        <v>7218387</v>
      </c>
      <c r="K16" s="27">
        <f t="shared" si="2"/>
        <v>6833967</v>
      </c>
      <c r="L16" s="27">
        <f t="shared" ref="L16:M16" si="3">+L13+L14+L15</f>
        <v>6751785</v>
      </c>
      <c r="M16" s="27">
        <f t="shared" si="3"/>
        <v>8423658</v>
      </c>
      <c r="N16" s="27">
        <f t="shared" ref="N16:O16" si="4">+N13+N14+N15</f>
        <v>8717156</v>
      </c>
      <c r="O16" s="27">
        <f t="shared" si="4"/>
        <v>9168334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6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6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6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32"/>
      <c r="FV16" s="32"/>
      <c r="FW16" s="32"/>
      <c r="FX16" s="29"/>
    </row>
    <row r="17" spans="1:180" s="33" customFormat="1" ht="15.75" x14ac:dyDescent="0.25">
      <c r="A17" s="30" t="s">
        <v>35</v>
      </c>
      <c r="B17" s="31" t="s">
        <v>7</v>
      </c>
      <c r="C17" s="25">
        <f>C18+C19</f>
        <v>1152143</v>
      </c>
      <c r="D17" s="25">
        <f t="shared" ref="D17:K17" si="5">D18+D19</f>
        <v>1287305</v>
      </c>
      <c r="E17" s="25">
        <f t="shared" si="5"/>
        <v>1400566</v>
      </c>
      <c r="F17" s="25">
        <f t="shared" si="5"/>
        <v>1549332</v>
      </c>
      <c r="G17" s="25">
        <f t="shared" si="5"/>
        <v>1777188</v>
      </c>
      <c r="H17" s="25">
        <f t="shared" si="5"/>
        <v>2017464</v>
      </c>
      <c r="I17" s="25">
        <f t="shared" si="5"/>
        <v>2275871</v>
      </c>
      <c r="J17" s="25">
        <f t="shared" si="5"/>
        <v>2656896</v>
      </c>
      <c r="K17" s="25">
        <f t="shared" si="5"/>
        <v>2928867</v>
      </c>
      <c r="L17" s="25">
        <f t="shared" ref="L17:M17" si="6">L18+L19</f>
        <v>2423282</v>
      </c>
      <c r="M17" s="25">
        <f t="shared" si="6"/>
        <v>2567872</v>
      </c>
      <c r="N17" s="25">
        <f t="shared" ref="N17:O17" si="7">N18+N19</f>
        <v>2977459</v>
      </c>
      <c r="O17" s="25">
        <f t="shared" si="7"/>
        <v>3223905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32"/>
      <c r="FV17" s="32"/>
      <c r="FW17" s="32"/>
      <c r="FX17" s="29"/>
    </row>
    <row r="18" spans="1:180" ht="15.75" x14ac:dyDescent="0.25">
      <c r="A18" s="18">
        <v>6.1</v>
      </c>
      <c r="B18" s="19" t="s">
        <v>8</v>
      </c>
      <c r="C18" s="4">
        <v>1065983</v>
      </c>
      <c r="D18" s="4">
        <v>1184361</v>
      </c>
      <c r="E18" s="4">
        <v>1298228</v>
      </c>
      <c r="F18" s="4">
        <v>1425181</v>
      </c>
      <c r="G18" s="4">
        <v>1642775</v>
      </c>
      <c r="H18" s="4">
        <v>1880039</v>
      </c>
      <c r="I18" s="4">
        <v>2132382</v>
      </c>
      <c r="J18" s="4">
        <v>2493722</v>
      </c>
      <c r="K18" s="4">
        <v>2768357</v>
      </c>
      <c r="L18" s="4">
        <v>2367108</v>
      </c>
      <c r="M18" s="4">
        <v>2491615</v>
      </c>
      <c r="N18" s="4">
        <v>2759313</v>
      </c>
      <c r="O18" s="4">
        <v>2981229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6"/>
      <c r="FV18" s="6"/>
      <c r="FW18" s="6"/>
    </row>
    <row r="19" spans="1:180" ht="15.75" x14ac:dyDescent="0.25">
      <c r="A19" s="18">
        <v>6.2</v>
      </c>
      <c r="B19" s="19" t="s">
        <v>9</v>
      </c>
      <c r="C19" s="4">
        <v>86160</v>
      </c>
      <c r="D19" s="4">
        <v>102944</v>
      </c>
      <c r="E19" s="4">
        <v>102338</v>
      </c>
      <c r="F19" s="4">
        <v>124151</v>
      </c>
      <c r="G19" s="4">
        <v>134413</v>
      </c>
      <c r="H19" s="4">
        <v>137425</v>
      </c>
      <c r="I19" s="4">
        <v>143489</v>
      </c>
      <c r="J19" s="4">
        <v>163174</v>
      </c>
      <c r="K19" s="4">
        <v>160510</v>
      </c>
      <c r="L19" s="4">
        <v>56174</v>
      </c>
      <c r="M19" s="4">
        <v>76257</v>
      </c>
      <c r="N19" s="4">
        <v>218146</v>
      </c>
      <c r="O19" s="4">
        <v>242676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6"/>
      <c r="FV19" s="6"/>
      <c r="FW19" s="6"/>
    </row>
    <row r="20" spans="1:180" s="33" customFormat="1" ht="30" x14ac:dyDescent="0.25">
      <c r="A20" s="37" t="s">
        <v>36</v>
      </c>
      <c r="B20" s="38" t="s">
        <v>10</v>
      </c>
      <c r="C20" s="25">
        <f>SUM(C21:C27)</f>
        <v>975954</v>
      </c>
      <c r="D20" s="25">
        <f t="shared" ref="D20:O20" si="8">SUM(D21:D27)</f>
        <v>1076288</v>
      </c>
      <c r="E20" s="25">
        <f t="shared" si="8"/>
        <v>1180454</v>
      </c>
      <c r="F20" s="25">
        <f t="shared" si="8"/>
        <v>1291439</v>
      </c>
      <c r="G20" s="25">
        <f t="shared" si="8"/>
        <v>1396633</v>
      </c>
      <c r="H20" s="25">
        <f t="shared" si="8"/>
        <v>1402308</v>
      </c>
      <c r="I20" s="25">
        <f t="shared" si="8"/>
        <v>1440768</v>
      </c>
      <c r="J20" s="25">
        <f t="shared" si="8"/>
        <v>1506326</v>
      </c>
      <c r="K20" s="25">
        <f t="shared" si="8"/>
        <v>1574515</v>
      </c>
      <c r="L20" s="25">
        <f t="shared" si="8"/>
        <v>1338582</v>
      </c>
      <c r="M20" s="25">
        <f t="shared" si="8"/>
        <v>1684623</v>
      </c>
      <c r="N20" s="25">
        <f t="shared" si="8"/>
        <v>1712734</v>
      </c>
      <c r="O20" s="25">
        <f t="shared" si="8"/>
        <v>1863500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32"/>
      <c r="FV20" s="32"/>
      <c r="FW20" s="32"/>
      <c r="FX20" s="29"/>
    </row>
    <row r="21" spans="1:180" ht="15.75" x14ac:dyDescent="0.25">
      <c r="A21" s="18">
        <v>7.1</v>
      </c>
      <c r="B21" s="19" t="s">
        <v>11</v>
      </c>
      <c r="C21" s="4">
        <v>297906</v>
      </c>
      <c r="D21" s="4">
        <v>345399</v>
      </c>
      <c r="E21" s="4">
        <v>374927</v>
      </c>
      <c r="F21" s="4">
        <v>421794</v>
      </c>
      <c r="G21" s="4">
        <v>422310</v>
      </c>
      <c r="H21" s="4">
        <v>381980</v>
      </c>
      <c r="I21" s="4">
        <v>407200</v>
      </c>
      <c r="J21" s="4">
        <v>401976</v>
      </c>
      <c r="K21" s="4">
        <v>379745</v>
      </c>
      <c r="L21" s="4">
        <v>336526</v>
      </c>
      <c r="M21" s="4">
        <v>477980</v>
      </c>
      <c r="N21" s="4">
        <v>453861</v>
      </c>
      <c r="O21" s="4">
        <v>471636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6"/>
      <c r="FV21" s="6"/>
      <c r="FW21" s="6"/>
    </row>
    <row r="22" spans="1:180" ht="15.75" x14ac:dyDescent="0.25">
      <c r="A22" s="18">
        <v>7.2</v>
      </c>
      <c r="B22" s="19" t="s">
        <v>12</v>
      </c>
      <c r="C22" s="4">
        <v>458247</v>
      </c>
      <c r="D22" s="4">
        <v>490939</v>
      </c>
      <c r="E22" s="4">
        <v>535722</v>
      </c>
      <c r="F22" s="4">
        <v>558749</v>
      </c>
      <c r="G22" s="4">
        <v>604233</v>
      </c>
      <c r="H22" s="4">
        <v>642934</v>
      </c>
      <c r="I22" s="4">
        <v>658721</v>
      </c>
      <c r="J22" s="4">
        <v>737917</v>
      </c>
      <c r="K22" s="4">
        <v>769054</v>
      </c>
      <c r="L22" s="4">
        <v>586205</v>
      </c>
      <c r="M22" s="4">
        <v>755527</v>
      </c>
      <c r="N22" s="4">
        <v>715483</v>
      </c>
      <c r="O22" s="4">
        <v>776016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6"/>
      <c r="FV22" s="6"/>
      <c r="FW22" s="6"/>
    </row>
    <row r="23" spans="1:180" ht="15.75" x14ac:dyDescent="0.25">
      <c r="A23" s="18">
        <v>7.3</v>
      </c>
      <c r="B23" s="19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/>
      <c r="M23" s="4">
        <v>717</v>
      </c>
      <c r="N23" s="4">
        <v>861</v>
      </c>
      <c r="O23" s="4">
        <v>1044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6"/>
      <c r="FV23" s="6"/>
      <c r="FW23" s="6"/>
    </row>
    <row r="24" spans="1:180" ht="15.75" x14ac:dyDescent="0.25">
      <c r="A24" s="18">
        <v>7.4</v>
      </c>
      <c r="B24" s="19" t="s">
        <v>14</v>
      </c>
      <c r="C24" s="4">
        <v>1373</v>
      </c>
      <c r="D24" s="4">
        <v>1285</v>
      </c>
      <c r="E24" s="4">
        <v>2256</v>
      </c>
      <c r="F24" s="4">
        <v>3368</v>
      </c>
      <c r="G24" s="4">
        <v>5830</v>
      </c>
      <c r="H24" s="4">
        <v>7346</v>
      </c>
      <c r="I24" s="4">
        <v>11005</v>
      </c>
      <c r="J24" s="4">
        <v>6597</v>
      </c>
      <c r="K24" s="4">
        <v>12771</v>
      </c>
      <c r="L24" s="4">
        <v>8937</v>
      </c>
      <c r="M24" s="4">
        <v>8591</v>
      </c>
      <c r="N24" s="4">
        <v>9592</v>
      </c>
      <c r="O24" s="4">
        <v>11695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6"/>
      <c r="FV24" s="6"/>
      <c r="FW24" s="6"/>
    </row>
    <row r="25" spans="1:180" ht="15.75" x14ac:dyDescent="0.25">
      <c r="A25" s="18">
        <v>7.5</v>
      </c>
      <c r="B25" s="19" t="s">
        <v>15</v>
      </c>
      <c r="C25" s="4">
        <v>22315</v>
      </c>
      <c r="D25" s="4">
        <v>25425</v>
      </c>
      <c r="E25" s="4">
        <v>18495</v>
      </c>
      <c r="F25" s="4">
        <v>22854</v>
      </c>
      <c r="G25" s="4">
        <v>22875</v>
      </c>
      <c r="H25" s="4">
        <v>33928</v>
      </c>
      <c r="I25" s="4">
        <v>34102</v>
      </c>
      <c r="J25" s="4">
        <v>28389</v>
      </c>
      <c r="K25" s="4">
        <v>33761</v>
      </c>
      <c r="L25" s="4">
        <v>25700</v>
      </c>
      <c r="M25" s="4">
        <v>35540</v>
      </c>
      <c r="N25" s="4">
        <v>46083</v>
      </c>
      <c r="O25" s="4">
        <v>49782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6"/>
      <c r="FV25" s="6"/>
      <c r="FW25" s="6"/>
    </row>
    <row r="26" spans="1:180" ht="15.75" x14ac:dyDescent="0.25">
      <c r="A26" s="18">
        <v>7.6</v>
      </c>
      <c r="B26" s="19" t="s">
        <v>16</v>
      </c>
      <c r="C26" s="4">
        <v>384</v>
      </c>
      <c r="D26" s="4">
        <v>369</v>
      </c>
      <c r="E26" s="4">
        <v>332</v>
      </c>
      <c r="F26" s="4">
        <v>259</v>
      </c>
      <c r="G26" s="4">
        <v>261</v>
      </c>
      <c r="H26" s="4">
        <v>276</v>
      </c>
      <c r="I26" s="4">
        <v>153</v>
      </c>
      <c r="J26" s="4">
        <v>335</v>
      </c>
      <c r="K26" s="4">
        <v>340</v>
      </c>
      <c r="L26" s="4">
        <v>204</v>
      </c>
      <c r="M26" s="4">
        <v>458</v>
      </c>
      <c r="N26" s="4">
        <v>367</v>
      </c>
      <c r="O26" s="4">
        <v>374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6"/>
      <c r="FV26" s="6"/>
      <c r="FW26" s="6"/>
    </row>
    <row r="27" spans="1:180" ht="30" x14ac:dyDescent="0.25">
      <c r="A27" s="18">
        <v>7.7</v>
      </c>
      <c r="B27" s="19" t="s">
        <v>17</v>
      </c>
      <c r="C27" s="4">
        <v>195729</v>
      </c>
      <c r="D27" s="4">
        <v>212871</v>
      </c>
      <c r="E27" s="4">
        <v>248722</v>
      </c>
      <c r="F27" s="4">
        <v>284415</v>
      </c>
      <c r="G27" s="4">
        <v>341124</v>
      </c>
      <c r="H27" s="4">
        <v>335844</v>
      </c>
      <c r="I27" s="4">
        <v>329587</v>
      </c>
      <c r="J27" s="4">
        <v>331112</v>
      </c>
      <c r="K27" s="4">
        <v>378844</v>
      </c>
      <c r="L27" s="4">
        <v>381010</v>
      </c>
      <c r="M27" s="4">
        <v>405810</v>
      </c>
      <c r="N27" s="4">
        <v>486487</v>
      </c>
      <c r="O27" s="4">
        <v>552953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6"/>
      <c r="FV27" s="6"/>
      <c r="FW27" s="6"/>
    </row>
    <row r="28" spans="1:180" ht="15.75" x14ac:dyDescent="0.25">
      <c r="A28" s="20" t="s">
        <v>37</v>
      </c>
      <c r="B28" s="19" t="s">
        <v>18</v>
      </c>
      <c r="C28" s="4">
        <v>414386</v>
      </c>
      <c r="D28" s="4">
        <v>453306</v>
      </c>
      <c r="E28" s="4">
        <v>466489</v>
      </c>
      <c r="F28" s="4">
        <v>493239</v>
      </c>
      <c r="G28" s="4">
        <v>608198</v>
      </c>
      <c r="H28" s="4">
        <v>599813</v>
      </c>
      <c r="I28" s="4">
        <v>626257</v>
      </c>
      <c r="J28" s="4">
        <v>625003</v>
      </c>
      <c r="K28" s="4">
        <v>663229</v>
      </c>
      <c r="L28" s="4">
        <v>682988</v>
      </c>
      <c r="M28" s="4">
        <v>673953</v>
      </c>
      <c r="N28" s="4">
        <v>738078</v>
      </c>
      <c r="O28" s="4">
        <v>928130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6"/>
      <c r="FV28" s="6"/>
      <c r="FW28" s="6"/>
    </row>
    <row r="29" spans="1:180" ht="30" x14ac:dyDescent="0.25">
      <c r="A29" s="20" t="s">
        <v>38</v>
      </c>
      <c r="B29" s="19" t="s">
        <v>19</v>
      </c>
      <c r="C29" s="4">
        <v>1101151</v>
      </c>
      <c r="D29" s="4">
        <v>1189599</v>
      </c>
      <c r="E29" s="4">
        <v>1249340</v>
      </c>
      <c r="F29" s="4">
        <v>1407205</v>
      </c>
      <c r="G29" s="4">
        <v>1511273</v>
      </c>
      <c r="H29" s="4">
        <v>1642899</v>
      </c>
      <c r="I29" s="4">
        <v>1747354</v>
      </c>
      <c r="J29" s="4">
        <v>1843159</v>
      </c>
      <c r="K29" s="4">
        <v>1919443</v>
      </c>
      <c r="L29" s="4">
        <v>1865286</v>
      </c>
      <c r="M29" s="4">
        <v>2015714</v>
      </c>
      <c r="N29" s="4">
        <v>2273372</v>
      </c>
      <c r="O29" s="4">
        <v>2413012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6"/>
      <c r="FV29" s="6"/>
      <c r="FW29" s="6"/>
    </row>
    <row r="30" spans="1:180" ht="15.75" x14ac:dyDescent="0.25">
      <c r="A30" s="20" t="s">
        <v>39</v>
      </c>
      <c r="B30" s="19" t="s">
        <v>54</v>
      </c>
      <c r="C30" s="4">
        <v>981782</v>
      </c>
      <c r="D30" s="4">
        <v>859075</v>
      </c>
      <c r="E30" s="4">
        <v>801042</v>
      </c>
      <c r="F30" s="4">
        <v>936901</v>
      </c>
      <c r="G30" s="4">
        <v>846406</v>
      </c>
      <c r="H30" s="4">
        <v>876171</v>
      </c>
      <c r="I30" s="4">
        <v>1342419</v>
      </c>
      <c r="J30" s="4">
        <v>1253622</v>
      </c>
      <c r="K30" s="4">
        <v>1127066</v>
      </c>
      <c r="L30" s="4">
        <v>1109110</v>
      </c>
      <c r="M30" s="4">
        <v>1098224</v>
      </c>
      <c r="N30" s="4">
        <v>1260188</v>
      </c>
      <c r="O30" s="4">
        <v>1351698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6"/>
      <c r="FV30" s="6"/>
      <c r="FW30" s="6"/>
    </row>
    <row r="31" spans="1:180" ht="15.75" x14ac:dyDescent="0.25">
      <c r="A31" s="20" t="s">
        <v>40</v>
      </c>
      <c r="B31" s="19" t="s">
        <v>20</v>
      </c>
      <c r="C31" s="4">
        <v>736279</v>
      </c>
      <c r="D31" s="4">
        <v>824103</v>
      </c>
      <c r="E31" s="4">
        <v>900892</v>
      </c>
      <c r="F31" s="4">
        <v>963043</v>
      </c>
      <c r="G31" s="4">
        <v>946223</v>
      </c>
      <c r="H31" s="4">
        <v>958619</v>
      </c>
      <c r="I31" s="4">
        <v>813785</v>
      </c>
      <c r="J31" s="4">
        <v>1145366</v>
      </c>
      <c r="K31" s="4">
        <v>1420018</v>
      </c>
      <c r="L31" s="4">
        <v>1341051</v>
      </c>
      <c r="M31" s="4">
        <v>1386266</v>
      </c>
      <c r="N31" s="4">
        <v>1614112</v>
      </c>
      <c r="O31" s="4">
        <v>1721013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6"/>
      <c r="FV31" s="6"/>
      <c r="FW31" s="6"/>
    </row>
    <row r="32" spans="1:180" s="36" customFormat="1" ht="15.75" x14ac:dyDescent="0.25">
      <c r="A32" s="34"/>
      <c r="B32" s="35" t="s">
        <v>30</v>
      </c>
      <c r="C32" s="27">
        <f>C17+C20+C28+C29+C30+C31</f>
        <v>5361695</v>
      </c>
      <c r="D32" s="27">
        <f t="shared" ref="D32:G32" si="9">D17+D20+D28+D29+D30+D31</f>
        <v>5689676</v>
      </c>
      <c r="E32" s="27">
        <f t="shared" si="9"/>
        <v>5998783</v>
      </c>
      <c r="F32" s="27">
        <f t="shared" si="9"/>
        <v>6641159</v>
      </c>
      <c r="G32" s="27">
        <f t="shared" si="9"/>
        <v>7085921</v>
      </c>
      <c r="H32" s="27">
        <f t="shared" ref="H32:I32" si="10">H17+H20+H28+H29+H30+H31</f>
        <v>7497274</v>
      </c>
      <c r="I32" s="27">
        <f t="shared" si="10"/>
        <v>8246454</v>
      </c>
      <c r="J32" s="27">
        <f t="shared" ref="J32:K32" si="11">J17+J20+J28+J29+J30+J31</f>
        <v>9030372</v>
      </c>
      <c r="K32" s="27">
        <f t="shared" si="11"/>
        <v>9633138</v>
      </c>
      <c r="L32" s="27">
        <f t="shared" ref="L32:M32" si="12">L17+L20+L28+L29+L30+L31</f>
        <v>8760299</v>
      </c>
      <c r="M32" s="27">
        <f t="shared" si="12"/>
        <v>9426652</v>
      </c>
      <c r="N32" s="27">
        <f t="shared" ref="N32:O32" si="13">N17+N20+N28+N29+N30+N31</f>
        <v>10575943</v>
      </c>
      <c r="O32" s="27">
        <f t="shared" si="13"/>
        <v>11501258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32"/>
      <c r="FV32" s="32"/>
      <c r="FW32" s="32"/>
      <c r="FX32" s="29"/>
    </row>
    <row r="33" spans="1:180" s="33" customFormat="1" ht="15.75" x14ac:dyDescent="0.25">
      <c r="A33" s="30" t="s">
        <v>27</v>
      </c>
      <c r="B33" s="39" t="s">
        <v>41</v>
      </c>
      <c r="C33" s="25">
        <f t="shared" ref="C33:H33" si="14">C6+C11+C13+C14+C15+C17+C20+C28+C29+C30+C31</f>
        <v>13912959</v>
      </c>
      <c r="D33" s="25">
        <f t="shared" si="14"/>
        <v>15030597</v>
      </c>
      <c r="E33" s="25">
        <f t="shared" si="14"/>
        <v>15172379</v>
      </c>
      <c r="F33" s="25">
        <f t="shared" si="14"/>
        <v>17125696</v>
      </c>
      <c r="G33" s="25">
        <f t="shared" si="14"/>
        <v>15774120</v>
      </c>
      <c r="H33" s="25">
        <f t="shared" si="14"/>
        <v>17262033</v>
      </c>
      <c r="I33" s="25">
        <f t="shared" ref="I33:K33" si="15">I6+I11+I13+I14+I15+I17+I20+I28+I29+I30+I31</f>
        <v>18746696</v>
      </c>
      <c r="J33" s="25">
        <f t="shared" si="15"/>
        <v>20661937</v>
      </c>
      <c r="K33" s="25">
        <f t="shared" si="15"/>
        <v>20889973</v>
      </c>
      <c r="L33" s="25">
        <f t="shared" ref="L33:M33" si="16">L6+L11+L13+L14+L15+L17+L20+L28+L29+L30+L31</f>
        <v>19781873</v>
      </c>
      <c r="M33" s="25">
        <f t="shared" si="16"/>
        <v>22457346</v>
      </c>
      <c r="N33" s="25">
        <f t="shared" ref="N33:O33" si="17">N6+N11+N13+N14+N15+N17+N20+N28+N29+N30+N31</f>
        <v>24149781</v>
      </c>
      <c r="O33" s="25">
        <f t="shared" si="17"/>
        <v>25879308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32"/>
      <c r="FV33" s="32"/>
      <c r="FW33" s="32"/>
      <c r="FX33" s="29"/>
    </row>
    <row r="34" spans="1:180" ht="15.75" x14ac:dyDescent="0.25">
      <c r="A34" s="21" t="s">
        <v>43</v>
      </c>
      <c r="B34" s="5" t="s">
        <v>25</v>
      </c>
      <c r="C34" s="3">
        <v>1511500</v>
      </c>
      <c r="D34" s="3">
        <v>1697187</v>
      </c>
      <c r="E34" s="3">
        <v>1751335</v>
      </c>
      <c r="F34" s="3">
        <v>1850523</v>
      </c>
      <c r="G34" s="3">
        <v>2018140</v>
      </c>
      <c r="H34" s="3">
        <v>2455063</v>
      </c>
      <c r="I34" s="3">
        <v>2620112</v>
      </c>
      <c r="J34" s="3">
        <v>2619256</v>
      </c>
      <c r="K34" s="3">
        <v>2718222</v>
      </c>
      <c r="L34" s="3">
        <v>2759890</v>
      </c>
      <c r="M34" s="3">
        <v>3105418</v>
      </c>
      <c r="N34" s="3">
        <v>3418378</v>
      </c>
      <c r="O34" s="3">
        <v>3818964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</row>
    <row r="35" spans="1:180" ht="15.75" x14ac:dyDescent="0.25">
      <c r="A35" s="21" t="s">
        <v>44</v>
      </c>
      <c r="B35" s="5" t="s">
        <v>24</v>
      </c>
      <c r="C35" s="3">
        <v>332700</v>
      </c>
      <c r="D35" s="3">
        <v>402757</v>
      </c>
      <c r="E35" s="3">
        <v>342088</v>
      </c>
      <c r="F35" s="3">
        <v>322780</v>
      </c>
      <c r="G35" s="3">
        <v>304145</v>
      </c>
      <c r="H35" s="3">
        <v>399704</v>
      </c>
      <c r="I35" s="3">
        <v>308078</v>
      </c>
      <c r="J35" s="3">
        <v>353746</v>
      </c>
      <c r="K35" s="3">
        <v>432656</v>
      </c>
      <c r="L35" s="3">
        <v>593432</v>
      </c>
      <c r="M35" s="3">
        <v>977205</v>
      </c>
      <c r="N35" s="3">
        <v>1056016</v>
      </c>
      <c r="O35" s="3">
        <v>1191272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</row>
    <row r="36" spans="1:180" s="36" customFormat="1" ht="15.75" x14ac:dyDescent="0.25">
      <c r="A36" s="40" t="s">
        <v>45</v>
      </c>
      <c r="B36" s="41" t="s">
        <v>55</v>
      </c>
      <c r="C36" s="27">
        <f>C33+C34-C35</f>
        <v>15091759</v>
      </c>
      <c r="D36" s="27">
        <f t="shared" ref="D36:O36" si="18">D33+D34-D35</f>
        <v>16325027</v>
      </c>
      <c r="E36" s="27">
        <f t="shared" si="18"/>
        <v>16581626</v>
      </c>
      <c r="F36" s="27">
        <f t="shared" si="18"/>
        <v>18653439</v>
      </c>
      <c r="G36" s="27">
        <f t="shared" si="18"/>
        <v>17488115</v>
      </c>
      <c r="H36" s="27">
        <f t="shared" si="18"/>
        <v>19317392</v>
      </c>
      <c r="I36" s="27">
        <f t="shared" si="18"/>
        <v>21058730</v>
      </c>
      <c r="J36" s="27">
        <f t="shared" si="18"/>
        <v>22927447</v>
      </c>
      <c r="K36" s="27">
        <f t="shared" si="18"/>
        <v>23175539</v>
      </c>
      <c r="L36" s="27">
        <f t="shared" si="18"/>
        <v>21948331</v>
      </c>
      <c r="M36" s="27">
        <f t="shared" si="18"/>
        <v>24585559</v>
      </c>
      <c r="N36" s="27">
        <f t="shared" si="18"/>
        <v>26512143</v>
      </c>
      <c r="O36" s="27">
        <f t="shared" si="18"/>
        <v>28507000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9"/>
      <c r="FU36" s="29"/>
      <c r="FV36" s="29"/>
      <c r="FW36" s="29"/>
      <c r="FX36" s="29"/>
    </row>
    <row r="37" spans="1:180" s="36" customFormat="1" ht="15.75" x14ac:dyDescent="0.25">
      <c r="A37" s="40" t="s">
        <v>46</v>
      </c>
      <c r="B37" s="41" t="s">
        <v>42</v>
      </c>
      <c r="C37" s="24">
        <f>GSVA_cur!C37</f>
        <v>333020</v>
      </c>
      <c r="D37" s="24">
        <f>GSVA_cur!D37</f>
        <v>338480</v>
      </c>
      <c r="E37" s="24">
        <f>GSVA_cur!E37</f>
        <v>344020</v>
      </c>
      <c r="F37" s="24">
        <f>GSVA_cur!F37</f>
        <v>349660</v>
      </c>
      <c r="G37" s="24">
        <f>GSVA_cur!G37</f>
        <v>355380</v>
      </c>
      <c r="H37" s="24">
        <f>GSVA_cur!H37</f>
        <v>361210</v>
      </c>
      <c r="I37" s="24">
        <f>GSVA_cur!I37</f>
        <v>366460</v>
      </c>
      <c r="J37" s="24">
        <f>GSVA_cur!J37</f>
        <v>371800</v>
      </c>
      <c r="K37" s="24">
        <f>GSVA_cur!K37</f>
        <v>377150</v>
      </c>
      <c r="L37" s="24">
        <f>GSVA_cur!L37</f>
        <v>382490</v>
      </c>
      <c r="M37" s="24">
        <f>GSVA_cur!M37</f>
        <v>387620</v>
      </c>
      <c r="N37" s="24">
        <f>GSVA_cur!N37</f>
        <v>392590</v>
      </c>
      <c r="O37" s="24">
        <f>GSVA_cur!O37</f>
        <v>397560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</row>
    <row r="38" spans="1:180" s="36" customFormat="1" ht="15.75" x14ac:dyDescent="0.25">
      <c r="A38" s="40" t="s">
        <v>47</v>
      </c>
      <c r="B38" s="41" t="s">
        <v>58</v>
      </c>
      <c r="C38" s="27">
        <f>C36/C37*1000</f>
        <v>45317.875803255061</v>
      </c>
      <c r="D38" s="27">
        <f t="shared" ref="D38:K38" si="19">D36/D37*1000</f>
        <v>48230.403568896239</v>
      </c>
      <c r="E38" s="27">
        <f t="shared" si="19"/>
        <v>48199.598860531369</v>
      </c>
      <c r="F38" s="27">
        <f t="shared" si="19"/>
        <v>53347.363152776983</v>
      </c>
      <c r="G38" s="27">
        <f t="shared" si="19"/>
        <v>49209.62068771456</v>
      </c>
      <c r="H38" s="27">
        <f t="shared" si="19"/>
        <v>53479.671105451125</v>
      </c>
      <c r="I38" s="27">
        <f t="shared" si="19"/>
        <v>57465.289526824206</v>
      </c>
      <c r="J38" s="27">
        <f t="shared" si="19"/>
        <v>61666.075847229695</v>
      </c>
      <c r="K38" s="27">
        <f t="shared" si="19"/>
        <v>61449.12899376906</v>
      </c>
      <c r="L38" s="27">
        <f t="shared" ref="L38:O38" si="20">L36/L37*1000</f>
        <v>57382.757719156056</v>
      </c>
      <c r="M38" s="27">
        <f t="shared" si="20"/>
        <v>63426.961973066405</v>
      </c>
      <c r="N38" s="27">
        <f t="shared" si="20"/>
        <v>67531.376244937463</v>
      </c>
      <c r="O38" s="27">
        <f t="shared" si="20"/>
        <v>71704.899889324879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29"/>
      <c r="BL38" s="29"/>
      <c r="BM38" s="29"/>
      <c r="BN38" s="29"/>
      <c r="BO38" s="29"/>
      <c r="BP38" s="28"/>
      <c r="BQ38" s="28"/>
      <c r="BR38" s="28"/>
      <c r="BS38" s="28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</row>
    <row r="39" spans="1:180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5" max="1048575" man="1"/>
    <brk id="27" max="1048575" man="1"/>
    <brk id="43" max="1048575" man="1"/>
    <brk id="107" max="95" man="1"/>
    <brk id="143" max="1048575" man="1"/>
    <brk id="167" max="1048575" man="1"/>
    <brk id="175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B39"/>
  <sheetViews>
    <sheetView zoomScale="70" zoomScaleNormal="70" zoomScaleSheetLayoutView="100" workbookViewId="0">
      <pane xSplit="2" ySplit="5" topLeftCell="C27" activePane="bottomRight" state="frozen"/>
      <selection activeCell="AS12" sqref="AS12"/>
      <selection pane="topRight" activeCell="AS12" sqref="AS12"/>
      <selection pane="bottomLeft" activeCell="AS12" sqref="AS12"/>
      <selection pane="bottomRight" activeCell="AS12" sqref="AS12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5" width="11.28515625" style="2" customWidth="1"/>
    <col min="6" max="6" width="11.28515625" style="7" customWidth="1"/>
    <col min="7" max="15" width="11.85546875" style="6" customWidth="1"/>
    <col min="16" max="16" width="11" style="7" customWidth="1"/>
    <col min="17" max="19" width="11.42578125" style="7" customWidth="1"/>
    <col min="20" max="47" width="9.140625" style="7" customWidth="1"/>
    <col min="48" max="48" width="12.42578125" style="7" customWidth="1"/>
    <col min="49" max="70" width="9.140625" style="7" customWidth="1"/>
    <col min="71" max="71" width="12.140625" style="7" customWidth="1"/>
    <col min="72" max="75" width="9.140625" style="7" customWidth="1"/>
    <col min="76" max="80" width="9.140625" style="7" hidden="1" customWidth="1"/>
    <col min="81" max="81" width="9.140625" style="7" customWidth="1"/>
    <col min="82" max="86" width="9.140625" style="7" hidden="1" customWidth="1"/>
    <col min="87" max="87" width="9.140625" style="7" customWidth="1"/>
    <col min="88" max="92" width="9.140625" style="7" hidden="1" customWidth="1"/>
    <col min="93" max="93" width="9.140625" style="7" customWidth="1"/>
    <col min="94" max="98" width="9.140625" style="7" hidden="1" customWidth="1"/>
    <col min="99" max="99" width="9.140625" style="7" customWidth="1"/>
    <col min="100" max="104" width="9.140625" style="7" hidden="1" customWidth="1"/>
    <col min="105" max="105" width="9.140625" style="6" customWidth="1"/>
    <col min="106" max="110" width="9.140625" style="6" hidden="1" customWidth="1"/>
    <col min="111" max="111" width="9.140625" style="6" customWidth="1"/>
    <col min="112" max="116" width="9.140625" style="6" hidden="1" customWidth="1"/>
    <col min="117" max="117" width="9.140625" style="6" customWidth="1"/>
    <col min="118" max="122" width="9.140625" style="6" hidden="1" customWidth="1"/>
    <col min="123" max="123" width="9.140625" style="6" customWidth="1"/>
    <col min="124" max="153" width="9.140625" style="7" customWidth="1"/>
    <col min="154" max="154" width="9.140625" style="7" hidden="1" customWidth="1"/>
    <col min="155" max="162" width="9.140625" style="7" customWidth="1"/>
    <col min="163" max="163" width="9.140625" style="7" hidden="1" customWidth="1"/>
    <col min="164" max="168" width="9.140625" style="7" customWidth="1"/>
    <col min="169" max="169" width="9.140625" style="7" hidden="1" customWidth="1"/>
    <col min="170" max="179" width="9.140625" style="7" customWidth="1"/>
    <col min="180" max="183" width="8.85546875" style="7"/>
    <col min="184" max="184" width="12.7109375" style="7" bestFit="1" customWidth="1"/>
    <col min="185" max="16384" width="8.85546875" style="2"/>
  </cols>
  <sheetData>
    <row r="1" spans="1:184" ht="18.75" x14ac:dyDescent="0.3">
      <c r="A1" s="2" t="s">
        <v>53</v>
      </c>
      <c r="B1" s="22" t="s">
        <v>66</v>
      </c>
    </row>
    <row r="2" spans="1:184" ht="15.75" x14ac:dyDescent="0.25">
      <c r="A2" s="12" t="s">
        <v>50</v>
      </c>
      <c r="I2" s="6" t="str">
        <f>[1]GSVA_cur!$I$3</f>
        <v>As on 01.08.2024</v>
      </c>
    </row>
    <row r="3" spans="1:184" ht="15.75" x14ac:dyDescent="0.25">
      <c r="A3" s="12"/>
    </row>
    <row r="4" spans="1:184" ht="15.75" x14ac:dyDescent="0.25">
      <c r="A4" s="12"/>
      <c r="E4" s="11"/>
      <c r="F4" s="11" t="s">
        <v>57</v>
      </c>
    </row>
    <row r="5" spans="1:184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3" t="s">
        <v>67</v>
      </c>
      <c r="I5" s="3" t="s">
        <v>68</v>
      </c>
      <c r="J5" s="3" t="s">
        <v>69</v>
      </c>
      <c r="K5" s="3" t="s">
        <v>70</v>
      </c>
      <c r="L5" s="3" t="s">
        <v>71</v>
      </c>
      <c r="M5" s="23" t="s">
        <v>72</v>
      </c>
      <c r="N5" s="23" t="s">
        <v>73</v>
      </c>
      <c r="O5" s="23" t="s">
        <v>74</v>
      </c>
    </row>
    <row r="6" spans="1:184" s="33" customFormat="1" ht="15.75" x14ac:dyDescent="0.25">
      <c r="A6" s="30" t="s">
        <v>26</v>
      </c>
      <c r="B6" s="31" t="s">
        <v>2</v>
      </c>
      <c r="C6" s="25">
        <f>SUM(C7:C10)</f>
        <v>2100329</v>
      </c>
      <c r="D6" s="25">
        <f t="shared" ref="D6:O6" si="0">SUM(D7:D10)</f>
        <v>2395965</v>
      </c>
      <c r="E6" s="25">
        <f t="shared" si="0"/>
        <v>2664249</v>
      </c>
      <c r="F6" s="25">
        <f t="shared" si="0"/>
        <v>3808844</v>
      </c>
      <c r="G6" s="25">
        <f t="shared" si="0"/>
        <v>2930847</v>
      </c>
      <c r="H6" s="25">
        <f t="shared" si="0"/>
        <v>3795654</v>
      </c>
      <c r="I6" s="25">
        <f t="shared" si="0"/>
        <v>4329403</v>
      </c>
      <c r="J6" s="25">
        <f t="shared" si="0"/>
        <v>4470856</v>
      </c>
      <c r="K6" s="25">
        <f t="shared" si="0"/>
        <v>4446353</v>
      </c>
      <c r="L6" s="25">
        <f t="shared" si="0"/>
        <v>4908991</v>
      </c>
      <c r="M6" s="25">
        <f t="shared" si="0"/>
        <v>5703494</v>
      </c>
      <c r="N6" s="25">
        <f t="shared" si="0"/>
        <v>5408358</v>
      </c>
      <c r="O6" s="25">
        <f t="shared" si="0"/>
        <v>6203616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32"/>
      <c r="FZ6" s="32"/>
      <c r="GA6" s="32"/>
      <c r="GB6" s="29"/>
    </row>
    <row r="7" spans="1:184" ht="15.75" x14ac:dyDescent="0.25">
      <c r="A7" s="18">
        <v>1.1000000000000001</v>
      </c>
      <c r="B7" s="19" t="s">
        <v>59</v>
      </c>
      <c r="C7" s="4">
        <v>1227605</v>
      </c>
      <c r="D7" s="4">
        <v>1479511</v>
      </c>
      <c r="E7" s="4">
        <v>1656232</v>
      </c>
      <c r="F7" s="4">
        <v>1903449</v>
      </c>
      <c r="G7" s="4">
        <v>1484104</v>
      </c>
      <c r="H7" s="4">
        <v>2074929</v>
      </c>
      <c r="I7" s="4">
        <v>2361998</v>
      </c>
      <c r="J7" s="4">
        <v>2109164</v>
      </c>
      <c r="K7" s="4">
        <v>2235945</v>
      </c>
      <c r="L7" s="4">
        <v>2483901</v>
      </c>
      <c r="M7" s="4">
        <v>2871681</v>
      </c>
      <c r="N7" s="4">
        <v>2261116</v>
      </c>
      <c r="O7" s="4">
        <v>2540924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6"/>
      <c r="FZ7" s="6"/>
      <c r="GA7" s="6"/>
    </row>
    <row r="8" spans="1:184" ht="15.75" x14ac:dyDescent="0.25">
      <c r="A8" s="18">
        <v>1.2</v>
      </c>
      <c r="B8" s="19" t="s">
        <v>60</v>
      </c>
      <c r="C8" s="4">
        <v>469404</v>
      </c>
      <c r="D8" s="4">
        <v>450789</v>
      </c>
      <c r="E8" s="4">
        <v>483948</v>
      </c>
      <c r="F8" s="4">
        <v>549966</v>
      </c>
      <c r="G8" s="4">
        <v>617456</v>
      </c>
      <c r="H8" s="4">
        <v>658392</v>
      </c>
      <c r="I8" s="4">
        <v>928606</v>
      </c>
      <c r="J8" s="4">
        <v>1218022</v>
      </c>
      <c r="K8" s="4">
        <v>1329977</v>
      </c>
      <c r="L8" s="4">
        <v>1542406</v>
      </c>
      <c r="M8" s="4">
        <v>1949870</v>
      </c>
      <c r="N8" s="4">
        <v>2004519</v>
      </c>
      <c r="O8" s="4">
        <v>2471175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6"/>
      <c r="FZ8" s="6"/>
      <c r="GA8" s="6"/>
    </row>
    <row r="9" spans="1:184" ht="15.75" x14ac:dyDescent="0.25">
      <c r="A9" s="18">
        <v>1.3</v>
      </c>
      <c r="B9" s="19" t="s">
        <v>61</v>
      </c>
      <c r="C9" s="4">
        <v>353636</v>
      </c>
      <c r="D9" s="4">
        <v>395436</v>
      </c>
      <c r="E9" s="4">
        <v>433972</v>
      </c>
      <c r="F9" s="4">
        <v>1256739</v>
      </c>
      <c r="G9" s="4">
        <v>712567</v>
      </c>
      <c r="H9" s="4">
        <v>908145</v>
      </c>
      <c r="I9" s="4">
        <v>822444</v>
      </c>
      <c r="J9" s="4">
        <v>895847</v>
      </c>
      <c r="K9" s="4">
        <v>604817</v>
      </c>
      <c r="L9" s="4">
        <v>589771</v>
      </c>
      <c r="M9" s="4">
        <v>564991</v>
      </c>
      <c r="N9" s="4">
        <v>791169</v>
      </c>
      <c r="O9" s="4">
        <v>799670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6"/>
      <c r="FZ9" s="6"/>
      <c r="GA9" s="6"/>
    </row>
    <row r="10" spans="1:184" ht="15.75" x14ac:dyDescent="0.25">
      <c r="A10" s="18">
        <v>1.4</v>
      </c>
      <c r="B10" s="19" t="s">
        <v>62</v>
      </c>
      <c r="C10" s="4">
        <v>49684</v>
      </c>
      <c r="D10" s="4">
        <v>70229</v>
      </c>
      <c r="E10" s="4">
        <v>90097</v>
      </c>
      <c r="F10" s="4">
        <v>98690</v>
      </c>
      <c r="G10" s="4">
        <v>116720</v>
      </c>
      <c r="H10" s="4">
        <v>154188</v>
      </c>
      <c r="I10" s="4">
        <v>216355</v>
      </c>
      <c r="J10" s="4">
        <v>247823</v>
      </c>
      <c r="K10" s="4">
        <v>275614</v>
      </c>
      <c r="L10" s="4">
        <v>292913</v>
      </c>
      <c r="M10" s="4">
        <v>316952</v>
      </c>
      <c r="N10" s="4">
        <v>351554</v>
      </c>
      <c r="O10" s="4">
        <v>391847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6"/>
      <c r="FZ10" s="6"/>
      <c r="GA10" s="6"/>
    </row>
    <row r="11" spans="1:184" ht="15.75" x14ac:dyDescent="0.25">
      <c r="A11" s="20" t="s">
        <v>31</v>
      </c>
      <c r="B11" s="19" t="s">
        <v>3</v>
      </c>
      <c r="C11" s="4">
        <v>1424784</v>
      </c>
      <c r="D11" s="4">
        <v>1651034</v>
      </c>
      <c r="E11" s="4">
        <v>1591597</v>
      </c>
      <c r="F11" s="4">
        <v>1759099</v>
      </c>
      <c r="G11" s="4">
        <v>1688420</v>
      </c>
      <c r="H11" s="4">
        <v>1453297</v>
      </c>
      <c r="I11" s="4">
        <v>1616470</v>
      </c>
      <c r="J11" s="4">
        <v>1789285</v>
      </c>
      <c r="K11" s="4">
        <v>1711221</v>
      </c>
      <c r="L11" s="4">
        <v>1349090</v>
      </c>
      <c r="M11" s="4">
        <v>1797383</v>
      </c>
      <c r="N11" s="4">
        <v>2391588</v>
      </c>
      <c r="O11" s="4">
        <v>2515892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6"/>
      <c r="FZ11" s="6"/>
      <c r="GA11" s="6"/>
    </row>
    <row r="12" spans="1:184" s="36" customFormat="1" ht="15.75" x14ac:dyDescent="0.25">
      <c r="A12" s="34"/>
      <c r="B12" s="35" t="s">
        <v>28</v>
      </c>
      <c r="C12" s="27">
        <f>C6+C11</f>
        <v>3525113</v>
      </c>
      <c r="D12" s="27">
        <f t="shared" ref="D12:O12" si="1">D6+D11</f>
        <v>4046999</v>
      </c>
      <c r="E12" s="27">
        <f t="shared" si="1"/>
        <v>4255846</v>
      </c>
      <c r="F12" s="27">
        <f t="shared" si="1"/>
        <v>5567943</v>
      </c>
      <c r="G12" s="27">
        <f t="shared" si="1"/>
        <v>4619267</v>
      </c>
      <c r="H12" s="27">
        <f t="shared" si="1"/>
        <v>5248951</v>
      </c>
      <c r="I12" s="27">
        <f t="shared" si="1"/>
        <v>5945873</v>
      </c>
      <c r="J12" s="27">
        <f t="shared" si="1"/>
        <v>6260141</v>
      </c>
      <c r="K12" s="27">
        <f t="shared" si="1"/>
        <v>6157574</v>
      </c>
      <c r="L12" s="27">
        <f t="shared" si="1"/>
        <v>6258081</v>
      </c>
      <c r="M12" s="27">
        <f t="shared" si="1"/>
        <v>7500877</v>
      </c>
      <c r="N12" s="27">
        <f t="shared" si="1"/>
        <v>7799946</v>
      </c>
      <c r="O12" s="27">
        <f t="shared" si="1"/>
        <v>8719508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32"/>
      <c r="FZ12" s="32"/>
      <c r="GA12" s="32"/>
      <c r="GB12" s="29"/>
    </row>
    <row r="13" spans="1:184" s="17" customFormat="1" ht="15.75" x14ac:dyDescent="0.25">
      <c r="A13" s="15" t="s">
        <v>32</v>
      </c>
      <c r="B13" s="16" t="s">
        <v>4</v>
      </c>
      <c r="C13" s="1">
        <v>2740497</v>
      </c>
      <c r="D13" s="1">
        <v>3562247</v>
      </c>
      <c r="E13" s="1">
        <v>3390423</v>
      </c>
      <c r="F13" s="1">
        <v>3832136</v>
      </c>
      <c r="G13" s="1">
        <v>2749502</v>
      </c>
      <c r="H13" s="1">
        <v>3892196</v>
      </c>
      <c r="I13" s="1">
        <v>4557337</v>
      </c>
      <c r="J13" s="1">
        <v>5895026</v>
      </c>
      <c r="K13" s="1">
        <v>5217181</v>
      </c>
      <c r="L13" s="1">
        <v>5314067</v>
      </c>
      <c r="M13" s="1">
        <v>7873916</v>
      </c>
      <c r="N13" s="1">
        <v>7901203</v>
      </c>
      <c r="O13" s="1">
        <v>8627470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6"/>
      <c r="FZ13" s="6"/>
      <c r="GA13" s="6"/>
      <c r="GB13" s="7"/>
    </row>
    <row r="14" spans="1:184" ht="30" x14ac:dyDescent="0.25">
      <c r="A14" s="20" t="s">
        <v>33</v>
      </c>
      <c r="B14" s="19" t="s">
        <v>5</v>
      </c>
      <c r="C14" s="4">
        <v>160289</v>
      </c>
      <c r="D14" s="4">
        <v>198000</v>
      </c>
      <c r="E14" s="4">
        <v>222036</v>
      </c>
      <c r="F14" s="4">
        <v>229621</v>
      </c>
      <c r="G14" s="4">
        <v>289078</v>
      </c>
      <c r="H14" s="4">
        <v>136650</v>
      </c>
      <c r="I14" s="4">
        <v>216421</v>
      </c>
      <c r="J14" s="4">
        <v>318222</v>
      </c>
      <c r="K14" s="4">
        <v>405797</v>
      </c>
      <c r="L14" s="4">
        <v>355411</v>
      </c>
      <c r="M14" s="4">
        <v>491892</v>
      </c>
      <c r="N14" s="4">
        <v>454657</v>
      </c>
      <c r="O14" s="4">
        <v>494301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8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8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8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6"/>
      <c r="FZ14" s="6"/>
      <c r="GA14" s="6"/>
    </row>
    <row r="15" spans="1:184" ht="15.75" x14ac:dyDescent="0.25">
      <c r="A15" s="20" t="s">
        <v>34</v>
      </c>
      <c r="B15" s="19" t="s">
        <v>6</v>
      </c>
      <c r="C15" s="4">
        <v>1371583</v>
      </c>
      <c r="D15" s="4">
        <v>1378972</v>
      </c>
      <c r="E15" s="4">
        <v>1596103</v>
      </c>
      <c r="F15" s="4">
        <v>1647815</v>
      </c>
      <c r="G15" s="4">
        <v>1623297</v>
      </c>
      <c r="H15" s="4">
        <v>1770612</v>
      </c>
      <c r="I15" s="4">
        <v>1970945</v>
      </c>
      <c r="J15" s="4">
        <v>2220330</v>
      </c>
      <c r="K15" s="4">
        <v>2217852</v>
      </c>
      <c r="L15" s="4">
        <v>2091484</v>
      </c>
      <c r="M15" s="4">
        <v>2969031</v>
      </c>
      <c r="N15" s="4">
        <v>3613090</v>
      </c>
      <c r="O15" s="4">
        <v>3949991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8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8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8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6"/>
      <c r="FZ15" s="6"/>
      <c r="GA15" s="6"/>
    </row>
    <row r="16" spans="1:184" s="36" customFormat="1" ht="15.75" x14ac:dyDescent="0.25">
      <c r="A16" s="34"/>
      <c r="B16" s="35" t="s">
        <v>29</v>
      </c>
      <c r="C16" s="27">
        <f>+C13+C14+C15</f>
        <v>4272369</v>
      </c>
      <c r="D16" s="27">
        <f t="shared" ref="D16:K16" si="2">+D13+D14+D15</f>
        <v>5139219</v>
      </c>
      <c r="E16" s="27">
        <f t="shared" si="2"/>
        <v>5208562</v>
      </c>
      <c r="F16" s="27">
        <f t="shared" si="2"/>
        <v>5709572</v>
      </c>
      <c r="G16" s="27">
        <f t="shared" si="2"/>
        <v>4661877</v>
      </c>
      <c r="H16" s="27">
        <f t="shared" si="2"/>
        <v>5799458</v>
      </c>
      <c r="I16" s="27">
        <f t="shared" si="2"/>
        <v>6744703</v>
      </c>
      <c r="J16" s="27">
        <f t="shared" si="2"/>
        <v>8433578</v>
      </c>
      <c r="K16" s="27">
        <f t="shared" si="2"/>
        <v>7840830</v>
      </c>
      <c r="L16" s="27">
        <f t="shared" ref="L16:M16" si="3">+L13+L14+L15</f>
        <v>7760962</v>
      </c>
      <c r="M16" s="27">
        <f t="shared" si="3"/>
        <v>11334839</v>
      </c>
      <c r="N16" s="27">
        <f t="shared" ref="N16:O16" si="4">+N13+N14+N15</f>
        <v>11968950</v>
      </c>
      <c r="O16" s="27">
        <f t="shared" si="4"/>
        <v>13071762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6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6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6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32"/>
      <c r="FZ16" s="32"/>
      <c r="GA16" s="32"/>
      <c r="GB16" s="29"/>
    </row>
    <row r="17" spans="1:184" s="33" customFormat="1" ht="15.75" x14ac:dyDescent="0.25">
      <c r="A17" s="30" t="s">
        <v>35</v>
      </c>
      <c r="B17" s="31" t="s">
        <v>7</v>
      </c>
      <c r="C17" s="25">
        <f>SUM(C18:C19)</f>
        <v>1098375</v>
      </c>
      <c r="D17" s="25">
        <f>D18+D19</f>
        <v>1314047</v>
      </c>
      <c r="E17" s="25">
        <f t="shared" ref="E17:K17" si="5">E18+E19</f>
        <v>1514561</v>
      </c>
      <c r="F17" s="25">
        <f t="shared" si="5"/>
        <v>1703297</v>
      </c>
      <c r="G17" s="25">
        <f t="shared" si="5"/>
        <v>1924352</v>
      </c>
      <c r="H17" s="25">
        <f t="shared" si="5"/>
        <v>2280058</v>
      </c>
      <c r="I17" s="25">
        <f t="shared" si="5"/>
        <v>2617779</v>
      </c>
      <c r="J17" s="25">
        <f t="shared" si="5"/>
        <v>3196144</v>
      </c>
      <c r="K17" s="25">
        <f t="shared" si="5"/>
        <v>3526489</v>
      </c>
      <c r="L17" s="25">
        <f t="shared" ref="L17:M17" si="6">L18+L19</f>
        <v>2860706</v>
      </c>
      <c r="M17" s="25">
        <f t="shared" si="6"/>
        <v>3632154</v>
      </c>
      <c r="N17" s="25">
        <f t="shared" ref="N17:O17" si="7">N18+N19</f>
        <v>4611203</v>
      </c>
      <c r="O17" s="25">
        <f t="shared" si="7"/>
        <v>5238343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32"/>
      <c r="FZ17" s="32"/>
      <c r="GA17" s="32"/>
      <c r="GB17" s="29"/>
    </row>
    <row r="18" spans="1:184" ht="15.75" x14ac:dyDescent="0.25">
      <c r="A18" s="18">
        <v>6.1</v>
      </c>
      <c r="B18" s="19" t="s">
        <v>8</v>
      </c>
      <c r="C18" s="4">
        <v>1016218</v>
      </c>
      <c r="D18" s="4">
        <v>1208962</v>
      </c>
      <c r="E18" s="4">
        <v>1418108</v>
      </c>
      <c r="F18" s="4">
        <v>1585491</v>
      </c>
      <c r="G18" s="4">
        <v>1793030</v>
      </c>
      <c r="H18" s="4">
        <v>2141529</v>
      </c>
      <c r="I18" s="4">
        <v>2476672</v>
      </c>
      <c r="J18" s="4">
        <v>3023923</v>
      </c>
      <c r="K18" s="4">
        <v>3363279</v>
      </c>
      <c r="L18" s="4">
        <v>2833073</v>
      </c>
      <c r="M18" s="4">
        <v>3579923</v>
      </c>
      <c r="N18" s="4">
        <v>4406214</v>
      </c>
      <c r="O18" s="4">
        <v>5010596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6"/>
      <c r="FZ18" s="6"/>
      <c r="GA18" s="6"/>
    </row>
    <row r="19" spans="1:184" ht="15.75" x14ac:dyDescent="0.25">
      <c r="A19" s="18">
        <v>6.2</v>
      </c>
      <c r="B19" s="19" t="s">
        <v>9</v>
      </c>
      <c r="C19" s="4">
        <v>82157</v>
      </c>
      <c r="D19" s="4">
        <v>105085</v>
      </c>
      <c r="E19" s="4">
        <v>96453</v>
      </c>
      <c r="F19" s="4">
        <v>117806</v>
      </c>
      <c r="G19" s="4">
        <v>131322</v>
      </c>
      <c r="H19" s="4">
        <v>138529</v>
      </c>
      <c r="I19" s="4">
        <v>141107</v>
      </c>
      <c r="J19" s="4">
        <v>172221</v>
      </c>
      <c r="K19" s="4">
        <v>163210</v>
      </c>
      <c r="L19" s="4">
        <v>27633</v>
      </c>
      <c r="M19" s="4">
        <v>52231</v>
      </c>
      <c r="N19" s="4">
        <v>204989</v>
      </c>
      <c r="O19" s="4">
        <v>227747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6"/>
      <c r="FZ19" s="6"/>
      <c r="GA19" s="6"/>
    </row>
    <row r="20" spans="1:184" s="33" customFormat="1" ht="30" x14ac:dyDescent="0.25">
      <c r="A20" s="37" t="s">
        <v>36</v>
      </c>
      <c r="B20" s="38" t="s">
        <v>10</v>
      </c>
      <c r="C20" s="25">
        <f>SUM(C21:C27)</f>
        <v>813647</v>
      </c>
      <c r="D20" s="25">
        <f t="shared" ref="D20:F20" si="8">SUM(D21:D27)</f>
        <v>966004</v>
      </c>
      <c r="E20" s="25">
        <f t="shared" si="8"/>
        <v>1080797</v>
      </c>
      <c r="F20" s="25">
        <f t="shared" si="8"/>
        <v>1222987</v>
      </c>
      <c r="G20" s="25">
        <f>SUM(G21:G27)</f>
        <v>1325955</v>
      </c>
      <c r="H20" s="25">
        <f>SUM(H21:H27)</f>
        <v>1397864</v>
      </c>
      <c r="I20" s="25">
        <f>SUM(I21:I27)</f>
        <v>1379869</v>
      </c>
      <c r="J20" s="25">
        <f t="shared" ref="J20:O20" si="9">SUM(J21:J27)</f>
        <v>1474177</v>
      </c>
      <c r="K20" s="25">
        <f t="shared" si="9"/>
        <v>1634603</v>
      </c>
      <c r="L20" s="25">
        <f t="shared" si="9"/>
        <v>1439347</v>
      </c>
      <c r="M20" s="25">
        <f t="shared" si="9"/>
        <v>2023958</v>
      </c>
      <c r="N20" s="25">
        <f t="shared" si="9"/>
        <v>2049701</v>
      </c>
      <c r="O20" s="25">
        <f t="shared" si="9"/>
        <v>2255127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32"/>
      <c r="FZ20" s="32"/>
      <c r="GA20" s="32"/>
      <c r="GB20" s="29"/>
    </row>
    <row r="21" spans="1:184" ht="15.75" x14ac:dyDescent="0.25">
      <c r="A21" s="18">
        <v>7.1</v>
      </c>
      <c r="B21" s="19" t="s">
        <v>11</v>
      </c>
      <c r="C21" s="4">
        <v>237638</v>
      </c>
      <c r="D21" s="4">
        <v>293142</v>
      </c>
      <c r="E21" s="4">
        <v>321544</v>
      </c>
      <c r="F21" s="4">
        <v>384320</v>
      </c>
      <c r="G21" s="4">
        <v>384032</v>
      </c>
      <c r="H21" s="4">
        <v>403261</v>
      </c>
      <c r="I21" s="4">
        <v>389513</v>
      </c>
      <c r="J21" s="4">
        <v>393522</v>
      </c>
      <c r="K21" s="4">
        <v>468374</v>
      </c>
      <c r="L21" s="4">
        <v>495276</v>
      </c>
      <c r="M21" s="4">
        <v>661010</v>
      </c>
      <c r="N21" s="4">
        <v>589289</v>
      </c>
      <c r="O21" s="4">
        <v>643651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6"/>
      <c r="FZ21" s="6"/>
      <c r="GA21" s="6"/>
    </row>
    <row r="22" spans="1:184" ht="15.75" x14ac:dyDescent="0.25">
      <c r="A22" s="18">
        <v>7.2</v>
      </c>
      <c r="B22" s="19" t="s">
        <v>12</v>
      </c>
      <c r="C22" s="4">
        <v>392312</v>
      </c>
      <c r="D22" s="4">
        <v>456846</v>
      </c>
      <c r="E22" s="4">
        <v>520538</v>
      </c>
      <c r="F22" s="4">
        <v>559493</v>
      </c>
      <c r="G22" s="4">
        <v>604998</v>
      </c>
      <c r="H22" s="4">
        <v>648673</v>
      </c>
      <c r="I22" s="4">
        <v>661863</v>
      </c>
      <c r="J22" s="4">
        <v>765693</v>
      </c>
      <c r="K22" s="4">
        <v>796596</v>
      </c>
      <c r="L22" s="4">
        <v>556793</v>
      </c>
      <c r="M22" s="4">
        <v>892561</v>
      </c>
      <c r="N22" s="4">
        <v>881195</v>
      </c>
      <c r="O22" s="4">
        <v>955292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6"/>
      <c r="FZ22" s="6"/>
      <c r="GA22" s="6"/>
    </row>
    <row r="23" spans="1:184" ht="15.75" x14ac:dyDescent="0.25">
      <c r="A23" s="18">
        <v>7.3</v>
      </c>
      <c r="B23" s="19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623</v>
      </c>
      <c r="N23" s="4">
        <v>928</v>
      </c>
      <c r="O23" s="4">
        <v>1092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6"/>
      <c r="FZ23" s="6"/>
      <c r="GA23" s="6"/>
    </row>
    <row r="24" spans="1:184" ht="15.75" x14ac:dyDescent="0.25">
      <c r="A24" s="18">
        <v>7.4</v>
      </c>
      <c r="B24" s="19" t="s">
        <v>14</v>
      </c>
      <c r="C24" s="4">
        <v>1373</v>
      </c>
      <c r="D24" s="4">
        <v>2448</v>
      </c>
      <c r="E24" s="4">
        <v>1643</v>
      </c>
      <c r="F24" s="4">
        <v>2616</v>
      </c>
      <c r="G24" s="4">
        <v>5542</v>
      </c>
      <c r="H24" s="4">
        <v>7323</v>
      </c>
      <c r="I24" s="4">
        <v>10936</v>
      </c>
      <c r="J24" s="4">
        <v>5876</v>
      </c>
      <c r="K24" s="4">
        <v>9999</v>
      </c>
      <c r="L24" s="4">
        <v>1493</v>
      </c>
      <c r="M24" s="4">
        <v>723</v>
      </c>
      <c r="N24" s="4">
        <v>3897</v>
      </c>
      <c r="O24" s="4">
        <v>4747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6"/>
      <c r="FZ24" s="6"/>
      <c r="GA24" s="6"/>
    </row>
    <row r="25" spans="1:184" ht="15.75" x14ac:dyDescent="0.25">
      <c r="A25" s="18">
        <v>7.5</v>
      </c>
      <c r="B25" s="19" t="s">
        <v>15</v>
      </c>
      <c r="C25" s="4">
        <v>22315</v>
      </c>
      <c r="D25" s="4">
        <v>26547</v>
      </c>
      <c r="E25" s="4">
        <v>23837</v>
      </c>
      <c r="F25" s="4">
        <v>23438</v>
      </c>
      <c r="G25" s="4">
        <v>23095</v>
      </c>
      <c r="H25" s="4">
        <v>34893</v>
      </c>
      <c r="I25" s="4">
        <v>34781</v>
      </c>
      <c r="J25" s="4">
        <v>30221</v>
      </c>
      <c r="K25" s="4">
        <v>31650</v>
      </c>
      <c r="L25" s="4">
        <v>23155</v>
      </c>
      <c r="M25" s="4">
        <v>33245</v>
      </c>
      <c r="N25" s="4">
        <v>43786</v>
      </c>
      <c r="O25" s="4">
        <v>47295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6"/>
      <c r="FZ25" s="6"/>
      <c r="GA25" s="6"/>
    </row>
    <row r="26" spans="1:184" ht="15.75" x14ac:dyDescent="0.25">
      <c r="A26" s="18">
        <v>7.6</v>
      </c>
      <c r="B26" s="19" t="s">
        <v>16</v>
      </c>
      <c r="C26" s="4">
        <v>329</v>
      </c>
      <c r="D26" s="4">
        <v>336</v>
      </c>
      <c r="E26" s="4">
        <v>320</v>
      </c>
      <c r="F26" s="4">
        <v>253</v>
      </c>
      <c r="G26" s="4">
        <v>254</v>
      </c>
      <c r="H26" s="4">
        <v>275</v>
      </c>
      <c r="I26" s="4">
        <v>157</v>
      </c>
      <c r="J26" s="4">
        <v>386</v>
      </c>
      <c r="K26" s="4">
        <v>397</v>
      </c>
      <c r="L26" s="4">
        <v>235</v>
      </c>
      <c r="M26" s="4">
        <v>522</v>
      </c>
      <c r="N26" s="4">
        <v>417</v>
      </c>
      <c r="O26" s="4">
        <v>425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6"/>
      <c r="FZ26" s="6"/>
      <c r="GA26" s="6"/>
    </row>
    <row r="27" spans="1:184" ht="30" x14ac:dyDescent="0.25">
      <c r="A27" s="18">
        <v>7.7</v>
      </c>
      <c r="B27" s="19" t="s">
        <v>17</v>
      </c>
      <c r="C27" s="4">
        <v>159680</v>
      </c>
      <c r="D27" s="4">
        <v>186685</v>
      </c>
      <c r="E27" s="4">
        <v>212915</v>
      </c>
      <c r="F27" s="4">
        <v>252867</v>
      </c>
      <c r="G27" s="4">
        <v>308034</v>
      </c>
      <c r="H27" s="4">
        <v>303439</v>
      </c>
      <c r="I27" s="4">
        <v>282619</v>
      </c>
      <c r="J27" s="4">
        <v>278479</v>
      </c>
      <c r="K27" s="4">
        <v>327587</v>
      </c>
      <c r="L27" s="4">
        <v>362395</v>
      </c>
      <c r="M27" s="4">
        <v>435274</v>
      </c>
      <c r="N27" s="4">
        <v>530189</v>
      </c>
      <c r="O27" s="4">
        <v>602625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6"/>
      <c r="FZ27" s="6"/>
      <c r="GA27" s="6"/>
    </row>
    <row r="28" spans="1:184" ht="15.75" x14ac:dyDescent="0.25">
      <c r="A28" s="20" t="s">
        <v>37</v>
      </c>
      <c r="B28" s="19" t="s">
        <v>18</v>
      </c>
      <c r="C28" s="4">
        <v>407843</v>
      </c>
      <c r="D28" s="4">
        <v>454300</v>
      </c>
      <c r="E28" s="4">
        <v>501096</v>
      </c>
      <c r="F28" s="4">
        <v>551249</v>
      </c>
      <c r="G28" s="4">
        <v>642815</v>
      </c>
      <c r="H28" s="4">
        <v>631277</v>
      </c>
      <c r="I28" s="4">
        <v>709073</v>
      </c>
      <c r="J28" s="4">
        <v>764594</v>
      </c>
      <c r="K28" s="4">
        <v>848577</v>
      </c>
      <c r="L28" s="4">
        <v>876110</v>
      </c>
      <c r="M28" s="4">
        <v>926120</v>
      </c>
      <c r="N28" s="4">
        <v>1161953</v>
      </c>
      <c r="O28" s="4">
        <v>1278912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6"/>
      <c r="FZ28" s="6"/>
      <c r="GA28" s="6"/>
    </row>
    <row r="29" spans="1:184" ht="30" x14ac:dyDescent="0.25">
      <c r="A29" s="20" t="s">
        <v>38</v>
      </c>
      <c r="B29" s="19" t="s">
        <v>19</v>
      </c>
      <c r="C29" s="4">
        <v>992301</v>
      </c>
      <c r="D29" s="4">
        <v>1163065</v>
      </c>
      <c r="E29" s="4">
        <v>1323500</v>
      </c>
      <c r="F29" s="4">
        <v>1457842</v>
      </c>
      <c r="G29" s="4">
        <v>1532901</v>
      </c>
      <c r="H29" s="4">
        <v>1699016</v>
      </c>
      <c r="I29" s="4">
        <v>1971889</v>
      </c>
      <c r="J29" s="4">
        <v>2121719</v>
      </c>
      <c r="K29" s="4">
        <v>2273563</v>
      </c>
      <c r="L29" s="4">
        <v>2192331</v>
      </c>
      <c r="M29" s="4">
        <v>2489679</v>
      </c>
      <c r="N29" s="4">
        <v>2786099</v>
      </c>
      <c r="O29" s="4">
        <v>3066204</v>
      </c>
      <c r="P29" s="10"/>
      <c r="Q29" s="10"/>
      <c r="R29" s="10"/>
      <c r="S29" s="10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6"/>
      <c r="FZ29" s="6"/>
      <c r="GA29" s="6"/>
    </row>
    <row r="30" spans="1:184" ht="15.75" x14ac:dyDescent="0.25">
      <c r="A30" s="20" t="s">
        <v>39</v>
      </c>
      <c r="B30" s="19" t="s">
        <v>54</v>
      </c>
      <c r="C30" s="4">
        <v>757532</v>
      </c>
      <c r="D30" s="4">
        <v>721118</v>
      </c>
      <c r="E30" s="4">
        <v>726761</v>
      </c>
      <c r="F30" s="4">
        <v>918200</v>
      </c>
      <c r="G30" s="4">
        <v>906368</v>
      </c>
      <c r="H30" s="4">
        <v>955005</v>
      </c>
      <c r="I30" s="4">
        <v>1537665</v>
      </c>
      <c r="J30" s="4">
        <v>1497216</v>
      </c>
      <c r="K30" s="4">
        <v>1415492</v>
      </c>
      <c r="L30" s="4">
        <v>1464060</v>
      </c>
      <c r="M30" s="4">
        <v>1527310</v>
      </c>
      <c r="N30" s="4">
        <v>1757968</v>
      </c>
      <c r="O30" s="4">
        <v>1885625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6"/>
      <c r="FZ30" s="6"/>
      <c r="GA30" s="6"/>
    </row>
    <row r="31" spans="1:184" ht="15.75" x14ac:dyDescent="0.25">
      <c r="A31" s="20" t="s">
        <v>40</v>
      </c>
      <c r="B31" s="19" t="s">
        <v>20</v>
      </c>
      <c r="C31" s="4">
        <v>692367</v>
      </c>
      <c r="D31" s="4">
        <v>835956</v>
      </c>
      <c r="E31" s="4">
        <v>988477</v>
      </c>
      <c r="F31" s="4">
        <v>1131712</v>
      </c>
      <c r="G31" s="4">
        <v>1160570</v>
      </c>
      <c r="H31" s="4">
        <v>1229572</v>
      </c>
      <c r="I31" s="4">
        <v>1080969</v>
      </c>
      <c r="J31" s="4">
        <v>1606982</v>
      </c>
      <c r="K31" s="4">
        <v>1884377</v>
      </c>
      <c r="L31" s="4">
        <v>1761789</v>
      </c>
      <c r="M31" s="4">
        <v>2107995</v>
      </c>
      <c r="N31" s="4">
        <v>2452746</v>
      </c>
      <c r="O31" s="4">
        <v>2746176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6"/>
      <c r="FZ31" s="6"/>
      <c r="GA31" s="6"/>
    </row>
    <row r="32" spans="1:184" s="36" customFormat="1" ht="15.75" x14ac:dyDescent="0.25">
      <c r="A32" s="34"/>
      <c r="B32" s="35" t="s">
        <v>30</v>
      </c>
      <c r="C32" s="27">
        <f>C17+C20+C28+C29+C30+C31</f>
        <v>4762065</v>
      </c>
      <c r="D32" s="27">
        <f>D17+D20+D28+D29+D30+D31</f>
        <v>5454490</v>
      </c>
      <c r="E32" s="27">
        <f t="shared" ref="E32:F32" si="10">E17+E20+E28+E29+E30+E31</f>
        <v>6135192</v>
      </c>
      <c r="F32" s="27">
        <f t="shared" si="10"/>
        <v>6985287</v>
      </c>
      <c r="G32" s="27">
        <f>G17+G20+G28+G29+G30+G31</f>
        <v>7492961</v>
      </c>
      <c r="H32" s="27">
        <f>H17+H20+H28+H29+H30+H31</f>
        <v>8192792</v>
      </c>
      <c r="I32" s="27">
        <f>I17+I20+I28+I29+I30+I31</f>
        <v>9297244</v>
      </c>
      <c r="J32" s="27">
        <f t="shared" ref="J32:K32" si="11">J17+J20+J28+J29+J30+J31</f>
        <v>10660832</v>
      </c>
      <c r="K32" s="27">
        <f t="shared" si="11"/>
        <v>11583101</v>
      </c>
      <c r="L32" s="27">
        <f t="shared" ref="L32:M32" si="12">L17+L20+L28+L29+L30+L31</f>
        <v>10594343</v>
      </c>
      <c r="M32" s="27">
        <f t="shared" si="12"/>
        <v>12707216</v>
      </c>
      <c r="N32" s="27">
        <f t="shared" ref="N32" si="13">N17+N20+N28+N29+N30+N31</f>
        <v>14819670</v>
      </c>
      <c r="O32" s="27">
        <f t="shared" ref="O32" si="14">O17+O20+O28+O29+O30+O31</f>
        <v>16470387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32"/>
      <c r="FZ32" s="32"/>
      <c r="GA32" s="32"/>
      <c r="GB32" s="29"/>
    </row>
    <row r="33" spans="1:184" s="33" customFormat="1" ht="15.75" x14ac:dyDescent="0.25">
      <c r="A33" s="30" t="s">
        <v>27</v>
      </c>
      <c r="B33" s="39" t="s">
        <v>51</v>
      </c>
      <c r="C33" s="25">
        <f t="shared" ref="C33:F33" si="15">C6+C11+C13+C14+C15+C17+C20+C28+C29+C30+C31</f>
        <v>12559547</v>
      </c>
      <c r="D33" s="25">
        <f t="shared" si="15"/>
        <v>14640708</v>
      </c>
      <c r="E33" s="25">
        <f t="shared" si="15"/>
        <v>15599600</v>
      </c>
      <c r="F33" s="25">
        <f t="shared" si="15"/>
        <v>18262802</v>
      </c>
      <c r="G33" s="25">
        <f>G6+G11+G13+G14+G15+G17+G20+G28+G29+G30+G31</f>
        <v>16774105</v>
      </c>
      <c r="H33" s="25">
        <f>H6+H11+H13+H14+H15+H17+H20+H28+H29+H30+H31</f>
        <v>19241201</v>
      </c>
      <c r="I33" s="25">
        <f>I6+I11+I13+I14+I15+I17+I20+I28+I29+I30+I31</f>
        <v>21987820</v>
      </c>
      <c r="J33" s="25">
        <f t="shared" ref="J33:K33" si="16">J6+J11+J13+J14+J15+J17+J20+J28+J29+J30+J31</f>
        <v>25354551</v>
      </c>
      <c r="K33" s="25">
        <f t="shared" si="16"/>
        <v>25581505</v>
      </c>
      <c r="L33" s="25">
        <f t="shared" ref="L33:M33" si="17">L6+L11+L13+L14+L15+L17+L20+L28+L29+L30+L31</f>
        <v>24613386</v>
      </c>
      <c r="M33" s="25">
        <f t="shared" si="17"/>
        <v>31542932</v>
      </c>
      <c r="N33" s="25">
        <f t="shared" ref="N33" si="18">N6+N11+N13+N14+N15+N17+N20+N28+N29+N30+N31</f>
        <v>34588566</v>
      </c>
      <c r="O33" s="25">
        <f t="shared" ref="O33" si="19">O6+O11+O13+O14+O15+O17+O20+O28+O29+O30+O31</f>
        <v>38261657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32"/>
      <c r="FZ33" s="32"/>
      <c r="GA33" s="32"/>
      <c r="GB33" s="29"/>
    </row>
    <row r="34" spans="1:184" s="36" customFormat="1" ht="15.75" x14ac:dyDescent="0.25">
      <c r="A34" s="40" t="s">
        <v>43</v>
      </c>
      <c r="B34" s="41" t="s">
        <v>25</v>
      </c>
      <c r="C34" s="24">
        <f>GSVA_cur!C34</f>
        <v>1511500</v>
      </c>
      <c r="D34" s="24">
        <f>GSVA_cur!D34</f>
        <v>1822100</v>
      </c>
      <c r="E34" s="24">
        <f>GSVA_cur!E34</f>
        <v>1992669</v>
      </c>
      <c r="F34" s="24">
        <f>GSVA_cur!F34</f>
        <v>2147532</v>
      </c>
      <c r="G34" s="24">
        <f>GSVA_cur!G34</f>
        <v>2323997</v>
      </c>
      <c r="H34" s="24">
        <f>GSVA_cur!H34</f>
        <v>2911948</v>
      </c>
      <c r="I34" s="24">
        <f>GSVA_cur!I34</f>
        <v>3107749</v>
      </c>
      <c r="J34" s="24">
        <f>GSVA_cur!J34</f>
        <v>3106734</v>
      </c>
      <c r="K34" s="24">
        <f>GSVA_cur!K34</f>
        <v>3224119</v>
      </c>
      <c r="L34" s="24">
        <f>GSVA_cur!L34</f>
        <v>3029808</v>
      </c>
      <c r="M34" s="24">
        <f>GSVA_cur!M34</f>
        <v>3920600</v>
      </c>
      <c r="N34" s="24">
        <f>GSVA_cur!N34</f>
        <v>4529028</v>
      </c>
      <c r="O34" s="24">
        <f>GSVA_cur!O34</f>
        <v>5004169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9"/>
      <c r="FY34" s="29"/>
      <c r="FZ34" s="29"/>
      <c r="GA34" s="29"/>
      <c r="GB34" s="29"/>
    </row>
    <row r="35" spans="1:184" s="36" customFormat="1" ht="15.75" x14ac:dyDescent="0.25">
      <c r="A35" s="40" t="s">
        <v>44</v>
      </c>
      <c r="B35" s="41" t="s">
        <v>24</v>
      </c>
      <c r="C35" s="24">
        <f>GSVA_cur!C35</f>
        <v>332700</v>
      </c>
      <c r="D35" s="24">
        <f>GSVA_cur!D35</f>
        <v>432400</v>
      </c>
      <c r="E35" s="24">
        <f>GSVA_cur!E35</f>
        <v>389228</v>
      </c>
      <c r="F35" s="24">
        <f>GSVA_cur!F35</f>
        <v>374586</v>
      </c>
      <c r="G35" s="24">
        <f>GSVA_cur!G35</f>
        <v>350239</v>
      </c>
      <c r="H35" s="24">
        <f>GSVA_cur!H35</f>
        <v>474089</v>
      </c>
      <c r="I35" s="24">
        <f>GSVA_cur!I35</f>
        <v>365416</v>
      </c>
      <c r="J35" s="24">
        <f>GSVA_cur!J35</f>
        <v>419583</v>
      </c>
      <c r="K35" s="24">
        <f>GSVA_cur!K35</f>
        <v>513179</v>
      </c>
      <c r="L35" s="24">
        <f>GSVA_cur!L35</f>
        <v>883053</v>
      </c>
      <c r="M35" s="24">
        <f>GSVA_cur!M35</f>
        <v>1159076</v>
      </c>
      <c r="N35" s="24">
        <f>GSVA_cur!N35</f>
        <v>1252555</v>
      </c>
      <c r="O35" s="24">
        <f>GSVA_cur!O35</f>
        <v>1412984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9"/>
      <c r="FY35" s="29"/>
      <c r="FZ35" s="29"/>
      <c r="GA35" s="29"/>
      <c r="GB35" s="29"/>
    </row>
    <row r="36" spans="1:184" s="36" customFormat="1" ht="15.75" x14ac:dyDescent="0.25">
      <c r="A36" s="40" t="s">
        <v>45</v>
      </c>
      <c r="B36" s="41" t="s">
        <v>63</v>
      </c>
      <c r="C36" s="27">
        <f>C33+C34-C35</f>
        <v>13738347</v>
      </c>
      <c r="D36" s="27">
        <f t="shared" ref="D36:M36" si="20">D33+D34-D35</f>
        <v>16030408</v>
      </c>
      <c r="E36" s="27">
        <f t="shared" si="20"/>
        <v>17203041</v>
      </c>
      <c r="F36" s="27">
        <f t="shared" si="20"/>
        <v>20035748</v>
      </c>
      <c r="G36" s="27">
        <f t="shared" si="20"/>
        <v>18747863</v>
      </c>
      <c r="H36" s="27">
        <f t="shared" si="20"/>
        <v>21679060</v>
      </c>
      <c r="I36" s="27">
        <f t="shared" si="20"/>
        <v>24730153</v>
      </c>
      <c r="J36" s="27">
        <f t="shared" si="20"/>
        <v>28041702</v>
      </c>
      <c r="K36" s="27">
        <f t="shared" si="20"/>
        <v>28292445</v>
      </c>
      <c r="L36" s="27">
        <f t="shared" si="20"/>
        <v>26760141</v>
      </c>
      <c r="M36" s="27">
        <f t="shared" si="20"/>
        <v>34304456</v>
      </c>
      <c r="N36" s="27">
        <f t="shared" ref="N36" si="21">N33+N34-N35</f>
        <v>37865039</v>
      </c>
      <c r="O36" s="27">
        <f t="shared" ref="O36" si="22">O33+O34-O35</f>
        <v>41852842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9"/>
      <c r="FY36" s="29"/>
      <c r="FZ36" s="29"/>
      <c r="GA36" s="29"/>
      <c r="GB36" s="29"/>
    </row>
    <row r="37" spans="1:184" s="36" customFormat="1" ht="15.75" x14ac:dyDescent="0.25">
      <c r="A37" s="40" t="s">
        <v>46</v>
      </c>
      <c r="B37" s="41" t="s">
        <v>42</v>
      </c>
      <c r="C37" s="24">
        <f>GSVA_cur!C37</f>
        <v>333020</v>
      </c>
      <c r="D37" s="24">
        <f>GSVA_cur!D37</f>
        <v>338480</v>
      </c>
      <c r="E37" s="24">
        <f>GSVA_cur!E37</f>
        <v>344020</v>
      </c>
      <c r="F37" s="24">
        <f>GSVA_cur!F37</f>
        <v>349660</v>
      </c>
      <c r="G37" s="24">
        <f>GSVA_cur!G37</f>
        <v>355380</v>
      </c>
      <c r="H37" s="24">
        <f>GSVA_cur!H37</f>
        <v>361210</v>
      </c>
      <c r="I37" s="24">
        <f>GSVA_cur!I37</f>
        <v>366460</v>
      </c>
      <c r="J37" s="24">
        <f>GSVA_cur!J37</f>
        <v>371800</v>
      </c>
      <c r="K37" s="24">
        <f>GSVA_cur!K37</f>
        <v>377150</v>
      </c>
      <c r="L37" s="24">
        <f>GSVA_cur!L37</f>
        <v>382490</v>
      </c>
      <c r="M37" s="24">
        <f>GSVA_cur!M37</f>
        <v>387620</v>
      </c>
      <c r="N37" s="24">
        <f>GSVA_cur!N37</f>
        <v>392590</v>
      </c>
      <c r="O37" s="24">
        <f>GSVA_cur!O37</f>
        <v>397560</v>
      </c>
      <c r="P37" s="6"/>
      <c r="Q37" s="6"/>
      <c r="R37" s="6"/>
      <c r="S37" s="6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</row>
    <row r="38" spans="1:184" s="36" customFormat="1" ht="15.75" x14ac:dyDescent="0.25">
      <c r="A38" s="40" t="s">
        <v>47</v>
      </c>
      <c r="B38" s="41" t="s">
        <v>64</v>
      </c>
      <c r="C38" s="27">
        <f>C36/C37*1000</f>
        <v>41253.819590414991</v>
      </c>
      <c r="D38" s="27">
        <f t="shared" ref="D38:M38" si="23">D36/D37*1000</f>
        <v>47359.985818955327</v>
      </c>
      <c r="E38" s="27">
        <f t="shared" si="23"/>
        <v>50005.932794604967</v>
      </c>
      <c r="F38" s="27">
        <f t="shared" si="23"/>
        <v>57300.657781845228</v>
      </c>
      <c r="G38" s="27">
        <f t="shared" si="23"/>
        <v>52754.412178513143</v>
      </c>
      <c r="H38" s="27">
        <f t="shared" si="23"/>
        <v>60017.884333213369</v>
      </c>
      <c r="I38" s="27">
        <f t="shared" si="23"/>
        <v>67483.908202805207</v>
      </c>
      <c r="J38" s="27">
        <f t="shared" si="23"/>
        <v>75421.468531468534</v>
      </c>
      <c r="K38" s="27">
        <f t="shared" si="23"/>
        <v>75016.425825268452</v>
      </c>
      <c r="L38" s="27">
        <f t="shared" si="23"/>
        <v>69962.982038746108</v>
      </c>
      <c r="M38" s="27">
        <f t="shared" si="23"/>
        <v>88500.221866776745</v>
      </c>
      <c r="N38" s="27">
        <f t="shared" ref="N38" si="24">N36/N37*1000</f>
        <v>96449.321174762474</v>
      </c>
      <c r="O38" s="27">
        <f t="shared" ref="O38" si="25">O36/O37*1000</f>
        <v>105274.27809638796</v>
      </c>
      <c r="P38" s="8"/>
      <c r="Q38" s="8"/>
      <c r="R38" s="8"/>
      <c r="S38" s="8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29"/>
      <c r="BL38" s="29"/>
      <c r="BM38" s="29"/>
      <c r="BN38" s="29"/>
      <c r="BO38" s="29"/>
      <c r="BP38" s="29"/>
      <c r="BQ38" s="29"/>
      <c r="BR38" s="29"/>
      <c r="BS38" s="29"/>
      <c r="BT38" s="28"/>
      <c r="BU38" s="28"/>
      <c r="BV38" s="28"/>
      <c r="BW38" s="28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</row>
    <row r="39" spans="1:184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9" max="1048575" man="1"/>
    <brk id="31" max="1048575" man="1"/>
    <brk id="47" max="1048575" man="1"/>
    <brk id="111" max="95" man="1"/>
    <brk id="147" max="1048575" man="1"/>
    <brk id="171" max="1048575" man="1"/>
    <brk id="179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X39"/>
  <sheetViews>
    <sheetView zoomScale="70" zoomScaleNormal="70" zoomScaleSheetLayoutView="100" workbookViewId="0">
      <pane xSplit="2" ySplit="5" topLeftCell="C27" activePane="bottomRight" state="frozen"/>
      <selection activeCell="AS12" sqref="AS12"/>
      <selection pane="topRight" activeCell="AS12" sqref="AS12"/>
      <selection pane="bottomLeft" activeCell="AS12" sqref="AS12"/>
      <selection pane="bottomRight" activeCell="AS12" sqref="AS12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5" width="10.85546875" style="2" customWidth="1"/>
    <col min="6" max="6" width="10.85546875" style="7" customWidth="1"/>
    <col min="7" max="15" width="11.85546875" style="6" customWidth="1"/>
    <col min="16" max="43" width="9.140625" style="7" customWidth="1"/>
    <col min="44" max="44" width="12.42578125" style="7" customWidth="1"/>
    <col min="45" max="66" width="9.140625" style="7" customWidth="1"/>
    <col min="67" max="67" width="12.140625" style="7" customWidth="1"/>
    <col min="68" max="71" width="9.140625" style="7" customWidth="1"/>
    <col min="72" max="76" width="9.140625" style="7" hidden="1" customWidth="1"/>
    <col min="77" max="77" width="9.140625" style="7" customWidth="1"/>
    <col min="78" max="82" width="9.140625" style="7" hidden="1" customWidth="1"/>
    <col min="83" max="83" width="9.140625" style="7" customWidth="1"/>
    <col min="84" max="88" width="9.140625" style="7" hidden="1" customWidth="1"/>
    <col min="89" max="89" width="9.140625" style="7" customWidth="1"/>
    <col min="90" max="94" width="9.140625" style="7" hidden="1" customWidth="1"/>
    <col min="95" max="95" width="9.140625" style="7" customWidth="1"/>
    <col min="96" max="100" width="9.140625" style="7" hidden="1" customWidth="1"/>
    <col min="101" max="101" width="9.140625" style="6" customWidth="1"/>
    <col min="102" max="106" width="9.140625" style="6" hidden="1" customWidth="1"/>
    <col min="107" max="107" width="9.140625" style="6" customWidth="1"/>
    <col min="108" max="112" width="9.140625" style="6" hidden="1" customWidth="1"/>
    <col min="113" max="113" width="9.140625" style="6" customWidth="1"/>
    <col min="114" max="118" width="9.140625" style="6" hidden="1" customWidth="1"/>
    <col min="119" max="119" width="9.140625" style="6" customWidth="1"/>
    <col min="120" max="149" width="9.140625" style="7" customWidth="1"/>
    <col min="150" max="150" width="9.140625" style="7" hidden="1" customWidth="1"/>
    <col min="151" max="158" width="9.140625" style="7" customWidth="1"/>
    <col min="159" max="159" width="9.140625" style="7" hidden="1" customWidth="1"/>
    <col min="160" max="164" width="9.140625" style="7" customWidth="1"/>
    <col min="165" max="165" width="9.140625" style="7" hidden="1" customWidth="1"/>
    <col min="166" max="175" width="9.140625" style="7" customWidth="1"/>
    <col min="176" max="179" width="8.85546875" style="7"/>
    <col min="180" max="180" width="12.7109375" style="7" bestFit="1" customWidth="1"/>
    <col min="181" max="16384" width="8.85546875" style="2"/>
  </cols>
  <sheetData>
    <row r="1" spans="1:180" ht="18.75" x14ac:dyDescent="0.3">
      <c r="A1" s="2" t="s">
        <v>53</v>
      </c>
      <c r="B1" s="22" t="s">
        <v>66</v>
      </c>
    </row>
    <row r="2" spans="1:180" ht="15.75" x14ac:dyDescent="0.25">
      <c r="A2" s="12" t="s">
        <v>52</v>
      </c>
      <c r="I2" s="6" t="str">
        <f>[1]GSVA_cur!$I$3</f>
        <v>As on 01.08.2024</v>
      </c>
    </row>
    <row r="3" spans="1:180" ht="15.75" x14ac:dyDescent="0.25">
      <c r="A3" s="12"/>
    </row>
    <row r="4" spans="1:180" ht="15.75" x14ac:dyDescent="0.25">
      <c r="A4" s="12"/>
      <c r="E4" s="11"/>
      <c r="F4" s="11" t="s">
        <v>57</v>
      </c>
    </row>
    <row r="5" spans="1:180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3" t="s">
        <v>65</v>
      </c>
      <c r="H5" s="3" t="s">
        <v>67</v>
      </c>
      <c r="I5" s="3" t="s">
        <v>68</v>
      </c>
      <c r="J5" s="3" t="s">
        <v>69</v>
      </c>
      <c r="K5" s="3" t="s">
        <v>70</v>
      </c>
      <c r="L5" s="3" t="s">
        <v>71</v>
      </c>
      <c r="M5" s="23" t="s">
        <v>72</v>
      </c>
      <c r="N5" s="23" t="s">
        <v>73</v>
      </c>
      <c r="O5" s="23" t="s">
        <v>74</v>
      </c>
    </row>
    <row r="6" spans="1:180" s="33" customFormat="1" ht="15.75" x14ac:dyDescent="0.25">
      <c r="A6" s="30" t="s">
        <v>26</v>
      </c>
      <c r="B6" s="31" t="s">
        <v>2</v>
      </c>
      <c r="C6" s="25">
        <f>SUM(C7:C10)</f>
        <v>2100329</v>
      </c>
      <c r="D6" s="25">
        <f t="shared" ref="D6:O6" si="0">SUM(D7:D10)</f>
        <v>2221943</v>
      </c>
      <c r="E6" s="25">
        <f t="shared" si="0"/>
        <v>2166800</v>
      </c>
      <c r="F6" s="25">
        <f t="shared" si="0"/>
        <v>2862595</v>
      </c>
      <c r="G6" s="25">
        <f t="shared" si="0"/>
        <v>2000791</v>
      </c>
      <c r="H6" s="25">
        <f t="shared" si="0"/>
        <v>2497845</v>
      </c>
      <c r="I6" s="25">
        <f t="shared" si="0"/>
        <v>2542362</v>
      </c>
      <c r="J6" s="25">
        <f t="shared" si="0"/>
        <v>2343949</v>
      </c>
      <c r="K6" s="25">
        <f t="shared" si="0"/>
        <v>2335180</v>
      </c>
      <c r="L6" s="25">
        <f t="shared" si="0"/>
        <v>2481754</v>
      </c>
      <c r="M6" s="25">
        <f t="shared" si="0"/>
        <v>2606201</v>
      </c>
      <c r="N6" s="25">
        <f t="shared" si="0"/>
        <v>2513815</v>
      </c>
      <c r="O6" s="25">
        <f t="shared" si="0"/>
        <v>2748223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32"/>
      <c r="FV6" s="32"/>
      <c r="FW6" s="32"/>
      <c r="FX6" s="29"/>
    </row>
    <row r="7" spans="1:180" ht="15.75" x14ac:dyDescent="0.25">
      <c r="A7" s="18">
        <v>1.1000000000000001</v>
      </c>
      <c r="B7" s="19" t="s">
        <v>59</v>
      </c>
      <c r="C7" s="4">
        <v>1227605</v>
      </c>
      <c r="D7" s="4">
        <v>1375517</v>
      </c>
      <c r="E7" s="4">
        <v>1297247</v>
      </c>
      <c r="F7" s="4">
        <v>1365336</v>
      </c>
      <c r="G7" s="4">
        <v>987460</v>
      </c>
      <c r="H7" s="4">
        <v>1304171</v>
      </c>
      <c r="I7" s="4">
        <v>1399025</v>
      </c>
      <c r="J7" s="4">
        <v>1084172</v>
      </c>
      <c r="K7" s="4">
        <v>1198807</v>
      </c>
      <c r="L7" s="4">
        <v>1279346</v>
      </c>
      <c r="M7" s="4">
        <v>1350514</v>
      </c>
      <c r="N7" s="4">
        <v>1063677</v>
      </c>
      <c r="O7" s="4">
        <v>1160700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6"/>
      <c r="FV7" s="6"/>
      <c r="FW7" s="6"/>
    </row>
    <row r="8" spans="1:180" ht="15.75" x14ac:dyDescent="0.25">
      <c r="A8" s="18">
        <v>1.2</v>
      </c>
      <c r="B8" s="19" t="s">
        <v>60</v>
      </c>
      <c r="C8" s="4">
        <v>469404</v>
      </c>
      <c r="D8" s="4">
        <v>437744</v>
      </c>
      <c r="E8" s="4">
        <v>452760</v>
      </c>
      <c r="F8" s="4">
        <v>466378</v>
      </c>
      <c r="G8" s="4">
        <v>484733</v>
      </c>
      <c r="H8" s="4">
        <v>519298</v>
      </c>
      <c r="I8" s="4">
        <v>505490</v>
      </c>
      <c r="J8" s="4">
        <v>588910</v>
      </c>
      <c r="K8" s="4">
        <v>636289</v>
      </c>
      <c r="L8" s="4">
        <v>656174</v>
      </c>
      <c r="M8" s="4">
        <v>715178</v>
      </c>
      <c r="N8" s="4">
        <v>735344</v>
      </c>
      <c r="O8" s="4">
        <v>841283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6"/>
      <c r="FV8" s="6"/>
      <c r="FW8" s="6"/>
    </row>
    <row r="9" spans="1:180" ht="15.75" x14ac:dyDescent="0.25">
      <c r="A9" s="18">
        <v>1.3</v>
      </c>
      <c r="B9" s="19" t="s">
        <v>61</v>
      </c>
      <c r="C9" s="4">
        <v>353636</v>
      </c>
      <c r="D9" s="4">
        <v>357726</v>
      </c>
      <c r="E9" s="4">
        <v>360916</v>
      </c>
      <c r="F9" s="4">
        <v>974577</v>
      </c>
      <c r="G9" s="4">
        <v>467405</v>
      </c>
      <c r="H9" s="4">
        <v>597424</v>
      </c>
      <c r="I9" s="4">
        <v>536347</v>
      </c>
      <c r="J9" s="4">
        <v>559291</v>
      </c>
      <c r="K9" s="4">
        <v>380941</v>
      </c>
      <c r="L9" s="4">
        <v>419792</v>
      </c>
      <c r="M9" s="4">
        <v>402664</v>
      </c>
      <c r="N9" s="4">
        <v>564291</v>
      </c>
      <c r="O9" s="4">
        <v>569459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6"/>
      <c r="FV9" s="6"/>
      <c r="FW9" s="6"/>
    </row>
    <row r="10" spans="1:180" ht="15.75" x14ac:dyDescent="0.25">
      <c r="A10" s="18">
        <v>1.4</v>
      </c>
      <c r="B10" s="19" t="s">
        <v>62</v>
      </c>
      <c r="C10" s="4">
        <v>49684</v>
      </c>
      <c r="D10" s="4">
        <v>50956</v>
      </c>
      <c r="E10" s="4">
        <v>55877</v>
      </c>
      <c r="F10" s="4">
        <v>56304</v>
      </c>
      <c r="G10" s="4">
        <v>61193</v>
      </c>
      <c r="H10" s="4">
        <v>76952</v>
      </c>
      <c r="I10" s="4">
        <v>101500</v>
      </c>
      <c r="J10" s="4">
        <v>111576</v>
      </c>
      <c r="K10" s="4">
        <v>119143</v>
      </c>
      <c r="L10" s="4">
        <v>126442</v>
      </c>
      <c r="M10" s="4">
        <v>137845</v>
      </c>
      <c r="N10" s="4">
        <v>150503</v>
      </c>
      <c r="O10" s="4">
        <v>176781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6"/>
      <c r="FV10" s="6"/>
      <c r="FW10" s="6"/>
    </row>
    <row r="11" spans="1:180" ht="15.75" x14ac:dyDescent="0.25">
      <c r="A11" s="20" t="s">
        <v>31</v>
      </c>
      <c r="B11" s="19" t="s">
        <v>3</v>
      </c>
      <c r="C11" s="4">
        <v>1424784</v>
      </c>
      <c r="D11" s="4">
        <v>1513376</v>
      </c>
      <c r="E11" s="4">
        <v>1476089</v>
      </c>
      <c r="F11" s="4">
        <v>1748278</v>
      </c>
      <c r="G11" s="4">
        <v>1689309</v>
      </c>
      <c r="H11" s="4">
        <v>1456978</v>
      </c>
      <c r="I11" s="4">
        <v>1457574</v>
      </c>
      <c r="J11" s="4">
        <v>1601041</v>
      </c>
      <c r="K11" s="4">
        <v>1591018</v>
      </c>
      <c r="L11" s="4">
        <v>1286805</v>
      </c>
      <c r="M11" s="4">
        <v>1505362</v>
      </c>
      <c r="N11" s="4">
        <v>1781810</v>
      </c>
      <c r="O11" s="4">
        <v>1893539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6"/>
      <c r="FV11" s="6"/>
      <c r="FW11" s="6"/>
    </row>
    <row r="12" spans="1:180" s="36" customFormat="1" ht="15.75" x14ac:dyDescent="0.25">
      <c r="A12" s="34"/>
      <c r="B12" s="35" t="s">
        <v>28</v>
      </c>
      <c r="C12" s="27">
        <f>C6+C11</f>
        <v>3525113</v>
      </c>
      <c r="D12" s="27">
        <f t="shared" ref="D12:O12" si="1">D6+D11</f>
        <v>3735319</v>
      </c>
      <c r="E12" s="27">
        <f t="shared" si="1"/>
        <v>3642889</v>
      </c>
      <c r="F12" s="27">
        <f t="shared" si="1"/>
        <v>4610873</v>
      </c>
      <c r="G12" s="27">
        <f t="shared" si="1"/>
        <v>3690100</v>
      </c>
      <c r="H12" s="27">
        <f t="shared" si="1"/>
        <v>3954823</v>
      </c>
      <c r="I12" s="27">
        <f t="shared" si="1"/>
        <v>3999936</v>
      </c>
      <c r="J12" s="27">
        <f t="shared" si="1"/>
        <v>3944990</v>
      </c>
      <c r="K12" s="27">
        <f t="shared" si="1"/>
        <v>3926198</v>
      </c>
      <c r="L12" s="27">
        <f t="shared" si="1"/>
        <v>3768559</v>
      </c>
      <c r="M12" s="27">
        <f t="shared" si="1"/>
        <v>4111563</v>
      </c>
      <c r="N12" s="27">
        <f t="shared" si="1"/>
        <v>4295625</v>
      </c>
      <c r="O12" s="27">
        <f t="shared" si="1"/>
        <v>4641762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32"/>
      <c r="FV12" s="32"/>
      <c r="FW12" s="32"/>
      <c r="FX12" s="29"/>
    </row>
    <row r="13" spans="1:180" s="17" customFormat="1" ht="15.75" x14ac:dyDescent="0.25">
      <c r="A13" s="15" t="s">
        <v>32</v>
      </c>
      <c r="B13" s="16" t="s">
        <v>4</v>
      </c>
      <c r="C13" s="1">
        <v>2740497</v>
      </c>
      <c r="D13" s="1">
        <v>3388295</v>
      </c>
      <c r="E13" s="1">
        <v>3103621</v>
      </c>
      <c r="F13" s="1">
        <v>3462673</v>
      </c>
      <c r="G13" s="1">
        <v>2520129</v>
      </c>
      <c r="H13" s="1">
        <v>3421197</v>
      </c>
      <c r="I13" s="1">
        <v>3915907</v>
      </c>
      <c r="J13" s="1">
        <v>4883648</v>
      </c>
      <c r="K13" s="1">
        <v>4397578</v>
      </c>
      <c r="L13" s="1">
        <v>4445245</v>
      </c>
      <c r="M13" s="1">
        <v>5566691</v>
      </c>
      <c r="N13" s="1">
        <v>5744710</v>
      </c>
      <c r="O13" s="1">
        <v>5929717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6"/>
      <c r="FV13" s="6"/>
      <c r="FW13" s="6"/>
      <c r="FX13" s="7"/>
    </row>
    <row r="14" spans="1:180" ht="30" x14ac:dyDescent="0.25">
      <c r="A14" s="20" t="s">
        <v>33</v>
      </c>
      <c r="B14" s="19" t="s">
        <v>5</v>
      </c>
      <c r="C14" s="4">
        <v>160289</v>
      </c>
      <c r="D14" s="4">
        <v>185362</v>
      </c>
      <c r="E14" s="4">
        <v>184541</v>
      </c>
      <c r="F14" s="4">
        <v>159316</v>
      </c>
      <c r="G14" s="4">
        <v>184676</v>
      </c>
      <c r="H14" s="4">
        <v>81684</v>
      </c>
      <c r="I14" s="4">
        <v>122625</v>
      </c>
      <c r="J14" s="4">
        <v>183932</v>
      </c>
      <c r="K14" s="4">
        <v>232023</v>
      </c>
      <c r="L14" s="4">
        <v>212428</v>
      </c>
      <c r="M14" s="4">
        <v>298690</v>
      </c>
      <c r="N14" s="4">
        <v>292613</v>
      </c>
      <c r="O14" s="4">
        <v>334676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8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8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8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6"/>
      <c r="FV14" s="6"/>
      <c r="FW14" s="6"/>
    </row>
    <row r="15" spans="1:180" ht="15.75" x14ac:dyDescent="0.25">
      <c r="A15" s="20" t="s">
        <v>34</v>
      </c>
      <c r="B15" s="19" t="s">
        <v>6</v>
      </c>
      <c r="C15" s="4">
        <v>1371583</v>
      </c>
      <c r="D15" s="4">
        <v>1271097</v>
      </c>
      <c r="E15" s="4">
        <v>1387201</v>
      </c>
      <c r="F15" s="4">
        <v>1394971</v>
      </c>
      <c r="G15" s="4">
        <v>1418993</v>
      </c>
      <c r="H15" s="4">
        <v>1488897</v>
      </c>
      <c r="I15" s="4">
        <v>1563035</v>
      </c>
      <c r="J15" s="4">
        <v>1661118</v>
      </c>
      <c r="K15" s="4">
        <v>1666342</v>
      </c>
      <c r="L15" s="4">
        <v>1526332</v>
      </c>
      <c r="M15" s="4">
        <v>1900191</v>
      </c>
      <c r="N15" s="4">
        <v>1994162</v>
      </c>
      <c r="O15" s="4">
        <v>2193096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8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8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8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6"/>
      <c r="FV15" s="6"/>
      <c r="FW15" s="6"/>
    </row>
    <row r="16" spans="1:180" s="36" customFormat="1" ht="15.75" x14ac:dyDescent="0.25">
      <c r="A16" s="34"/>
      <c r="B16" s="35" t="s">
        <v>29</v>
      </c>
      <c r="C16" s="27">
        <f>+C13+C14+C15</f>
        <v>4272369</v>
      </c>
      <c r="D16" s="27">
        <f t="shared" ref="D16:K16" si="2">+D13+D14+D15</f>
        <v>4844754</v>
      </c>
      <c r="E16" s="27">
        <f t="shared" si="2"/>
        <v>4675363</v>
      </c>
      <c r="F16" s="27">
        <f t="shared" si="2"/>
        <v>5016960</v>
      </c>
      <c r="G16" s="27">
        <f t="shared" si="2"/>
        <v>4123798</v>
      </c>
      <c r="H16" s="27">
        <f t="shared" si="2"/>
        <v>4991778</v>
      </c>
      <c r="I16" s="27">
        <f t="shared" si="2"/>
        <v>5601567</v>
      </c>
      <c r="J16" s="27">
        <f t="shared" si="2"/>
        <v>6728698</v>
      </c>
      <c r="K16" s="27">
        <f t="shared" si="2"/>
        <v>6295943</v>
      </c>
      <c r="L16" s="27">
        <f t="shared" ref="L16:M16" si="3">+L13+L14+L15</f>
        <v>6184005</v>
      </c>
      <c r="M16" s="27">
        <f t="shared" si="3"/>
        <v>7765572</v>
      </c>
      <c r="N16" s="27">
        <f t="shared" ref="N16:O16" si="4">+N13+N14+N15</f>
        <v>8031485</v>
      </c>
      <c r="O16" s="27">
        <f t="shared" si="4"/>
        <v>8457489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6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6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6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32"/>
      <c r="FV16" s="32"/>
      <c r="FW16" s="32"/>
      <c r="FX16" s="29"/>
    </row>
    <row r="17" spans="1:180" s="33" customFormat="1" ht="15.75" x14ac:dyDescent="0.25">
      <c r="A17" s="30" t="s">
        <v>35</v>
      </c>
      <c r="B17" s="31" t="s">
        <v>7</v>
      </c>
      <c r="C17" s="25">
        <f>C18+C19</f>
        <v>1098375</v>
      </c>
      <c r="D17" s="25">
        <f t="shared" ref="D17:K17" si="5">D18+D19</f>
        <v>1222203</v>
      </c>
      <c r="E17" s="25">
        <f t="shared" si="5"/>
        <v>1326563</v>
      </c>
      <c r="F17" s="25">
        <f t="shared" si="5"/>
        <v>1462281</v>
      </c>
      <c r="G17" s="25">
        <f t="shared" si="5"/>
        <v>1695174</v>
      </c>
      <c r="H17" s="25">
        <f t="shared" si="5"/>
        <v>1922853</v>
      </c>
      <c r="I17" s="25">
        <f t="shared" si="5"/>
        <v>2145675</v>
      </c>
      <c r="J17" s="25">
        <f t="shared" si="5"/>
        <v>2531608</v>
      </c>
      <c r="K17" s="25">
        <f t="shared" si="5"/>
        <v>2788242</v>
      </c>
      <c r="L17" s="25">
        <f t="shared" ref="L17:M17" si="6">L18+L19</f>
        <v>2270692</v>
      </c>
      <c r="M17" s="25">
        <f t="shared" si="6"/>
        <v>2397505</v>
      </c>
      <c r="N17" s="25">
        <f t="shared" ref="N17:O17" si="7">N18+N19</f>
        <v>2782619</v>
      </c>
      <c r="O17" s="25">
        <f t="shared" si="7"/>
        <v>3013280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32"/>
      <c r="FV17" s="32"/>
      <c r="FW17" s="32"/>
      <c r="FX17" s="29"/>
    </row>
    <row r="18" spans="1:180" ht="15.75" x14ac:dyDescent="0.25">
      <c r="A18" s="18">
        <v>6.1</v>
      </c>
      <c r="B18" s="19" t="s">
        <v>8</v>
      </c>
      <c r="C18" s="4">
        <v>1016218</v>
      </c>
      <c r="D18" s="4">
        <v>1124458</v>
      </c>
      <c r="E18" s="4">
        <v>1242713</v>
      </c>
      <c r="F18" s="4">
        <v>1361529</v>
      </c>
      <c r="G18" s="4">
        <v>1579664</v>
      </c>
      <c r="H18" s="4">
        <v>1806692</v>
      </c>
      <c r="I18" s="4">
        <v>2030610</v>
      </c>
      <c r="J18" s="4">
        <v>2395442</v>
      </c>
      <c r="K18" s="4">
        <v>2658836</v>
      </c>
      <c r="L18" s="4">
        <v>2247792</v>
      </c>
      <c r="M18" s="4">
        <v>2362153</v>
      </c>
      <c r="N18" s="4">
        <v>2617540</v>
      </c>
      <c r="O18" s="4">
        <v>2839913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6"/>
      <c r="FV18" s="6"/>
      <c r="FW18" s="6"/>
    </row>
    <row r="19" spans="1:180" ht="15.75" x14ac:dyDescent="0.25">
      <c r="A19" s="18">
        <v>6.2</v>
      </c>
      <c r="B19" s="19" t="s">
        <v>9</v>
      </c>
      <c r="C19" s="4">
        <v>82157</v>
      </c>
      <c r="D19" s="4">
        <v>97745</v>
      </c>
      <c r="E19" s="4">
        <v>83850</v>
      </c>
      <c r="F19" s="4">
        <v>100752</v>
      </c>
      <c r="G19" s="4">
        <v>115510</v>
      </c>
      <c r="H19" s="4">
        <v>116161</v>
      </c>
      <c r="I19" s="4">
        <v>115065</v>
      </c>
      <c r="J19" s="4">
        <v>136166</v>
      </c>
      <c r="K19" s="4">
        <v>129406</v>
      </c>
      <c r="L19" s="4">
        <v>22900</v>
      </c>
      <c r="M19" s="4">
        <v>35352</v>
      </c>
      <c r="N19" s="4">
        <v>165079</v>
      </c>
      <c r="O19" s="4">
        <v>173367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6"/>
      <c r="FV19" s="6"/>
      <c r="FW19" s="6"/>
    </row>
    <row r="20" spans="1:180" s="33" customFormat="1" ht="30" x14ac:dyDescent="0.25">
      <c r="A20" s="37" t="s">
        <v>36</v>
      </c>
      <c r="B20" s="38" t="s">
        <v>10</v>
      </c>
      <c r="C20" s="25">
        <f>SUM(C21:C27)</f>
        <v>813647</v>
      </c>
      <c r="D20" s="25">
        <f t="shared" ref="D20:O20" si="8">SUM(D21:D27)</f>
        <v>901861</v>
      </c>
      <c r="E20" s="25">
        <f t="shared" si="8"/>
        <v>951326</v>
      </c>
      <c r="F20" s="25">
        <f t="shared" si="8"/>
        <v>1045884</v>
      </c>
      <c r="G20" s="25">
        <f t="shared" si="8"/>
        <v>1132224</v>
      </c>
      <c r="H20" s="25">
        <f t="shared" si="8"/>
        <v>1100545</v>
      </c>
      <c r="I20" s="25">
        <f t="shared" si="8"/>
        <v>1079444</v>
      </c>
      <c r="J20" s="25">
        <f t="shared" si="8"/>
        <v>1110512</v>
      </c>
      <c r="K20" s="25">
        <f t="shared" si="8"/>
        <v>1139662</v>
      </c>
      <c r="L20" s="25">
        <f t="shared" si="8"/>
        <v>888642</v>
      </c>
      <c r="M20" s="25">
        <f t="shared" si="8"/>
        <v>1193639</v>
      </c>
      <c r="N20" s="25">
        <f t="shared" si="8"/>
        <v>1210698</v>
      </c>
      <c r="O20" s="25">
        <f t="shared" si="8"/>
        <v>1379879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32"/>
      <c r="FV20" s="32"/>
      <c r="FW20" s="32"/>
      <c r="FX20" s="29"/>
    </row>
    <row r="21" spans="1:180" ht="15.75" x14ac:dyDescent="0.25">
      <c r="A21" s="18">
        <v>7.1</v>
      </c>
      <c r="B21" s="19" t="s">
        <v>11</v>
      </c>
      <c r="C21" s="4">
        <v>237638</v>
      </c>
      <c r="D21" s="4">
        <v>280740</v>
      </c>
      <c r="E21" s="4">
        <v>299653</v>
      </c>
      <c r="F21" s="4">
        <v>332481</v>
      </c>
      <c r="G21" s="4">
        <v>324557</v>
      </c>
      <c r="H21" s="4">
        <v>274773</v>
      </c>
      <c r="I21" s="4">
        <v>283352</v>
      </c>
      <c r="J21" s="4">
        <v>282624</v>
      </c>
      <c r="K21" s="4">
        <v>257705</v>
      </c>
      <c r="L21" s="4">
        <v>208461</v>
      </c>
      <c r="M21" s="4">
        <v>327566</v>
      </c>
      <c r="N21" s="4">
        <v>318321</v>
      </c>
      <c r="O21" s="4">
        <v>353136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6"/>
      <c r="FV21" s="6"/>
      <c r="FW21" s="6"/>
    </row>
    <row r="22" spans="1:180" ht="15.75" x14ac:dyDescent="0.25">
      <c r="A22" s="18">
        <v>7.2</v>
      </c>
      <c r="B22" s="19" t="s">
        <v>12</v>
      </c>
      <c r="C22" s="4">
        <v>392312</v>
      </c>
      <c r="D22" s="4">
        <v>420137</v>
      </c>
      <c r="E22" s="4">
        <v>454700</v>
      </c>
      <c r="F22" s="4">
        <v>474433</v>
      </c>
      <c r="G22" s="4">
        <v>518463</v>
      </c>
      <c r="H22" s="4">
        <v>540244</v>
      </c>
      <c r="I22" s="4">
        <v>533160</v>
      </c>
      <c r="J22" s="4">
        <v>592732</v>
      </c>
      <c r="K22" s="4">
        <v>608827</v>
      </c>
      <c r="L22" s="4">
        <v>432344</v>
      </c>
      <c r="M22" s="4">
        <v>595233</v>
      </c>
      <c r="N22" s="4">
        <v>549607</v>
      </c>
      <c r="O22" s="4">
        <v>605294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6"/>
      <c r="FV22" s="6"/>
      <c r="FW22" s="6"/>
    </row>
    <row r="23" spans="1:180" ht="15.75" x14ac:dyDescent="0.25">
      <c r="A23" s="18">
        <v>7.3</v>
      </c>
      <c r="B23" s="19" t="s">
        <v>13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/>
      <c r="I23" s="4"/>
      <c r="J23" s="4"/>
      <c r="K23" s="4"/>
      <c r="L23" s="4"/>
      <c r="M23" s="4">
        <v>612</v>
      </c>
      <c r="N23" s="4">
        <v>743</v>
      </c>
      <c r="O23" s="4">
        <v>887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6"/>
      <c r="FV23" s="6"/>
      <c r="FW23" s="6"/>
    </row>
    <row r="24" spans="1:180" ht="15.75" x14ac:dyDescent="0.25">
      <c r="A24" s="18">
        <v>7.4</v>
      </c>
      <c r="B24" s="19" t="s">
        <v>14</v>
      </c>
      <c r="C24" s="4">
        <v>1373</v>
      </c>
      <c r="D24" s="4">
        <v>1285</v>
      </c>
      <c r="E24" s="4">
        <v>659</v>
      </c>
      <c r="F24" s="4">
        <v>2153</v>
      </c>
      <c r="G24" s="4">
        <v>4737</v>
      </c>
      <c r="H24" s="4">
        <v>6102</v>
      </c>
      <c r="I24" s="4">
        <v>9158</v>
      </c>
      <c r="J24" s="4">
        <v>4479</v>
      </c>
      <c r="K24" s="4">
        <v>7418</v>
      </c>
      <c r="L24" s="4">
        <v>1090</v>
      </c>
      <c r="M24" s="4">
        <v>1509</v>
      </c>
      <c r="N24" s="4">
        <v>3533</v>
      </c>
      <c r="O24" s="4">
        <v>3699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6"/>
      <c r="FV24" s="6"/>
      <c r="FW24" s="6"/>
    </row>
    <row r="25" spans="1:180" ht="15.75" x14ac:dyDescent="0.25">
      <c r="A25" s="18">
        <v>7.5</v>
      </c>
      <c r="B25" s="19" t="s">
        <v>15</v>
      </c>
      <c r="C25" s="4">
        <v>22315</v>
      </c>
      <c r="D25" s="4">
        <v>25425</v>
      </c>
      <c r="E25" s="4">
        <v>14995</v>
      </c>
      <c r="F25" s="4">
        <v>20070</v>
      </c>
      <c r="G25" s="4">
        <v>19984</v>
      </c>
      <c r="H25" s="4">
        <v>29353</v>
      </c>
      <c r="I25" s="4">
        <v>29372</v>
      </c>
      <c r="J25" s="4">
        <v>23820</v>
      </c>
      <c r="K25" s="4">
        <v>28586</v>
      </c>
      <c r="L25" s="4">
        <v>21105</v>
      </c>
      <c r="M25" s="4">
        <v>30439</v>
      </c>
      <c r="N25" s="4">
        <v>40251</v>
      </c>
      <c r="O25" s="4">
        <v>41918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6"/>
      <c r="FV25" s="6"/>
      <c r="FW25" s="6"/>
    </row>
    <row r="26" spans="1:180" ht="15.75" x14ac:dyDescent="0.25">
      <c r="A26" s="18">
        <v>7.6</v>
      </c>
      <c r="B26" s="19" t="s">
        <v>16</v>
      </c>
      <c r="C26" s="4">
        <v>329</v>
      </c>
      <c r="D26" s="4">
        <v>320</v>
      </c>
      <c r="E26" s="4">
        <v>279</v>
      </c>
      <c r="F26" s="4">
        <v>218</v>
      </c>
      <c r="G26" s="4">
        <v>218</v>
      </c>
      <c r="H26" s="4">
        <v>230</v>
      </c>
      <c r="I26" s="4">
        <v>128</v>
      </c>
      <c r="J26" s="4">
        <v>305</v>
      </c>
      <c r="K26" s="4">
        <v>308</v>
      </c>
      <c r="L26" s="4">
        <v>183</v>
      </c>
      <c r="M26" s="4">
        <v>411</v>
      </c>
      <c r="N26" s="4">
        <v>331</v>
      </c>
      <c r="O26" s="4">
        <v>330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6"/>
      <c r="FV26" s="6"/>
      <c r="FW26" s="6"/>
    </row>
    <row r="27" spans="1:180" ht="30" x14ac:dyDescent="0.25">
      <c r="A27" s="18">
        <v>7.7</v>
      </c>
      <c r="B27" s="19" t="s">
        <v>17</v>
      </c>
      <c r="C27" s="4">
        <v>159680</v>
      </c>
      <c r="D27" s="4">
        <v>173954</v>
      </c>
      <c r="E27" s="4">
        <v>181040</v>
      </c>
      <c r="F27" s="4">
        <v>216529</v>
      </c>
      <c r="G27" s="4">
        <v>264265</v>
      </c>
      <c r="H27" s="4">
        <v>249843</v>
      </c>
      <c r="I27" s="4">
        <v>224274</v>
      </c>
      <c r="J27" s="4">
        <v>206552</v>
      </c>
      <c r="K27" s="4">
        <v>236818</v>
      </c>
      <c r="L27" s="4">
        <v>225459</v>
      </c>
      <c r="M27" s="4">
        <v>237869</v>
      </c>
      <c r="N27" s="4">
        <v>297912</v>
      </c>
      <c r="O27" s="4">
        <v>374615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6"/>
      <c r="FV27" s="6"/>
      <c r="FW27" s="6"/>
    </row>
    <row r="28" spans="1:180" ht="15.75" x14ac:dyDescent="0.25">
      <c r="A28" s="20" t="s">
        <v>37</v>
      </c>
      <c r="B28" s="19" t="s">
        <v>18</v>
      </c>
      <c r="C28" s="4">
        <v>407843</v>
      </c>
      <c r="D28" s="4">
        <v>445363</v>
      </c>
      <c r="E28" s="4">
        <v>458389</v>
      </c>
      <c r="F28" s="4">
        <v>484056</v>
      </c>
      <c r="G28" s="4">
        <v>596548</v>
      </c>
      <c r="H28" s="4">
        <v>587352</v>
      </c>
      <c r="I28" s="4">
        <v>612920</v>
      </c>
      <c r="J28" s="4">
        <v>610395</v>
      </c>
      <c r="K28" s="4">
        <v>647286</v>
      </c>
      <c r="L28" s="4">
        <v>664312</v>
      </c>
      <c r="M28" s="4">
        <v>654940</v>
      </c>
      <c r="N28" s="4">
        <v>717586</v>
      </c>
      <c r="O28" s="4">
        <v>906180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6"/>
      <c r="FV28" s="6"/>
      <c r="FW28" s="6"/>
    </row>
    <row r="29" spans="1:180" ht="30" x14ac:dyDescent="0.25">
      <c r="A29" s="20" t="s">
        <v>38</v>
      </c>
      <c r="B29" s="19" t="s">
        <v>19</v>
      </c>
      <c r="C29" s="4">
        <v>992301</v>
      </c>
      <c r="D29" s="4">
        <v>1070974</v>
      </c>
      <c r="E29" s="4">
        <v>1136212</v>
      </c>
      <c r="F29" s="4">
        <v>1283995</v>
      </c>
      <c r="G29" s="4">
        <v>1344142</v>
      </c>
      <c r="H29" s="4">
        <v>1458926</v>
      </c>
      <c r="I29" s="4">
        <v>1606722</v>
      </c>
      <c r="J29" s="4">
        <v>1628435</v>
      </c>
      <c r="K29" s="4">
        <v>1690381</v>
      </c>
      <c r="L29" s="4">
        <v>1634543</v>
      </c>
      <c r="M29" s="4">
        <v>1775119</v>
      </c>
      <c r="N29" s="4">
        <v>2023817</v>
      </c>
      <c r="O29" s="4">
        <v>2112645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6"/>
      <c r="FV29" s="6"/>
      <c r="FW29" s="6"/>
    </row>
    <row r="30" spans="1:180" ht="15.75" x14ac:dyDescent="0.25">
      <c r="A30" s="20" t="s">
        <v>39</v>
      </c>
      <c r="B30" s="19" t="s">
        <v>54</v>
      </c>
      <c r="C30" s="4">
        <v>757532</v>
      </c>
      <c r="D30" s="4">
        <v>660874</v>
      </c>
      <c r="E30" s="4">
        <v>612617</v>
      </c>
      <c r="F30" s="4">
        <v>716753</v>
      </c>
      <c r="G30" s="4">
        <v>641663</v>
      </c>
      <c r="H30" s="4">
        <v>671507</v>
      </c>
      <c r="I30" s="4">
        <v>1044521</v>
      </c>
      <c r="J30" s="4">
        <v>984733</v>
      </c>
      <c r="K30" s="4">
        <v>887422</v>
      </c>
      <c r="L30" s="4">
        <v>861796</v>
      </c>
      <c r="M30" s="4">
        <v>854213</v>
      </c>
      <c r="N30" s="4">
        <v>1001666</v>
      </c>
      <c r="O30" s="4">
        <v>1118953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6"/>
      <c r="FV30" s="6"/>
      <c r="FW30" s="6"/>
    </row>
    <row r="31" spans="1:180" ht="15.75" x14ac:dyDescent="0.25">
      <c r="A31" s="20" t="s">
        <v>40</v>
      </c>
      <c r="B31" s="19" t="s">
        <v>20</v>
      </c>
      <c r="C31" s="4">
        <v>692367</v>
      </c>
      <c r="D31" s="4">
        <v>776851</v>
      </c>
      <c r="E31" s="4">
        <v>848327</v>
      </c>
      <c r="F31" s="4">
        <v>908255</v>
      </c>
      <c r="G31" s="4">
        <v>885468</v>
      </c>
      <c r="H31" s="4">
        <v>893169</v>
      </c>
      <c r="I31" s="4">
        <v>754488</v>
      </c>
      <c r="J31" s="4">
        <v>1065265</v>
      </c>
      <c r="K31" s="4">
        <v>1330567</v>
      </c>
      <c r="L31" s="4">
        <v>1245510</v>
      </c>
      <c r="M31" s="4">
        <v>1280413</v>
      </c>
      <c r="N31" s="4">
        <v>1497768</v>
      </c>
      <c r="O31" s="4">
        <v>1608294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6"/>
      <c r="FV31" s="6"/>
      <c r="FW31" s="6"/>
    </row>
    <row r="32" spans="1:180" s="36" customFormat="1" ht="15.75" x14ac:dyDescent="0.25">
      <c r="A32" s="34"/>
      <c r="B32" s="35" t="s">
        <v>30</v>
      </c>
      <c r="C32" s="27">
        <f>C17+C20+C28+C29+C30+C31</f>
        <v>4762065</v>
      </c>
      <c r="D32" s="27">
        <f t="shared" ref="D32:G32" si="9">D17+D20+D28+D29+D30+D31</f>
        <v>5078126</v>
      </c>
      <c r="E32" s="27">
        <f t="shared" si="9"/>
        <v>5333434</v>
      </c>
      <c r="F32" s="27">
        <f t="shared" si="9"/>
        <v>5901224</v>
      </c>
      <c r="G32" s="27">
        <f t="shared" si="9"/>
        <v>6295219</v>
      </c>
      <c r="H32" s="27">
        <f t="shared" ref="H32:I32" si="10">H17+H20+H28+H29+H30+H31</f>
        <v>6634352</v>
      </c>
      <c r="I32" s="27">
        <f t="shared" si="10"/>
        <v>7243770</v>
      </c>
      <c r="J32" s="27">
        <f t="shared" ref="J32:K32" si="11">J17+J20+J28+J29+J30+J31</f>
        <v>7930948</v>
      </c>
      <c r="K32" s="27">
        <f t="shared" si="11"/>
        <v>8483560</v>
      </c>
      <c r="L32" s="27">
        <f t="shared" ref="L32:M32" si="12">L17+L20+L28+L29+L30+L31</f>
        <v>7565495</v>
      </c>
      <c r="M32" s="27">
        <f t="shared" si="12"/>
        <v>8155829</v>
      </c>
      <c r="N32" s="27">
        <f t="shared" ref="N32" si="13">N17+N20+N28+N29+N30+N31</f>
        <v>9234154</v>
      </c>
      <c r="O32" s="27">
        <f t="shared" ref="O32" si="14">O17+O20+O28+O29+O30+O31</f>
        <v>10139231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32"/>
      <c r="FV32" s="32"/>
      <c r="FW32" s="32"/>
      <c r="FX32" s="29"/>
    </row>
    <row r="33" spans="1:180" s="33" customFormat="1" ht="15.75" x14ac:dyDescent="0.25">
      <c r="A33" s="30" t="s">
        <v>27</v>
      </c>
      <c r="B33" s="39" t="s">
        <v>51</v>
      </c>
      <c r="C33" s="25">
        <f t="shared" ref="C33:H33" si="15">C6+C11+C13+C14+C15+C17+C20+C28+C29+C30+C31</f>
        <v>12559547</v>
      </c>
      <c r="D33" s="25">
        <f t="shared" si="15"/>
        <v>13658199</v>
      </c>
      <c r="E33" s="25">
        <f t="shared" si="15"/>
        <v>13651686</v>
      </c>
      <c r="F33" s="25">
        <f t="shared" si="15"/>
        <v>15529057</v>
      </c>
      <c r="G33" s="25">
        <f t="shared" si="15"/>
        <v>14109117</v>
      </c>
      <c r="H33" s="25">
        <f t="shared" si="15"/>
        <v>15580953</v>
      </c>
      <c r="I33" s="25">
        <f t="shared" ref="I33:K33" si="16">I6+I11+I13+I14+I15+I17+I20+I28+I29+I30+I31</f>
        <v>16845273</v>
      </c>
      <c r="J33" s="25">
        <f t="shared" si="16"/>
        <v>18604636</v>
      </c>
      <c r="K33" s="25">
        <f t="shared" si="16"/>
        <v>18705701</v>
      </c>
      <c r="L33" s="25">
        <f t="shared" ref="L33:M33" si="17">L6+L11+L13+L14+L15+L17+L20+L28+L29+L30+L31</f>
        <v>17518059</v>
      </c>
      <c r="M33" s="25">
        <f t="shared" si="17"/>
        <v>20032964</v>
      </c>
      <c r="N33" s="25">
        <f t="shared" ref="N33" si="18">N6+N11+N13+N14+N15+N17+N20+N28+N29+N30+N31</f>
        <v>21561264</v>
      </c>
      <c r="O33" s="25">
        <f t="shared" ref="O33" si="19">O6+O11+O13+O14+O15+O17+O20+O28+O29+O30+O31</f>
        <v>23238482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32"/>
      <c r="FV33" s="32"/>
      <c r="FW33" s="32"/>
      <c r="FX33" s="29"/>
    </row>
    <row r="34" spans="1:180" s="36" customFormat="1" ht="15.75" x14ac:dyDescent="0.25">
      <c r="A34" s="40" t="s">
        <v>43</v>
      </c>
      <c r="B34" s="41" t="s">
        <v>25</v>
      </c>
      <c r="C34" s="24">
        <f>GSVA_const!C34</f>
        <v>1511500</v>
      </c>
      <c r="D34" s="24">
        <f>GSVA_const!D34</f>
        <v>1697187</v>
      </c>
      <c r="E34" s="24">
        <f>GSVA_const!E34</f>
        <v>1751335</v>
      </c>
      <c r="F34" s="24">
        <f>GSVA_const!F34</f>
        <v>1850523</v>
      </c>
      <c r="G34" s="24">
        <f>GSVA_const!G34</f>
        <v>2018140</v>
      </c>
      <c r="H34" s="24">
        <f>GSVA_const!H34</f>
        <v>2455063</v>
      </c>
      <c r="I34" s="24">
        <f>GSVA_const!I34</f>
        <v>2620112</v>
      </c>
      <c r="J34" s="24">
        <f>GSVA_const!J34</f>
        <v>2619256</v>
      </c>
      <c r="K34" s="24">
        <f>GSVA_const!K34</f>
        <v>2718222</v>
      </c>
      <c r="L34" s="24">
        <f>GSVA_const!L34</f>
        <v>2759890</v>
      </c>
      <c r="M34" s="27">
        <f>GSVA_const!M34</f>
        <v>3105418</v>
      </c>
      <c r="N34" s="27">
        <f>GSVA_const!N34</f>
        <v>3418378</v>
      </c>
      <c r="O34" s="27">
        <f>GSVA_const!O34</f>
        <v>3818964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9"/>
      <c r="FU34" s="29"/>
      <c r="FV34" s="29"/>
      <c r="FW34" s="29"/>
      <c r="FX34" s="29"/>
    </row>
    <row r="35" spans="1:180" s="36" customFormat="1" ht="15.75" x14ac:dyDescent="0.25">
      <c r="A35" s="40" t="s">
        <v>44</v>
      </c>
      <c r="B35" s="41" t="s">
        <v>24</v>
      </c>
      <c r="C35" s="24">
        <f>GSVA_const!C35</f>
        <v>332700</v>
      </c>
      <c r="D35" s="24">
        <f>GSVA_const!D35</f>
        <v>402757</v>
      </c>
      <c r="E35" s="24">
        <f>GSVA_const!E35</f>
        <v>342088</v>
      </c>
      <c r="F35" s="24">
        <f>GSVA_const!F35</f>
        <v>322780</v>
      </c>
      <c r="G35" s="24">
        <f>GSVA_const!G35</f>
        <v>304145</v>
      </c>
      <c r="H35" s="24">
        <f>GSVA_const!H35</f>
        <v>399704</v>
      </c>
      <c r="I35" s="24">
        <f>GSVA_const!I35</f>
        <v>308078</v>
      </c>
      <c r="J35" s="24">
        <f>GSVA_const!J35</f>
        <v>353746</v>
      </c>
      <c r="K35" s="24">
        <f>GSVA_const!K35</f>
        <v>432656</v>
      </c>
      <c r="L35" s="24">
        <f>GSVA_const!L35</f>
        <v>593432</v>
      </c>
      <c r="M35" s="27">
        <f>GSVA_const!M35</f>
        <v>977205</v>
      </c>
      <c r="N35" s="27">
        <f>GSVA_const!N35</f>
        <v>1056016</v>
      </c>
      <c r="O35" s="27">
        <f>GSVA_const!O35</f>
        <v>1191272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9"/>
      <c r="FU35" s="29"/>
      <c r="FV35" s="29"/>
      <c r="FW35" s="29"/>
      <c r="FX35" s="29"/>
    </row>
    <row r="36" spans="1:180" s="36" customFormat="1" ht="15.75" x14ac:dyDescent="0.25">
      <c r="A36" s="40" t="s">
        <v>45</v>
      </c>
      <c r="B36" s="41" t="s">
        <v>63</v>
      </c>
      <c r="C36" s="27">
        <f>C33+C34-C35</f>
        <v>13738347</v>
      </c>
      <c r="D36" s="27">
        <f t="shared" ref="D36:M36" si="20">D33+D34-D35</f>
        <v>14952629</v>
      </c>
      <c r="E36" s="27">
        <f t="shared" si="20"/>
        <v>15060933</v>
      </c>
      <c r="F36" s="27">
        <f t="shared" si="20"/>
        <v>17056800</v>
      </c>
      <c r="G36" s="27">
        <f t="shared" si="20"/>
        <v>15823112</v>
      </c>
      <c r="H36" s="27">
        <f t="shared" si="20"/>
        <v>17636312</v>
      </c>
      <c r="I36" s="27">
        <f t="shared" si="20"/>
        <v>19157307</v>
      </c>
      <c r="J36" s="27">
        <f t="shared" si="20"/>
        <v>20870146</v>
      </c>
      <c r="K36" s="27">
        <f t="shared" si="20"/>
        <v>20991267</v>
      </c>
      <c r="L36" s="27">
        <f t="shared" si="20"/>
        <v>19684517</v>
      </c>
      <c r="M36" s="27">
        <f t="shared" si="20"/>
        <v>22161177</v>
      </c>
      <c r="N36" s="27">
        <f t="shared" ref="N36" si="21">N33+N34-N35</f>
        <v>23923626</v>
      </c>
      <c r="O36" s="27">
        <f t="shared" ref="O36" si="22">O33+O34-O35</f>
        <v>25866174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9"/>
      <c r="FU36" s="29"/>
      <c r="FV36" s="29"/>
      <c r="FW36" s="29"/>
      <c r="FX36" s="29"/>
    </row>
    <row r="37" spans="1:180" s="36" customFormat="1" ht="15.75" x14ac:dyDescent="0.25">
      <c r="A37" s="40" t="s">
        <v>46</v>
      </c>
      <c r="B37" s="41" t="s">
        <v>42</v>
      </c>
      <c r="C37" s="24">
        <f>GSVA_cur!C37</f>
        <v>333020</v>
      </c>
      <c r="D37" s="24">
        <f>GSVA_cur!D37</f>
        <v>338480</v>
      </c>
      <c r="E37" s="24">
        <f>GSVA_cur!E37</f>
        <v>344020</v>
      </c>
      <c r="F37" s="24">
        <f>GSVA_cur!F37</f>
        <v>349660</v>
      </c>
      <c r="G37" s="24">
        <f>GSVA_cur!G37</f>
        <v>355380</v>
      </c>
      <c r="H37" s="24">
        <f>GSVA_cur!H37</f>
        <v>361210</v>
      </c>
      <c r="I37" s="24">
        <f>GSVA_cur!I37</f>
        <v>366460</v>
      </c>
      <c r="J37" s="24">
        <f>GSVA_cur!J37</f>
        <v>371800</v>
      </c>
      <c r="K37" s="24">
        <f>GSVA_cur!K37</f>
        <v>377150</v>
      </c>
      <c r="L37" s="24">
        <f>GSVA_cur!L37</f>
        <v>382490</v>
      </c>
      <c r="M37" s="24">
        <f>GSVA_cur!M37</f>
        <v>387620</v>
      </c>
      <c r="N37" s="24">
        <f>GSVA_cur!N37</f>
        <v>392590</v>
      </c>
      <c r="O37" s="24">
        <f>GSVA_cur!O37</f>
        <v>397560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</row>
    <row r="38" spans="1:180" s="36" customFormat="1" ht="15.75" x14ac:dyDescent="0.25">
      <c r="A38" s="40" t="s">
        <v>47</v>
      </c>
      <c r="B38" s="41" t="s">
        <v>64</v>
      </c>
      <c r="C38" s="27">
        <f>C36/C37*1000</f>
        <v>41253.819590414991</v>
      </c>
      <c r="D38" s="27">
        <f t="shared" ref="D38:M38" si="23">D36/D37*1000</f>
        <v>44175.812455684238</v>
      </c>
      <c r="E38" s="27">
        <f t="shared" si="23"/>
        <v>43779.236672286497</v>
      </c>
      <c r="F38" s="27">
        <f t="shared" si="23"/>
        <v>48781.101641594694</v>
      </c>
      <c r="G38" s="27">
        <f t="shared" si="23"/>
        <v>44524.486465192189</v>
      </c>
      <c r="H38" s="27">
        <f t="shared" si="23"/>
        <v>48825.647130478115</v>
      </c>
      <c r="I38" s="27">
        <f t="shared" si="23"/>
        <v>52276.665938983788</v>
      </c>
      <c r="J38" s="27">
        <f t="shared" si="23"/>
        <v>56132.721893491122</v>
      </c>
      <c r="K38" s="27">
        <f t="shared" si="23"/>
        <v>55657.608378629193</v>
      </c>
      <c r="L38" s="27">
        <f t="shared" si="23"/>
        <v>51464.135010065627</v>
      </c>
      <c r="M38" s="27">
        <f t="shared" si="23"/>
        <v>57172.42918322068</v>
      </c>
      <c r="N38" s="27">
        <f t="shared" ref="N38" si="24">N36/N37*1000</f>
        <v>60937.940344889073</v>
      </c>
      <c r="O38" s="27">
        <f t="shared" ref="O38" si="25">O36/O37*1000</f>
        <v>65062.315122245695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29"/>
      <c r="BL38" s="29"/>
      <c r="BM38" s="29"/>
      <c r="BN38" s="29"/>
      <c r="BO38" s="29"/>
      <c r="BP38" s="28"/>
      <c r="BQ38" s="28"/>
      <c r="BR38" s="28"/>
      <c r="BS38" s="28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</row>
    <row r="39" spans="1:180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5" max="1048575" man="1"/>
    <brk id="27" max="1048575" man="1"/>
    <brk id="43" max="1048575" man="1"/>
    <brk id="107" max="95" man="1"/>
    <brk id="143" max="1048575" man="1"/>
    <brk id="167" max="1048575" man="1"/>
    <brk id="175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2024-08-16T06:27:46Z</dcterms:modified>
</cp:coreProperties>
</file>