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F14E3CE3-E96C-4716-BD3C-810DFECA7F9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C34" i="11" l="1"/>
  <c r="D34" i="11"/>
  <c r="E34" i="11"/>
  <c r="F34" i="11"/>
  <c r="G34" i="11"/>
  <c r="H34" i="11"/>
  <c r="I34" i="11"/>
  <c r="J34" i="11"/>
  <c r="K34" i="11"/>
  <c r="L34" i="11"/>
  <c r="M34" i="11"/>
  <c r="N34" i="11"/>
  <c r="O34" i="11"/>
  <c r="O6" i="1"/>
  <c r="O12" i="1" s="1"/>
  <c r="O16" i="1"/>
  <c r="O17" i="1"/>
  <c r="O20" i="1"/>
  <c r="O37" i="1"/>
  <c r="O6" i="11"/>
  <c r="O16" i="11"/>
  <c r="O17" i="11"/>
  <c r="O20" i="11"/>
  <c r="O35" i="11"/>
  <c r="O37" i="11"/>
  <c r="O6" i="12"/>
  <c r="O12" i="12" s="1"/>
  <c r="O16" i="12"/>
  <c r="O17" i="12"/>
  <c r="O20" i="12"/>
  <c r="O34" i="12"/>
  <c r="O35" i="12"/>
  <c r="O37" i="12"/>
  <c r="O6" i="10"/>
  <c r="O12" i="10" s="1"/>
  <c r="O16" i="10"/>
  <c r="O17" i="10"/>
  <c r="O20" i="10"/>
  <c r="O32" i="12" l="1"/>
  <c r="O33" i="12"/>
  <c r="O32" i="11"/>
  <c r="O33" i="11"/>
  <c r="O12" i="11"/>
  <c r="O32" i="1"/>
  <c r="O33" i="1"/>
  <c r="O33" i="10"/>
  <c r="O32" i="10"/>
  <c r="O36" i="1" l="1"/>
  <c r="O36" i="12"/>
  <c r="O38" i="12"/>
  <c r="O36" i="11"/>
  <c r="O36" i="10"/>
  <c r="O38" i="1"/>
  <c r="I2" i="1"/>
  <c r="I2" i="11"/>
  <c r="I2" i="12"/>
  <c r="I2" i="10"/>
  <c r="O38" i="11" l="1"/>
  <c r="O38" i="10"/>
  <c r="N34" i="12" l="1"/>
  <c r="N35" i="12"/>
  <c r="N37" i="12"/>
  <c r="N35" i="11"/>
  <c r="N37" i="11"/>
  <c r="N37" i="1"/>
  <c r="N20" i="1" l="1"/>
  <c r="N20" i="11"/>
  <c r="N20" i="12"/>
  <c r="N20" i="10"/>
  <c r="N16" i="1"/>
  <c r="N17" i="1"/>
  <c r="N16" i="11"/>
  <c r="N17" i="11"/>
  <c r="N16" i="12"/>
  <c r="N17" i="12"/>
  <c r="N16" i="10"/>
  <c r="N17" i="10"/>
  <c r="N6" i="1"/>
  <c r="N6" i="11"/>
  <c r="N6" i="12"/>
  <c r="N6" i="10"/>
  <c r="N12" i="12" l="1"/>
  <c r="N12" i="11"/>
  <c r="N32" i="1"/>
  <c r="N32" i="12"/>
  <c r="N33" i="12"/>
  <c r="N32" i="11"/>
  <c r="N33" i="11"/>
  <c r="N33" i="1"/>
  <c r="N12" i="1"/>
  <c r="N32" i="10"/>
  <c r="N33" i="10"/>
  <c r="N12" i="10"/>
  <c r="M34" i="12"/>
  <c r="M35" i="12"/>
  <c r="M37" i="12"/>
  <c r="M20" i="12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20" i="11"/>
  <c r="D37" i="1"/>
  <c r="E37" i="1"/>
  <c r="F37" i="1"/>
  <c r="G37" i="1"/>
  <c r="H37" i="1"/>
  <c r="I37" i="1"/>
  <c r="J37" i="1"/>
  <c r="K37" i="1"/>
  <c r="L37" i="1"/>
  <c r="M37" i="1"/>
  <c r="M20" i="1"/>
  <c r="M20" i="10"/>
  <c r="N36" i="1" l="1"/>
  <c r="N36" i="12"/>
  <c r="N36" i="11"/>
  <c r="N36" i="10"/>
  <c r="M16" i="1"/>
  <c r="M17" i="1"/>
  <c r="M16" i="11"/>
  <c r="M17" i="11"/>
  <c r="M16" i="12"/>
  <c r="M17" i="12"/>
  <c r="M16" i="10"/>
  <c r="M17" i="10"/>
  <c r="M6" i="1"/>
  <c r="M6" i="11"/>
  <c r="M6" i="12"/>
  <c r="M6" i="10"/>
  <c r="M32" i="12" l="1"/>
  <c r="M12" i="12"/>
  <c r="N38" i="12"/>
  <c r="M32" i="11"/>
  <c r="N38" i="11"/>
  <c r="M12" i="11"/>
  <c r="M32" i="1"/>
  <c r="N38" i="1"/>
  <c r="M32" i="10"/>
  <c r="N38" i="10"/>
  <c r="M33" i="12"/>
  <c r="M33" i="11"/>
  <c r="M33" i="1"/>
  <c r="M12" i="1"/>
  <c r="M12" i="10"/>
  <c r="M33" i="10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M36" i="1" l="1"/>
  <c r="M36" i="12"/>
  <c r="M36" i="11"/>
  <c r="M36" i="10"/>
  <c r="L20" i="1"/>
  <c r="L20" i="11"/>
  <c r="L20" i="12"/>
  <c r="L20" i="10"/>
  <c r="L16" i="1"/>
  <c r="L17" i="1"/>
  <c r="L16" i="11"/>
  <c r="L17" i="11"/>
  <c r="L16" i="12"/>
  <c r="L17" i="12"/>
  <c r="L16" i="10"/>
  <c r="L17" i="10"/>
  <c r="L6" i="1"/>
  <c r="L6" i="11"/>
  <c r="L6" i="12"/>
  <c r="L6" i="10"/>
  <c r="M38" i="12" l="1"/>
  <c r="M38" i="11"/>
  <c r="M38" i="1"/>
  <c r="M38" i="10"/>
  <c r="L33" i="12"/>
  <c r="L12" i="11"/>
  <c r="L12" i="1"/>
  <c r="L32" i="12"/>
  <c r="L32" i="11"/>
  <c r="L32" i="1"/>
  <c r="L33" i="10"/>
  <c r="L12" i="10"/>
  <c r="L32" i="10"/>
  <c r="L12" i="12"/>
  <c r="L33" i="11"/>
  <c r="L33" i="1"/>
  <c r="K20" i="1"/>
  <c r="K20" i="11"/>
  <c r="K20" i="12"/>
  <c r="K20" i="10"/>
  <c r="K17" i="1"/>
  <c r="K17" i="11"/>
  <c r="K17" i="12"/>
  <c r="K17" i="10"/>
  <c r="K16" i="1"/>
  <c r="K16" i="11"/>
  <c r="K16" i="12"/>
  <c r="K16" i="10"/>
  <c r="K6" i="1"/>
  <c r="K6" i="11"/>
  <c r="K6" i="12"/>
  <c r="K6" i="10"/>
  <c r="L36" i="1" l="1"/>
  <c r="L36" i="11"/>
  <c r="L38" i="11" s="1"/>
  <c r="L36" i="10"/>
  <c r="K32" i="12"/>
  <c r="K33" i="12"/>
  <c r="L36" i="12"/>
  <c r="K32" i="11"/>
  <c r="K33" i="11"/>
  <c r="K12" i="1"/>
  <c r="K32" i="1"/>
  <c r="K12" i="12"/>
  <c r="K12" i="11"/>
  <c r="K33" i="1"/>
  <c r="K32" i="10"/>
  <c r="K12" i="10"/>
  <c r="K33" i="10"/>
  <c r="K36" i="1" l="1"/>
  <c r="K36" i="11"/>
  <c r="L38" i="10"/>
  <c r="L38" i="12"/>
  <c r="K36" i="12"/>
  <c r="L38" i="1"/>
  <c r="K36" i="10"/>
  <c r="K38" i="11" l="1"/>
  <c r="K38" i="12"/>
  <c r="K38" i="1"/>
  <c r="K38" i="10"/>
  <c r="D20" i="1"/>
  <c r="E20" i="1"/>
  <c r="F20" i="1"/>
  <c r="G20" i="1"/>
  <c r="H20" i="1"/>
  <c r="I20" i="1"/>
  <c r="J20" i="1"/>
  <c r="D20" i="11"/>
  <c r="E20" i="11"/>
  <c r="F20" i="11"/>
  <c r="G20" i="11"/>
  <c r="H20" i="11"/>
  <c r="I20" i="11"/>
  <c r="J20" i="11"/>
  <c r="D20" i="12"/>
  <c r="E20" i="12"/>
  <c r="F20" i="12"/>
  <c r="G20" i="12"/>
  <c r="H20" i="12"/>
  <c r="I20" i="12"/>
  <c r="J20" i="12"/>
  <c r="D20" i="10"/>
  <c r="E20" i="10"/>
  <c r="F20" i="10"/>
  <c r="G20" i="10"/>
  <c r="H20" i="10"/>
  <c r="I20" i="10"/>
  <c r="J20" i="10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6" i="11"/>
  <c r="E16" i="11"/>
  <c r="F16" i="11"/>
  <c r="G16" i="11"/>
  <c r="H16" i="11"/>
  <c r="I16" i="11"/>
  <c r="J16" i="11"/>
  <c r="D17" i="11"/>
  <c r="E17" i="11"/>
  <c r="F17" i="11"/>
  <c r="G17" i="11"/>
  <c r="H17" i="11"/>
  <c r="I17" i="11"/>
  <c r="J17" i="11"/>
  <c r="D16" i="12"/>
  <c r="E16" i="12"/>
  <c r="F16" i="12"/>
  <c r="G16" i="12"/>
  <c r="H16" i="12"/>
  <c r="I16" i="12"/>
  <c r="J16" i="12"/>
  <c r="D17" i="12"/>
  <c r="E17" i="12"/>
  <c r="F17" i="12"/>
  <c r="G17" i="12"/>
  <c r="H17" i="12"/>
  <c r="I17" i="12"/>
  <c r="J17" i="12"/>
  <c r="D16" i="10"/>
  <c r="E16" i="10"/>
  <c r="F16" i="10"/>
  <c r="G16" i="10"/>
  <c r="H16" i="10"/>
  <c r="I16" i="10"/>
  <c r="J16" i="10"/>
  <c r="D17" i="10"/>
  <c r="E17" i="10"/>
  <c r="F17" i="10"/>
  <c r="G17" i="10"/>
  <c r="H17" i="10"/>
  <c r="I17" i="10"/>
  <c r="J17" i="10"/>
  <c r="D6" i="1"/>
  <c r="E6" i="1"/>
  <c r="F6" i="1"/>
  <c r="G6" i="1"/>
  <c r="H6" i="1"/>
  <c r="I6" i="1"/>
  <c r="J6" i="1"/>
  <c r="D6" i="11"/>
  <c r="E6" i="11"/>
  <c r="F6" i="11"/>
  <c r="G6" i="11"/>
  <c r="H6" i="11"/>
  <c r="I6" i="11"/>
  <c r="J6" i="11"/>
  <c r="D6" i="12"/>
  <c r="E6" i="12"/>
  <c r="F6" i="12"/>
  <c r="G6" i="12"/>
  <c r="H6" i="12"/>
  <c r="I6" i="12"/>
  <c r="J6" i="12"/>
  <c r="D6" i="10"/>
  <c r="E6" i="10"/>
  <c r="F6" i="10"/>
  <c r="G6" i="10"/>
  <c r="H6" i="10"/>
  <c r="I6" i="10"/>
  <c r="J6" i="10"/>
  <c r="J32" i="12" l="1"/>
  <c r="E32" i="12"/>
  <c r="F32" i="12"/>
  <c r="I32" i="12"/>
  <c r="D33" i="12"/>
  <c r="E33" i="12"/>
  <c r="F33" i="12"/>
  <c r="D32" i="12"/>
  <c r="G33" i="12"/>
  <c r="J33" i="12"/>
  <c r="I33" i="12"/>
  <c r="H32" i="12"/>
  <c r="H33" i="12"/>
  <c r="G32" i="12"/>
  <c r="I33" i="11"/>
  <c r="D32" i="11"/>
  <c r="F33" i="11"/>
  <c r="I32" i="11"/>
  <c r="G33" i="11"/>
  <c r="J32" i="11"/>
  <c r="E33" i="11"/>
  <c r="H32" i="11"/>
  <c r="G32" i="11"/>
  <c r="E12" i="12"/>
  <c r="F32" i="11"/>
  <c r="H33" i="11"/>
  <c r="D33" i="11"/>
  <c r="E12" i="11"/>
  <c r="J33" i="11"/>
  <c r="E32" i="11"/>
  <c r="J12" i="12"/>
  <c r="H12" i="12"/>
  <c r="D12" i="12"/>
  <c r="J12" i="11"/>
  <c r="F12" i="11"/>
  <c r="G12" i="11"/>
  <c r="H12" i="11"/>
  <c r="D12" i="11"/>
  <c r="I12" i="11"/>
  <c r="I33" i="1"/>
  <c r="H32" i="1"/>
  <c r="E32" i="1"/>
  <c r="G32" i="1"/>
  <c r="I32" i="1"/>
  <c r="E12" i="1"/>
  <c r="F12" i="1"/>
  <c r="G33" i="1"/>
  <c r="D12" i="1"/>
  <c r="E33" i="1"/>
  <c r="I12" i="1"/>
  <c r="H33" i="1"/>
  <c r="J12" i="1"/>
  <c r="H32" i="10"/>
  <c r="G32" i="10"/>
  <c r="J32" i="10"/>
  <c r="I32" i="10"/>
  <c r="F12" i="10"/>
  <c r="G12" i="10"/>
  <c r="J33" i="10"/>
  <c r="H12" i="10"/>
  <c r="D12" i="10"/>
  <c r="I12" i="10"/>
  <c r="E12" i="10"/>
  <c r="E32" i="10"/>
  <c r="G33" i="10"/>
  <c r="J12" i="10"/>
  <c r="E33" i="10"/>
  <c r="I33" i="10"/>
  <c r="D33" i="10"/>
  <c r="H33" i="10"/>
  <c r="F33" i="10"/>
  <c r="I12" i="12"/>
  <c r="G12" i="12"/>
  <c r="F12" i="12"/>
  <c r="F33" i="1"/>
  <c r="D33" i="1"/>
  <c r="J32" i="1"/>
  <c r="J33" i="1"/>
  <c r="F32" i="1"/>
  <c r="D32" i="1"/>
  <c r="G12" i="1"/>
  <c r="H12" i="1"/>
  <c r="F32" i="10"/>
  <c r="D32" i="10"/>
  <c r="C35" i="12"/>
  <c r="C34" i="12"/>
  <c r="H36" i="1" l="1"/>
  <c r="D36" i="1"/>
  <c r="G36" i="1"/>
  <c r="F36" i="1"/>
  <c r="E36" i="1"/>
  <c r="I36" i="1"/>
  <c r="J36" i="1"/>
  <c r="F36" i="12"/>
  <c r="I36" i="12"/>
  <c r="E36" i="12"/>
  <c r="D36" i="12"/>
  <c r="J36" i="12"/>
  <c r="H36" i="12"/>
  <c r="G36" i="12"/>
  <c r="E36" i="11"/>
  <c r="J36" i="11"/>
  <c r="G36" i="11"/>
  <c r="I36" i="11"/>
  <c r="F36" i="11"/>
  <c r="H36" i="11"/>
  <c r="D36" i="11"/>
  <c r="F36" i="10"/>
  <c r="E36" i="10"/>
  <c r="J36" i="10"/>
  <c r="G36" i="10"/>
  <c r="I36" i="10"/>
  <c r="D36" i="10"/>
  <c r="H36" i="10"/>
  <c r="D38" i="12" l="1"/>
  <c r="I38" i="12"/>
  <c r="H38" i="12"/>
  <c r="J38" i="12"/>
  <c r="E38" i="12"/>
  <c r="G38" i="12"/>
  <c r="F38" i="12"/>
  <c r="G38" i="11"/>
  <c r="I38" i="11"/>
  <c r="J38" i="11"/>
  <c r="H38" i="11"/>
  <c r="F38" i="11"/>
  <c r="D38" i="11"/>
  <c r="E38" i="11"/>
  <c r="I38" i="1"/>
  <c r="I38" i="10"/>
  <c r="J38" i="1"/>
  <c r="J38" i="10"/>
  <c r="H38" i="1" l="1"/>
  <c r="H38" i="10"/>
  <c r="C35" i="11"/>
  <c r="C37" i="12"/>
  <c r="C37" i="11"/>
  <c r="C37" i="1"/>
  <c r="G38" i="1" l="1"/>
  <c r="G38" i="10"/>
  <c r="C20" i="12"/>
  <c r="C17" i="12"/>
  <c r="C16" i="12"/>
  <c r="C6" i="12"/>
  <c r="C20" i="11"/>
  <c r="C17" i="11"/>
  <c r="C16" i="11"/>
  <c r="C6" i="11"/>
  <c r="C20" i="1"/>
  <c r="C17" i="1"/>
  <c r="C16" i="1"/>
  <c r="C6" i="1"/>
  <c r="C20" i="10"/>
  <c r="C17" i="10"/>
  <c r="C16" i="10"/>
  <c r="C6" i="10"/>
  <c r="C33" i="12" l="1"/>
  <c r="C32" i="12"/>
  <c r="C33" i="11"/>
  <c r="C32" i="1"/>
  <c r="C33" i="1"/>
  <c r="C12" i="10"/>
  <c r="C32" i="11"/>
  <c r="C12" i="12"/>
  <c r="C12" i="11"/>
  <c r="C12" i="1"/>
  <c r="C33" i="10"/>
  <c r="C32" i="10"/>
  <c r="C36" i="1" l="1"/>
  <c r="C36" i="12"/>
  <c r="C36" i="11"/>
  <c r="C36" i="10"/>
  <c r="C38" i="1" l="1"/>
  <c r="C38" i="12"/>
  <c r="C38" i="11"/>
  <c r="C38" i="10"/>
  <c r="E38" i="1"/>
  <c r="D38" i="1"/>
  <c r="F38" i="1"/>
  <c r="E38" i="10"/>
  <c r="F38" i="10"/>
  <c r="D38" i="10"/>
</calcChain>
</file>

<file path=xl/sharedStrings.xml><?xml version="1.0" encoding="utf-8"?>
<sst xmlns="http://schemas.openxmlformats.org/spreadsheetml/2006/main" count="280" uniqueCount="77">
  <si>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</si>
  <si>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</si>
  <si>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</si>
  <si>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</si>
  <si>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</si>
  <si>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</si>
  <si>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</si>
  <si>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</si>
  <si>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</si>
  <si>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</si>
  <si>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</si>
  <si>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</si>
  <si>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</si>
  <si>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</si>
  <si>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</si>
  <si>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</si>
  <si>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</si>
  <si>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</si>
  <si>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</si>
  <si>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</si>
  <si>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</si>
  <si>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</si>
  <si>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</si>
  <si>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</si>
  <si>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</si>
  <si>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</si>
  <si>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</si>
  <si>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</si>
  <si>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</si>
  <si>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</si>
  <si>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</si>
  <si>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</si>
  <si>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</si>
  <si>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</si>
  <si>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</si>
  <si>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</si>
  <si>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</si>
  <si>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</si>
  <si>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</si>
  <si>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</si>
  <si>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</si>
  <si>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</si>
  <si>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</si>
  <si>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</si>
  <si>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</si>
  <si>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</si>
  <si>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</si>
  <si>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</si>
  <si>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</si>
  <si>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</si>
  <si>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</si>
  <si>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</si>
  <si>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</si>
  <si>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</si>
  <si>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</si>
  <si>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</si>
  <si>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</si>
  <si>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</si>
  <si>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</si>
  <si>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</si>
  <si>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</si>
  <si>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</si>
  <si>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</si>
  <si>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</si>
  <si>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</si>
  <si>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</si>
  <si>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Madhya Pradesh</t>
  </si>
  <si>
    <t>2016-17</t>
  </si>
  <si>
    <t>2017-18</t>
  </si>
  <si>
    <t>2018-19</t>
  </si>
  <si>
    <t>2019-20</t>
  </si>
  <si>
    <t xml:space="preserve">Trade &amp; repair services 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</si>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</sst>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1" fontId="4" fillId="0" borderId="1" xfId="0" applyNumberFormat="1" applyFont="1" applyFill="1" applyBorder="1" applyAlignment="1">
      <alignment horizontal="right" vertical="center"/>
    </xf>
    <xf numFmtId="1" fontId="17" fillId="0" borderId="1" xfId="0" applyNumberFormat="1" applyFont="1" applyFill="1" applyBorder="1" applyAlignment="1" applyProtection="1">
      <alignment horizontal="right" vertical="center"/>
      <protection locked="0"/>
    </xf>
    <xf numFmtId="1" fontId="17" fillId="0" borderId="1" xfId="0" applyNumberFormat="1" applyFont="1" applyFill="1" applyBorder="1" applyAlignment="1" applyProtection="1">
      <alignment horizontal="right"/>
    </xf>
    <xf numFmtId="1" fontId="17" fillId="0" borderId="1" xfId="0" applyNumberFormat="1" applyFont="1" applyFill="1" applyBorder="1" applyProtection="1"/>
    <xf numFmtId="1" fontId="17" fillId="0" borderId="1" xfId="0" applyNumberFormat="1" applyFont="1" applyFill="1" applyBorder="1" applyAlignment="1" applyProtection="1">
      <alignment horizontal="right"/>
      <protection locked="0"/>
    </xf>
    <xf numFmtId="1" fontId="17" fillId="0" borderId="1" xfId="0" applyNumberFormat="1" applyFont="1" applyFill="1" applyBorder="1" applyProtection="1">
      <protection locked="0"/>
    </xf>
    <xf numFmtId="1" fontId="17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 applyAlignment="1">
      <alignment horizontal="right" vertical="center"/>
    </xf>
    <xf numFmtId="1" fontId="17" fillId="0" borderId="0" xfId="0" applyNumberFormat="1" applyFont="1" applyFill="1" applyBorder="1" applyAlignment="1" applyProtection="1">
      <alignment horizontal="right" vertical="center"/>
      <protection locked="0"/>
    </xf>
    <xf numFmtId="1" fontId="17" fillId="0" borderId="0" xfId="0" applyNumberFormat="1" applyFont="1" applyFill="1" applyBorder="1" applyAlignment="1" applyProtection="1">
      <alignment horizontal="right"/>
    </xf>
    <xf numFmtId="1" fontId="17" fillId="0" borderId="0" xfId="0" applyNumberFormat="1" applyFont="1" applyFill="1" applyBorder="1" applyProtection="1"/>
    <xf numFmtId="1" fontId="17" fillId="0" borderId="0" xfId="0" applyNumberFormat="1" applyFont="1" applyFill="1" applyBorder="1" applyAlignment="1" applyProtection="1">
      <alignment horizontal="right"/>
      <protection locked="0"/>
    </xf>
    <xf numFmtId="1" fontId="17" fillId="0" borderId="0" xfId="0" applyNumberFormat="1" applyFont="1" applyFill="1" applyBorder="1" applyProtection="1">
      <protection locked="0"/>
    </xf>
    <xf numFmtId="1" fontId="17" fillId="0" borderId="0" xfId="0" applyNumberFormat="1" applyFont="1" applyFill="1" applyBorder="1" applyAlignment="1" applyProtection="1">
      <alignment horizontal="right" vertical="center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2" fillId="3" borderId="0" xfId="0" quotePrefix="1" applyNumberFormat="1" applyFont="1" applyFill="1" applyBorder="1" applyAlignment="1" applyProtection="1">
      <alignment vertical="center"/>
    </xf>
    <xf numFmtId="0" fontId="7" fillId="4" borderId="0" xfId="0" applyFont="1" applyFill="1" applyBorder="1" applyProtection="1">
      <protection locked="0"/>
    </xf>
    <xf numFmtId="0" fontId="7" fillId="4" borderId="0" xfId="0" applyFont="1" applyFill="1" applyBorder="1" applyProtection="1"/>
    <xf numFmtId="1" fontId="7" fillId="4" borderId="0" xfId="0" applyNumberFormat="1" applyFont="1" applyFill="1" applyBorder="1" applyProtection="1"/>
    <xf numFmtId="1" fontId="7" fillId="4" borderId="0" xfId="0" applyNumberFormat="1" applyFont="1" applyFill="1" applyBorder="1" applyProtection="1">
      <protection locked="0"/>
    </xf>
    <xf numFmtId="49" fontId="12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49" fontId="12" fillId="4" borderId="0" xfId="0" applyNumberFormat="1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49" fontId="14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49" fontId="12" fillId="4" borderId="0" xfId="0" quotePrefix="1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G39"/>
  <sheetViews>
    <sheetView tabSelected="1" zoomScale="85" zoomScaleNormal="85" zoomScaleSheetLayoutView="100" workbookViewId="0">
      <pane xSplit="2" ySplit="5" topLeftCell="C6" activePane="bottomRight" state="frozen"/>
      <selection activeCell="A40" sqref="A40"/>
      <selection pane="topRight" activeCell="A40" sqref="A40"/>
      <selection pane="bottomLeft" activeCell="A40" sqref="A40"/>
      <selection pane="bottomRight" activeCell="AN7" sqref="AN7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6" width="10.7109375" style="2" customWidth="1"/>
    <col min="7" max="15" width="11.85546875" style="1" customWidth="1"/>
    <col min="16" max="26" width="9.140625" style="2" customWidth="1"/>
    <col min="27" max="27" width="12.42578125" style="2" customWidth="1"/>
    <col min="28" max="49" width="9.140625" style="2" customWidth="1"/>
    <col min="50" max="50" width="12.140625" style="2" customWidth="1"/>
    <col min="51" max="54" width="9.140625" style="2" customWidth="1"/>
    <col min="55" max="59" width="9.140625" style="2" hidden="1" customWidth="1"/>
    <col min="60" max="60" width="9.140625" style="2" customWidth="1"/>
    <col min="61" max="65" width="9.140625" style="2" hidden="1" customWidth="1"/>
    <col min="66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1" customWidth="1"/>
    <col min="85" max="89" width="9.140625" style="1" hidden="1" customWidth="1"/>
    <col min="90" max="90" width="9.140625" style="1" customWidth="1"/>
    <col min="91" max="95" width="9.140625" style="1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32" width="9.140625" style="2" customWidth="1"/>
    <col min="133" max="133" width="9.140625" style="2" hidden="1" customWidth="1"/>
    <col min="134" max="141" width="9.140625" style="2" customWidth="1"/>
    <col min="142" max="142" width="9.140625" style="2" hidden="1" customWidth="1"/>
    <col min="143" max="147" width="9.140625" style="2" customWidth="1"/>
    <col min="148" max="148" width="9.140625" style="2" hidden="1" customWidth="1"/>
    <col min="149" max="158" width="9.140625" style="2" customWidth="1"/>
    <col min="159" max="162" width="8.85546875" style="2"/>
    <col min="163" max="163" width="12.7109375" style="2" bestFit="1" customWidth="1"/>
    <col min="164" max="16384" width="8.85546875" style="2"/>
  </cols>
  <sheetData>
    <row r="1" spans="1:163" ht="18.75" x14ac:dyDescent="0.3">
      <c r="A1" s="2" t="s">
        <v>53</v>
      </c>
      <c r="B1" s="14" t="s">
        <v>66</v>
      </c>
    </row>
    <row r="2" spans="1:163" ht="15.75" x14ac:dyDescent="0.25">
      <c r="A2" s="15" t="s">
        <v>48</v>
      </c>
      <c r="I2" s="1" t="str">
        <f>[1]GSVA_cur!$I$3</f>
        <v>As on 01.08.2024</v>
      </c>
    </row>
    <row r="3" spans="1:163" ht="15.75" x14ac:dyDescent="0.25">
      <c r="A3" s="15"/>
    </row>
    <row r="4" spans="1:163" ht="15.75" x14ac:dyDescent="0.25">
      <c r="A4" s="15"/>
      <c r="E4" s="16"/>
      <c r="F4" s="16" t="s">
        <v>57</v>
      </c>
    </row>
    <row r="5" spans="1:163" ht="15.75" x14ac:dyDescent="0.25">
      <c r="A5" s="17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63" s="35" customFormat="1" ht="15.75" x14ac:dyDescent="0.25">
      <c r="A6" s="38" t="s">
        <v>26</v>
      </c>
      <c r="B6" s="39" t="s">
        <v>2</v>
      </c>
      <c r="C6" s="36">
        <f>SUM(C7:C10)</f>
        <v>9107231</v>
      </c>
      <c r="D6" s="36">
        <f t="shared" ref="D6:N6" si="0">SUM(D7:D10)</f>
        <v>12640262</v>
      </c>
      <c r="E6" s="36">
        <f t="shared" si="0"/>
        <v>14855955</v>
      </c>
      <c r="F6" s="36">
        <f t="shared" si="0"/>
        <v>16506801</v>
      </c>
      <c r="G6" s="36">
        <f t="shared" si="0"/>
        <v>17797472</v>
      </c>
      <c r="H6" s="36">
        <f t="shared" si="0"/>
        <v>24314512</v>
      </c>
      <c r="I6" s="36">
        <f t="shared" si="0"/>
        <v>27411828</v>
      </c>
      <c r="J6" s="36">
        <f t="shared" si="0"/>
        <v>29908635</v>
      </c>
      <c r="K6" s="36">
        <f t="shared" si="0"/>
        <v>36421685</v>
      </c>
      <c r="L6" s="36">
        <f t="shared" si="0"/>
        <v>40519217</v>
      </c>
      <c r="M6" s="36">
        <f t="shared" si="0"/>
        <v>45803178</v>
      </c>
      <c r="N6" s="36">
        <f t="shared" si="0"/>
        <v>49740578</v>
      </c>
      <c r="O6" s="36">
        <f t="shared" ref="O6" si="1">SUM(O7:O10)</f>
        <v>54581889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G6" s="34"/>
    </row>
    <row r="7" spans="1:163" ht="15.75" x14ac:dyDescent="0.25">
      <c r="A7" s="21">
        <v>1.1000000000000001</v>
      </c>
      <c r="B7" s="22" t="s">
        <v>59</v>
      </c>
      <c r="C7" s="4">
        <v>7333369</v>
      </c>
      <c r="D7" s="4">
        <v>10540450</v>
      </c>
      <c r="E7" s="4">
        <v>12457846</v>
      </c>
      <c r="F7" s="4">
        <v>13094566</v>
      </c>
      <c r="G7" s="4">
        <v>13477296</v>
      </c>
      <c r="H7" s="4">
        <v>18913732</v>
      </c>
      <c r="I7" s="4">
        <v>20671175</v>
      </c>
      <c r="J7" s="4">
        <v>22009101</v>
      </c>
      <c r="K7" s="4">
        <v>27474470</v>
      </c>
      <c r="L7" s="4">
        <v>30544725</v>
      </c>
      <c r="M7" s="4">
        <v>34864993</v>
      </c>
      <c r="N7" s="4">
        <v>37720687</v>
      </c>
      <c r="O7" s="4">
        <v>41153951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1"/>
      <c r="FE7" s="1"/>
      <c r="FF7" s="1"/>
    </row>
    <row r="8" spans="1:163" ht="15.75" x14ac:dyDescent="0.25">
      <c r="A8" s="21">
        <v>1.2</v>
      </c>
      <c r="B8" s="22" t="s">
        <v>60</v>
      </c>
      <c r="C8" s="4">
        <v>897640</v>
      </c>
      <c r="D8" s="4">
        <v>1129978</v>
      </c>
      <c r="E8" s="4">
        <v>1363179</v>
      </c>
      <c r="F8" s="4">
        <v>1936439</v>
      </c>
      <c r="G8" s="4">
        <v>2734888</v>
      </c>
      <c r="H8" s="4">
        <v>3702364</v>
      </c>
      <c r="I8" s="4">
        <v>4985202</v>
      </c>
      <c r="J8" s="4">
        <v>5857690</v>
      </c>
      <c r="K8" s="4">
        <v>6587041</v>
      </c>
      <c r="L8" s="4">
        <v>7381465</v>
      </c>
      <c r="M8" s="4">
        <v>8060437</v>
      </c>
      <c r="N8" s="4">
        <v>8765494</v>
      </c>
      <c r="O8" s="4">
        <v>9980760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1"/>
      <c r="FE8" s="1"/>
      <c r="FF8" s="1"/>
    </row>
    <row r="9" spans="1:163" ht="15.75" x14ac:dyDescent="0.25">
      <c r="A9" s="21">
        <v>1.3</v>
      </c>
      <c r="B9" s="22" t="s">
        <v>61</v>
      </c>
      <c r="C9" s="4">
        <v>811315</v>
      </c>
      <c r="D9" s="4">
        <v>892627</v>
      </c>
      <c r="E9" s="4">
        <v>939534</v>
      </c>
      <c r="F9" s="4">
        <v>1354519</v>
      </c>
      <c r="G9" s="4">
        <v>1446152</v>
      </c>
      <c r="H9" s="4">
        <v>1516701</v>
      </c>
      <c r="I9" s="4">
        <v>1557466</v>
      </c>
      <c r="J9" s="4">
        <v>1785592</v>
      </c>
      <c r="K9" s="4">
        <v>2050781</v>
      </c>
      <c r="L9" s="4">
        <v>2197369</v>
      </c>
      <c r="M9" s="4">
        <v>2384185</v>
      </c>
      <c r="N9" s="4">
        <v>2667479</v>
      </c>
      <c r="O9" s="4">
        <v>2765771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1"/>
      <c r="FE9" s="1"/>
      <c r="FF9" s="1"/>
    </row>
    <row r="10" spans="1:163" ht="15.75" x14ac:dyDescent="0.25">
      <c r="A10" s="21">
        <v>1.4</v>
      </c>
      <c r="B10" s="22" t="s">
        <v>62</v>
      </c>
      <c r="C10" s="4">
        <v>64907</v>
      </c>
      <c r="D10" s="4">
        <v>77207</v>
      </c>
      <c r="E10" s="4">
        <v>95396</v>
      </c>
      <c r="F10" s="4">
        <v>121277</v>
      </c>
      <c r="G10" s="4">
        <v>139136</v>
      </c>
      <c r="H10" s="4">
        <v>181715</v>
      </c>
      <c r="I10" s="4">
        <v>197985</v>
      </c>
      <c r="J10" s="4">
        <v>256252</v>
      </c>
      <c r="K10" s="4">
        <v>309393</v>
      </c>
      <c r="L10" s="4">
        <v>395658</v>
      </c>
      <c r="M10" s="4">
        <v>493563</v>
      </c>
      <c r="N10" s="4">
        <v>586918</v>
      </c>
      <c r="O10" s="4">
        <v>681407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1"/>
      <c r="FE10" s="1"/>
      <c r="FF10" s="1"/>
    </row>
    <row r="11" spans="1:163" ht="15.75" x14ac:dyDescent="0.25">
      <c r="A11" s="23" t="s">
        <v>31</v>
      </c>
      <c r="B11" s="22" t="s">
        <v>3</v>
      </c>
      <c r="C11" s="4">
        <v>1171195</v>
      </c>
      <c r="D11" s="4">
        <v>1260187</v>
      </c>
      <c r="E11" s="4">
        <v>1548066</v>
      </c>
      <c r="F11" s="4">
        <v>1438932</v>
      </c>
      <c r="G11" s="4">
        <v>1614060</v>
      </c>
      <c r="H11" s="4">
        <v>1801901</v>
      </c>
      <c r="I11" s="4">
        <v>2180342</v>
      </c>
      <c r="J11" s="4">
        <v>2490805</v>
      </c>
      <c r="K11" s="4">
        <v>2528311</v>
      </c>
      <c r="L11" s="4">
        <v>2793330</v>
      </c>
      <c r="M11" s="4">
        <v>3130028</v>
      </c>
      <c r="N11" s="4">
        <v>3027407</v>
      </c>
      <c r="O11" s="4">
        <v>3394649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1"/>
      <c r="FE11" s="1"/>
      <c r="FF11" s="1"/>
    </row>
    <row r="12" spans="1:163" s="34" customFormat="1" ht="15.75" x14ac:dyDescent="0.25">
      <c r="A12" s="40"/>
      <c r="B12" s="41" t="s">
        <v>28</v>
      </c>
      <c r="C12" s="37">
        <f>C6+C11</f>
        <v>10278426</v>
      </c>
      <c r="D12" s="37">
        <f t="shared" ref="D12:N12" si="2">D6+D11</f>
        <v>13900449</v>
      </c>
      <c r="E12" s="37">
        <f t="shared" si="2"/>
        <v>16404021</v>
      </c>
      <c r="F12" s="37">
        <f t="shared" si="2"/>
        <v>17945733</v>
      </c>
      <c r="G12" s="37">
        <f t="shared" si="2"/>
        <v>19411532</v>
      </c>
      <c r="H12" s="37">
        <f t="shared" si="2"/>
        <v>26116413</v>
      </c>
      <c r="I12" s="37">
        <f t="shared" si="2"/>
        <v>29592170</v>
      </c>
      <c r="J12" s="37">
        <f t="shared" si="2"/>
        <v>32399440</v>
      </c>
      <c r="K12" s="37">
        <f t="shared" si="2"/>
        <v>38949996</v>
      </c>
      <c r="L12" s="37">
        <f t="shared" si="2"/>
        <v>43312547</v>
      </c>
      <c r="M12" s="37">
        <f t="shared" si="2"/>
        <v>48933206</v>
      </c>
      <c r="N12" s="37">
        <f t="shared" si="2"/>
        <v>52767985</v>
      </c>
      <c r="O12" s="37">
        <f t="shared" ref="O12" si="3">O6+O11</f>
        <v>57976538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5"/>
      <c r="FE12" s="35"/>
      <c r="FF12" s="35"/>
    </row>
    <row r="13" spans="1:163" s="1" customFormat="1" ht="15.75" x14ac:dyDescent="0.25">
      <c r="A13" s="19" t="s">
        <v>32</v>
      </c>
      <c r="B13" s="20" t="s">
        <v>4</v>
      </c>
      <c r="C13" s="3">
        <v>3828625</v>
      </c>
      <c r="D13" s="3">
        <v>4171724</v>
      </c>
      <c r="E13" s="3">
        <v>4018450</v>
      </c>
      <c r="F13" s="3">
        <v>4233489</v>
      </c>
      <c r="G13" s="3">
        <v>5191200</v>
      </c>
      <c r="H13" s="3">
        <v>5732405</v>
      </c>
      <c r="I13" s="3">
        <v>6425200</v>
      </c>
      <c r="J13" s="3">
        <v>8592662</v>
      </c>
      <c r="K13" s="3">
        <v>7194548</v>
      </c>
      <c r="L13" s="3">
        <v>6742509</v>
      </c>
      <c r="M13" s="3">
        <v>8031078</v>
      </c>
      <c r="N13" s="3">
        <v>8815995</v>
      </c>
      <c r="O13" s="3">
        <v>9150618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G13" s="2"/>
    </row>
    <row r="14" spans="1:163" ht="30" x14ac:dyDescent="0.25">
      <c r="A14" s="23" t="s">
        <v>33</v>
      </c>
      <c r="B14" s="22" t="s">
        <v>5</v>
      </c>
      <c r="C14" s="4">
        <v>903127</v>
      </c>
      <c r="D14" s="4">
        <v>1011624</v>
      </c>
      <c r="E14" s="4">
        <v>1234439</v>
      </c>
      <c r="F14" s="4">
        <v>1569957</v>
      </c>
      <c r="G14" s="4">
        <v>2152703</v>
      </c>
      <c r="H14" s="4">
        <v>2014851</v>
      </c>
      <c r="I14" s="4">
        <v>2474331</v>
      </c>
      <c r="J14" s="4">
        <v>2845583</v>
      </c>
      <c r="K14" s="4">
        <v>3278348</v>
      </c>
      <c r="L14" s="4">
        <v>3135194</v>
      </c>
      <c r="M14" s="4">
        <v>3462122</v>
      </c>
      <c r="N14" s="4">
        <v>3860046</v>
      </c>
      <c r="O14" s="4">
        <v>4151659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3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3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1"/>
      <c r="FE14" s="1"/>
      <c r="FF14" s="1"/>
    </row>
    <row r="15" spans="1:163" ht="15.75" x14ac:dyDescent="0.25">
      <c r="A15" s="23" t="s">
        <v>34</v>
      </c>
      <c r="B15" s="22" t="s">
        <v>6</v>
      </c>
      <c r="C15" s="4">
        <v>3495447</v>
      </c>
      <c r="D15" s="4">
        <v>3499404</v>
      </c>
      <c r="E15" s="4">
        <v>4080463</v>
      </c>
      <c r="F15" s="4">
        <v>4217923</v>
      </c>
      <c r="G15" s="4">
        <v>4372493</v>
      </c>
      <c r="H15" s="4">
        <v>4894443</v>
      </c>
      <c r="I15" s="4">
        <v>5472716</v>
      </c>
      <c r="J15" s="4">
        <v>6471102</v>
      </c>
      <c r="K15" s="4">
        <v>6390779</v>
      </c>
      <c r="L15" s="4">
        <v>6414778</v>
      </c>
      <c r="M15" s="4">
        <v>8181635</v>
      </c>
      <c r="N15" s="4">
        <v>9433500</v>
      </c>
      <c r="O15" s="4">
        <v>10215289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3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3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1"/>
      <c r="FE15" s="1"/>
      <c r="FF15" s="1"/>
    </row>
    <row r="16" spans="1:163" s="34" customFormat="1" ht="15.75" x14ac:dyDescent="0.25">
      <c r="A16" s="40"/>
      <c r="B16" s="41" t="s">
        <v>29</v>
      </c>
      <c r="C16" s="37">
        <f>+C13+C14+C15</f>
        <v>8227199</v>
      </c>
      <c r="D16" s="37">
        <f t="shared" ref="D16:K16" si="4">+D13+D14+D15</f>
        <v>8682752</v>
      </c>
      <c r="E16" s="37">
        <f t="shared" si="4"/>
        <v>9333352</v>
      </c>
      <c r="F16" s="37">
        <f t="shared" si="4"/>
        <v>10021369</v>
      </c>
      <c r="G16" s="37">
        <f t="shared" si="4"/>
        <v>11716396</v>
      </c>
      <c r="H16" s="37">
        <f t="shared" si="4"/>
        <v>12641699</v>
      </c>
      <c r="I16" s="37">
        <f t="shared" si="4"/>
        <v>14372247</v>
      </c>
      <c r="J16" s="37">
        <f t="shared" si="4"/>
        <v>17909347</v>
      </c>
      <c r="K16" s="37">
        <f t="shared" si="4"/>
        <v>16863675</v>
      </c>
      <c r="L16" s="37">
        <f t="shared" ref="L16:M16" si="5">+L13+L14+L15</f>
        <v>16292481</v>
      </c>
      <c r="M16" s="37">
        <f t="shared" si="5"/>
        <v>19674835</v>
      </c>
      <c r="N16" s="37">
        <f t="shared" ref="N16" si="6">+N13+N14+N15</f>
        <v>22109541</v>
      </c>
      <c r="O16" s="37">
        <f t="shared" ref="O16" si="7">+O13+O14+O15</f>
        <v>23517566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6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6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6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5"/>
      <c r="FE16" s="35"/>
      <c r="FF16" s="35"/>
    </row>
    <row r="17" spans="1:163" s="35" customFormat="1" ht="15.75" x14ac:dyDescent="0.25">
      <c r="A17" s="38" t="s">
        <v>35</v>
      </c>
      <c r="B17" s="39" t="s">
        <v>7</v>
      </c>
      <c r="C17" s="36">
        <f>C18+C19</f>
        <v>3378935</v>
      </c>
      <c r="D17" s="36">
        <f t="shared" ref="D17:K17" si="8">D18+D19</f>
        <v>4128368</v>
      </c>
      <c r="E17" s="36">
        <f t="shared" si="8"/>
        <v>4714291</v>
      </c>
      <c r="F17" s="36">
        <f t="shared" si="8"/>
        <v>5195677</v>
      </c>
      <c r="G17" s="36">
        <f t="shared" si="8"/>
        <v>5728413</v>
      </c>
      <c r="H17" s="36">
        <f t="shared" si="8"/>
        <v>6689079</v>
      </c>
      <c r="I17" s="36">
        <f t="shared" si="8"/>
        <v>7504153</v>
      </c>
      <c r="J17" s="36">
        <f t="shared" si="8"/>
        <v>8923666</v>
      </c>
      <c r="K17" s="36">
        <f t="shared" si="8"/>
        <v>9755029</v>
      </c>
      <c r="L17" s="36">
        <f t="shared" ref="L17:M17" si="9">L18+L19</f>
        <v>8052735</v>
      </c>
      <c r="M17" s="36">
        <f t="shared" si="9"/>
        <v>10101128</v>
      </c>
      <c r="N17" s="36">
        <f t="shared" ref="N17" si="10">N18+N19</f>
        <v>12157534</v>
      </c>
      <c r="O17" s="36">
        <f t="shared" ref="O17" si="11">O18+O19</f>
        <v>12860363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G17" s="34"/>
    </row>
    <row r="18" spans="1:163" ht="15.75" x14ac:dyDescent="0.25">
      <c r="A18" s="21">
        <v>6.1</v>
      </c>
      <c r="B18" s="22" t="s">
        <v>71</v>
      </c>
      <c r="C18" s="4">
        <v>3149375</v>
      </c>
      <c r="D18" s="4">
        <v>3873696</v>
      </c>
      <c r="E18" s="4">
        <v>4427944</v>
      </c>
      <c r="F18" s="4">
        <v>4904669</v>
      </c>
      <c r="G18" s="4">
        <v>5388487</v>
      </c>
      <c r="H18" s="4">
        <v>6184250</v>
      </c>
      <c r="I18" s="4">
        <v>7115148</v>
      </c>
      <c r="J18" s="4">
        <v>8458925</v>
      </c>
      <c r="K18" s="4">
        <v>9293801</v>
      </c>
      <c r="L18" s="4">
        <v>7839442</v>
      </c>
      <c r="M18" s="4">
        <v>9758986</v>
      </c>
      <c r="N18" s="4">
        <v>11739991</v>
      </c>
      <c r="O18" s="4">
        <v>12423492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1"/>
      <c r="FE18" s="1"/>
      <c r="FF18" s="1"/>
    </row>
    <row r="19" spans="1:163" ht="15.75" x14ac:dyDescent="0.25">
      <c r="A19" s="21">
        <v>6.2</v>
      </c>
      <c r="B19" s="22" t="s">
        <v>9</v>
      </c>
      <c r="C19" s="4">
        <v>229560</v>
      </c>
      <c r="D19" s="4">
        <v>254672</v>
      </c>
      <c r="E19" s="4">
        <v>286347</v>
      </c>
      <c r="F19" s="4">
        <v>291008</v>
      </c>
      <c r="G19" s="4">
        <v>339926</v>
      </c>
      <c r="H19" s="4">
        <v>504829</v>
      </c>
      <c r="I19" s="4">
        <v>389005</v>
      </c>
      <c r="J19" s="4">
        <v>464741</v>
      </c>
      <c r="K19" s="4">
        <v>461228</v>
      </c>
      <c r="L19" s="4">
        <v>213293</v>
      </c>
      <c r="M19" s="4">
        <v>342142</v>
      </c>
      <c r="N19" s="4">
        <v>417543</v>
      </c>
      <c r="O19" s="4">
        <v>436871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1"/>
      <c r="FE19" s="1"/>
      <c r="FF19" s="1"/>
    </row>
    <row r="20" spans="1:163" s="35" customFormat="1" ht="30" x14ac:dyDescent="0.25">
      <c r="A20" s="42" t="s">
        <v>36</v>
      </c>
      <c r="B20" s="43" t="s">
        <v>10</v>
      </c>
      <c r="C20" s="36">
        <f>SUM(C21:C27)</f>
        <v>1831100</v>
      </c>
      <c r="D20" s="36">
        <f t="shared" ref="D20:N20" si="12">SUM(D21:D27)</f>
        <v>2199730</v>
      </c>
      <c r="E20" s="36">
        <f t="shared" si="12"/>
        <v>2505024</v>
      </c>
      <c r="F20" s="36">
        <f t="shared" si="12"/>
        <v>2857008</v>
      </c>
      <c r="G20" s="36">
        <f t="shared" si="12"/>
        <v>3233217</v>
      </c>
      <c r="H20" s="36">
        <f t="shared" si="12"/>
        <v>3409237</v>
      </c>
      <c r="I20" s="36">
        <f t="shared" si="12"/>
        <v>3665482</v>
      </c>
      <c r="J20" s="36">
        <f t="shared" si="12"/>
        <v>4099996</v>
      </c>
      <c r="K20" s="36">
        <f t="shared" si="12"/>
        <v>4469969</v>
      </c>
      <c r="L20" s="36">
        <f t="shared" si="12"/>
        <v>4200917</v>
      </c>
      <c r="M20" s="36">
        <f t="shared" si="12"/>
        <v>5639408</v>
      </c>
      <c r="N20" s="36">
        <f t="shared" si="12"/>
        <v>6852320</v>
      </c>
      <c r="O20" s="36">
        <f t="shared" ref="O20" si="13">SUM(O21:O27)</f>
        <v>7426037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G20" s="34"/>
    </row>
    <row r="21" spans="1:163" ht="15.75" x14ac:dyDescent="0.25">
      <c r="A21" s="21">
        <v>7.1</v>
      </c>
      <c r="B21" s="22" t="s">
        <v>11</v>
      </c>
      <c r="C21" s="24">
        <v>318980</v>
      </c>
      <c r="D21" s="24">
        <v>436666</v>
      </c>
      <c r="E21" s="24">
        <v>457243</v>
      </c>
      <c r="F21" s="24">
        <v>498747</v>
      </c>
      <c r="G21" s="25">
        <v>594377</v>
      </c>
      <c r="H21" s="26">
        <v>662857</v>
      </c>
      <c r="I21" s="26">
        <v>720334</v>
      </c>
      <c r="J21" s="26">
        <v>761174</v>
      </c>
      <c r="K21" s="27">
        <v>799043</v>
      </c>
      <c r="L21" s="27">
        <v>706085</v>
      </c>
      <c r="M21" s="27">
        <v>821770</v>
      </c>
      <c r="N21" s="27">
        <v>997392</v>
      </c>
      <c r="O21" s="27">
        <v>1100603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1"/>
      <c r="FE21" s="1"/>
      <c r="FF21" s="1"/>
    </row>
    <row r="22" spans="1:163" ht="15.75" x14ac:dyDescent="0.25">
      <c r="A22" s="21">
        <v>7.2</v>
      </c>
      <c r="B22" s="22" t="s">
        <v>12</v>
      </c>
      <c r="C22" s="28">
        <v>949685</v>
      </c>
      <c r="D22" s="28">
        <v>1096094</v>
      </c>
      <c r="E22" s="28">
        <v>1209997</v>
      </c>
      <c r="F22" s="28">
        <v>1362895</v>
      </c>
      <c r="G22" s="25">
        <v>1445845</v>
      </c>
      <c r="H22" s="26">
        <v>1585089</v>
      </c>
      <c r="I22" s="26">
        <v>1791541</v>
      </c>
      <c r="J22" s="26">
        <v>2029635</v>
      </c>
      <c r="K22" s="29">
        <v>2172087</v>
      </c>
      <c r="L22" s="29">
        <v>1882576</v>
      </c>
      <c r="M22" s="29">
        <v>2877691</v>
      </c>
      <c r="N22" s="29">
        <v>3523393</v>
      </c>
      <c r="O22" s="29">
        <v>3785538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1"/>
      <c r="FE22" s="1"/>
      <c r="FF22" s="1"/>
    </row>
    <row r="23" spans="1:163" ht="15.75" x14ac:dyDescent="0.25">
      <c r="A23" s="21">
        <v>7.3</v>
      </c>
      <c r="B23" s="22" t="s">
        <v>13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6">
        <v>0</v>
      </c>
      <c r="I23" s="26">
        <v>0</v>
      </c>
      <c r="J23" s="26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1"/>
      <c r="FE23" s="1"/>
      <c r="FF23" s="1"/>
    </row>
    <row r="24" spans="1:163" ht="15.75" x14ac:dyDescent="0.25">
      <c r="A24" s="21">
        <v>7.4</v>
      </c>
      <c r="B24" s="22" t="s">
        <v>14</v>
      </c>
      <c r="C24" s="28">
        <v>4209</v>
      </c>
      <c r="D24" s="28">
        <v>8197</v>
      </c>
      <c r="E24" s="28">
        <v>6141</v>
      </c>
      <c r="F24" s="28">
        <v>11647</v>
      </c>
      <c r="G24" s="28">
        <v>23449</v>
      </c>
      <c r="H24" s="26">
        <v>22702</v>
      </c>
      <c r="I24" s="26">
        <v>24138</v>
      </c>
      <c r="J24" s="26">
        <v>15824</v>
      </c>
      <c r="K24" s="29">
        <v>31259</v>
      </c>
      <c r="L24" s="29">
        <v>14619</v>
      </c>
      <c r="M24" s="29">
        <v>18440</v>
      </c>
      <c r="N24" s="29">
        <v>21380</v>
      </c>
      <c r="O24" s="29">
        <v>23888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1"/>
      <c r="FE24" s="1"/>
      <c r="FF24" s="1"/>
    </row>
    <row r="25" spans="1:163" ht="15.75" x14ac:dyDescent="0.25">
      <c r="A25" s="21">
        <v>7.5</v>
      </c>
      <c r="B25" s="22" t="s">
        <v>15</v>
      </c>
      <c r="C25" s="28">
        <v>25479</v>
      </c>
      <c r="D25" s="28">
        <v>29362</v>
      </c>
      <c r="E25" s="28">
        <v>32489</v>
      </c>
      <c r="F25" s="28">
        <v>36508</v>
      </c>
      <c r="G25" s="28">
        <v>38407</v>
      </c>
      <c r="H25" s="26">
        <v>70975</v>
      </c>
      <c r="I25" s="26">
        <v>71246</v>
      </c>
      <c r="J25" s="26">
        <v>79852</v>
      </c>
      <c r="K25" s="29">
        <v>86619</v>
      </c>
      <c r="L25" s="29">
        <v>53295</v>
      </c>
      <c r="M25" s="29">
        <v>87728</v>
      </c>
      <c r="N25" s="29">
        <v>102495</v>
      </c>
      <c r="O25" s="29">
        <v>111372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1"/>
      <c r="FE25" s="1"/>
      <c r="FF25" s="1"/>
    </row>
    <row r="26" spans="1:163" ht="15.75" x14ac:dyDescent="0.25">
      <c r="A26" s="21">
        <v>7.6</v>
      </c>
      <c r="B26" s="22" t="s">
        <v>16</v>
      </c>
      <c r="C26" s="28">
        <v>18514</v>
      </c>
      <c r="D26" s="28">
        <v>23059</v>
      </c>
      <c r="E26" s="28">
        <v>26256</v>
      </c>
      <c r="F26" s="28">
        <v>27663</v>
      </c>
      <c r="G26" s="28">
        <v>30792</v>
      </c>
      <c r="H26" s="26">
        <v>31085</v>
      </c>
      <c r="I26" s="26">
        <v>41614</v>
      </c>
      <c r="J26" s="26">
        <v>96367</v>
      </c>
      <c r="K26" s="29">
        <v>100826</v>
      </c>
      <c r="L26" s="29">
        <v>141366</v>
      </c>
      <c r="M26" s="29">
        <v>109952</v>
      </c>
      <c r="N26" s="29">
        <v>124902</v>
      </c>
      <c r="O26" s="29">
        <v>140696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1"/>
      <c r="FE26" s="1"/>
      <c r="FF26" s="1"/>
    </row>
    <row r="27" spans="1:163" ht="30" x14ac:dyDescent="0.25">
      <c r="A27" s="21">
        <v>7.7</v>
      </c>
      <c r="B27" s="22" t="s">
        <v>17</v>
      </c>
      <c r="C27" s="24">
        <v>514233</v>
      </c>
      <c r="D27" s="24">
        <v>606352</v>
      </c>
      <c r="E27" s="24">
        <v>772898</v>
      </c>
      <c r="F27" s="24">
        <v>919548</v>
      </c>
      <c r="G27" s="25">
        <v>1100347</v>
      </c>
      <c r="H27" s="30">
        <v>1036529</v>
      </c>
      <c r="I27" s="30">
        <v>1016609</v>
      </c>
      <c r="J27" s="30">
        <v>1117144</v>
      </c>
      <c r="K27" s="29">
        <v>1280135</v>
      </c>
      <c r="L27" s="29">
        <v>1402976</v>
      </c>
      <c r="M27" s="29">
        <v>1723827</v>
      </c>
      <c r="N27" s="29">
        <v>2082758</v>
      </c>
      <c r="O27" s="29">
        <v>2263940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1"/>
      <c r="FE27" s="1"/>
      <c r="FF27" s="1"/>
    </row>
    <row r="28" spans="1:163" ht="15.75" x14ac:dyDescent="0.25">
      <c r="A28" s="23" t="s">
        <v>37</v>
      </c>
      <c r="B28" s="22" t="s">
        <v>18</v>
      </c>
      <c r="C28" s="24">
        <v>1593654</v>
      </c>
      <c r="D28" s="24">
        <v>1732129</v>
      </c>
      <c r="E28" s="24">
        <v>1920614</v>
      </c>
      <c r="F28" s="24">
        <v>1997284</v>
      </c>
      <c r="G28" s="25">
        <v>2334264</v>
      </c>
      <c r="H28" s="26">
        <v>2234695</v>
      </c>
      <c r="I28" s="26">
        <v>2424337</v>
      </c>
      <c r="J28" s="26">
        <v>2771281</v>
      </c>
      <c r="K28" s="29">
        <v>3071308</v>
      </c>
      <c r="L28" s="29">
        <v>3143048</v>
      </c>
      <c r="M28" s="29">
        <v>3221893</v>
      </c>
      <c r="N28" s="29">
        <v>3805634</v>
      </c>
      <c r="O28" s="29">
        <v>4127010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1"/>
      <c r="FE28" s="1"/>
      <c r="FF28" s="1"/>
    </row>
    <row r="29" spans="1:163" ht="30" x14ac:dyDescent="0.25">
      <c r="A29" s="23" t="s">
        <v>38</v>
      </c>
      <c r="B29" s="22" t="s">
        <v>19</v>
      </c>
      <c r="C29" s="24">
        <v>1639308</v>
      </c>
      <c r="D29" s="24">
        <v>1945857</v>
      </c>
      <c r="E29" s="24">
        <v>2279709</v>
      </c>
      <c r="F29" s="24">
        <v>2609400</v>
      </c>
      <c r="G29" s="25">
        <v>2875364</v>
      </c>
      <c r="H29" s="26">
        <v>3220022</v>
      </c>
      <c r="I29" s="26">
        <v>3636934</v>
      </c>
      <c r="J29" s="26">
        <v>4074751</v>
      </c>
      <c r="K29" s="29">
        <v>4487214</v>
      </c>
      <c r="L29" s="29">
        <v>4394542</v>
      </c>
      <c r="M29" s="29">
        <v>4808460</v>
      </c>
      <c r="N29" s="29">
        <v>5656662</v>
      </c>
      <c r="O29" s="29">
        <v>6027977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1"/>
      <c r="FE29" s="1"/>
      <c r="FF29" s="1"/>
    </row>
    <row r="30" spans="1:163" ht="15.75" x14ac:dyDescent="0.25">
      <c r="A30" s="23" t="s">
        <v>39</v>
      </c>
      <c r="B30" s="22" t="s">
        <v>54</v>
      </c>
      <c r="C30" s="24">
        <v>1629141</v>
      </c>
      <c r="D30" s="24">
        <v>1907083</v>
      </c>
      <c r="E30" s="24">
        <v>2164636</v>
      </c>
      <c r="F30" s="24">
        <v>2309187</v>
      </c>
      <c r="G30" s="25">
        <v>2509825</v>
      </c>
      <c r="H30" s="26">
        <v>2942089</v>
      </c>
      <c r="I30" s="26">
        <v>3285778</v>
      </c>
      <c r="J30" s="26">
        <v>3821383</v>
      </c>
      <c r="K30" s="29">
        <v>4470266</v>
      </c>
      <c r="L30" s="29">
        <v>4500502</v>
      </c>
      <c r="M30" s="29">
        <v>4578852</v>
      </c>
      <c r="N30" s="29">
        <v>5597423</v>
      </c>
      <c r="O30" s="29">
        <v>6275443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1"/>
      <c r="FE30" s="1"/>
      <c r="FF30" s="1"/>
    </row>
    <row r="31" spans="1:163" ht="15.75" x14ac:dyDescent="0.25">
      <c r="A31" s="23" t="s">
        <v>40</v>
      </c>
      <c r="B31" s="22" t="s">
        <v>20</v>
      </c>
      <c r="C31" s="24">
        <v>1791096</v>
      </c>
      <c r="D31" s="24">
        <v>2145512</v>
      </c>
      <c r="E31" s="24">
        <v>2359317</v>
      </c>
      <c r="F31" s="24">
        <v>2684370</v>
      </c>
      <c r="G31" s="25">
        <v>3008495</v>
      </c>
      <c r="H31" s="26">
        <v>3508424</v>
      </c>
      <c r="I31" s="26">
        <v>3864468</v>
      </c>
      <c r="J31" s="26">
        <v>4352081</v>
      </c>
      <c r="K31" s="29">
        <v>4893386</v>
      </c>
      <c r="L31" s="29">
        <v>5574607</v>
      </c>
      <c r="M31" s="29">
        <v>6531810</v>
      </c>
      <c r="N31" s="29">
        <v>7871512</v>
      </c>
      <c r="O31" s="29">
        <v>9133054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1"/>
      <c r="FE31" s="1"/>
      <c r="FF31" s="1"/>
    </row>
    <row r="32" spans="1:163" s="34" customFormat="1" ht="15.75" x14ac:dyDescent="0.25">
      <c r="A32" s="40"/>
      <c r="B32" s="41" t="s">
        <v>30</v>
      </c>
      <c r="C32" s="37">
        <f>C17+C20+C28+C29+C30+C31</f>
        <v>11863234</v>
      </c>
      <c r="D32" s="37">
        <f t="shared" ref="D32:J32" si="14">D17+D20+D28+D29+D30+D31</f>
        <v>14058679</v>
      </c>
      <c r="E32" s="37">
        <f t="shared" si="14"/>
        <v>15943591</v>
      </c>
      <c r="F32" s="37">
        <f t="shared" si="14"/>
        <v>17652926</v>
      </c>
      <c r="G32" s="37">
        <f t="shared" si="14"/>
        <v>19689578</v>
      </c>
      <c r="H32" s="37">
        <f t="shared" si="14"/>
        <v>22003546</v>
      </c>
      <c r="I32" s="37">
        <f t="shared" si="14"/>
        <v>24381152</v>
      </c>
      <c r="J32" s="37">
        <f t="shared" si="14"/>
        <v>28043158</v>
      </c>
      <c r="K32" s="37">
        <f t="shared" ref="K32:L32" si="15">K17+K20+K28+K29+K30+K31</f>
        <v>31147172</v>
      </c>
      <c r="L32" s="37">
        <f t="shared" si="15"/>
        <v>29866351</v>
      </c>
      <c r="M32" s="37">
        <f t="shared" ref="M32:N32" si="16">M17+M20+M28+M29+M30+M31</f>
        <v>34881551</v>
      </c>
      <c r="N32" s="37">
        <f t="shared" si="16"/>
        <v>41941085</v>
      </c>
      <c r="O32" s="37">
        <f t="shared" ref="O32" si="17">O17+O20+O28+O29+O30+O31</f>
        <v>45849884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5"/>
      <c r="FE32" s="35"/>
      <c r="FF32" s="35"/>
    </row>
    <row r="33" spans="1:163" s="35" customFormat="1" ht="15.75" x14ac:dyDescent="0.25">
      <c r="A33" s="38" t="s">
        <v>27</v>
      </c>
      <c r="B33" s="44" t="s">
        <v>41</v>
      </c>
      <c r="C33" s="36">
        <f t="shared" ref="C33" si="18">C6+C11+C13+C14+C15+C17+C20+C28+C29+C30+C31</f>
        <v>30368859</v>
      </c>
      <c r="D33" s="36">
        <f t="shared" ref="D33:J33" si="19">D6+D11+D13+D14+D15+D17+D20+D28+D29+D30+D31</f>
        <v>36641880</v>
      </c>
      <c r="E33" s="36">
        <f t="shared" si="19"/>
        <v>41680964</v>
      </c>
      <c r="F33" s="36">
        <f t="shared" si="19"/>
        <v>45620028</v>
      </c>
      <c r="G33" s="36">
        <f t="shared" si="19"/>
        <v>50817506</v>
      </c>
      <c r="H33" s="36">
        <f t="shared" si="19"/>
        <v>60761658</v>
      </c>
      <c r="I33" s="36">
        <f t="shared" si="19"/>
        <v>68345569</v>
      </c>
      <c r="J33" s="36">
        <f t="shared" si="19"/>
        <v>78351945</v>
      </c>
      <c r="K33" s="36">
        <f t="shared" ref="K33:L33" si="20">K6+K11+K13+K14+K15+K17+K20+K28+K29+K30+K31</f>
        <v>86960843</v>
      </c>
      <c r="L33" s="36">
        <f t="shared" si="20"/>
        <v>89471379</v>
      </c>
      <c r="M33" s="36">
        <f t="shared" ref="M33:N33" si="21">M6+M11+M13+M14+M15+M17+M20+M28+M29+M30+M31</f>
        <v>103489592</v>
      </c>
      <c r="N33" s="36">
        <f t="shared" si="21"/>
        <v>116818611</v>
      </c>
      <c r="O33" s="36">
        <f t="shared" ref="O33" si="22">O6+O11+O13+O14+O15+O17+O20+O28+O29+O30+O31</f>
        <v>127343988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G33" s="34"/>
    </row>
    <row r="34" spans="1:163" ht="15.75" x14ac:dyDescent="0.25">
      <c r="A34" s="31" t="s">
        <v>43</v>
      </c>
      <c r="B34" s="32" t="s">
        <v>25</v>
      </c>
      <c r="C34" s="2">
        <v>2983400</v>
      </c>
      <c r="D34" s="2">
        <v>3717500</v>
      </c>
      <c r="E34" s="2">
        <v>4203348</v>
      </c>
      <c r="F34" s="2">
        <v>4694615</v>
      </c>
      <c r="G34" s="2">
        <v>5731487</v>
      </c>
      <c r="H34" s="2">
        <v>6635925</v>
      </c>
      <c r="I34" s="2">
        <v>6926302</v>
      </c>
      <c r="J34" s="2">
        <v>7626182</v>
      </c>
      <c r="K34" s="2">
        <v>8648054</v>
      </c>
      <c r="L34" s="2">
        <v>9097737</v>
      </c>
      <c r="M34" s="2">
        <v>10642564</v>
      </c>
      <c r="N34" s="2">
        <v>13230110</v>
      </c>
      <c r="O34" s="2">
        <v>15805853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</row>
    <row r="35" spans="1:163" ht="15.75" x14ac:dyDescent="0.25">
      <c r="A35" s="31" t="s">
        <v>44</v>
      </c>
      <c r="B35" s="32" t="s">
        <v>24</v>
      </c>
      <c r="C35" s="2">
        <v>1796100</v>
      </c>
      <c r="D35" s="2">
        <v>2266900</v>
      </c>
      <c r="E35" s="2">
        <v>1935968</v>
      </c>
      <c r="F35" s="2">
        <v>2320739</v>
      </c>
      <c r="G35" s="2">
        <v>2442242</v>
      </c>
      <c r="H35" s="2">
        <v>2415302</v>
      </c>
      <c r="I35" s="2">
        <v>2643479</v>
      </c>
      <c r="J35" s="2">
        <v>2997654</v>
      </c>
      <c r="K35" s="2">
        <v>2823397</v>
      </c>
      <c r="L35" s="2">
        <v>3906323</v>
      </c>
      <c r="M35" s="2">
        <v>4835756</v>
      </c>
      <c r="N35" s="2">
        <v>5401587</v>
      </c>
      <c r="O35" s="2">
        <v>6817117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</row>
    <row r="36" spans="1:163" s="34" customFormat="1" ht="15.75" x14ac:dyDescent="0.25">
      <c r="A36" s="45" t="s">
        <v>45</v>
      </c>
      <c r="B36" s="46" t="s">
        <v>55</v>
      </c>
      <c r="C36" s="37">
        <f>C33+C34-C35</f>
        <v>31556159</v>
      </c>
      <c r="D36" s="37">
        <f t="shared" ref="D36:M36" si="23">D33+D34-D35</f>
        <v>38092480</v>
      </c>
      <c r="E36" s="37">
        <f t="shared" si="23"/>
        <v>43948344</v>
      </c>
      <c r="F36" s="37">
        <f t="shared" si="23"/>
        <v>47993904</v>
      </c>
      <c r="G36" s="37">
        <f t="shared" si="23"/>
        <v>54106751</v>
      </c>
      <c r="H36" s="37">
        <f t="shared" si="23"/>
        <v>64982281</v>
      </c>
      <c r="I36" s="37">
        <f t="shared" si="23"/>
        <v>72628392</v>
      </c>
      <c r="J36" s="37">
        <f t="shared" si="23"/>
        <v>82980473</v>
      </c>
      <c r="K36" s="37">
        <f t="shared" si="23"/>
        <v>92785500</v>
      </c>
      <c r="L36" s="37">
        <f t="shared" si="23"/>
        <v>94662793</v>
      </c>
      <c r="M36" s="37">
        <f t="shared" si="23"/>
        <v>109296400</v>
      </c>
      <c r="N36" s="37">
        <f>N33+N34-N35</f>
        <v>124647134</v>
      </c>
      <c r="O36" s="37">
        <f>O33+O34-O35</f>
        <v>136332724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</row>
    <row r="37" spans="1:163" ht="15.75" x14ac:dyDescent="0.25">
      <c r="A37" s="31" t="s">
        <v>46</v>
      </c>
      <c r="B37" s="32" t="s">
        <v>42</v>
      </c>
      <c r="C37" s="2">
        <v>733480</v>
      </c>
      <c r="D37" s="2">
        <v>745840</v>
      </c>
      <c r="E37" s="2">
        <v>758190</v>
      </c>
      <c r="F37" s="2">
        <v>770550</v>
      </c>
      <c r="G37" s="2">
        <v>782910</v>
      </c>
      <c r="H37" s="2">
        <v>794720</v>
      </c>
      <c r="I37" s="2">
        <v>806140</v>
      </c>
      <c r="J37" s="2">
        <v>817560</v>
      </c>
      <c r="K37" s="2">
        <v>828980</v>
      </c>
      <c r="L37" s="2">
        <v>840400</v>
      </c>
      <c r="M37" s="2">
        <v>851180</v>
      </c>
      <c r="N37" s="2">
        <v>861490</v>
      </c>
      <c r="O37" s="2">
        <v>871800</v>
      </c>
    </row>
    <row r="38" spans="1:163" s="34" customFormat="1" ht="15.75" x14ac:dyDescent="0.25">
      <c r="A38" s="45" t="s">
        <v>47</v>
      </c>
      <c r="B38" s="46" t="s">
        <v>58</v>
      </c>
      <c r="C38" s="37">
        <f>C36/C37*1000</f>
        <v>43022.521404809951</v>
      </c>
      <c r="D38" s="37">
        <f t="shared" ref="D38:E38" si="24">D36/D37*1000</f>
        <v>51073.259680360403</v>
      </c>
      <c r="E38" s="37">
        <f t="shared" si="24"/>
        <v>57964.816207019343</v>
      </c>
      <c r="F38" s="37">
        <f t="shared" ref="F38:G38" si="25">F36/F37*1000</f>
        <v>62285.25598598404</v>
      </c>
      <c r="G38" s="37">
        <f t="shared" si="25"/>
        <v>69109.79678379379</v>
      </c>
      <c r="H38" s="37">
        <f t="shared" ref="H38:M38" si="26">H36/H37*1000</f>
        <v>81767.516861284472</v>
      </c>
      <c r="I38" s="37">
        <f t="shared" si="26"/>
        <v>90094.01840871312</v>
      </c>
      <c r="J38" s="37">
        <f t="shared" si="26"/>
        <v>101497.71637555654</v>
      </c>
      <c r="K38" s="37">
        <f t="shared" si="26"/>
        <v>111927.30825834158</v>
      </c>
      <c r="L38" s="37">
        <f t="shared" si="26"/>
        <v>112640.16301761066</v>
      </c>
      <c r="M38" s="37">
        <f t="shared" si="26"/>
        <v>128405.74261613289</v>
      </c>
      <c r="N38" s="37">
        <f>N36/N37*1000</f>
        <v>144687.84779858153</v>
      </c>
      <c r="O38" s="37">
        <f>O36/O37*1000</f>
        <v>156380.73411332874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4"/>
      <c r="AZ38" s="4"/>
      <c r="BA38" s="37"/>
      <c r="BB38" s="37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</row>
    <row r="39" spans="1:163" ht="15.75" x14ac:dyDescent="0.25">
      <c r="A39" s="33" t="s">
        <v>76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AY39" s="4"/>
      <c r="AZ39" s="4"/>
      <c r="BA39" s="4"/>
      <c r="BB39" s="4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26" max="1048575" man="1"/>
    <brk id="90" max="95" man="1"/>
    <brk id="126" max="1048575" man="1"/>
    <brk id="150" max="1048575" man="1"/>
    <brk id="15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39"/>
  <sheetViews>
    <sheetView zoomScale="85" zoomScaleNormal="85" zoomScaleSheetLayoutView="100" workbookViewId="0">
      <pane xSplit="2" ySplit="5" topLeftCell="C6" activePane="bottomRight" state="frozen"/>
      <selection activeCell="AN7" sqref="AN7"/>
      <selection pane="topRight" activeCell="AN7" sqref="AN7"/>
      <selection pane="bottomLeft" activeCell="AN7" sqref="AN7"/>
      <selection pane="bottomRight" activeCell="AN7" sqref="AN7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3" width="30" style="2" customWidth="1"/>
    <col min="4" max="6" width="11.140625" style="2" customWidth="1"/>
    <col min="7" max="15" width="11.85546875" style="1" customWidth="1"/>
    <col min="16" max="29" width="9.140625" style="2" customWidth="1"/>
    <col min="30" max="30" width="12.140625" style="2" customWidth="1"/>
    <col min="31" max="34" width="9.140625" style="2" customWidth="1"/>
    <col min="35" max="39" width="9.140625" style="2" hidden="1" customWidth="1"/>
    <col min="40" max="40" width="9.140625" style="2" customWidth="1"/>
    <col min="41" max="45" width="9.140625" style="2" hidden="1" customWidth="1"/>
    <col min="46" max="46" width="9.140625" style="2" customWidth="1"/>
    <col min="47" max="51" width="9.140625" style="2" hidden="1" customWidth="1"/>
    <col min="52" max="52" width="9.140625" style="2" customWidth="1"/>
    <col min="53" max="57" width="9.140625" style="2" hidden="1" customWidth="1"/>
    <col min="58" max="58" width="9.140625" style="2" customWidth="1"/>
    <col min="59" max="63" width="9.140625" style="2" hidden="1" customWidth="1"/>
    <col min="64" max="64" width="9.140625" style="1" customWidth="1"/>
    <col min="65" max="69" width="9.140625" style="1" hidden="1" customWidth="1"/>
    <col min="70" max="70" width="9.140625" style="1" customWidth="1"/>
    <col min="71" max="75" width="9.140625" style="1" hidden="1" customWidth="1"/>
    <col min="76" max="76" width="9.140625" style="1" customWidth="1"/>
    <col min="77" max="81" width="9.140625" style="1" hidden="1" customWidth="1"/>
    <col min="82" max="82" width="9.140625" style="1" customWidth="1"/>
    <col min="83" max="112" width="9.140625" style="2" customWidth="1"/>
    <col min="113" max="113" width="9.140625" style="2" hidden="1" customWidth="1"/>
    <col min="114" max="121" width="9.140625" style="2" customWidth="1"/>
    <col min="122" max="122" width="9.140625" style="2" hidden="1" customWidth="1"/>
    <col min="123" max="127" width="9.140625" style="2" customWidth="1"/>
    <col min="128" max="128" width="9.140625" style="2" hidden="1" customWidth="1"/>
    <col min="129" max="138" width="9.140625" style="2" customWidth="1"/>
    <col min="139" max="139" width="9.140625" style="2"/>
    <col min="140" max="142" width="8.85546875" style="2"/>
    <col min="143" max="143" width="12.7109375" style="2" bestFit="1" customWidth="1"/>
    <col min="144" max="16384" width="8.85546875" style="2"/>
  </cols>
  <sheetData>
    <row r="1" spans="1:143" ht="18.75" x14ac:dyDescent="0.3">
      <c r="A1" s="2" t="s">
        <v>53</v>
      </c>
      <c r="B1" s="14" t="s">
        <v>66</v>
      </c>
    </row>
    <row r="2" spans="1:143" ht="15.75" x14ac:dyDescent="0.25">
      <c r="A2" s="15" t="s">
        <v>49</v>
      </c>
      <c r="I2" s="1" t="str">
        <f>[1]GSVA_cur!$I$3</f>
        <v>As on 01.08.2024</v>
      </c>
    </row>
    <row r="3" spans="1:143" ht="15.75" x14ac:dyDescent="0.25">
      <c r="A3" s="15"/>
    </row>
    <row r="4" spans="1:143" ht="15.75" x14ac:dyDescent="0.25">
      <c r="A4" s="15"/>
      <c r="E4" s="16"/>
      <c r="F4" s="16" t="s">
        <v>57</v>
      </c>
    </row>
    <row r="5" spans="1:143" ht="15.75" x14ac:dyDescent="0.25">
      <c r="A5" s="17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43" s="35" customFormat="1" ht="15.75" x14ac:dyDescent="0.25">
      <c r="A6" s="38" t="s">
        <v>26</v>
      </c>
      <c r="B6" s="39" t="s">
        <v>2</v>
      </c>
      <c r="C6" s="36">
        <f>SUM(C7:C10)</f>
        <v>9107231</v>
      </c>
      <c r="D6" s="36">
        <f t="shared" ref="D6:N6" si="0">SUM(D7:D10)</f>
        <v>11339017</v>
      </c>
      <c r="E6" s="36">
        <f t="shared" si="0"/>
        <v>11320844</v>
      </c>
      <c r="F6" s="36">
        <f t="shared" si="0"/>
        <v>12025714</v>
      </c>
      <c r="G6" s="36">
        <f t="shared" si="0"/>
        <v>11975929</v>
      </c>
      <c r="H6" s="36">
        <f t="shared" si="0"/>
        <v>15109824</v>
      </c>
      <c r="I6" s="36">
        <f t="shared" si="0"/>
        <v>15142817</v>
      </c>
      <c r="J6" s="36">
        <f t="shared" si="0"/>
        <v>15194942</v>
      </c>
      <c r="K6" s="36">
        <f t="shared" si="0"/>
        <v>17117781</v>
      </c>
      <c r="L6" s="36">
        <f t="shared" si="0"/>
        <v>18020896</v>
      </c>
      <c r="M6" s="36">
        <f t="shared" si="0"/>
        <v>19155110</v>
      </c>
      <c r="N6" s="36">
        <f t="shared" si="0"/>
        <v>20184189</v>
      </c>
      <c r="O6" s="36">
        <f t="shared" ref="O6" si="1">SUM(O7:O10)</f>
        <v>20788629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M6" s="34"/>
    </row>
    <row r="7" spans="1:143" ht="15.75" x14ac:dyDescent="0.25">
      <c r="A7" s="21">
        <v>1.1000000000000001</v>
      </c>
      <c r="B7" s="22" t="s">
        <v>59</v>
      </c>
      <c r="C7" s="7">
        <v>7333369</v>
      </c>
      <c r="D7" s="7">
        <v>9395310</v>
      </c>
      <c r="E7" s="7">
        <v>9213657</v>
      </c>
      <c r="F7" s="7">
        <v>9332505</v>
      </c>
      <c r="G7" s="8">
        <v>8949745</v>
      </c>
      <c r="H7" s="9">
        <v>11775864</v>
      </c>
      <c r="I7" s="11">
        <v>11506489</v>
      </c>
      <c r="J7" s="11">
        <v>11235468</v>
      </c>
      <c r="K7" s="10">
        <v>12788264</v>
      </c>
      <c r="L7" s="10">
        <v>13391965</v>
      </c>
      <c r="M7" s="10">
        <v>14237102</v>
      </c>
      <c r="N7" s="10">
        <v>14902272</v>
      </c>
      <c r="O7" s="10">
        <v>15176698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1"/>
      <c r="EK7" s="1"/>
      <c r="EL7" s="1"/>
    </row>
    <row r="8" spans="1:143" ht="15.75" x14ac:dyDescent="0.25">
      <c r="A8" s="21">
        <v>1.2</v>
      </c>
      <c r="B8" s="22" t="s">
        <v>60</v>
      </c>
      <c r="C8" s="7">
        <v>897640</v>
      </c>
      <c r="D8" s="7">
        <v>1048901</v>
      </c>
      <c r="E8" s="7">
        <v>1225832</v>
      </c>
      <c r="F8" s="7">
        <v>1504669</v>
      </c>
      <c r="G8" s="8">
        <v>1819357</v>
      </c>
      <c r="H8" s="9">
        <v>2124432</v>
      </c>
      <c r="I8" s="11">
        <v>2426487</v>
      </c>
      <c r="J8" s="11">
        <v>2610519</v>
      </c>
      <c r="K8" s="10">
        <v>2865670</v>
      </c>
      <c r="L8" s="10">
        <v>3068837</v>
      </c>
      <c r="M8" s="10">
        <v>3293230</v>
      </c>
      <c r="N8" s="10">
        <v>3524999</v>
      </c>
      <c r="O8" s="10">
        <v>3827983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1"/>
      <c r="EK8" s="1"/>
      <c r="EL8" s="1"/>
    </row>
    <row r="9" spans="1:143" ht="15.75" x14ac:dyDescent="0.25">
      <c r="A9" s="21">
        <v>1.3</v>
      </c>
      <c r="B9" s="22" t="s">
        <v>61</v>
      </c>
      <c r="C9" s="7">
        <v>811315</v>
      </c>
      <c r="D9" s="7">
        <v>821431</v>
      </c>
      <c r="E9" s="7">
        <v>798487</v>
      </c>
      <c r="F9" s="7">
        <v>1094607</v>
      </c>
      <c r="G9" s="8">
        <v>1107856</v>
      </c>
      <c r="H9" s="9">
        <v>1090146</v>
      </c>
      <c r="I9" s="11">
        <v>1086382</v>
      </c>
      <c r="J9" s="11">
        <v>1199868</v>
      </c>
      <c r="K9" s="10">
        <v>1291103</v>
      </c>
      <c r="L9" s="10">
        <v>1345859</v>
      </c>
      <c r="M9" s="10">
        <v>1372537</v>
      </c>
      <c r="N9" s="10">
        <v>1462702</v>
      </c>
      <c r="O9" s="10">
        <v>1448210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1"/>
      <c r="EK9" s="1"/>
      <c r="EL9" s="1"/>
    </row>
    <row r="10" spans="1:143" ht="15.75" x14ac:dyDescent="0.25">
      <c r="A10" s="21">
        <v>1.4</v>
      </c>
      <c r="B10" s="22" t="s">
        <v>62</v>
      </c>
      <c r="C10" s="7">
        <v>64907</v>
      </c>
      <c r="D10" s="7">
        <v>73375</v>
      </c>
      <c r="E10" s="7">
        <v>82868</v>
      </c>
      <c r="F10" s="7">
        <v>93933</v>
      </c>
      <c r="G10" s="8">
        <v>98971</v>
      </c>
      <c r="H10" s="9">
        <v>119382</v>
      </c>
      <c r="I10" s="11">
        <v>123459</v>
      </c>
      <c r="J10" s="11">
        <v>149087</v>
      </c>
      <c r="K10" s="10">
        <v>172744</v>
      </c>
      <c r="L10" s="10">
        <v>214235</v>
      </c>
      <c r="M10" s="10">
        <v>252241</v>
      </c>
      <c r="N10" s="10">
        <v>294216</v>
      </c>
      <c r="O10" s="10">
        <v>335738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1"/>
      <c r="EK10" s="1"/>
      <c r="EL10" s="1"/>
    </row>
    <row r="11" spans="1:143" ht="15.75" x14ac:dyDescent="0.25">
      <c r="A11" s="23" t="s">
        <v>31</v>
      </c>
      <c r="B11" s="22" t="s">
        <v>3</v>
      </c>
      <c r="C11" s="7">
        <v>1171195</v>
      </c>
      <c r="D11" s="7">
        <v>1350042</v>
      </c>
      <c r="E11" s="7">
        <v>1215170</v>
      </c>
      <c r="F11" s="7">
        <v>1164893</v>
      </c>
      <c r="G11" s="8">
        <v>1235016</v>
      </c>
      <c r="H11" s="9">
        <v>1340901</v>
      </c>
      <c r="I11" s="11">
        <v>1565886</v>
      </c>
      <c r="J11" s="11">
        <v>1630247</v>
      </c>
      <c r="K11" s="10">
        <v>1415823</v>
      </c>
      <c r="L11" s="10">
        <v>1371334</v>
      </c>
      <c r="M11" s="10">
        <v>1272179</v>
      </c>
      <c r="N11" s="10">
        <v>1278751</v>
      </c>
      <c r="O11" s="10">
        <v>1405413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1"/>
      <c r="EK11" s="1"/>
      <c r="EL11" s="1"/>
    </row>
    <row r="12" spans="1:143" s="34" customFormat="1" ht="15.75" x14ac:dyDescent="0.25">
      <c r="A12" s="40"/>
      <c r="B12" s="41" t="s">
        <v>28</v>
      </c>
      <c r="C12" s="37">
        <f>C6+C11</f>
        <v>10278426</v>
      </c>
      <c r="D12" s="37">
        <f t="shared" ref="D12:N12" si="2">D6+D11</f>
        <v>12689059</v>
      </c>
      <c r="E12" s="37">
        <f t="shared" si="2"/>
        <v>12536014</v>
      </c>
      <c r="F12" s="37">
        <f t="shared" si="2"/>
        <v>13190607</v>
      </c>
      <c r="G12" s="37">
        <f t="shared" si="2"/>
        <v>13210945</v>
      </c>
      <c r="H12" s="37">
        <f t="shared" si="2"/>
        <v>16450725</v>
      </c>
      <c r="I12" s="37">
        <f t="shared" si="2"/>
        <v>16708703</v>
      </c>
      <c r="J12" s="37">
        <f t="shared" si="2"/>
        <v>16825189</v>
      </c>
      <c r="K12" s="37">
        <f t="shared" si="2"/>
        <v>18533604</v>
      </c>
      <c r="L12" s="37">
        <f t="shared" si="2"/>
        <v>19392230</v>
      </c>
      <c r="M12" s="37">
        <f t="shared" si="2"/>
        <v>20427289</v>
      </c>
      <c r="N12" s="37">
        <f t="shared" si="2"/>
        <v>21462940</v>
      </c>
      <c r="O12" s="37">
        <f t="shared" ref="O12" si="3">O6+O11</f>
        <v>22194042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5"/>
      <c r="EK12" s="35"/>
      <c r="EL12" s="35"/>
    </row>
    <row r="13" spans="1:143" s="1" customFormat="1" ht="15.75" x14ac:dyDescent="0.25">
      <c r="A13" s="19" t="s">
        <v>32</v>
      </c>
      <c r="B13" s="20" t="s">
        <v>4</v>
      </c>
      <c r="C13" s="7">
        <v>3828625</v>
      </c>
      <c r="D13" s="7">
        <v>3950229</v>
      </c>
      <c r="E13" s="7">
        <v>3665391</v>
      </c>
      <c r="F13" s="7">
        <v>3758955</v>
      </c>
      <c r="G13" s="8">
        <v>4823080</v>
      </c>
      <c r="H13" s="9">
        <v>5320558</v>
      </c>
      <c r="I13" s="9">
        <v>5732036</v>
      </c>
      <c r="J13" s="9">
        <v>7337213</v>
      </c>
      <c r="K13" s="10">
        <v>6182647</v>
      </c>
      <c r="L13" s="10">
        <v>5596629</v>
      </c>
      <c r="M13" s="10">
        <v>6057226</v>
      </c>
      <c r="N13" s="10">
        <v>6286625</v>
      </c>
      <c r="O13" s="10">
        <v>6658957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M13" s="2"/>
    </row>
    <row r="14" spans="1:143" ht="30" x14ac:dyDescent="0.25">
      <c r="A14" s="23" t="s">
        <v>33</v>
      </c>
      <c r="B14" s="22" t="s">
        <v>5</v>
      </c>
      <c r="C14" s="7">
        <v>903127</v>
      </c>
      <c r="D14" s="7">
        <v>920388</v>
      </c>
      <c r="E14" s="7">
        <v>1129246</v>
      </c>
      <c r="F14" s="7">
        <v>1420586</v>
      </c>
      <c r="G14" s="8">
        <v>1781130</v>
      </c>
      <c r="H14" s="9">
        <v>1511856</v>
      </c>
      <c r="I14" s="11">
        <v>1747755</v>
      </c>
      <c r="J14" s="11">
        <v>2092600</v>
      </c>
      <c r="K14" s="10">
        <v>2200750</v>
      </c>
      <c r="L14" s="10">
        <v>2105355</v>
      </c>
      <c r="M14" s="10">
        <v>2316067</v>
      </c>
      <c r="N14" s="10">
        <v>2543510</v>
      </c>
      <c r="O14" s="10">
        <v>2715494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3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3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1"/>
      <c r="EK14" s="1"/>
      <c r="EL14" s="1"/>
    </row>
    <row r="15" spans="1:143" ht="15.75" x14ac:dyDescent="0.25">
      <c r="A15" s="23" t="s">
        <v>34</v>
      </c>
      <c r="B15" s="22" t="s">
        <v>6</v>
      </c>
      <c r="C15" s="7">
        <v>3495447</v>
      </c>
      <c r="D15" s="7">
        <v>3249077</v>
      </c>
      <c r="E15" s="7">
        <v>3519458</v>
      </c>
      <c r="F15" s="7">
        <v>3573333</v>
      </c>
      <c r="G15" s="8">
        <v>3603975</v>
      </c>
      <c r="H15" s="9">
        <v>3741354</v>
      </c>
      <c r="I15" s="11">
        <v>4029161</v>
      </c>
      <c r="J15" s="11">
        <v>4646861</v>
      </c>
      <c r="K15" s="10">
        <v>4386317</v>
      </c>
      <c r="L15" s="10">
        <v>4179355</v>
      </c>
      <c r="M15" s="10">
        <v>4951793</v>
      </c>
      <c r="N15" s="10">
        <v>5335387</v>
      </c>
      <c r="O15" s="10">
        <v>5839890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3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3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1"/>
      <c r="EK15" s="1"/>
      <c r="EL15" s="1"/>
    </row>
    <row r="16" spans="1:143" s="34" customFormat="1" ht="15.75" x14ac:dyDescent="0.25">
      <c r="A16" s="40"/>
      <c r="B16" s="41" t="s">
        <v>29</v>
      </c>
      <c r="C16" s="37">
        <f>+C13+C14+C15</f>
        <v>8227199</v>
      </c>
      <c r="D16" s="37">
        <f t="shared" ref="D16:K16" si="4">+D13+D14+D15</f>
        <v>8119694</v>
      </c>
      <c r="E16" s="37">
        <f t="shared" si="4"/>
        <v>8314095</v>
      </c>
      <c r="F16" s="37">
        <f t="shared" si="4"/>
        <v>8752874</v>
      </c>
      <c r="G16" s="37">
        <f t="shared" si="4"/>
        <v>10208185</v>
      </c>
      <c r="H16" s="37">
        <f t="shared" si="4"/>
        <v>10573768</v>
      </c>
      <c r="I16" s="37">
        <f t="shared" si="4"/>
        <v>11508952</v>
      </c>
      <c r="J16" s="37">
        <f t="shared" si="4"/>
        <v>14076674</v>
      </c>
      <c r="K16" s="37">
        <f t="shared" si="4"/>
        <v>12769714</v>
      </c>
      <c r="L16" s="37">
        <f t="shared" ref="L16:M16" si="5">+L13+L14+L15</f>
        <v>11881339</v>
      </c>
      <c r="M16" s="37">
        <f t="shared" si="5"/>
        <v>13325086</v>
      </c>
      <c r="N16" s="37">
        <f t="shared" ref="N16" si="6">+N13+N14+N15</f>
        <v>14165522</v>
      </c>
      <c r="O16" s="37">
        <f t="shared" ref="O16" si="7">+O13+O14+O15</f>
        <v>15214341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3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6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6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5"/>
      <c r="EK16" s="35"/>
      <c r="EL16" s="35"/>
    </row>
    <row r="17" spans="1:143" s="35" customFormat="1" ht="15.75" x14ac:dyDescent="0.25">
      <c r="A17" s="38" t="s">
        <v>35</v>
      </c>
      <c r="B17" s="39" t="s">
        <v>7</v>
      </c>
      <c r="C17" s="36">
        <f>C18+C19</f>
        <v>3378935</v>
      </c>
      <c r="D17" s="36">
        <f t="shared" ref="D17:K17" si="8">D18+D19</f>
        <v>3747267</v>
      </c>
      <c r="E17" s="36">
        <f t="shared" si="8"/>
        <v>3890257</v>
      </c>
      <c r="F17" s="36">
        <f t="shared" si="8"/>
        <v>4062768</v>
      </c>
      <c r="G17" s="36">
        <f t="shared" si="8"/>
        <v>4287194</v>
      </c>
      <c r="H17" s="36">
        <f t="shared" si="8"/>
        <v>4830781</v>
      </c>
      <c r="I17" s="36">
        <f t="shared" si="8"/>
        <v>5282407</v>
      </c>
      <c r="J17" s="36">
        <f t="shared" si="8"/>
        <v>6079542</v>
      </c>
      <c r="K17" s="36">
        <f t="shared" si="8"/>
        <v>6301514</v>
      </c>
      <c r="L17" s="36">
        <f t="shared" ref="L17:M17" si="9">L18+L19</f>
        <v>4846318</v>
      </c>
      <c r="M17" s="36">
        <f t="shared" si="9"/>
        <v>5711703</v>
      </c>
      <c r="N17" s="36">
        <f t="shared" ref="N17" si="10">N18+N19</f>
        <v>6384283</v>
      </c>
      <c r="O17" s="36">
        <f t="shared" ref="O17" si="11">O18+O19</f>
        <v>6784130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M17" s="34"/>
    </row>
    <row r="18" spans="1:143" ht="15.75" x14ac:dyDescent="0.25">
      <c r="A18" s="21">
        <v>6.1</v>
      </c>
      <c r="B18" s="22" t="s">
        <v>8</v>
      </c>
      <c r="C18" s="11">
        <v>3149375</v>
      </c>
      <c r="D18" s="11">
        <v>3516072</v>
      </c>
      <c r="E18" s="11">
        <v>3654491</v>
      </c>
      <c r="F18" s="11">
        <v>3835896</v>
      </c>
      <c r="G18" s="11">
        <v>4033665</v>
      </c>
      <c r="H18" s="9">
        <v>4467780</v>
      </c>
      <c r="I18" s="11">
        <v>5009543</v>
      </c>
      <c r="J18" s="11">
        <v>5763762</v>
      </c>
      <c r="K18" s="12">
        <v>6004373</v>
      </c>
      <c r="L18" s="12">
        <v>4719041</v>
      </c>
      <c r="M18" s="12">
        <v>5519194</v>
      </c>
      <c r="N18" s="12">
        <v>6166552</v>
      </c>
      <c r="O18" s="12">
        <v>6555283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1"/>
      <c r="EK18" s="1"/>
      <c r="EL18" s="1"/>
    </row>
    <row r="19" spans="1:143" ht="15.75" x14ac:dyDescent="0.25">
      <c r="A19" s="21">
        <v>6.2</v>
      </c>
      <c r="B19" s="22" t="s">
        <v>9</v>
      </c>
      <c r="C19" s="11">
        <v>229560</v>
      </c>
      <c r="D19" s="11">
        <v>231195</v>
      </c>
      <c r="E19" s="11">
        <v>235766</v>
      </c>
      <c r="F19" s="11">
        <v>226872</v>
      </c>
      <c r="G19" s="11">
        <v>253529</v>
      </c>
      <c r="H19" s="9">
        <v>363001</v>
      </c>
      <c r="I19" s="11">
        <v>272864</v>
      </c>
      <c r="J19" s="11">
        <v>315780</v>
      </c>
      <c r="K19" s="12">
        <v>297141</v>
      </c>
      <c r="L19" s="12">
        <v>127277</v>
      </c>
      <c r="M19" s="12">
        <v>192509</v>
      </c>
      <c r="N19" s="12">
        <v>217731</v>
      </c>
      <c r="O19" s="12">
        <v>228847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1"/>
      <c r="EK19" s="1"/>
      <c r="EL19" s="1"/>
    </row>
    <row r="20" spans="1:143" s="35" customFormat="1" ht="30" x14ac:dyDescent="0.25">
      <c r="A20" s="42" t="s">
        <v>36</v>
      </c>
      <c r="B20" s="43" t="s">
        <v>10</v>
      </c>
      <c r="C20" s="36">
        <f>SUM(C21:C27)</f>
        <v>1831100</v>
      </c>
      <c r="D20" s="36">
        <f t="shared" ref="D20:N20" si="12">SUM(D21:D27)</f>
        <v>2083421</v>
      </c>
      <c r="E20" s="36">
        <f t="shared" si="12"/>
        <v>2227561</v>
      </c>
      <c r="F20" s="36">
        <f t="shared" si="12"/>
        <v>2449074</v>
      </c>
      <c r="G20" s="36">
        <f t="shared" si="12"/>
        <v>2756484</v>
      </c>
      <c r="H20" s="36">
        <f t="shared" si="12"/>
        <v>2779176</v>
      </c>
      <c r="I20" s="36">
        <f t="shared" si="12"/>
        <v>2927694</v>
      </c>
      <c r="J20" s="36">
        <f t="shared" si="12"/>
        <v>3192516</v>
      </c>
      <c r="K20" s="36">
        <f t="shared" si="12"/>
        <v>3304762</v>
      </c>
      <c r="L20" s="36">
        <f t="shared" si="12"/>
        <v>2795921</v>
      </c>
      <c r="M20" s="36">
        <f t="shared" si="12"/>
        <v>3490224</v>
      </c>
      <c r="N20" s="36">
        <f t="shared" si="12"/>
        <v>3946936</v>
      </c>
      <c r="O20" s="36">
        <f t="shared" ref="O20" si="13">SUM(O21:O27)</f>
        <v>4177217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M20" s="34"/>
    </row>
    <row r="21" spans="1:143" ht="15.75" x14ac:dyDescent="0.25">
      <c r="A21" s="21">
        <v>7.1</v>
      </c>
      <c r="B21" s="22" t="s">
        <v>11</v>
      </c>
      <c r="C21" s="7">
        <v>318980</v>
      </c>
      <c r="D21" s="7">
        <v>417736</v>
      </c>
      <c r="E21" s="7">
        <v>427975</v>
      </c>
      <c r="F21" s="7">
        <v>435426</v>
      </c>
      <c r="G21" s="8">
        <v>505625</v>
      </c>
      <c r="H21" s="9">
        <v>510005</v>
      </c>
      <c r="I21" s="11">
        <v>544573</v>
      </c>
      <c r="J21" s="11">
        <v>562581</v>
      </c>
      <c r="K21" s="10">
        <v>485418</v>
      </c>
      <c r="L21" s="10">
        <v>357923</v>
      </c>
      <c r="M21" s="10">
        <v>465859</v>
      </c>
      <c r="N21" s="10">
        <v>512600</v>
      </c>
      <c r="O21" s="10">
        <v>552604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1"/>
      <c r="EK21" s="1"/>
      <c r="EL21" s="1"/>
    </row>
    <row r="22" spans="1:143" ht="15.75" x14ac:dyDescent="0.25">
      <c r="A22" s="21">
        <v>7.2</v>
      </c>
      <c r="B22" s="22" t="s">
        <v>12</v>
      </c>
      <c r="C22" s="11">
        <v>949685</v>
      </c>
      <c r="D22" s="11">
        <v>1035960</v>
      </c>
      <c r="E22" s="11">
        <v>1062859</v>
      </c>
      <c r="F22" s="11">
        <v>1163170</v>
      </c>
      <c r="G22" s="11">
        <v>1233142</v>
      </c>
      <c r="H22" s="9">
        <v>1309131</v>
      </c>
      <c r="I22" s="11">
        <v>1450076</v>
      </c>
      <c r="J22" s="11">
        <v>1592900</v>
      </c>
      <c r="K22" s="12">
        <v>1674568</v>
      </c>
      <c r="L22" s="12">
        <v>1317886</v>
      </c>
      <c r="M22" s="12">
        <v>1807686</v>
      </c>
      <c r="N22" s="12">
        <v>2065651</v>
      </c>
      <c r="O22" s="12">
        <v>2168174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1"/>
      <c r="EK22" s="1"/>
      <c r="EL22" s="1"/>
    </row>
    <row r="23" spans="1:143" ht="15.75" x14ac:dyDescent="0.25">
      <c r="A23" s="21">
        <v>7.3</v>
      </c>
      <c r="B23" s="22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9">
        <v>0</v>
      </c>
      <c r="I23" s="11">
        <v>0</v>
      </c>
      <c r="J23" s="1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1"/>
      <c r="EK23" s="1"/>
      <c r="EL23" s="1"/>
    </row>
    <row r="24" spans="1:143" ht="15.75" x14ac:dyDescent="0.25">
      <c r="A24" s="21">
        <v>7.4</v>
      </c>
      <c r="B24" s="22" t="s">
        <v>14</v>
      </c>
      <c r="C24" s="11">
        <v>4209</v>
      </c>
      <c r="D24" s="11">
        <v>7747</v>
      </c>
      <c r="E24" s="11">
        <v>5395</v>
      </c>
      <c r="F24" s="11">
        <v>9941</v>
      </c>
      <c r="G24" s="11">
        <v>19999</v>
      </c>
      <c r="H24" s="9">
        <v>18750</v>
      </c>
      <c r="I24" s="11">
        <v>19537</v>
      </c>
      <c r="J24" s="11">
        <v>12419</v>
      </c>
      <c r="K24" s="10">
        <v>24099</v>
      </c>
      <c r="L24" s="10">
        <v>10234</v>
      </c>
      <c r="M24" s="10">
        <v>11583</v>
      </c>
      <c r="N24" s="10">
        <v>12534</v>
      </c>
      <c r="O24" s="10">
        <v>13682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1"/>
      <c r="EK24" s="1"/>
      <c r="EL24" s="1"/>
    </row>
    <row r="25" spans="1:143" ht="15.75" x14ac:dyDescent="0.25">
      <c r="A25" s="21">
        <v>7.5</v>
      </c>
      <c r="B25" s="22" t="s">
        <v>15</v>
      </c>
      <c r="C25" s="11">
        <v>25479</v>
      </c>
      <c r="D25" s="11">
        <v>27751</v>
      </c>
      <c r="E25" s="11">
        <v>28538</v>
      </c>
      <c r="F25" s="11">
        <v>31158</v>
      </c>
      <c r="G25" s="11">
        <v>32898</v>
      </c>
      <c r="H25" s="9">
        <v>59181</v>
      </c>
      <c r="I25" s="11">
        <v>58700</v>
      </c>
      <c r="J25" s="11">
        <v>63800</v>
      </c>
      <c r="K25" s="10">
        <v>67739</v>
      </c>
      <c r="L25" s="10">
        <v>38223</v>
      </c>
      <c r="M25" s="10">
        <v>56044</v>
      </c>
      <c r="N25" s="10">
        <v>64078</v>
      </c>
      <c r="O25" s="10">
        <v>68023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1"/>
      <c r="EK25" s="1"/>
      <c r="EL25" s="1"/>
    </row>
    <row r="26" spans="1:143" ht="15.75" x14ac:dyDescent="0.25">
      <c r="A26" s="21">
        <v>7.6</v>
      </c>
      <c r="B26" s="22" t="s">
        <v>16</v>
      </c>
      <c r="C26" s="11">
        <v>18514</v>
      </c>
      <c r="D26" s="11">
        <v>21398</v>
      </c>
      <c r="E26" s="11">
        <v>22704</v>
      </c>
      <c r="F26" s="11">
        <v>22822</v>
      </c>
      <c r="G26" s="11">
        <v>24655</v>
      </c>
      <c r="H26" s="9">
        <v>23935</v>
      </c>
      <c r="I26" s="11">
        <v>30943</v>
      </c>
      <c r="J26" s="11">
        <v>67968</v>
      </c>
      <c r="K26" s="10">
        <v>68845</v>
      </c>
      <c r="L26" s="10">
        <v>87732</v>
      </c>
      <c r="M26" s="10">
        <v>64302</v>
      </c>
      <c r="N26" s="10">
        <v>68491</v>
      </c>
      <c r="O26" s="10">
        <v>75373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1"/>
      <c r="EK26" s="1"/>
      <c r="EL26" s="1"/>
    </row>
    <row r="27" spans="1:143" ht="30" x14ac:dyDescent="0.25">
      <c r="A27" s="21">
        <v>7.7</v>
      </c>
      <c r="B27" s="22" t="s">
        <v>17</v>
      </c>
      <c r="C27" s="7">
        <v>514233</v>
      </c>
      <c r="D27" s="7">
        <v>572829</v>
      </c>
      <c r="E27" s="7">
        <v>680090</v>
      </c>
      <c r="F27" s="7">
        <v>786557</v>
      </c>
      <c r="G27" s="8">
        <v>940165</v>
      </c>
      <c r="H27" s="13">
        <v>858174</v>
      </c>
      <c r="I27" s="8">
        <v>823865</v>
      </c>
      <c r="J27" s="8">
        <v>892848</v>
      </c>
      <c r="K27" s="10">
        <v>984093</v>
      </c>
      <c r="L27" s="10">
        <v>983923</v>
      </c>
      <c r="M27" s="10">
        <v>1084750</v>
      </c>
      <c r="N27" s="10">
        <v>1223582</v>
      </c>
      <c r="O27" s="10">
        <v>1299361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1"/>
      <c r="EK27" s="1"/>
      <c r="EL27" s="1"/>
    </row>
    <row r="28" spans="1:143" ht="15.75" x14ac:dyDescent="0.25">
      <c r="A28" s="23" t="s">
        <v>37</v>
      </c>
      <c r="B28" s="22" t="s">
        <v>18</v>
      </c>
      <c r="C28" s="7">
        <v>1593654</v>
      </c>
      <c r="D28" s="7">
        <v>1709455</v>
      </c>
      <c r="E28" s="7">
        <v>1851951</v>
      </c>
      <c r="F28" s="7">
        <v>1894142</v>
      </c>
      <c r="G28" s="8">
        <v>2162322</v>
      </c>
      <c r="H28" s="9">
        <v>2073191</v>
      </c>
      <c r="I28" s="11">
        <v>2094959</v>
      </c>
      <c r="J28" s="11">
        <v>2230996</v>
      </c>
      <c r="K28" s="10">
        <v>2345792</v>
      </c>
      <c r="L28" s="10">
        <v>2386559</v>
      </c>
      <c r="M28" s="10">
        <v>2276475</v>
      </c>
      <c r="N28" s="10">
        <v>2507193</v>
      </c>
      <c r="O28" s="10">
        <v>2693100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1"/>
      <c r="EK28" s="1"/>
      <c r="EL28" s="1"/>
    </row>
    <row r="29" spans="1:143" ht="30" x14ac:dyDescent="0.25">
      <c r="A29" s="23" t="s">
        <v>38</v>
      </c>
      <c r="B29" s="22" t="s">
        <v>19</v>
      </c>
      <c r="C29" s="7">
        <v>1639308</v>
      </c>
      <c r="D29" s="7">
        <v>1766586</v>
      </c>
      <c r="E29" s="7">
        <v>1913561</v>
      </c>
      <c r="F29" s="7">
        <v>2055614</v>
      </c>
      <c r="G29" s="8">
        <v>2172544</v>
      </c>
      <c r="H29" s="13">
        <v>2343085</v>
      </c>
      <c r="I29" s="8">
        <v>2518541</v>
      </c>
      <c r="J29" s="8">
        <v>2655054</v>
      </c>
      <c r="K29" s="10">
        <v>2783753</v>
      </c>
      <c r="L29" s="10">
        <v>2690183</v>
      </c>
      <c r="M29" s="10">
        <v>2845318</v>
      </c>
      <c r="N29" s="10">
        <v>2968591</v>
      </c>
      <c r="O29" s="10">
        <v>3133415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1"/>
      <c r="EK29" s="1"/>
      <c r="EL29" s="1"/>
    </row>
    <row r="30" spans="1:143" ht="15.75" x14ac:dyDescent="0.25">
      <c r="A30" s="23" t="s">
        <v>39</v>
      </c>
      <c r="B30" s="22" t="s">
        <v>54</v>
      </c>
      <c r="C30" s="7">
        <v>1629141</v>
      </c>
      <c r="D30" s="7">
        <v>1757503</v>
      </c>
      <c r="E30" s="7">
        <v>1844482</v>
      </c>
      <c r="F30" s="7">
        <v>1873778</v>
      </c>
      <c r="G30" s="8">
        <v>1969121</v>
      </c>
      <c r="H30" s="9">
        <v>2239249</v>
      </c>
      <c r="I30" s="11">
        <v>2424287</v>
      </c>
      <c r="J30" s="11">
        <v>2720353</v>
      </c>
      <c r="K30" s="10">
        <v>3038182</v>
      </c>
      <c r="L30" s="10">
        <v>2899118</v>
      </c>
      <c r="M30" s="10">
        <v>2761693</v>
      </c>
      <c r="N30" s="10">
        <v>3140752</v>
      </c>
      <c r="O30" s="10">
        <v>3362239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1"/>
      <c r="EK30" s="1"/>
      <c r="EL30" s="1"/>
    </row>
    <row r="31" spans="1:143" ht="15.75" x14ac:dyDescent="0.25">
      <c r="A31" s="23" t="s">
        <v>40</v>
      </c>
      <c r="B31" s="22" t="s">
        <v>20</v>
      </c>
      <c r="C31" s="7">
        <v>1791096</v>
      </c>
      <c r="D31" s="7">
        <v>1946777</v>
      </c>
      <c r="E31" s="7">
        <v>1954802</v>
      </c>
      <c r="F31" s="7">
        <v>2085150</v>
      </c>
      <c r="G31" s="8">
        <v>2223056</v>
      </c>
      <c r="H31" s="9">
        <v>2457711</v>
      </c>
      <c r="I31" s="11">
        <v>2586063</v>
      </c>
      <c r="J31" s="11">
        <v>2709217</v>
      </c>
      <c r="K31" s="10">
        <v>2940247</v>
      </c>
      <c r="L31" s="10">
        <v>3055191</v>
      </c>
      <c r="M31" s="10">
        <v>3479427</v>
      </c>
      <c r="N31" s="10">
        <v>4025194</v>
      </c>
      <c r="O31" s="10">
        <v>4417202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1"/>
      <c r="EK31" s="1"/>
      <c r="EL31" s="1"/>
    </row>
    <row r="32" spans="1:143" s="34" customFormat="1" ht="15.75" x14ac:dyDescent="0.25">
      <c r="A32" s="40"/>
      <c r="B32" s="41" t="s">
        <v>30</v>
      </c>
      <c r="C32" s="37">
        <f>C17+C20+C28+C29+C30+C31</f>
        <v>11863234</v>
      </c>
      <c r="D32" s="37">
        <f t="shared" ref="D32:J32" si="14">D17+D20+D28+D29+D30+D31</f>
        <v>13011009</v>
      </c>
      <c r="E32" s="37">
        <f t="shared" si="14"/>
        <v>13682614</v>
      </c>
      <c r="F32" s="37">
        <f t="shared" si="14"/>
        <v>14420526</v>
      </c>
      <c r="G32" s="37">
        <f t="shared" si="14"/>
        <v>15570721</v>
      </c>
      <c r="H32" s="37">
        <f t="shared" si="14"/>
        <v>16723193</v>
      </c>
      <c r="I32" s="37">
        <f t="shared" si="14"/>
        <v>17833951</v>
      </c>
      <c r="J32" s="37">
        <f t="shared" si="14"/>
        <v>19587678</v>
      </c>
      <c r="K32" s="37">
        <f t="shared" ref="K32:L32" si="15">K17+K20+K28+K29+K30+K31</f>
        <v>20714250</v>
      </c>
      <c r="L32" s="37">
        <f t="shared" si="15"/>
        <v>18673290</v>
      </c>
      <c r="M32" s="37">
        <f t="shared" ref="M32:N32" si="16">M17+M20+M28+M29+M30+M31</f>
        <v>20564840</v>
      </c>
      <c r="N32" s="37">
        <f t="shared" si="16"/>
        <v>22972949</v>
      </c>
      <c r="O32" s="37">
        <f t="shared" ref="O32" si="17">O17+O20+O28+O29+O30+O31</f>
        <v>24567303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5"/>
      <c r="EK32" s="35"/>
      <c r="EL32" s="35"/>
    </row>
    <row r="33" spans="1:143" s="35" customFormat="1" ht="15.75" x14ac:dyDescent="0.25">
      <c r="A33" s="38" t="s">
        <v>27</v>
      </c>
      <c r="B33" s="44" t="s">
        <v>41</v>
      </c>
      <c r="C33" s="36">
        <f t="shared" ref="C33" si="18">C6+C11+C13+C14+C15+C17+C20+C28+C29+C30+C31</f>
        <v>30368859</v>
      </c>
      <c r="D33" s="36">
        <f t="shared" ref="D33:J33" si="19">D6+D11+D13+D14+D15+D17+D20+D28+D29+D30+D31</f>
        <v>33819762</v>
      </c>
      <c r="E33" s="36">
        <f t="shared" si="19"/>
        <v>34532723</v>
      </c>
      <c r="F33" s="36">
        <f t="shared" si="19"/>
        <v>36364007</v>
      </c>
      <c r="G33" s="36">
        <f t="shared" si="19"/>
        <v>38989851</v>
      </c>
      <c r="H33" s="36">
        <f t="shared" si="19"/>
        <v>43747686</v>
      </c>
      <c r="I33" s="36">
        <f t="shared" si="19"/>
        <v>46051606</v>
      </c>
      <c r="J33" s="36">
        <f t="shared" si="19"/>
        <v>50489541</v>
      </c>
      <c r="K33" s="36">
        <f t="shared" ref="K33:L33" si="20">K6+K11+K13+K14+K15+K17+K20+K28+K29+K30+K31</f>
        <v>52017568</v>
      </c>
      <c r="L33" s="36">
        <f t="shared" si="20"/>
        <v>49946859</v>
      </c>
      <c r="M33" s="36">
        <f t="shared" ref="M33:N33" si="21">M6+M11+M13+M14+M15+M17+M20+M28+M29+M30+M31</f>
        <v>54317215</v>
      </c>
      <c r="N33" s="36">
        <f t="shared" si="21"/>
        <v>58601411</v>
      </c>
      <c r="O33" s="36">
        <f t="shared" ref="O33" si="22">O6+O11+O13+O14+O15+O17+O20+O28+O29+O30+O31</f>
        <v>61975686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M33" s="34"/>
    </row>
    <row r="34" spans="1:143" ht="15.75" x14ac:dyDescent="0.25">
      <c r="A34" s="31" t="s">
        <v>43</v>
      </c>
      <c r="B34" s="32" t="s">
        <v>25</v>
      </c>
      <c r="C34" s="11">
        <v>2983400</v>
      </c>
      <c r="D34" s="11">
        <v>3455800</v>
      </c>
      <c r="E34" s="11">
        <v>3673421</v>
      </c>
      <c r="F34" s="11">
        <v>4018290</v>
      </c>
      <c r="G34" s="11">
        <v>5031011</v>
      </c>
      <c r="H34" s="9">
        <v>5390220</v>
      </c>
      <c r="I34" s="11">
        <v>5876074</v>
      </c>
      <c r="J34" s="11">
        <v>6271049</v>
      </c>
      <c r="K34" s="12">
        <v>6980130</v>
      </c>
      <c r="L34" s="10">
        <v>7201536</v>
      </c>
      <c r="M34" s="10">
        <v>7487843</v>
      </c>
      <c r="N34" s="10">
        <v>7761266</v>
      </c>
      <c r="O34" s="10">
        <v>9111993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43" ht="15.75" x14ac:dyDescent="0.25">
      <c r="A35" s="31" t="s">
        <v>44</v>
      </c>
      <c r="B35" s="32" t="s">
        <v>24</v>
      </c>
      <c r="C35" s="11">
        <v>1796100</v>
      </c>
      <c r="D35" s="11">
        <v>2107300</v>
      </c>
      <c r="E35" s="11">
        <v>1692750</v>
      </c>
      <c r="F35" s="11">
        <v>1987849</v>
      </c>
      <c r="G35" s="11">
        <v>2147288</v>
      </c>
      <c r="H35" s="9">
        <v>2070990</v>
      </c>
      <c r="I35" s="11">
        <v>2217515</v>
      </c>
      <c r="J35" s="11">
        <v>2433394</v>
      </c>
      <c r="K35" s="12">
        <v>2245194</v>
      </c>
      <c r="L35" s="10">
        <v>3046823</v>
      </c>
      <c r="M35" s="10">
        <v>3358067</v>
      </c>
      <c r="N35" s="10">
        <v>4071887</v>
      </c>
      <c r="O35" s="10">
        <v>5051344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43" s="34" customFormat="1" ht="15.75" x14ac:dyDescent="0.25">
      <c r="A36" s="45" t="s">
        <v>45</v>
      </c>
      <c r="B36" s="46" t="s">
        <v>55</v>
      </c>
      <c r="C36" s="37">
        <f>C33+C34-C35</f>
        <v>31556159</v>
      </c>
      <c r="D36" s="37">
        <f t="shared" ref="D36:M36" si="23">D33+D34-D35</f>
        <v>35168262</v>
      </c>
      <c r="E36" s="37">
        <f t="shared" si="23"/>
        <v>36513394</v>
      </c>
      <c r="F36" s="37">
        <f t="shared" si="23"/>
        <v>38394448</v>
      </c>
      <c r="G36" s="37">
        <f t="shared" si="23"/>
        <v>41873574</v>
      </c>
      <c r="H36" s="37">
        <f t="shared" si="23"/>
        <v>47066916</v>
      </c>
      <c r="I36" s="37">
        <f t="shared" si="23"/>
        <v>49710165</v>
      </c>
      <c r="J36" s="37">
        <f t="shared" si="23"/>
        <v>54327196</v>
      </c>
      <c r="K36" s="37">
        <f t="shared" si="23"/>
        <v>56752504</v>
      </c>
      <c r="L36" s="37">
        <f t="shared" si="23"/>
        <v>54101572</v>
      </c>
      <c r="M36" s="37">
        <f t="shared" si="23"/>
        <v>58446991</v>
      </c>
      <c r="N36" s="37">
        <f>N33+N34-N35</f>
        <v>62290790</v>
      </c>
      <c r="O36" s="37">
        <f>O33+O34-O35</f>
        <v>66036335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</row>
    <row r="37" spans="1:143" s="34" customFormat="1" ht="15.75" x14ac:dyDescent="0.25">
      <c r="A37" s="45" t="s">
        <v>46</v>
      </c>
      <c r="B37" s="46" t="s">
        <v>42</v>
      </c>
      <c r="C37" s="34">
        <f>GSVA_cur!C37</f>
        <v>733480</v>
      </c>
      <c r="D37" s="34">
        <f>GSVA_cur!D37</f>
        <v>745840</v>
      </c>
      <c r="E37" s="34">
        <f>GSVA_cur!E37</f>
        <v>758190</v>
      </c>
      <c r="F37" s="34">
        <f>GSVA_cur!F37</f>
        <v>770550</v>
      </c>
      <c r="G37" s="34">
        <f>GSVA_cur!G37</f>
        <v>782910</v>
      </c>
      <c r="H37" s="34">
        <f>GSVA_cur!H37</f>
        <v>794720</v>
      </c>
      <c r="I37" s="34">
        <f>GSVA_cur!I37</f>
        <v>806140</v>
      </c>
      <c r="J37" s="34">
        <f>GSVA_cur!J37</f>
        <v>817560</v>
      </c>
      <c r="K37" s="34">
        <f>GSVA_cur!K37</f>
        <v>828980</v>
      </c>
      <c r="L37" s="34">
        <f>GSVA_cur!L37</f>
        <v>840400</v>
      </c>
      <c r="M37" s="34">
        <f>GSVA_cur!M37</f>
        <v>851180</v>
      </c>
      <c r="N37" s="34">
        <f>GSVA_cur!N37</f>
        <v>861490</v>
      </c>
      <c r="O37" s="34">
        <f>GSVA_cur!O37</f>
        <v>871800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</row>
    <row r="38" spans="1:143" s="34" customFormat="1" ht="15.75" x14ac:dyDescent="0.25">
      <c r="A38" s="45" t="s">
        <v>47</v>
      </c>
      <c r="B38" s="46" t="s">
        <v>58</v>
      </c>
      <c r="C38" s="37">
        <f>C36/C37*1000</f>
        <v>43022.521404809951</v>
      </c>
      <c r="D38" s="37">
        <f t="shared" ref="D38:F38" si="24">D36/D37*1000</f>
        <v>47152.555507883728</v>
      </c>
      <c r="E38" s="37">
        <f t="shared" si="24"/>
        <v>48158.6330603147</v>
      </c>
      <c r="F38" s="37">
        <f t="shared" si="24"/>
        <v>49827.328531568361</v>
      </c>
      <c r="G38" s="37">
        <f t="shared" ref="G38:M38" si="25">G36/G37*1000</f>
        <v>53484.530788979573</v>
      </c>
      <c r="H38" s="37">
        <f t="shared" si="25"/>
        <v>59224.526877390781</v>
      </c>
      <c r="I38" s="37">
        <f t="shared" si="25"/>
        <v>61664.431736422957</v>
      </c>
      <c r="J38" s="37">
        <f t="shared" si="25"/>
        <v>66450.408532707079</v>
      </c>
      <c r="K38" s="37">
        <f t="shared" si="25"/>
        <v>68460.643200077204</v>
      </c>
      <c r="L38" s="37">
        <f t="shared" si="25"/>
        <v>64375.978105663977</v>
      </c>
      <c r="M38" s="37">
        <f t="shared" si="25"/>
        <v>68665.841537630113</v>
      </c>
      <c r="N38" s="37">
        <f>N36/N37*1000</f>
        <v>72305.877027011331</v>
      </c>
      <c r="O38" s="37">
        <f>O36/O37*1000</f>
        <v>75747.115164028437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4"/>
      <c r="AF38" s="4"/>
      <c r="AG38" s="4"/>
      <c r="AH38" s="4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</row>
    <row r="39" spans="1:143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4" manualBreakCount="4">
    <brk id="70" max="95" man="1"/>
    <brk id="106" max="1048575" man="1"/>
    <brk id="130" max="1048575" man="1"/>
    <brk id="138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G39"/>
  <sheetViews>
    <sheetView zoomScale="85" zoomScaleNormal="85" zoomScaleSheetLayoutView="100" workbookViewId="0">
      <pane xSplit="2" ySplit="5" topLeftCell="C24" activePane="bottomRight" state="frozen"/>
      <selection activeCell="AN7" sqref="AN7"/>
      <selection pane="topRight" activeCell="AN7" sqref="AN7"/>
      <selection pane="bottomLeft" activeCell="AN7" sqref="AN7"/>
      <selection pane="bottomRight" activeCell="AN7" sqref="AN7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3" width="30" style="2" customWidth="1"/>
    <col min="4" max="6" width="11.28515625" style="2" customWidth="1"/>
    <col min="7" max="15" width="11.85546875" style="1" customWidth="1"/>
    <col min="16" max="26" width="9.140625" style="2" customWidth="1"/>
    <col min="27" max="27" width="12.42578125" style="2" customWidth="1"/>
    <col min="28" max="49" width="9.140625" style="2" customWidth="1"/>
    <col min="50" max="50" width="12.140625" style="2" customWidth="1"/>
    <col min="51" max="54" width="9.140625" style="2" customWidth="1"/>
    <col min="55" max="59" width="9.140625" style="2" hidden="1" customWidth="1"/>
    <col min="60" max="60" width="9.140625" style="2" customWidth="1"/>
    <col min="61" max="65" width="9.140625" style="2" hidden="1" customWidth="1"/>
    <col min="66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1" customWidth="1"/>
    <col min="85" max="89" width="9.140625" style="1" hidden="1" customWidth="1"/>
    <col min="90" max="90" width="9.140625" style="1" customWidth="1"/>
    <col min="91" max="95" width="9.140625" style="1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32" width="9.140625" style="2" customWidth="1"/>
    <col min="133" max="133" width="9.140625" style="2" hidden="1" customWidth="1"/>
    <col min="134" max="141" width="9.140625" style="2" customWidth="1"/>
    <col min="142" max="142" width="9.140625" style="2" hidden="1" customWidth="1"/>
    <col min="143" max="147" width="9.140625" style="2" customWidth="1"/>
    <col min="148" max="148" width="9.140625" style="2" hidden="1" customWidth="1"/>
    <col min="149" max="158" width="9.140625" style="2" customWidth="1"/>
    <col min="159" max="162" width="8.85546875" style="2"/>
    <col min="163" max="163" width="12.7109375" style="2" bestFit="1" customWidth="1"/>
    <col min="164" max="16384" width="8.85546875" style="2"/>
  </cols>
  <sheetData>
    <row r="1" spans="1:163" ht="18.75" x14ac:dyDescent="0.3">
      <c r="A1" s="2" t="s">
        <v>53</v>
      </c>
      <c r="B1" s="14" t="s">
        <v>66</v>
      </c>
    </row>
    <row r="2" spans="1:163" ht="15.75" x14ac:dyDescent="0.25">
      <c r="A2" s="15" t="s">
        <v>50</v>
      </c>
      <c r="I2" s="1" t="str">
        <f>[1]GSVA_cur!$I$3</f>
        <v>As on 01.08.2024</v>
      </c>
    </row>
    <row r="3" spans="1:163" ht="15.75" x14ac:dyDescent="0.25">
      <c r="A3" s="15"/>
    </row>
    <row r="4" spans="1:163" ht="15.75" x14ac:dyDescent="0.25">
      <c r="A4" s="15"/>
      <c r="E4" s="16"/>
      <c r="F4" s="16" t="s">
        <v>57</v>
      </c>
    </row>
    <row r="5" spans="1:163" ht="15.75" x14ac:dyDescent="0.25">
      <c r="A5" s="17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63" s="35" customFormat="1" ht="15.75" x14ac:dyDescent="0.25">
      <c r="A6" s="38" t="s">
        <v>26</v>
      </c>
      <c r="B6" s="39" t="s">
        <v>2</v>
      </c>
      <c r="C6" s="36">
        <f>SUM(C7:C10)</f>
        <v>8622594</v>
      </c>
      <c r="D6" s="36">
        <f t="shared" ref="D6:N6" si="0">SUM(D7:D10)</f>
        <v>12074749</v>
      </c>
      <c r="E6" s="36">
        <f t="shared" si="0"/>
        <v>14184381</v>
      </c>
      <c r="F6" s="36">
        <f t="shared" si="0"/>
        <v>15748891</v>
      </c>
      <c r="G6" s="36">
        <f t="shared" si="0"/>
        <v>16966297</v>
      </c>
      <c r="H6" s="36">
        <f t="shared" si="0"/>
        <v>23395539</v>
      </c>
      <c r="I6" s="36">
        <f t="shared" si="0"/>
        <v>26409302</v>
      </c>
      <c r="J6" s="36">
        <f t="shared" si="0"/>
        <v>28809865</v>
      </c>
      <c r="K6" s="36">
        <f t="shared" si="0"/>
        <v>35214169</v>
      </c>
      <c r="L6" s="36">
        <f t="shared" si="0"/>
        <v>39166728</v>
      </c>
      <c r="M6" s="36">
        <f t="shared" si="0"/>
        <v>44285893</v>
      </c>
      <c r="N6" s="36">
        <f t="shared" si="0"/>
        <v>48049310</v>
      </c>
      <c r="O6" s="36">
        <f t="shared" ref="O6" si="1">SUM(O7:O10)</f>
        <v>52687311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G6" s="34"/>
    </row>
    <row r="7" spans="1:163" ht="15.75" x14ac:dyDescent="0.25">
      <c r="A7" s="21">
        <v>1.1000000000000001</v>
      </c>
      <c r="B7" s="22" t="s">
        <v>59</v>
      </c>
      <c r="C7" s="7">
        <v>6889445</v>
      </c>
      <c r="D7" s="7">
        <v>10022635</v>
      </c>
      <c r="E7" s="7">
        <v>11840900</v>
      </c>
      <c r="F7" s="7">
        <v>12399725</v>
      </c>
      <c r="G7" s="8">
        <v>12714305</v>
      </c>
      <c r="H7" s="9">
        <v>18070927</v>
      </c>
      <c r="I7" s="11">
        <v>19757769</v>
      </c>
      <c r="J7" s="11">
        <v>21016075</v>
      </c>
      <c r="K7" s="12">
        <v>26382633</v>
      </c>
      <c r="L7" s="10">
        <v>29325066</v>
      </c>
      <c r="M7" s="10">
        <v>33507829</v>
      </c>
      <c r="N7" s="10">
        <v>36214544</v>
      </c>
      <c r="O7" s="10">
        <v>39477321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1"/>
      <c r="FE7" s="1"/>
      <c r="FF7" s="1"/>
    </row>
    <row r="8" spans="1:163" ht="15.75" x14ac:dyDescent="0.25">
      <c r="A8" s="21">
        <v>1.2</v>
      </c>
      <c r="B8" s="22" t="s">
        <v>60</v>
      </c>
      <c r="C8" s="7">
        <v>874851</v>
      </c>
      <c r="D8" s="7">
        <v>1102552</v>
      </c>
      <c r="E8" s="7">
        <v>1331058</v>
      </c>
      <c r="F8" s="7">
        <v>1898159</v>
      </c>
      <c r="G8" s="8">
        <v>2692718</v>
      </c>
      <c r="H8" s="9">
        <v>3652837</v>
      </c>
      <c r="I8" s="11">
        <v>4925345</v>
      </c>
      <c r="J8" s="11">
        <v>5786337</v>
      </c>
      <c r="K8" s="12">
        <v>6511507</v>
      </c>
      <c r="L8" s="10">
        <v>7299368</v>
      </c>
      <c r="M8" s="10">
        <v>7962096</v>
      </c>
      <c r="N8" s="10">
        <v>8655896</v>
      </c>
      <c r="O8" s="10">
        <v>9856578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1"/>
      <c r="FE8" s="1"/>
      <c r="FF8" s="1"/>
    </row>
    <row r="9" spans="1:163" ht="15.75" x14ac:dyDescent="0.25">
      <c r="A9" s="21">
        <v>1.3</v>
      </c>
      <c r="B9" s="22" t="s">
        <v>61</v>
      </c>
      <c r="C9" s="7">
        <v>801021</v>
      </c>
      <c r="D9" s="7">
        <v>881020</v>
      </c>
      <c r="E9" s="7">
        <v>927108</v>
      </c>
      <c r="F9" s="7">
        <v>1341149</v>
      </c>
      <c r="G9" s="8">
        <v>1432597</v>
      </c>
      <c r="H9" s="9">
        <v>1504871</v>
      </c>
      <c r="I9" s="11">
        <v>1542655</v>
      </c>
      <c r="J9" s="11">
        <v>1769361</v>
      </c>
      <c r="K9" s="12">
        <v>2032693</v>
      </c>
      <c r="L9" s="10">
        <v>2176699</v>
      </c>
      <c r="M9" s="10">
        <v>2359490</v>
      </c>
      <c r="N9" s="10">
        <v>2639064</v>
      </c>
      <c r="O9" s="10">
        <v>2732732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1"/>
      <c r="FE9" s="1"/>
      <c r="FF9" s="1"/>
    </row>
    <row r="10" spans="1:163" ht="15.75" x14ac:dyDescent="0.25">
      <c r="A10" s="21">
        <v>1.4</v>
      </c>
      <c r="B10" s="22" t="s">
        <v>62</v>
      </c>
      <c r="C10" s="7">
        <v>57277</v>
      </c>
      <c r="D10" s="7">
        <v>68542</v>
      </c>
      <c r="E10" s="7">
        <v>85315</v>
      </c>
      <c r="F10" s="7">
        <v>109858</v>
      </c>
      <c r="G10" s="8">
        <v>126677</v>
      </c>
      <c r="H10" s="9">
        <v>166904</v>
      </c>
      <c r="I10" s="11">
        <v>183533</v>
      </c>
      <c r="J10" s="11">
        <v>238092</v>
      </c>
      <c r="K10" s="12">
        <v>287336</v>
      </c>
      <c r="L10" s="10">
        <v>365595</v>
      </c>
      <c r="M10" s="10">
        <v>456478</v>
      </c>
      <c r="N10" s="10">
        <v>539806</v>
      </c>
      <c r="O10" s="10">
        <v>620680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1"/>
      <c r="FE10" s="1"/>
      <c r="FF10" s="1"/>
    </row>
    <row r="11" spans="1:163" ht="15.75" x14ac:dyDescent="0.25">
      <c r="A11" s="23" t="s">
        <v>31</v>
      </c>
      <c r="B11" s="22" t="s">
        <v>3</v>
      </c>
      <c r="C11" s="7">
        <v>1028075</v>
      </c>
      <c r="D11" s="7">
        <v>1099074</v>
      </c>
      <c r="E11" s="7">
        <v>1359900</v>
      </c>
      <c r="F11" s="7">
        <v>1221905</v>
      </c>
      <c r="G11" s="8">
        <v>1350460</v>
      </c>
      <c r="H11" s="9">
        <v>1513100</v>
      </c>
      <c r="I11" s="11">
        <v>1842982</v>
      </c>
      <c r="J11" s="11">
        <v>2100622</v>
      </c>
      <c r="K11" s="12">
        <v>2080468</v>
      </c>
      <c r="L11" s="10">
        <v>2212924</v>
      </c>
      <c r="M11" s="10">
        <v>2649599</v>
      </c>
      <c r="N11" s="10">
        <v>2503496</v>
      </c>
      <c r="O11" s="10">
        <v>2833321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1"/>
      <c r="FE11" s="1"/>
      <c r="FF11" s="1"/>
    </row>
    <row r="12" spans="1:163" s="34" customFormat="1" ht="15.75" x14ac:dyDescent="0.25">
      <c r="A12" s="40"/>
      <c r="B12" s="41" t="s">
        <v>28</v>
      </c>
      <c r="C12" s="37">
        <f>C6+C11</f>
        <v>9650669</v>
      </c>
      <c r="D12" s="37">
        <f t="shared" ref="D12:N12" si="2">D6+D11</f>
        <v>13173823</v>
      </c>
      <c r="E12" s="37">
        <f t="shared" si="2"/>
        <v>15544281</v>
      </c>
      <c r="F12" s="37">
        <f t="shared" si="2"/>
        <v>16970796</v>
      </c>
      <c r="G12" s="37">
        <f t="shared" si="2"/>
        <v>18316757</v>
      </c>
      <c r="H12" s="37">
        <f t="shared" si="2"/>
        <v>24908639</v>
      </c>
      <c r="I12" s="37">
        <f t="shared" si="2"/>
        <v>28252284</v>
      </c>
      <c r="J12" s="37">
        <f t="shared" si="2"/>
        <v>30910487</v>
      </c>
      <c r="K12" s="37">
        <f t="shared" si="2"/>
        <v>37294637</v>
      </c>
      <c r="L12" s="37">
        <f t="shared" si="2"/>
        <v>41379652</v>
      </c>
      <c r="M12" s="37">
        <f t="shared" si="2"/>
        <v>46935492</v>
      </c>
      <c r="N12" s="37">
        <f t="shared" si="2"/>
        <v>50552806</v>
      </c>
      <c r="O12" s="37">
        <f t="shared" ref="O12" si="3">O6+O11</f>
        <v>55520632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5"/>
      <c r="FE12" s="35"/>
      <c r="FF12" s="35"/>
    </row>
    <row r="13" spans="1:163" s="1" customFormat="1" ht="15.75" x14ac:dyDescent="0.25">
      <c r="A13" s="19" t="s">
        <v>32</v>
      </c>
      <c r="B13" s="20" t="s">
        <v>4</v>
      </c>
      <c r="C13" s="7">
        <v>2967896</v>
      </c>
      <c r="D13" s="7">
        <v>2313456</v>
      </c>
      <c r="E13" s="7">
        <v>2852777</v>
      </c>
      <c r="F13" s="7">
        <v>2988587</v>
      </c>
      <c r="G13" s="8">
        <v>3942866</v>
      </c>
      <c r="H13" s="9">
        <v>4453970</v>
      </c>
      <c r="I13" s="9">
        <v>5092755</v>
      </c>
      <c r="J13" s="9">
        <v>7170683</v>
      </c>
      <c r="K13" s="10">
        <v>5641613</v>
      </c>
      <c r="L13" s="10">
        <v>5196188</v>
      </c>
      <c r="M13" s="10">
        <v>6259559</v>
      </c>
      <c r="N13" s="10">
        <v>6906611</v>
      </c>
      <c r="O13" s="10">
        <v>7101723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G13" s="2"/>
    </row>
    <row r="14" spans="1:163" ht="30" x14ac:dyDescent="0.25">
      <c r="A14" s="23" t="s">
        <v>33</v>
      </c>
      <c r="B14" s="22" t="s">
        <v>5</v>
      </c>
      <c r="C14" s="7">
        <v>601909</v>
      </c>
      <c r="D14" s="7">
        <v>664195</v>
      </c>
      <c r="E14" s="7">
        <v>760880</v>
      </c>
      <c r="F14" s="7">
        <v>1021951</v>
      </c>
      <c r="G14" s="8">
        <v>1454700</v>
      </c>
      <c r="H14" s="9">
        <v>1348386</v>
      </c>
      <c r="I14" s="11">
        <v>1723914</v>
      </c>
      <c r="J14" s="11">
        <v>1940191</v>
      </c>
      <c r="K14" s="12">
        <v>2282142</v>
      </c>
      <c r="L14" s="10">
        <v>2115137</v>
      </c>
      <c r="M14" s="10">
        <v>2341542</v>
      </c>
      <c r="N14" s="10">
        <v>2656249</v>
      </c>
      <c r="O14" s="10">
        <v>2868912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3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3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1"/>
      <c r="FE14" s="1"/>
      <c r="FF14" s="1"/>
    </row>
    <row r="15" spans="1:163" ht="15.75" x14ac:dyDescent="0.25">
      <c r="A15" s="23" t="s">
        <v>34</v>
      </c>
      <c r="B15" s="22" t="s">
        <v>6</v>
      </c>
      <c r="C15" s="7">
        <v>3333178</v>
      </c>
      <c r="D15" s="7">
        <v>3318465</v>
      </c>
      <c r="E15" s="7">
        <v>3833493</v>
      </c>
      <c r="F15" s="7">
        <v>3969868</v>
      </c>
      <c r="G15" s="8">
        <v>4113405</v>
      </c>
      <c r="H15" s="9">
        <v>4596482</v>
      </c>
      <c r="I15" s="11">
        <v>5128344</v>
      </c>
      <c r="J15" s="11">
        <v>6044609</v>
      </c>
      <c r="K15" s="12">
        <v>5909674</v>
      </c>
      <c r="L15" s="10">
        <v>5856982</v>
      </c>
      <c r="M15" s="10">
        <v>7521321</v>
      </c>
      <c r="N15" s="10">
        <v>8669463</v>
      </c>
      <c r="O15" s="10">
        <v>9323841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3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3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1"/>
      <c r="FE15" s="1"/>
      <c r="FF15" s="1"/>
    </row>
    <row r="16" spans="1:163" s="34" customFormat="1" ht="15.75" x14ac:dyDescent="0.25">
      <c r="A16" s="40"/>
      <c r="B16" s="41" t="s">
        <v>29</v>
      </c>
      <c r="C16" s="37">
        <f>+C13+C14+C15</f>
        <v>6902983</v>
      </c>
      <c r="D16" s="37">
        <f t="shared" ref="D16:K16" si="4">+D13+D14+D15</f>
        <v>6296116</v>
      </c>
      <c r="E16" s="37">
        <f t="shared" si="4"/>
        <v>7447150</v>
      </c>
      <c r="F16" s="37">
        <f t="shared" si="4"/>
        <v>7980406</v>
      </c>
      <c r="G16" s="37">
        <f t="shared" si="4"/>
        <v>9510971</v>
      </c>
      <c r="H16" s="37">
        <f t="shared" si="4"/>
        <v>10398838</v>
      </c>
      <c r="I16" s="37">
        <f t="shared" si="4"/>
        <v>11945013</v>
      </c>
      <c r="J16" s="37">
        <f t="shared" si="4"/>
        <v>15155483</v>
      </c>
      <c r="K16" s="37">
        <f t="shared" si="4"/>
        <v>13833429</v>
      </c>
      <c r="L16" s="37">
        <f t="shared" ref="L16:M16" si="5">+L13+L14+L15</f>
        <v>13168307</v>
      </c>
      <c r="M16" s="37">
        <f t="shared" si="5"/>
        <v>16122422</v>
      </c>
      <c r="N16" s="37">
        <f t="shared" ref="N16" si="6">+N13+N14+N15</f>
        <v>18232323</v>
      </c>
      <c r="O16" s="37">
        <f t="shared" ref="O16" si="7">+O13+O14+O15</f>
        <v>19294476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6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6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6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5"/>
      <c r="FE16" s="35"/>
      <c r="FF16" s="35"/>
    </row>
    <row r="17" spans="1:163" s="35" customFormat="1" ht="15.75" x14ac:dyDescent="0.25">
      <c r="A17" s="38" t="s">
        <v>35</v>
      </c>
      <c r="B17" s="39" t="s">
        <v>7</v>
      </c>
      <c r="C17" s="36">
        <f>C18+C19</f>
        <v>3170303</v>
      </c>
      <c r="D17" s="36">
        <f t="shared" ref="D17:K17" si="8">D18+D19</f>
        <v>3871557</v>
      </c>
      <c r="E17" s="36">
        <f t="shared" si="8"/>
        <v>4409155</v>
      </c>
      <c r="F17" s="36">
        <f t="shared" si="8"/>
        <v>4847465</v>
      </c>
      <c r="G17" s="36">
        <f t="shared" si="8"/>
        <v>5379756</v>
      </c>
      <c r="H17" s="36">
        <f t="shared" si="8"/>
        <v>6284044</v>
      </c>
      <c r="I17" s="36">
        <f t="shared" si="8"/>
        <v>7029256</v>
      </c>
      <c r="J17" s="36">
        <f t="shared" si="8"/>
        <v>8352910</v>
      </c>
      <c r="K17" s="36">
        <f t="shared" si="8"/>
        <v>9118946</v>
      </c>
      <c r="L17" s="36">
        <f t="shared" ref="L17:M17" si="9">L18+L19</f>
        <v>7350214</v>
      </c>
      <c r="M17" s="36">
        <f t="shared" si="9"/>
        <v>9255408</v>
      </c>
      <c r="N17" s="36">
        <f t="shared" ref="N17" si="10">N18+N19</f>
        <v>11192537</v>
      </c>
      <c r="O17" s="36">
        <f t="shared" ref="O17" si="11">O18+O19</f>
        <v>11750624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G17" s="34"/>
    </row>
    <row r="18" spans="1:163" ht="15.75" x14ac:dyDescent="0.25">
      <c r="A18" s="21">
        <v>6.1</v>
      </c>
      <c r="B18" s="22" t="s">
        <v>8</v>
      </c>
      <c r="C18" s="11">
        <v>2971285</v>
      </c>
      <c r="D18" s="11">
        <v>3651182</v>
      </c>
      <c r="E18" s="11">
        <v>4161896</v>
      </c>
      <c r="F18" s="11">
        <v>4595989</v>
      </c>
      <c r="G18" s="11">
        <v>5069794</v>
      </c>
      <c r="H18" s="9">
        <v>5817984</v>
      </c>
      <c r="I18" s="7">
        <v>6676449</v>
      </c>
      <c r="J18" s="7">
        <v>7930402</v>
      </c>
      <c r="K18" s="12">
        <v>8704132</v>
      </c>
      <c r="L18" s="12">
        <v>7189162</v>
      </c>
      <c r="M18" s="12">
        <v>8979741</v>
      </c>
      <c r="N18" s="12">
        <v>10852481</v>
      </c>
      <c r="O18" s="12">
        <v>11405800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1"/>
      <c r="FE18" s="1"/>
      <c r="FF18" s="1"/>
    </row>
    <row r="19" spans="1:163" ht="15.75" x14ac:dyDescent="0.25">
      <c r="A19" s="21">
        <v>6.2</v>
      </c>
      <c r="B19" s="22" t="s">
        <v>9</v>
      </c>
      <c r="C19" s="11">
        <v>199018</v>
      </c>
      <c r="D19" s="11">
        <v>220375</v>
      </c>
      <c r="E19" s="11">
        <v>247259</v>
      </c>
      <c r="F19" s="11">
        <v>251476</v>
      </c>
      <c r="G19" s="11">
        <v>309962</v>
      </c>
      <c r="H19" s="9">
        <v>466060</v>
      </c>
      <c r="I19" s="11">
        <v>352807</v>
      </c>
      <c r="J19" s="11">
        <v>422508</v>
      </c>
      <c r="K19" s="12">
        <v>414814</v>
      </c>
      <c r="L19" s="12">
        <v>161052</v>
      </c>
      <c r="M19" s="12">
        <v>275667</v>
      </c>
      <c r="N19" s="12">
        <v>340056</v>
      </c>
      <c r="O19" s="12">
        <v>344824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1"/>
      <c r="FE19" s="1"/>
      <c r="FF19" s="1"/>
    </row>
    <row r="20" spans="1:163" s="35" customFormat="1" ht="30" x14ac:dyDescent="0.25">
      <c r="A20" s="42" t="s">
        <v>36</v>
      </c>
      <c r="B20" s="43" t="s">
        <v>10</v>
      </c>
      <c r="C20" s="36">
        <f>SUM(C21:C27)</f>
        <v>1590743</v>
      </c>
      <c r="D20" s="36">
        <f t="shared" ref="D20:N20" si="12">SUM(D21:D27)</f>
        <v>1931917</v>
      </c>
      <c r="E20" s="36">
        <f t="shared" si="12"/>
        <v>2112616</v>
      </c>
      <c r="F20" s="36">
        <f t="shared" si="12"/>
        <v>2419119</v>
      </c>
      <c r="G20" s="36">
        <f t="shared" si="12"/>
        <v>2745124</v>
      </c>
      <c r="H20" s="36">
        <f t="shared" si="12"/>
        <v>2859476</v>
      </c>
      <c r="I20" s="36">
        <f t="shared" si="12"/>
        <v>3002087</v>
      </c>
      <c r="J20" s="36">
        <f t="shared" si="12"/>
        <v>3283684</v>
      </c>
      <c r="K20" s="36">
        <f t="shared" si="12"/>
        <v>3525313</v>
      </c>
      <c r="L20" s="36">
        <f t="shared" si="12"/>
        <v>3209512</v>
      </c>
      <c r="M20" s="36">
        <f t="shared" si="12"/>
        <v>4500726</v>
      </c>
      <c r="N20" s="36">
        <f t="shared" si="12"/>
        <v>5579479</v>
      </c>
      <c r="O20" s="36">
        <f t="shared" ref="O20" si="13">SUM(O21:O27)</f>
        <v>6015799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G20" s="34"/>
    </row>
    <row r="21" spans="1:163" ht="15.75" x14ac:dyDescent="0.25">
      <c r="A21" s="21">
        <v>7.1</v>
      </c>
      <c r="B21" s="22" t="s">
        <v>11</v>
      </c>
      <c r="C21" s="7">
        <v>274398</v>
      </c>
      <c r="D21" s="7">
        <v>385122</v>
      </c>
      <c r="E21" s="7">
        <v>394508</v>
      </c>
      <c r="F21" s="7">
        <v>421695</v>
      </c>
      <c r="G21" s="8">
        <v>502796</v>
      </c>
      <c r="H21" s="9">
        <v>560590</v>
      </c>
      <c r="I21" s="11">
        <v>596067</v>
      </c>
      <c r="J21" s="11">
        <v>618554</v>
      </c>
      <c r="K21" s="10">
        <v>636953</v>
      </c>
      <c r="L21" s="10">
        <v>553781</v>
      </c>
      <c r="M21" s="10">
        <v>636613</v>
      </c>
      <c r="N21" s="10">
        <v>794223</v>
      </c>
      <c r="O21" s="10">
        <v>880325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1"/>
      <c r="FE21" s="1"/>
      <c r="FF21" s="1"/>
    </row>
    <row r="22" spans="1:163" ht="15.75" x14ac:dyDescent="0.25">
      <c r="A22" s="21">
        <v>7.2</v>
      </c>
      <c r="B22" s="22" t="s">
        <v>12</v>
      </c>
      <c r="C22" s="11">
        <v>857362</v>
      </c>
      <c r="D22" s="11">
        <v>991027</v>
      </c>
      <c r="E22" s="11">
        <v>1080450</v>
      </c>
      <c r="F22" s="11">
        <v>1227961</v>
      </c>
      <c r="G22" s="11">
        <v>1306616</v>
      </c>
      <c r="H22" s="9">
        <v>1413901</v>
      </c>
      <c r="I22" s="11">
        <v>1583868</v>
      </c>
      <c r="J22" s="11">
        <v>1775621</v>
      </c>
      <c r="K22" s="12">
        <v>1874702</v>
      </c>
      <c r="L22" s="12">
        <v>1571334</v>
      </c>
      <c r="M22" s="12">
        <v>2535454</v>
      </c>
      <c r="N22" s="12">
        <v>3145002</v>
      </c>
      <c r="O22" s="12">
        <v>3375385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1"/>
      <c r="FE22" s="1"/>
      <c r="FF22" s="1"/>
    </row>
    <row r="23" spans="1:163" ht="15.75" x14ac:dyDescent="0.25">
      <c r="A23" s="21">
        <v>7.3</v>
      </c>
      <c r="B23" s="22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9">
        <v>0</v>
      </c>
      <c r="I23" s="11">
        <v>0</v>
      </c>
      <c r="J23" s="1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1"/>
      <c r="FE23" s="1"/>
      <c r="FF23" s="1"/>
    </row>
    <row r="24" spans="1:163" ht="15.75" x14ac:dyDescent="0.25">
      <c r="A24" s="21">
        <v>7.4</v>
      </c>
      <c r="B24" s="22" t="s">
        <v>14</v>
      </c>
      <c r="C24" s="11">
        <v>1121</v>
      </c>
      <c r="D24" s="11">
        <v>4611</v>
      </c>
      <c r="E24" s="11">
        <v>3000</v>
      </c>
      <c r="F24" s="11">
        <v>7780</v>
      </c>
      <c r="G24" s="11">
        <v>19325</v>
      </c>
      <c r="H24" s="9">
        <v>19129</v>
      </c>
      <c r="I24" s="11">
        <v>20273</v>
      </c>
      <c r="J24" s="11">
        <v>11179</v>
      </c>
      <c r="K24" s="12">
        <v>19053</v>
      </c>
      <c r="L24" s="10">
        <v>1903</v>
      </c>
      <c r="M24" s="10">
        <v>2532</v>
      </c>
      <c r="N24" s="10">
        <v>3144</v>
      </c>
      <c r="O24" s="10">
        <v>2983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1"/>
      <c r="FE24" s="1"/>
      <c r="FF24" s="1"/>
    </row>
    <row r="25" spans="1:163" ht="15.75" x14ac:dyDescent="0.25">
      <c r="A25" s="21">
        <v>7.5</v>
      </c>
      <c r="B25" s="22" t="s">
        <v>15</v>
      </c>
      <c r="C25" s="11">
        <v>22590</v>
      </c>
      <c r="D25" s="11">
        <v>26548</v>
      </c>
      <c r="E25" s="11">
        <v>27959</v>
      </c>
      <c r="F25" s="11">
        <v>32220</v>
      </c>
      <c r="G25" s="11">
        <v>33618</v>
      </c>
      <c r="H25" s="9">
        <v>61541</v>
      </c>
      <c r="I25" s="11">
        <v>61345</v>
      </c>
      <c r="J25" s="11">
        <v>67406</v>
      </c>
      <c r="K25" s="12">
        <v>70957</v>
      </c>
      <c r="L25" s="10">
        <v>42572</v>
      </c>
      <c r="M25" s="10">
        <v>71531</v>
      </c>
      <c r="N25" s="10">
        <v>83849</v>
      </c>
      <c r="O25" s="10">
        <v>90575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1"/>
      <c r="FE25" s="1"/>
      <c r="FF25" s="1"/>
    </row>
    <row r="26" spans="1:163" ht="15.75" x14ac:dyDescent="0.25">
      <c r="A26" s="21">
        <v>7.6</v>
      </c>
      <c r="B26" s="22" t="s">
        <v>16</v>
      </c>
      <c r="C26" s="11">
        <v>15850</v>
      </c>
      <c r="D26" s="11">
        <v>19965</v>
      </c>
      <c r="E26" s="11">
        <v>22210</v>
      </c>
      <c r="F26" s="11">
        <v>21697</v>
      </c>
      <c r="G26" s="11">
        <v>25857</v>
      </c>
      <c r="H26" s="9">
        <v>26113</v>
      </c>
      <c r="I26" s="11">
        <v>34993</v>
      </c>
      <c r="J26" s="11">
        <v>87877</v>
      </c>
      <c r="K26" s="12">
        <v>91388</v>
      </c>
      <c r="L26" s="10">
        <v>126871</v>
      </c>
      <c r="M26" s="10">
        <v>97200</v>
      </c>
      <c r="N26" s="10">
        <v>109910</v>
      </c>
      <c r="O26" s="10">
        <v>122750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1"/>
      <c r="FE26" s="1"/>
      <c r="FF26" s="1"/>
    </row>
    <row r="27" spans="1:163" ht="30" x14ac:dyDescent="0.25">
      <c r="A27" s="21">
        <v>7.7</v>
      </c>
      <c r="B27" s="22" t="s">
        <v>17</v>
      </c>
      <c r="C27" s="7">
        <v>419422</v>
      </c>
      <c r="D27" s="7">
        <v>504644</v>
      </c>
      <c r="E27" s="7">
        <v>584489</v>
      </c>
      <c r="F27" s="7">
        <v>707766</v>
      </c>
      <c r="G27" s="8">
        <v>856912</v>
      </c>
      <c r="H27" s="13">
        <v>778202</v>
      </c>
      <c r="I27" s="8">
        <v>705541</v>
      </c>
      <c r="J27" s="8">
        <v>723047</v>
      </c>
      <c r="K27" s="12">
        <v>832260</v>
      </c>
      <c r="L27" s="10">
        <v>913051</v>
      </c>
      <c r="M27" s="10">
        <v>1157396</v>
      </c>
      <c r="N27" s="10">
        <v>1443351</v>
      </c>
      <c r="O27" s="10">
        <v>1543781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1"/>
      <c r="FE27" s="1"/>
      <c r="FF27" s="1"/>
    </row>
    <row r="28" spans="1:163" ht="15.75" x14ac:dyDescent="0.25">
      <c r="A28" s="23" t="s">
        <v>37</v>
      </c>
      <c r="B28" s="22" t="s">
        <v>18</v>
      </c>
      <c r="C28" s="7">
        <v>1568489</v>
      </c>
      <c r="D28" s="7">
        <v>1701445</v>
      </c>
      <c r="E28" s="7">
        <v>1888732</v>
      </c>
      <c r="F28" s="7">
        <v>1960598</v>
      </c>
      <c r="G28" s="8">
        <v>2286276</v>
      </c>
      <c r="H28" s="9">
        <v>2184352</v>
      </c>
      <c r="I28" s="11">
        <v>2371994</v>
      </c>
      <c r="J28" s="11">
        <v>2706678</v>
      </c>
      <c r="K28" s="12">
        <v>3001351</v>
      </c>
      <c r="L28" s="10">
        <v>3061382</v>
      </c>
      <c r="M28" s="10">
        <v>3135958</v>
      </c>
      <c r="N28" s="10">
        <v>3794196</v>
      </c>
      <c r="O28" s="10">
        <v>4114418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1"/>
      <c r="FE28" s="1"/>
      <c r="FF28" s="1"/>
    </row>
    <row r="29" spans="1:163" ht="30" x14ac:dyDescent="0.25">
      <c r="A29" s="23" t="s">
        <v>38</v>
      </c>
      <c r="B29" s="22" t="s">
        <v>19</v>
      </c>
      <c r="C29" s="7">
        <v>1243638</v>
      </c>
      <c r="D29" s="7">
        <v>1480665</v>
      </c>
      <c r="E29" s="7">
        <v>1742312</v>
      </c>
      <c r="F29" s="7">
        <v>2015574</v>
      </c>
      <c r="G29" s="8">
        <v>2245124</v>
      </c>
      <c r="H29" s="13">
        <v>2536709</v>
      </c>
      <c r="I29" s="8">
        <v>2878101</v>
      </c>
      <c r="J29" s="8">
        <v>3226722</v>
      </c>
      <c r="K29" s="12">
        <v>3586409</v>
      </c>
      <c r="L29" s="10">
        <v>3432046</v>
      </c>
      <c r="M29" s="10">
        <v>3711300</v>
      </c>
      <c r="N29" s="10">
        <v>4460529</v>
      </c>
      <c r="O29" s="10">
        <v>4712787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1"/>
      <c r="FE29" s="1"/>
      <c r="FF29" s="1"/>
    </row>
    <row r="30" spans="1:163" ht="15.75" x14ac:dyDescent="0.25">
      <c r="A30" s="23" t="s">
        <v>39</v>
      </c>
      <c r="B30" s="22" t="s">
        <v>54</v>
      </c>
      <c r="C30" s="7">
        <v>1256945</v>
      </c>
      <c r="D30" s="7">
        <v>1482897</v>
      </c>
      <c r="E30" s="7">
        <v>1697956</v>
      </c>
      <c r="F30" s="7">
        <v>1825311</v>
      </c>
      <c r="G30" s="8">
        <v>2010944</v>
      </c>
      <c r="H30" s="9">
        <v>2380512</v>
      </c>
      <c r="I30" s="11">
        <v>2694217</v>
      </c>
      <c r="J30" s="11">
        <v>3155194</v>
      </c>
      <c r="K30" s="12">
        <v>3717462</v>
      </c>
      <c r="L30" s="10">
        <v>3730821</v>
      </c>
      <c r="M30" s="10">
        <v>3762659</v>
      </c>
      <c r="N30" s="10">
        <v>4723316</v>
      </c>
      <c r="O30" s="10">
        <v>5356523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1"/>
      <c r="FE30" s="1"/>
      <c r="FF30" s="1"/>
    </row>
    <row r="31" spans="1:163" ht="15.75" x14ac:dyDescent="0.25">
      <c r="A31" s="23" t="s">
        <v>40</v>
      </c>
      <c r="B31" s="22" t="s">
        <v>20</v>
      </c>
      <c r="C31" s="7">
        <v>1666034</v>
      </c>
      <c r="D31" s="7">
        <v>2004704</v>
      </c>
      <c r="E31" s="7">
        <v>2201946</v>
      </c>
      <c r="F31" s="7">
        <v>2509555</v>
      </c>
      <c r="G31" s="8">
        <v>2819224</v>
      </c>
      <c r="H31" s="9">
        <v>3293687</v>
      </c>
      <c r="I31" s="11">
        <v>3620304</v>
      </c>
      <c r="J31" s="11">
        <v>4071238</v>
      </c>
      <c r="K31" s="12">
        <v>4578666</v>
      </c>
      <c r="L31" s="10">
        <v>5203117</v>
      </c>
      <c r="M31" s="10">
        <v>6092703</v>
      </c>
      <c r="N31" s="10">
        <v>7361705</v>
      </c>
      <c r="O31" s="10">
        <v>8534302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1"/>
      <c r="FE31" s="1"/>
      <c r="FF31" s="1"/>
    </row>
    <row r="32" spans="1:163" s="34" customFormat="1" ht="15.75" x14ac:dyDescent="0.25">
      <c r="A32" s="40"/>
      <c r="B32" s="41" t="s">
        <v>30</v>
      </c>
      <c r="C32" s="37">
        <f>C17+C20+C28+C29+C30+C31</f>
        <v>10496152</v>
      </c>
      <c r="D32" s="37">
        <f t="shared" ref="D32:J32" si="14">D17+D20+D28+D29+D30+D31</f>
        <v>12473185</v>
      </c>
      <c r="E32" s="37">
        <f t="shared" si="14"/>
        <v>14052717</v>
      </c>
      <c r="F32" s="37">
        <f t="shared" si="14"/>
        <v>15577622</v>
      </c>
      <c r="G32" s="37">
        <f t="shared" si="14"/>
        <v>17486448</v>
      </c>
      <c r="H32" s="37">
        <f t="shared" si="14"/>
        <v>19538780</v>
      </c>
      <c r="I32" s="37">
        <f t="shared" si="14"/>
        <v>21595959</v>
      </c>
      <c r="J32" s="37">
        <f t="shared" si="14"/>
        <v>24796426</v>
      </c>
      <c r="K32" s="37">
        <f>K17+K20+K28+K29+K30+K31</f>
        <v>27528147</v>
      </c>
      <c r="L32" s="37">
        <f>L17+L20+L28+L29+L30+L31</f>
        <v>25987092</v>
      </c>
      <c r="M32" s="37">
        <f>M17+M20+M28+M29+M30+M31</f>
        <v>30458754</v>
      </c>
      <c r="N32" s="37">
        <f>N17+N20+N28+N29+N30+N31</f>
        <v>37111762</v>
      </c>
      <c r="O32" s="37">
        <f>O17+O20+O28+O29+O30+O31</f>
        <v>40484453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5"/>
      <c r="FE32" s="35"/>
      <c r="FF32" s="35"/>
    </row>
    <row r="33" spans="1:163" s="35" customFormat="1" ht="15.75" x14ac:dyDescent="0.25">
      <c r="A33" s="38" t="s">
        <v>27</v>
      </c>
      <c r="B33" s="44" t="s">
        <v>51</v>
      </c>
      <c r="C33" s="36">
        <f t="shared" ref="C33:J33" si="15">C6+C11+C13+C14+C15+C17+C20+C28+C29+C30+C31</f>
        <v>27049804</v>
      </c>
      <c r="D33" s="36">
        <f t="shared" si="15"/>
        <v>31943124</v>
      </c>
      <c r="E33" s="36">
        <f t="shared" si="15"/>
        <v>37044148</v>
      </c>
      <c r="F33" s="36">
        <f t="shared" si="15"/>
        <v>40528824</v>
      </c>
      <c r="G33" s="36">
        <f t="shared" si="15"/>
        <v>45314176</v>
      </c>
      <c r="H33" s="36">
        <f t="shared" si="15"/>
        <v>54846257</v>
      </c>
      <c r="I33" s="36">
        <f t="shared" si="15"/>
        <v>61793256</v>
      </c>
      <c r="J33" s="36">
        <f t="shared" si="15"/>
        <v>70862396</v>
      </c>
      <c r="K33" s="36">
        <f t="shared" ref="K33:L33" si="16">K6+K11+K13+K14+K15+K17+K20+K28+K29+K30+K31</f>
        <v>78656213</v>
      </c>
      <c r="L33" s="36">
        <f t="shared" si="16"/>
        <v>80535051</v>
      </c>
      <c r="M33" s="36">
        <f t="shared" ref="M33:N33" si="17">M6+M11+M13+M14+M15+M17+M20+M28+M29+M30+M31</f>
        <v>93516668</v>
      </c>
      <c r="N33" s="36">
        <f t="shared" si="17"/>
        <v>105896891</v>
      </c>
      <c r="O33" s="36">
        <f t="shared" ref="O33" si="18">O6+O11+O13+O14+O15+O17+O20+O28+O29+O30+O31</f>
        <v>115299561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G33" s="34"/>
    </row>
    <row r="34" spans="1:163" s="34" customFormat="1" ht="15.75" x14ac:dyDescent="0.25">
      <c r="A34" s="45" t="s">
        <v>43</v>
      </c>
      <c r="B34" s="46" t="s">
        <v>25</v>
      </c>
      <c r="C34" s="34">
        <f>GSVA_cur!C34</f>
        <v>2983400</v>
      </c>
      <c r="D34" s="34">
        <f>GSVA_cur!D34</f>
        <v>3717500</v>
      </c>
      <c r="E34" s="34">
        <f>GSVA_cur!E34</f>
        <v>4203348</v>
      </c>
      <c r="F34" s="34">
        <f>GSVA_cur!F34</f>
        <v>4694615</v>
      </c>
      <c r="G34" s="34">
        <f>GSVA_cur!G34</f>
        <v>5731487</v>
      </c>
      <c r="H34" s="34">
        <f>GSVA_cur!H34</f>
        <v>6635925</v>
      </c>
      <c r="I34" s="34">
        <f>GSVA_cur!I34</f>
        <v>6926302</v>
      </c>
      <c r="J34" s="34">
        <f>GSVA_cur!J34</f>
        <v>7626182</v>
      </c>
      <c r="K34" s="34">
        <f>GSVA_cur!K34</f>
        <v>8648054</v>
      </c>
      <c r="L34" s="34">
        <f>GSVA_cur!L34</f>
        <v>9097737</v>
      </c>
      <c r="M34" s="34">
        <f>GSVA_cur!M34</f>
        <v>10642564</v>
      </c>
      <c r="N34" s="34">
        <f>GSVA_cur!N34</f>
        <v>13230110</v>
      </c>
      <c r="O34" s="34">
        <f>GSVA_cur!O34</f>
        <v>15805853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</row>
    <row r="35" spans="1:163" s="34" customFormat="1" ht="15.75" x14ac:dyDescent="0.25">
      <c r="A35" s="45" t="s">
        <v>44</v>
      </c>
      <c r="B35" s="46" t="s">
        <v>24</v>
      </c>
      <c r="C35" s="34">
        <f>GSVA_cur!C35</f>
        <v>1796100</v>
      </c>
      <c r="D35" s="34">
        <f>GSVA_cur!D35</f>
        <v>2266900</v>
      </c>
      <c r="E35" s="34">
        <f>GSVA_cur!E35</f>
        <v>1935968</v>
      </c>
      <c r="F35" s="34">
        <f>GSVA_cur!F35</f>
        <v>2320739</v>
      </c>
      <c r="G35" s="34">
        <f>GSVA_cur!G35</f>
        <v>2442242</v>
      </c>
      <c r="H35" s="34">
        <f>GSVA_cur!H35</f>
        <v>2415302</v>
      </c>
      <c r="I35" s="34">
        <f>GSVA_cur!I35</f>
        <v>2643479</v>
      </c>
      <c r="J35" s="34">
        <f>GSVA_cur!J35</f>
        <v>2997654</v>
      </c>
      <c r="K35" s="34">
        <f>GSVA_cur!K35</f>
        <v>2823397</v>
      </c>
      <c r="L35" s="34">
        <f>GSVA_cur!L35</f>
        <v>3906323</v>
      </c>
      <c r="M35" s="34">
        <f>GSVA_cur!M35</f>
        <v>4835756</v>
      </c>
      <c r="N35" s="34">
        <f>GSVA_cur!N35</f>
        <v>5401587</v>
      </c>
      <c r="O35" s="34">
        <f>GSVA_cur!O35</f>
        <v>6817117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</row>
    <row r="36" spans="1:163" s="34" customFormat="1" ht="15.75" x14ac:dyDescent="0.25">
      <c r="A36" s="45" t="s">
        <v>45</v>
      </c>
      <c r="B36" s="46" t="s">
        <v>63</v>
      </c>
      <c r="C36" s="37">
        <f>C33+C34-C35</f>
        <v>28237104</v>
      </c>
      <c r="D36" s="37">
        <f t="shared" ref="D36:M36" si="19">D33+D34-D35</f>
        <v>33393724</v>
      </c>
      <c r="E36" s="37">
        <f t="shared" si="19"/>
        <v>39311528</v>
      </c>
      <c r="F36" s="37">
        <f t="shared" si="19"/>
        <v>42902700</v>
      </c>
      <c r="G36" s="37">
        <f t="shared" si="19"/>
        <v>48603421</v>
      </c>
      <c r="H36" s="37">
        <f t="shared" si="19"/>
        <v>59066880</v>
      </c>
      <c r="I36" s="37">
        <f t="shared" si="19"/>
        <v>66076079</v>
      </c>
      <c r="J36" s="37">
        <f t="shared" si="19"/>
        <v>75490924</v>
      </c>
      <c r="K36" s="37">
        <f t="shared" si="19"/>
        <v>84480870</v>
      </c>
      <c r="L36" s="37">
        <f t="shared" si="19"/>
        <v>85726465</v>
      </c>
      <c r="M36" s="37">
        <f t="shared" si="19"/>
        <v>99323476</v>
      </c>
      <c r="N36" s="37">
        <f>N33+N34-N35</f>
        <v>113725414</v>
      </c>
      <c r="O36" s="37">
        <f>O33+O34-O35</f>
        <v>124288297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</row>
    <row r="37" spans="1:163" s="34" customFormat="1" ht="15.75" x14ac:dyDescent="0.25">
      <c r="A37" s="45" t="s">
        <v>46</v>
      </c>
      <c r="B37" s="46" t="s">
        <v>42</v>
      </c>
      <c r="C37" s="34">
        <f>GSVA_cur!C37</f>
        <v>733480</v>
      </c>
      <c r="D37" s="34">
        <f>GSVA_cur!D37</f>
        <v>745840</v>
      </c>
      <c r="E37" s="34">
        <f>GSVA_cur!E37</f>
        <v>758190</v>
      </c>
      <c r="F37" s="34">
        <f>GSVA_cur!F37</f>
        <v>770550</v>
      </c>
      <c r="G37" s="34">
        <f>GSVA_cur!G37</f>
        <v>782910</v>
      </c>
      <c r="H37" s="34">
        <f>GSVA_cur!H37</f>
        <v>794720</v>
      </c>
      <c r="I37" s="34">
        <f>GSVA_cur!I37</f>
        <v>806140</v>
      </c>
      <c r="J37" s="34">
        <f>GSVA_cur!J37</f>
        <v>817560</v>
      </c>
      <c r="K37" s="34">
        <f>GSVA_cur!K37</f>
        <v>828980</v>
      </c>
      <c r="L37" s="34">
        <f>GSVA_cur!L37</f>
        <v>840400</v>
      </c>
      <c r="M37" s="34">
        <f>GSVA_cur!M37</f>
        <v>851180</v>
      </c>
      <c r="N37" s="34">
        <f>GSVA_cur!N37</f>
        <v>861490</v>
      </c>
      <c r="O37" s="34">
        <f>GSVA_cur!O37</f>
        <v>871800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</row>
    <row r="38" spans="1:163" s="34" customFormat="1" ht="15.75" x14ac:dyDescent="0.25">
      <c r="A38" s="45" t="s">
        <v>47</v>
      </c>
      <c r="B38" s="46" t="s">
        <v>64</v>
      </c>
      <c r="C38" s="37">
        <f>C36/C37*1000</f>
        <v>38497.442329715872</v>
      </c>
      <c r="D38" s="37">
        <f t="shared" ref="D38:M38" si="20">D36/D37*1000</f>
        <v>44773.307948085385</v>
      </c>
      <c r="E38" s="37">
        <f t="shared" si="20"/>
        <v>51849.177646764008</v>
      </c>
      <c r="F38" s="37">
        <f t="shared" si="20"/>
        <v>55678.022191940821</v>
      </c>
      <c r="G38" s="37">
        <f t="shared" si="20"/>
        <v>62080.470296713545</v>
      </c>
      <c r="H38" s="37">
        <f t="shared" si="20"/>
        <v>74324.139319508758</v>
      </c>
      <c r="I38" s="37">
        <f t="shared" si="20"/>
        <v>81966.009626119529</v>
      </c>
      <c r="J38" s="37">
        <f t="shared" si="20"/>
        <v>92336.8609031753</v>
      </c>
      <c r="K38" s="37">
        <f t="shared" si="20"/>
        <v>101909.41880383121</v>
      </c>
      <c r="L38" s="37">
        <f t="shared" si="20"/>
        <v>102006.74083769634</v>
      </c>
      <c r="M38" s="37">
        <f t="shared" si="20"/>
        <v>116689.15623017457</v>
      </c>
      <c r="N38" s="37">
        <f>N36/N37*1000</f>
        <v>132010.13824884794</v>
      </c>
      <c r="O38" s="37">
        <f>O36/O37*1000</f>
        <v>142565.1491167699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4"/>
      <c r="AZ38" s="4"/>
      <c r="BA38" s="37"/>
      <c r="BB38" s="37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</row>
    <row r="39" spans="1:163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26" max="1048575" man="1"/>
    <brk id="90" max="95" man="1"/>
    <brk id="126" max="1048575" man="1"/>
    <brk id="150" max="1048575" man="1"/>
    <brk id="15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G39"/>
  <sheetViews>
    <sheetView zoomScale="85" zoomScaleNormal="85" zoomScaleSheetLayoutView="100" workbookViewId="0">
      <pane xSplit="2" ySplit="5" topLeftCell="C30" activePane="bottomRight" state="frozen"/>
      <selection activeCell="AN7" sqref="AN7"/>
      <selection pane="topRight" activeCell="AN7" sqref="AN7"/>
      <selection pane="bottomLeft" activeCell="AN7" sqref="AN7"/>
      <selection pane="bottomRight" activeCell="AN7" sqref="AN7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3" width="30" style="2" customWidth="1"/>
    <col min="4" max="6" width="10.85546875" style="2" customWidth="1"/>
    <col min="7" max="15" width="11.85546875" style="1" customWidth="1"/>
    <col min="16" max="26" width="9.140625" style="2" customWidth="1"/>
    <col min="27" max="27" width="12.42578125" style="2" customWidth="1"/>
    <col min="28" max="49" width="9.140625" style="2" customWidth="1"/>
    <col min="50" max="50" width="12.140625" style="2" customWidth="1"/>
    <col min="51" max="54" width="9.140625" style="2" customWidth="1"/>
    <col min="55" max="59" width="9.140625" style="2" hidden="1" customWidth="1"/>
    <col min="60" max="60" width="9.140625" style="2" customWidth="1"/>
    <col min="61" max="65" width="9.140625" style="2" hidden="1" customWidth="1"/>
    <col min="66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1" customWidth="1"/>
    <col min="85" max="89" width="9.140625" style="1" hidden="1" customWidth="1"/>
    <col min="90" max="90" width="9.140625" style="1" customWidth="1"/>
    <col min="91" max="95" width="9.140625" style="1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32" width="9.140625" style="2" customWidth="1"/>
    <col min="133" max="133" width="9.140625" style="2" hidden="1" customWidth="1"/>
    <col min="134" max="141" width="9.140625" style="2" customWidth="1"/>
    <col min="142" max="142" width="9.140625" style="2" hidden="1" customWidth="1"/>
    <col min="143" max="147" width="9.140625" style="2" customWidth="1"/>
    <col min="148" max="148" width="9.140625" style="2" hidden="1" customWidth="1"/>
    <col min="149" max="158" width="9.140625" style="2" customWidth="1"/>
    <col min="159" max="162" width="8.85546875" style="2"/>
    <col min="163" max="163" width="12.7109375" style="2" bestFit="1" customWidth="1"/>
    <col min="164" max="16384" width="8.85546875" style="2"/>
  </cols>
  <sheetData>
    <row r="1" spans="1:163" ht="18.75" x14ac:dyDescent="0.3">
      <c r="A1" s="2" t="s">
        <v>53</v>
      </c>
      <c r="B1" s="14" t="s">
        <v>66</v>
      </c>
    </row>
    <row r="2" spans="1:163" ht="15.75" x14ac:dyDescent="0.25">
      <c r="A2" s="15" t="s">
        <v>52</v>
      </c>
      <c r="I2" s="1" t="str">
        <f>[1]GSVA_cur!$I$3</f>
        <v>As on 01.08.2024</v>
      </c>
    </row>
    <row r="3" spans="1:163" ht="15.75" x14ac:dyDescent="0.25">
      <c r="A3" s="15"/>
    </row>
    <row r="4" spans="1:163" ht="15.75" x14ac:dyDescent="0.25">
      <c r="A4" s="15"/>
      <c r="E4" s="16"/>
      <c r="F4" s="16" t="s">
        <v>57</v>
      </c>
    </row>
    <row r="5" spans="1:163" ht="15.75" x14ac:dyDescent="0.25">
      <c r="A5" s="17" t="s">
        <v>0</v>
      </c>
      <c r="B5" s="18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63" s="35" customFormat="1" ht="15.75" x14ac:dyDescent="0.25">
      <c r="A6" s="38" t="s">
        <v>26</v>
      </c>
      <c r="B6" s="39" t="s">
        <v>2</v>
      </c>
      <c r="C6" s="36">
        <f>SUM(C7:C10)</f>
        <v>8622594</v>
      </c>
      <c r="D6" s="36">
        <f t="shared" ref="D6:N6" si="0">SUM(D7:D10)</f>
        <v>10815428</v>
      </c>
      <c r="E6" s="36">
        <f t="shared" si="0"/>
        <v>10746049</v>
      </c>
      <c r="F6" s="36">
        <f t="shared" si="0"/>
        <v>11407029</v>
      </c>
      <c r="G6" s="36">
        <f t="shared" si="0"/>
        <v>11322918</v>
      </c>
      <c r="H6" s="36">
        <f t="shared" si="0"/>
        <v>14412777</v>
      </c>
      <c r="I6" s="36">
        <f t="shared" si="0"/>
        <v>14402580</v>
      </c>
      <c r="J6" s="36">
        <f t="shared" si="0"/>
        <v>14408277</v>
      </c>
      <c r="K6" s="36">
        <f t="shared" si="0"/>
        <v>16282178</v>
      </c>
      <c r="L6" s="36">
        <f t="shared" si="0"/>
        <v>17122765</v>
      </c>
      <c r="M6" s="36">
        <f t="shared" si="0"/>
        <v>18203593</v>
      </c>
      <c r="N6" s="36">
        <f t="shared" si="0"/>
        <v>19169154</v>
      </c>
      <c r="O6" s="36">
        <f t="shared" ref="O6" si="1">SUM(O7:O10)</f>
        <v>19703889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G6" s="34"/>
    </row>
    <row r="7" spans="1:163" ht="15.75" x14ac:dyDescent="0.25">
      <c r="A7" s="21">
        <v>1.1000000000000001</v>
      </c>
      <c r="B7" s="22" t="s">
        <v>59</v>
      </c>
      <c r="C7" s="7">
        <v>6889445</v>
      </c>
      <c r="D7" s="7">
        <v>8916071</v>
      </c>
      <c r="E7" s="7">
        <v>8687182</v>
      </c>
      <c r="F7" s="7">
        <v>8768349</v>
      </c>
      <c r="G7" s="8">
        <v>8357378</v>
      </c>
      <c r="H7" s="9">
        <v>11145635</v>
      </c>
      <c r="I7" s="11">
        <v>10840589</v>
      </c>
      <c r="J7" s="11">
        <v>10532355</v>
      </c>
      <c r="K7" s="12">
        <v>12043288</v>
      </c>
      <c r="L7" s="10">
        <v>12595658</v>
      </c>
      <c r="M7" s="10">
        <v>13395910</v>
      </c>
      <c r="N7" s="10">
        <v>14009259</v>
      </c>
      <c r="O7" s="10">
        <v>14228059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1"/>
      <c r="FE7" s="1"/>
      <c r="FF7" s="1"/>
    </row>
    <row r="8" spans="1:163" ht="15.75" x14ac:dyDescent="0.25">
      <c r="A8" s="21">
        <v>1.2</v>
      </c>
      <c r="B8" s="22" t="s">
        <v>60</v>
      </c>
      <c r="C8" s="7">
        <v>874851</v>
      </c>
      <c r="D8" s="7">
        <v>1023496</v>
      </c>
      <c r="E8" s="7">
        <v>1197362</v>
      </c>
      <c r="F8" s="7">
        <v>1471714</v>
      </c>
      <c r="G8" s="8">
        <v>1781574</v>
      </c>
      <c r="H8" s="9">
        <v>2081011</v>
      </c>
      <c r="I8" s="11">
        <v>2377128</v>
      </c>
      <c r="J8" s="11">
        <v>2555278</v>
      </c>
      <c r="K8" s="12">
        <v>2807438</v>
      </c>
      <c r="L8" s="10">
        <v>3007165</v>
      </c>
      <c r="M8" s="10">
        <v>3228194</v>
      </c>
      <c r="N8" s="10">
        <v>3456326</v>
      </c>
      <c r="O8" s="10">
        <v>3755430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1"/>
      <c r="FE8" s="1"/>
      <c r="FF8" s="1"/>
    </row>
    <row r="9" spans="1:163" ht="15.75" x14ac:dyDescent="0.25">
      <c r="A9" s="21">
        <v>1.3</v>
      </c>
      <c r="B9" s="22" t="s">
        <v>61</v>
      </c>
      <c r="C9" s="7">
        <v>801021</v>
      </c>
      <c r="D9" s="7">
        <v>810659</v>
      </c>
      <c r="E9" s="7">
        <v>787482</v>
      </c>
      <c r="F9" s="7">
        <v>1083123</v>
      </c>
      <c r="G9" s="8">
        <v>1095880</v>
      </c>
      <c r="H9" s="9">
        <v>1079937</v>
      </c>
      <c r="I9" s="11">
        <v>1074294</v>
      </c>
      <c r="J9" s="11">
        <v>1187363</v>
      </c>
      <c r="K9" s="12">
        <v>1277299</v>
      </c>
      <c r="L9" s="10">
        <v>1330506</v>
      </c>
      <c r="M9" s="10">
        <v>1356174</v>
      </c>
      <c r="N9" s="10">
        <v>1444801</v>
      </c>
      <c r="O9" s="10">
        <v>1428687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1"/>
      <c r="FE9" s="1"/>
      <c r="FF9" s="1"/>
    </row>
    <row r="10" spans="1:163" ht="15.75" x14ac:dyDescent="0.25">
      <c r="A10" s="21">
        <v>1.4</v>
      </c>
      <c r="B10" s="22" t="s">
        <v>62</v>
      </c>
      <c r="C10" s="7">
        <v>57277</v>
      </c>
      <c r="D10" s="7">
        <v>65202</v>
      </c>
      <c r="E10" s="7">
        <v>74023</v>
      </c>
      <c r="F10" s="7">
        <v>83843</v>
      </c>
      <c r="G10" s="8">
        <v>88086</v>
      </c>
      <c r="H10" s="9">
        <v>106194</v>
      </c>
      <c r="I10" s="11">
        <v>110569</v>
      </c>
      <c r="J10" s="11">
        <v>133281</v>
      </c>
      <c r="K10" s="12">
        <v>154153</v>
      </c>
      <c r="L10" s="10">
        <v>189436</v>
      </c>
      <c r="M10" s="10">
        <v>223315</v>
      </c>
      <c r="N10" s="10">
        <v>258768</v>
      </c>
      <c r="O10" s="10">
        <v>291713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1"/>
      <c r="FE10" s="1"/>
      <c r="FF10" s="1"/>
    </row>
    <row r="11" spans="1:163" ht="15.75" x14ac:dyDescent="0.25">
      <c r="A11" s="23" t="s">
        <v>31</v>
      </c>
      <c r="B11" s="22" t="s">
        <v>3</v>
      </c>
      <c r="C11" s="7">
        <v>1028075</v>
      </c>
      <c r="D11" s="7">
        <v>1196650</v>
      </c>
      <c r="E11" s="7">
        <v>1042842</v>
      </c>
      <c r="F11" s="7">
        <v>977995</v>
      </c>
      <c r="G11" s="8">
        <v>1014412</v>
      </c>
      <c r="H11" s="9">
        <v>1103130</v>
      </c>
      <c r="I11" s="11">
        <v>1295161</v>
      </c>
      <c r="J11" s="11">
        <v>1327137</v>
      </c>
      <c r="K11" s="12">
        <v>1078591</v>
      </c>
      <c r="L11" s="10">
        <v>948042</v>
      </c>
      <c r="M11" s="10">
        <v>938818</v>
      </c>
      <c r="N11" s="10">
        <v>928130</v>
      </c>
      <c r="O11" s="10">
        <v>1043746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1"/>
      <c r="FE11" s="1"/>
      <c r="FF11" s="1"/>
    </row>
    <row r="12" spans="1:163" s="34" customFormat="1" ht="15.75" x14ac:dyDescent="0.25">
      <c r="A12" s="40"/>
      <c r="B12" s="41" t="s">
        <v>28</v>
      </c>
      <c r="C12" s="37">
        <f>C6+C11</f>
        <v>9650669</v>
      </c>
      <c r="D12" s="37">
        <f t="shared" ref="D12:N12" si="2">D6+D11</f>
        <v>12012078</v>
      </c>
      <c r="E12" s="37">
        <f t="shared" si="2"/>
        <v>11788891</v>
      </c>
      <c r="F12" s="37">
        <f t="shared" si="2"/>
        <v>12385024</v>
      </c>
      <c r="G12" s="37">
        <f t="shared" si="2"/>
        <v>12337330</v>
      </c>
      <c r="H12" s="37">
        <f t="shared" si="2"/>
        <v>15515907</v>
      </c>
      <c r="I12" s="37">
        <f t="shared" si="2"/>
        <v>15697741</v>
      </c>
      <c r="J12" s="37">
        <f t="shared" si="2"/>
        <v>15735414</v>
      </c>
      <c r="K12" s="37">
        <f t="shared" si="2"/>
        <v>17360769</v>
      </c>
      <c r="L12" s="37">
        <f t="shared" si="2"/>
        <v>18070807</v>
      </c>
      <c r="M12" s="37">
        <f t="shared" si="2"/>
        <v>19142411</v>
      </c>
      <c r="N12" s="37">
        <f t="shared" si="2"/>
        <v>20097284</v>
      </c>
      <c r="O12" s="37">
        <f t="shared" ref="O12" si="3">O6+O11</f>
        <v>20747635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5"/>
      <c r="FE12" s="35"/>
      <c r="FF12" s="35"/>
    </row>
    <row r="13" spans="1:163" s="1" customFormat="1" ht="15.75" x14ac:dyDescent="0.25">
      <c r="A13" s="19" t="s">
        <v>32</v>
      </c>
      <c r="B13" s="20" t="s">
        <v>4</v>
      </c>
      <c r="C13" s="7">
        <v>2967896</v>
      </c>
      <c r="D13" s="7">
        <v>2159834</v>
      </c>
      <c r="E13" s="7">
        <v>2575161</v>
      </c>
      <c r="F13" s="7">
        <v>2640189</v>
      </c>
      <c r="G13" s="8">
        <v>3705230</v>
      </c>
      <c r="H13" s="13">
        <v>4174515</v>
      </c>
      <c r="I13" s="13">
        <v>4564435</v>
      </c>
      <c r="J13" s="13">
        <v>6133886</v>
      </c>
      <c r="K13" s="10">
        <v>4889972</v>
      </c>
      <c r="L13" s="10">
        <v>4328563</v>
      </c>
      <c r="M13" s="10">
        <v>4733226</v>
      </c>
      <c r="N13" s="10">
        <v>4918790</v>
      </c>
      <c r="O13" s="10">
        <v>5264594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G13" s="2"/>
    </row>
    <row r="14" spans="1:163" ht="30" x14ac:dyDescent="0.25">
      <c r="A14" s="23" t="s">
        <v>33</v>
      </c>
      <c r="B14" s="22" t="s">
        <v>5</v>
      </c>
      <c r="C14" s="7">
        <v>601909</v>
      </c>
      <c r="D14" s="7">
        <v>585528</v>
      </c>
      <c r="E14" s="7">
        <v>685060</v>
      </c>
      <c r="F14" s="7">
        <v>930720</v>
      </c>
      <c r="G14" s="8">
        <v>1155872</v>
      </c>
      <c r="H14" s="13">
        <v>914702</v>
      </c>
      <c r="I14" s="8">
        <v>1091579</v>
      </c>
      <c r="J14" s="8">
        <v>1325929</v>
      </c>
      <c r="K14" s="12">
        <v>1362203</v>
      </c>
      <c r="L14" s="10">
        <v>1266570</v>
      </c>
      <c r="M14" s="10">
        <v>1461598</v>
      </c>
      <c r="N14" s="10">
        <v>1656932</v>
      </c>
      <c r="O14" s="10">
        <v>1812200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3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3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1"/>
      <c r="FE14" s="1"/>
      <c r="FF14" s="1"/>
    </row>
    <row r="15" spans="1:163" ht="15.75" x14ac:dyDescent="0.25">
      <c r="A15" s="23" t="s">
        <v>34</v>
      </c>
      <c r="B15" s="22" t="s">
        <v>6</v>
      </c>
      <c r="C15" s="7">
        <v>3333178</v>
      </c>
      <c r="D15" s="7">
        <v>3076454</v>
      </c>
      <c r="E15" s="7">
        <v>3287065</v>
      </c>
      <c r="F15" s="7">
        <v>3343275</v>
      </c>
      <c r="G15" s="8">
        <v>3362383</v>
      </c>
      <c r="H15" s="13">
        <v>3457073</v>
      </c>
      <c r="I15" s="8">
        <v>3702203</v>
      </c>
      <c r="J15" s="8">
        <v>4253318</v>
      </c>
      <c r="K15" s="12">
        <v>3942929</v>
      </c>
      <c r="L15" s="10">
        <v>3665352</v>
      </c>
      <c r="M15" s="10">
        <v>4375772</v>
      </c>
      <c r="N15" s="10">
        <v>4681300</v>
      </c>
      <c r="O15" s="10">
        <v>5095224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3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3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1"/>
      <c r="FE15" s="1"/>
      <c r="FF15" s="1"/>
    </row>
    <row r="16" spans="1:163" s="34" customFormat="1" ht="15.75" x14ac:dyDescent="0.25">
      <c r="A16" s="40"/>
      <c r="B16" s="41" t="s">
        <v>29</v>
      </c>
      <c r="C16" s="37">
        <f>+C13+C14+C15</f>
        <v>6902983</v>
      </c>
      <c r="D16" s="37">
        <f t="shared" ref="D16:K16" si="4">+D13+D14+D15</f>
        <v>5821816</v>
      </c>
      <c r="E16" s="37">
        <f t="shared" si="4"/>
        <v>6547286</v>
      </c>
      <c r="F16" s="37">
        <f t="shared" si="4"/>
        <v>6914184</v>
      </c>
      <c r="G16" s="37">
        <f t="shared" si="4"/>
        <v>8223485</v>
      </c>
      <c r="H16" s="37">
        <f t="shared" si="4"/>
        <v>8546290</v>
      </c>
      <c r="I16" s="37">
        <f t="shared" si="4"/>
        <v>9358217</v>
      </c>
      <c r="J16" s="37">
        <f t="shared" si="4"/>
        <v>11713133</v>
      </c>
      <c r="K16" s="37">
        <f t="shared" si="4"/>
        <v>10195104</v>
      </c>
      <c r="L16" s="37">
        <f t="shared" ref="L16:M16" si="5">+L13+L14+L15</f>
        <v>9260485</v>
      </c>
      <c r="M16" s="37">
        <f t="shared" si="5"/>
        <v>10570596</v>
      </c>
      <c r="N16" s="37">
        <f t="shared" ref="N16" si="6">+N13+N14+N15</f>
        <v>11257022</v>
      </c>
      <c r="O16" s="37">
        <f t="shared" ref="O16" si="7">+O13+O14+O15</f>
        <v>12172018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6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6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6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5"/>
      <c r="FE16" s="35"/>
      <c r="FF16" s="35"/>
    </row>
    <row r="17" spans="1:163" s="35" customFormat="1" ht="15.75" x14ac:dyDescent="0.25">
      <c r="A17" s="38" t="s">
        <v>35</v>
      </c>
      <c r="B17" s="39" t="s">
        <v>7</v>
      </c>
      <c r="C17" s="36">
        <f>C18+C19</f>
        <v>3170303</v>
      </c>
      <c r="D17" s="36">
        <f t="shared" ref="D17:K17" si="8">D18+D19</f>
        <v>3505248</v>
      </c>
      <c r="E17" s="36">
        <f t="shared" si="8"/>
        <v>3612409</v>
      </c>
      <c r="F17" s="36">
        <f t="shared" si="8"/>
        <v>3757057</v>
      </c>
      <c r="G17" s="36">
        <f t="shared" si="8"/>
        <v>3975310</v>
      </c>
      <c r="H17" s="36">
        <f t="shared" si="8"/>
        <v>4471950</v>
      </c>
      <c r="I17" s="36">
        <f t="shared" si="8"/>
        <v>4879491</v>
      </c>
      <c r="J17" s="36">
        <f t="shared" si="8"/>
        <v>5617177</v>
      </c>
      <c r="K17" s="36">
        <f t="shared" si="8"/>
        <v>5792176</v>
      </c>
      <c r="L17" s="36">
        <f t="shared" ref="L17:M17" si="9">L18+L19</f>
        <v>4297263</v>
      </c>
      <c r="M17" s="36">
        <f t="shared" si="9"/>
        <v>5109278</v>
      </c>
      <c r="N17" s="36">
        <f t="shared" ref="N17" si="10">N18+N19</f>
        <v>5726214</v>
      </c>
      <c r="O17" s="36">
        <f t="shared" ref="O17" si="11">O18+O19</f>
        <v>6067243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G17" s="34"/>
    </row>
    <row r="18" spans="1:163" ht="15.75" x14ac:dyDescent="0.25">
      <c r="A18" s="21">
        <v>6.1</v>
      </c>
      <c r="B18" s="22" t="s">
        <v>8</v>
      </c>
      <c r="C18" s="11">
        <v>2971285</v>
      </c>
      <c r="D18" s="11">
        <v>3306540</v>
      </c>
      <c r="E18" s="11">
        <v>3412494</v>
      </c>
      <c r="F18" s="11">
        <v>3564925</v>
      </c>
      <c r="G18" s="11">
        <v>3748553</v>
      </c>
      <c r="H18" s="9">
        <v>4143212</v>
      </c>
      <c r="I18" s="11">
        <v>4637231</v>
      </c>
      <c r="J18" s="11">
        <v>5335364</v>
      </c>
      <c r="K18" s="12">
        <v>5531998</v>
      </c>
      <c r="L18" s="12">
        <v>4210687</v>
      </c>
      <c r="M18" s="12">
        <v>4963852</v>
      </c>
      <c r="N18" s="12">
        <v>5560997</v>
      </c>
      <c r="O18" s="12">
        <v>5897445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1"/>
      <c r="FE18" s="1"/>
      <c r="FF18" s="1"/>
    </row>
    <row r="19" spans="1:163" ht="15.75" x14ac:dyDescent="0.25">
      <c r="A19" s="21">
        <v>6.2</v>
      </c>
      <c r="B19" s="22" t="s">
        <v>9</v>
      </c>
      <c r="C19" s="11">
        <v>199018</v>
      </c>
      <c r="D19" s="11">
        <v>198708</v>
      </c>
      <c r="E19" s="11">
        <v>199915</v>
      </c>
      <c r="F19" s="11">
        <v>192132</v>
      </c>
      <c r="G19" s="11">
        <v>226757</v>
      </c>
      <c r="H19" s="9">
        <v>328738</v>
      </c>
      <c r="I19" s="11">
        <v>242260</v>
      </c>
      <c r="J19" s="11">
        <v>281813</v>
      </c>
      <c r="K19" s="12">
        <v>260178</v>
      </c>
      <c r="L19" s="12">
        <v>86576</v>
      </c>
      <c r="M19" s="12">
        <v>145426</v>
      </c>
      <c r="N19" s="12">
        <v>165217</v>
      </c>
      <c r="O19" s="12">
        <v>169798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1"/>
      <c r="FE19" s="1"/>
      <c r="FF19" s="1"/>
    </row>
    <row r="20" spans="1:163" s="35" customFormat="1" ht="30" x14ac:dyDescent="0.25">
      <c r="A20" s="42" t="s">
        <v>36</v>
      </c>
      <c r="B20" s="43" t="s">
        <v>10</v>
      </c>
      <c r="C20" s="36">
        <f>SUM(C21:C27)</f>
        <v>1590743</v>
      </c>
      <c r="D20" s="36">
        <f t="shared" ref="D20:N20" si="12">SUM(D21:D27)</f>
        <v>1821239</v>
      </c>
      <c r="E20" s="36">
        <f t="shared" si="12"/>
        <v>1855516</v>
      </c>
      <c r="F20" s="36">
        <f t="shared" si="12"/>
        <v>2059489</v>
      </c>
      <c r="G20" s="36">
        <f t="shared" si="12"/>
        <v>2328252</v>
      </c>
      <c r="H20" s="36">
        <f t="shared" si="12"/>
        <v>2298010</v>
      </c>
      <c r="I20" s="36">
        <f t="shared" si="12"/>
        <v>2358274</v>
      </c>
      <c r="J20" s="36">
        <f t="shared" si="12"/>
        <v>2511091</v>
      </c>
      <c r="K20" s="36">
        <f t="shared" si="12"/>
        <v>2538406</v>
      </c>
      <c r="L20" s="36">
        <f t="shared" si="12"/>
        <v>2013654</v>
      </c>
      <c r="M20" s="36">
        <f t="shared" si="12"/>
        <v>2633844</v>
      </c>
      <c r="N20" s="36">
        <f t="shared" si="12"/>
        <v>3021994</v>
      </c>
      <c r="O20" s="36">
        <f t="shared" ref="O20" si="13">SUM(O21:O27)</f>
        <v>3188115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G20" s="34"/>
    </row>
    <row r="21" spans="1:163" ht="15.75" x14ac:dyDescent="0.25">
      <c r="A21" s="21">
        <v>7.1</v>
      </c>
      <c r="B21" s="22" t="s">
        <v>11</v>
      </c>
      <c r="C21" s="7">
        <v>274398</v>
      </c>
      <c r="D21" s="7">
        <v>369399</v>
      </c>
      <c r="E21" s="7">
        <v>370717</v>
      </c>
      <c r="F21" s="7">
        <v>368408</v>
      </c>
      <c r="G21" s="8">
        <v>425930</v>
      </c>
      <c r="H21" s="9">
        <v>422235</v>
      </c>
      <c r="I21" s="11">
        <v>441360</v>
      </c>
      <c r="J21" s="11">
        <v>449040</v>
      </c>
      <c r="K21" s="10">
        <v>359198</v>
      </c>
      <c r="L21" s="10">
        <v>242236</v>
      </c>
      <c r="M21" s="10">
        <v>333371</v>
      </c>
      <c r="N21" s="10">
        <v>372452</v>
      </c>
      <c r="O21" s="10">
        <v>406869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1"/>
      <c r="FE21" s="1"/>
      <c r="FF21" s="1"/>
    </row>
    <row r="22" spans="1:163" ht="15.75" x14ac:dyDescent="0.25">
      <c r="A22" s="21">
        <v>7.2</v>
      </c>
      <c r="B22" s="22" t="s">
        <v>12</v>
      </c>
      <c r="C22" s="11">
        <v>857362</v>
      </c>
      <c r="D22" s="11">
        <v>935392</v>
      </c>
      <c r="E22" s="11">
        <v>942975</v>
      </c>
      <c r="F22" s="11">
        <v>1037503</v>
      </c>
      <c r="G22" s="11">
        <v>1103263</v>
      </c>
      <c r="H22" s="9">
        <v>1152159</v>
      </c>
      <c r="I22" s="11">
        <v>1264164</v>
      </c>
      <c r="J22" s="11">
        <v>1369383</v>
      </c>
      <c r="K22" s="12">
        <v>1425476</v>
      </c>
      <c r="L22" s="12">
        <v>1072839</v>
      </c>
      <c r="M22" s="12">
        <v>1552975</v>
      </c>
      <c r="N22" s="12">
        <v>1799257</v>
      </c>
      <c r="O22" s="12">
        <v>1895646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1"/>
      <c r="FE22" s="1"/>
      <c r="FF22" s="1"/>
    </row>
    <row r="23" spans="1:163" ht="15.75" x14ac:dyDescent="0.25">
      <c r="A23" s="21">
        <v>7.3</v>
      </c>
      <c r="B23" s="22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9">
        <v>0</v>
      </c>
      <c r="I23" s="11">
        <v>0</v>
      </c>
      <c r="J23" s="1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1"/>
      <c r="FE23" s="1"/>
      <c r="FF23" s="1"/>
    </row>
    <row r="24" spans="1:163" ht="15.75" x14ac:dyDescent="0.25">
      <c r="A24" s="21">
        <v>7.4</v>
      </c>
      <c r="B24" s="22" t="s">
        <v>14</v>
      </c>
      <c r="C24" s="11">
        <v>1121</v>
      </c>
      <c r="D24" s="11">
        <v>4303</v>
      </c>
      <c r="E24" s="11">
        <v>2477</v>
      </c>
      <c r="F24" s="11">
        <v>6329</v>
      </c>
      <c r="G24" s="11">
        <v>16189</v>
      </c>
      <c r="H24" s="9">
        <v>15501</v>
      </c>
      <c r="I24" s="11">
        <v>16113</v>
      </c>
      <c r="J24" s="11">
        <v>8394</v>
      </c>
      <c r="K24" s="12">
        <v>13900</v>
      </c>
      <c r="L24" s="10">
        <v>230</v>
      </c>
      <c r="M24" s="10">
        <v>796</v>
      </c>
      <c r="N24" s="10">
        <v>1428</v>
      </c>
      <c r="O24" s="10">
        <v>2248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1"/>
      <c r="FE24" s="1"/>
      <c r="FF24" s="1"/>
    </row>
    <row r="25" spans="1:163" ht="15.75" x14ac:dyDescent="0.25">
      <c r="A25" s="21">
        <v>7.5</v>
      </c>
      <c r="B25" s="22" t="s">
        <v>15</v>
      </c>
      <c r="C25" s="11">
        <v>22590</v>
      </c>
      <c r="D25" s="11">
        <v>25050</v>
      </c>
      <c r="E25" s="11">
        <v>24274</v>
      </c>
      <c r="F25" s="11">
        <v>27368</v>
      </c>
      <c r="G25" s="11">
        <v>28690</v>
      </c>
      <c r="H25" s="9">
        <v>50956</v>
      </c>
      <c r="I25" s="11">
        <v>50286</v>
      </c>
      <c r="J25" s="11">
        <v>53616</v>
      </c>
      <c r="K25" s="12">
        <v>55171</v>
      </c>
      <c r="L25" s="10">
        <v>29776</v>
      </c>
      <c r="M25" s="10">
        <v>44017</v>
      </c>
      <c r="N25" s="10">
        <v>50729</v>
      </c>
      <c r="O25" s="10">
        <v>53758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1"/>
      <c r="FE25" s="1"/>
      <c r="FF25" s="1"/>
    </row>
    <row r="26" spans="1:163" ht="15.75" x14ac:dyDescent="0.25">
      <c r="A26" s="21">
        <v>7.6</v>
      </c>
      <c r="B26" s="22" t="s">
        <v>16</v>
      </c>
      <c r="C26" s="11">
        <v>15850</v>
      </c>
      <c r="D26" s="11">
        <v>18481</v>
      </c>
      <c r="E26" s="11">
        <v>19027</v>
      </c>
      <c r="F26" s="11">
        <v>17618</v>
      </c>
      <c r="G26" s="11">
        <v>20269</v>
      </c>
      <c r="H26" s="9">
        <v>19543</v>
      </c>
      <c r="I26" s="11">
        <v>25393</v>
      </c>
      <c r="J26" s="11">
        <v>61220</v>
      </c>
      <c r="K26" s="12">
        <v>61397</v>
      </c>
      <c r="L26" s="10">
        <v>76559</v>
      </c>
      <c r="M26" s="10">
        <v>55475</v>
      </c>
      <c r="N26" s="10">
        <v>58505</v>
      </c>
      <c r="O26" s="10">
        <v>63985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1"/>
      <c r="FE26" s="1"/>
      <c r="FF26" s="1"/>
    </row>
    <row r="27" spans="1:163" ht="30" x14ac:dyDescent="0.25">
      <c r="A27" s="21">
        <v>7.7</v>
      </c>
      <c r="B27" s="22" t="s">
        <v>17</v>
      </c>
      <c r="C27" s="7">
        <v>419422</v>
      </c>
      <c r="D27" s="7">
        <v>468614</v>
      </c>
      <c r="E27" s="7">
        <v>496046</v>
      </c>
      <c r="F27" s="7">
        <v>602263</v>
      </c>
      <c r="G27" s="8">
        <v>733911</v>
      </c>
      <c r="H27" s="13">
        <v>637616</v>
      </c>
      <c r="I27" s="8">
        <v>560958</v>
      </c>
      <c r="J27" s="8">
        <v>569438</v>
      </c>
      <c r="K27" s="12">
        <v>623264</v>
      </c>
      <c r="L27" s="10">
        <v>592014</v>
      </c>
      <c r="M27" s="10">
        <v>647210</v>
      </c>
      <c r="N27" s="10">
        <v>739623</v>
      </c>
      <c r="O27" s="10">
        <v>765609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1"/>
      <c r="FE27" s="1"/>
      <c r="FF27" s="1"/>
    </row>
    <row r="28" spans="1:163" ht="15.75" x14ac:dyDescent="0.25">
      <c r="A28" s="23" t="s">
        <v>37</v>
      </c>
      <c r="B28" s="22" t="s">
        <v>18</v>
      </c>
      <c r="C28" s="7">
        <v>1568489</v>
      </c>
      <c r="D28" s="7">
        <v>1679708</v>
      </c>
      <c r="E28" s="7">
        <v>1821617</v>
      </c>
      <c r="F28" s="7">
        <v>1861623</v>
      </c>
      <c r="G28" s="8">
        <v>2120654</v>
      </c>
      <c r="H28" s="9">
        <v>2029146</v>
      </c>
      <c r="I28" s="11">
        <v>2050343</v>
      </c>
      <c r="J28" s="11">
        <v>2178004</v>
      </c>
      <c r="K28" s="12">
        <v>2289404</v>
      </c>
      <c r="L28" s="10">
        <v>2321301</v>
      </c>
      <c r="M28" s="10">
        <v>2211214</v>
      </c>
      <c r="N28" s="10">
        <v>2436423</v>
      </c>
      <c r="O28" s="10">
        <v>2616626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1"/>
      <c r="FE28" s="1"/>
      <c r="FF28" s="1"/>
    </row>
    <row r="29" spans="1:163" ht="30" x14ac:dyDescent="0.25">
      <c r="A29" s="23" t="s">
        <v>38</v>
      </c>
      <c r="B29" s="22" t="s">
        <v>19</v>
      </c>
      <c r="C29" s="7">
        <v>1243638</v>
      </c>
      <c r="D29" s="7">
        <v>1334209</v>
      </c>
      <c r="E29" s="7">
        <v>1434938</v>
      </c>
      <c r="F29" s="7">
        <v>1549140</v>
      </c>
      <c r="G29" s="8">
        <v>1631995</v>
      </c>
      <c r="H29" s="13">
        <v>1767927</v>
      </c>
      <c r="I29" s="8">
        <v>1911316</v>
      </c>
      <c r="J29" s="8">
        <v>2011208</v>
      </c>
      <c r="K29" s="12">
        <v>2104820</v>
      </c>
      <c r="L29" s="10">
        <v>1982638</v>
      </c>
      <c r="M29" s="10">
        <v>2104659</v>
      </c>
      <c r="N29" s="10">
        <v>2192518</v>
      </c>
      <c r="O29" s="10">
        <v>2321964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1"/>
      <c r="FE29" s="1"/>
      <c r="FF29" s="1"/>
    </row>
    <row r="30" spans="1:163" ht="15.75" x14ac:dyDescent="0.25">
      <c r="A30" s="23" t="s">
        <v>39</v>
      </c>
      <c r="B30" s="22" t="s">
        <v>54</v>
      </c>
      <c r="C30" s="7">
        <v>1256945</v>
      </c>
      <c r="D30" s="7">
        <v>1349881</v>
      </c>
      <c r="E30" s="7">
        <v>1409212</v>
      </c>
      <c r="F30" s="7">
        <v>1436141</v>
      </c>
      <c r="G30" s="8">
        <v>1514862</v>
      </c>
      <c r="H30" s="9">
        <v>1729089</v>
      </c>
      <c r="I30" s="11">
        <v>1902325</v>
      </c>
      <c r="J30" s="11">
        <v>2153703</v>
      </c>
      <c r="K30" s="12">
        <v>2408811</v>
      </c>
      <c r="L30" s="10">
        <v>2268895</v>
      </c>
      <c r="M30" s="10">
        <v>2145939</v>
      </c>
      <c r="N30" s="10">
        <v>2506714</v>
      </c>
      <c r="O30" s="10">
        <v>2726491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1"/>
      <c r="FE30" s="1"/>
      <c r="FF30" s="1"/>
    </row>
    <row r="31" spans="1:163" ht="15.75" x14ac:dyDescent="0.25">
      <c r="A31" s="23" t="s">
        <v>40</v>
      </c>
      <c r="B31" s="22" t="s">
        <v>20</v>
      </c>
      <c r="C31" s="7">
        <v>1666034</v>
      </c>
      <c r="D31" s="7">
        <v>1812655</v>
      </c>
      <c r="E31" s="7">
        <v>1809220</v>
      </c>
      <c r="F31" s="7">
        <v>1931590</v>
      </c>
      <c r="G31" s="8">
        <v>2055956</v>
      </c>
      <c r="H31" s="9">
        <v>2268976</v>
      </c>
      <c r="I31" s="11">
        <v>2379377</v>
      </c>
      <c r="J31" s="11">
        <v>2482422</v>
      </c>
      <c r="K31" s="12">
        <v>2689259</v>
      </c>
      <c r="L31" s="10">
        <v>2764507</v>
      </c>
      <c r="M31" s="10">
        <v>3163983</v>
      </c>
      <c r="N31" s="10">
        <v>3672947</v>
      </c>
      <c r="O31" s="10">
        <v>4022685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1"/>
      <c r="FE31" s="1"/>
      <c r="FF31" s="1"/>
    </row>
    <row r="32" spans="1:163" s="34" customFormat="1" ht="15.75" x14ac:dyDescent="0.25">
      <c r="A32" s="40"/>
      <c r="B32" s="41" t="s">
        <v>30</v>
      </c>
      <c r="C32" s="37">
        <f>C17+C20+C28+C29+C30+C31</f>
        <v>10496152</v>
      </c>
      <c r="D32" s="37">
        <f t="shared" ref="D32:L32" si="14">D17+D20+D28+D29+D30+D31</f>
        <v>11502940</v>
      </c>
      <c r="E32" s="37">
        <f t="shared" si="14"/>
        <v>11942912</v>
      </c>
      <c r="F32" s="37">
        <f t="shared" si="14"/>
        <v>12595040</v>
      </c>
      <c r="G32" s="37">
        <f t="shared" si="14"/>
        <v>13627029</v>
      </c>
      <c r="H32" s="37">
        <f t="shared" si="14"/>
        <v>14565098</v>
      </c>
      <c r="I32" s="37">
        <f t="shared" si="14"/>
        <v>15481126</v>
      </c>
      <c r="J32" s="37">
        <f t="shared" si="14"/>
        <v>16953605</v>
      </c>
      <c r="K32" s="37">
        <f t="shared" si="14"/>
        <v>17822876</v>
      </c>
      <c r="L32" s="37">
        <f t="shared" si="14"/>
        <v>15648258</v>
      </c>
      <c r="M32" s="37">
        <f t="shared" ref="M32:N32" si="15">M17+M20+M28+M29+M30+M31</f>
        <v>17368917</v>
      </c>
      <c r="N32" s="37">
        <f t="shared" si="15"/>
        <v>19556810</v>
      </c>
      <c r="O32" s="37">
        <f t="shared" ref="O32" si="16">O17+O20+O28+O29+O30+O31</f>
        <v>20943124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5"/>
      <c r="FE32" s="35"/>
      <c r="FF32" s="35"/>
    </row>
    <row r="33" spans="1:163" s="35" customFormat="1" ht="15.75" x14ac:dyDescent="0.25">
      <c r="A33" s="38" t="s">
        <v>27</v>
      </c>
      <c r="B33" s="44" t="s">
        <v>51</v>
      </c>
      <c r="C33" s="36">
        <f t="shared" ref="C33:L33" si="17">C6+C11+C13+C14+C15+C17+C20+C28+C29+C30+C31</f>
        <v>27049804</v>
      </c>
      <c r="D33" s="36">
        <f t="shared" si="17"/>
        <v>29336834</v>
      </c>
      <c r="E33" s="36">
        <f t="shared" si="17"/>
        <v>30279089</v>
      </c>
      <c r="F33" s="36">
        <f t="shared" si="17"/>
        <v>31894248</v>
      </c>
      <c r="G33" s="36">
        <f t="shared" si="17"/>
        <v>34187844</v>
      </c>
      <c r="H33" s="36">
        <f t="shared" si="17"/>
        <v>38627295</v>
      </c>
      <c r="I33" s="36">
        <f t="shared" si="17"/>
        <v>40537084</v>
      </c>
      <c r="J33" s="36">
        <f t="shared" si="17"/>
        <v>44402152</v>
      </c>
      <c r="K33" s="36">
        <f t="shared" si="17"/>
        <v>45378749</v>
      </c>
      <c r="L33" s="36">
        <f t="shared" si="17"/>
        <v>42979550</v>
      </c>
      <c r="M33" s="36">
        <f t="shared" ref="M33:N33" si="18">M6+M11+M13+M14+M15+M17+M20+M28+M29+M30+M31</f>
        <v>47081924</v>
      </c>
      <c r="N33" s="36">
        <f t="shared" si="18"/>
        <v>50911116</v>
      </c>
      <c r="O33" s="36">
        <f t="shared" ref="O33" si="19">O6+O11+O13+O14+O15+O17+O20+O28+O29+O30+O31</f>
        <v>53862777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G33" s="34"/>
    </row>
    <row r="34" spans="1:163" s="34" customFormat="1" ht="15.75" x14ac:dyDescent="0.25">
      <c r="A34" s="45" t="s">
        <v>43</v>
      </c>
      <c r="B34" s="46" t="s">
        <v>25</v>
      </c>
      <c r="C34" s="34">
        <f>GSVA_const!C34</f>
        <v>2983400</v>
      </c>
      <c r="D34" s="34">
        <f>GSVA_const!D34</f>
        <v>3455800</v>
      </c>
      <c r="E34" s="34">
        <f>GSVA_const!E34</f>
        <v>3673421</v>
      </c>
      <c r="F34" s="34">
        <f>GSVA_const!F34</f>
        <v>4018290</v>
      </c>
      <c r="G34" s="34">
        <f>GSVA_const!G34</f>
        <v>5031011</v>
      </c>
      <c r="H34" s="34">
        <f>GSVA_const!H34</f>
        <v>5390220</v>
      </c>
      <c r="I34" s="34">
        <f>GSVA_const!I34</f>
        <v>5876074</v>
      </c>
      <c r="J34" s="34">
        <f>GSVA_const!J34</f>
        <v>6271049</v>
      </c>
      <c r="K34" s="34">
        <f>GSVA_const!K34</f>
        <v>6980130</v>
      </c>
      <c r="L34" s="34">
        <f>GSVA_const!L34</f>
        <v>7201536</v>
      </c>
      <c r="M34" s="34">
        <f>GSVA_const!M34</f>
        <v>7487843</v>
      </c>
      <c r="N34" s="34">
        <f>GSVA_const!N34</f>
        <v>7761266</v>
      </c>
      <c r="O34" s="34">
        <f>GSVA_const!O34</f>
        <v>9111993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</row>
    <row r="35" spans="1:163" s="34" customFormat="1" ht="15.75" x14ac:dyDescent="0.25">
      <c r="A35" s="45" t="s">
        <v>44</v>
      </c>
      <c r="B35" s="46" t="s">
        <v>24</v>
      </c>
      <c r="C35" s="34">
        <f>GSVA_const!C35</f>
        <v>1796100</v>
      </c>
      <c r="D35" s="34">
        <f>GSVA_const!D35</f>
        <v>2107300</v>
      </c>
      <c r="E35" s="34">
        <f>GSVA_const!E35</f>
        <v>1692750</v>
      </c>
      <c r="F35" s="34">
        <f>GSVA_const!F35</f>
        <v>1987849</v>
      </c>
      <c r="G35" s="34">
        <f>GSVA_const!G35</f>
        <v>2147288</v>
      </c>
      <c r="H35" s="34">
        <f>GSVA_const!H35</f>
        <v>2070990</v>
      </c>
      <c r="I35" s="34">
        <f>GSVA_const!I35</f>
        <v>2217515</v>
      </c>
      <c r="J35" s="34">
        <f>GSVA_const!J35</f>
        <v>2433394</v>
      </c>
      <c r="K35" s="34">
        <f>GSVA_const!K35</f>
        <v>2245194</v>
      </c>
      <c r="L35" s="34">
        <f>GSVA_const!L35</f>
        <v>3046823</v>
      </c>
      <c r="M35" s="34">
        <f>GSVA_const!M35</f>
        <v>3358067</v>
      </c>
      <c r="N35" s="34">
        <f>GSVA_const!N35</f>
        <v>4071887</v>
      </c>
      <c r="O35" s="34">
        <f>GSVA_const!O35</f>
        <v>5051344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</row>
    <row r="36" spans="1:163" s="34" customFormat="1" ht="15.75" x14ac:dyDescent="0.25">
      <c r="A36" s="45" t="s">
        <v>45</v>
      </c>
      <c r="B36" s="46" t="s">
        <v>63</v>
      </c>
      <c r="C36" s="37">
        <f>C33+C34-C35</f>
        <v>28237104</v>
      </c>
      <c r="D36" s="37">
        <f t="shared" ref="D36:L36" si="20">D33+D34-D35</f>
        <v>30685334</v>
      </c>
      <c r="E36" s="37">
        <f t="shared" si="20"/>
        <v>32259760</v>
      </c>
      <c r="F36" s="37">
        <f t="shared" si="20"/>
        <v>33924689</v>
      </c>
      <c r="G36" s="37">
        <f t="shared" si="20"/>
        <v>37071567</v>
      </c>
      <c r="H36" s="37">
        <f t="shared" si="20"/>
        <v>41946525</v>
      </c>
      <c r="I36" s="37">
        <f t="shared" si="20"/>
        <v>44195643</v>
      </c>
      <c r="J36" s="37">
        <f t="shared" si="20"/>
        <v>48239807</v>
      </c>
      <c r="K36" s="37">
        <f t="shared" si="20"/>
        <v>50113685</v>
      </c>
      <c r="L36" s="37">
        <f t="shared" si="20"/>
        <v>47134263</v>
      </c>
      <c r="M36" s="37">
        <f t="shared" ref="M36" si="21">M33+M34-M35</f>
        <v>51211700</v>
      </c>
      <c r="N36" s="37">
        <f>N33+N34-N35</f>
        <v>54600495</v>
      </c>
      <c r="O36" s="37">
        <f>O33+O34-O35</f>
        <v>57923426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</row>
    <row r="37" spans="1:163" s="34" customFormat="1" ht="15.75" x14ac:dyDescent="0.25">
      <c r="A37" s="45" t="s">
        <v>46</v>
      </c>
      <c r="B37" s="46" t="s">
        <v>42</v>
      </c>
      <c r="C37" s="34">
        <f>GSVA_cur!C37</f>
        <v>733480</v>
      </c>
      <c r="D37" s="34">
        <f>GSVA_cur!D37</f>
        <v>745840</v>
      </c>
      <c r="E37" s="34">
        <f>GSVA_cur!E37</f>
        <v>758190</v>
      </c>
      <c r="F37" s="34">
        <f>GSVA_cur!F37</f>
        <v>770550</v>
      </c>
      <c r="G37" s="34">
        <f>GSVA_cur!G37</f>
        <v>782910</v>
      </c>
      <c r="H37" s="34">
        <f>GSVA_cur!H37</f>
        <v>794720</v>
      </c>
      <c r="I37" s="34">
        <f>GSVA_cur!I37</f>
        <v>806140</v>
      </c>
      <c r="J37" s="34">
        <f>GSVA_cur!J37</f>
        <v>817560</v>
      </c>
      <c r="K37" s="34">
        <f>GSVA_cur!K37</f>
        <v>828980</v>
      </c>
      <c r="L37" s="34">
        <f>GSVA_cur!L37</f>
        <v>840400</v>
      </c>
      <c r="M37" s="34">
        <f>GSVA_cur!M37</f>
        <v>851180</v>
      </c>
      <c r="N37" s="34">
        <f>GSVA_cur!N37</f>
        <v>861490</v>
      </c>
      <c r="O37" s="34">
        <f>GSVA_cur!O37</f>
        <v>871800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</row>
    <row r="38" spans="1:163" s="34" customFormat="1" ht="15.75" x14ac:dyDescent="0.25">
      <c r="A38" s="45" t="s">
        <v>47</v>
      </c>
      <c r="B38" s="46" t="s">
        <v>64</v>
      </c>
      <c r="C38" s="37">
        <f>C36/C37*1000</f>
        <v>38497.442329715872</v>
      </c>
      <c r="D38" s="37">
        <f t="shared" ref="D38:L38" si="22">D36/D37*1000</f>
        <v>41141.979513032282</v>
      </c>
      <c r="E38" s="37">
        <f t="shared" si="22"/>
        <v>42548.384969466759</v>
      </c>
      <c r="F38" s="37">
        <f t="shared" si="22"/>
        <v>44026.590097981956</v>
      </c>
      <c r="G38" s="37">
        <f t="shared" si="22"/>
        <v>47350.994367168641</v>
      </c>
      <c r="H38" s="37">
        <f t="shared" si="22"/>
        <v>52781.514244010468</v>
      </c>
      <c r="I38" s="37">
        <f t="shared" si="22"/>
        <v>54823.78122906691</v>
      </c>
      <c r="J38" s="37">
        <f t="shared" si="22"/>
        <v>59004.607612896914</v>
      </c>
      <c r="K38" s="37">
        <f t="shared" si="22"/>
        <v>60452.224420372026</v>
      </c>
      <c r="L38" s="37">
        <f t="shared" si="22"/>
        <v>56085.510471204187</v>
      </c>
      <c r="M38" s="37">
        <f t="shared" ref="M38" si="23">M36/M37*1000</f>
        <v>60165.534904485539</v>
      </c>
      <c r="N38" s="37">
        <f>N36/N37*1000</f>
        <v>63379.139630175632</v>
      </c>
      <c r="O38" s="37">
        <f>O36/O37*1000</f>
        <v>66441.186051846758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4"/>
      <c r="AZ38" s="4"/>
      <c r="BA38" s="37"/>
      <c r="BB38" s="37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</row>
    <row r="39" spans="1:163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26" max="1048575" man="1"/>
    <brk id="90" max="95" man="1"/>
    <brk id="126" max="1048575" man="1"/>
    <brk id="150" max="1048575" man="1"/>
    <brk id="158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2024-08-16T06:29:17Z</dcterms:modified>
</cp:coreProperties>
</file>