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filterPrivacy="1" defaultThemeVersion="124226"/>
  <xr:revisionPtr revIDLastSave="0" documentId="13_ncr:1_{44F6656D-94C9-4527-85E3-4E73B7029A31}" xr6:coauthVersionLast="36" xr6:coauthVersionMax="36" xr10:uidLastSave="{00000000-0000-0000-0000-000000000000}"/>
  <bookViews>
    <workbookView xWindow="0" yWindow="0" windowWidth="20490" windowHeight="7755" xr2:uid="{00000000-000D-0000-FFFF-FFFF00000000}"/>
  </bookViews>
  <sheets>
    <sheet name="GSVA_cur" sheetId="10" r:id="rId1"/>
    <sheet name="GSVA_const" sheetId="1" r:id="rId2"/>
    <sheet name="NSVA_cur" sheetId="11" r:id="rId3"/>
    <sheet name="NSVA_const" sheetId="12" r:id="rId4"/>
  </sheets>
  <externalReferences>
    <externalReference r:id="rId5"/>
  </externalReferences>
  <definedNames>
    <definedName name="_xlnm.Print_Titles" localSheetId="1">GSVA_const!$A:$B</definedName>
    <definedName name="_xlnm.Print_Titles" localSheetId="0">GSVA_cur!$A:$B</definedName>
    <definedName name="_xlnm.Print_Titles" localSheetId="3">NSVA_const!$A:$B</definedName>
    <definedName name="_xlnm.Print_Titles" localSheetId="2">NSVA_cur!$A:$B</definedName>
  </definedNames>
  <calcPr calcId="191029"/>
</workbook>
</file>

<file path=xl/calcChain.xml><?xml version="1.0" encoding="utf-8"?>
<calcChain xmlns="http://schemas.openxmlformats.org/spreadsheetml/2006/main">
  <c r="N37" i="12" l="1"/>
  <c r="N34" i="12"/>
  <c r="N35" i="12"/>
  <c r="N34" i="11"/>
  <c r="N35" i="11"/>
  <c r="N37" i="11"/>
  <c r="N37" i="1"/>
  <c r="I2" i="1" l="1"/>
  <c r="I2" i="11"/>
  <c r="I2" i="12"/>
  <c r="I2" i="10"/>
  <c r="N20" i="1" l="1"/>
  <c r="N20" i="11"/>
  <c r="N20" i="12"/>
  <c r="N20" i="10"/>
  <c r="N16" i="1"/>
  <c r="N17" i="1"/>
  <c r="N16" i="11"/>
  <c r="N17" i="11"/>
  <c r="N16" i="12"/>
  <c r="N17" i="12"/>
  <c r="N16" i="10"/>
  <c r="N17" i="10"/>
  <c r="N6" i="1"/>
  <c r="N6" i="11"/>
  <c r="N12" i="11" s="1"/>
  <c r="N6" i="12"/>
  <c r="N12" i="12" s="1"/>
  <c r="N6" i="10"/>
  <c r="N33" i="1" l="1"/>
  <c r="N36" i="1" s="1"/>
  <c r="N32" i="11"/>
  <c r="N32" i="12"/>
  <c r="N33" i="12"/>
  <c r="N33" i="11"/>
  <c r="N32" i="1"/>
  <c r="N12" i="1"/>
  <c r="N32" i="10"/>
  <c r="N33" i="10"/>
  <c r="N12" i="10"/>
  <c r="N36" i="12" l="1"/>
  <c r="N36" i="11"/>
  <c r="N38" i="1"/>
  <c r="N36" i="10"/>
  <c r="M34" i="12"/>
  <c r="M35" i="12"/>
  <c r="M37" i="12"/>
  <c r="D34" i="11"/>
  <c r="E34" i="11"/>
  <c r="F34" i="11"/>
  <c r="G34" i="11"/>
  <c r="H34" i="11"/>
  <c r="I34" i="11"/>
  <c r="J34" i="11"/>
  <c r="K34" i="11"/>
  <c r="L34" i="11"/>
  <c r="M34" i="11"/>
  <c r="D35" i="11"/>
  <c r="E35" i="11"/>
  <c r="F35" i="11"/>
  <c r="G35" i="11"/>
  <c r="H35" i="11"/>
  <c r="I35" i="11"/>
  <c r="J35" i="11"/>
  <c r="K35" i="11"/>
  <c r="L35" i="11"/>
  <c r="M35" i="11"/>
  <c r="D37" i="11"/>
  <c r="E37" i="11"/>
  <c r="F37" i="11"/>
  <c r="G37" i="11"/>
  <c r="H37" i="11"/>
  <c r="I37" i="11"/>
  <c r="J37" i="11"/>
  <c r="K37" i="11"/>
  <c r="L37" i="11"/>
  <c r="M37" i="11"/>
  <c r="M37" i="1"/>
  <c r="N38" i="12" l="1"/>
  <c r="N38" i="11"/>
  <c r="N38" i="10"/>
  <c r="D37" i="12"/>
  <c r="E37" i="12"/>
  <c r="F37" i="12"/>
  <c r="G37" i="12"/>
  <c r="H37" i="12"/>
  <c r="I37" i="12"/>
  <c r="J37" i="12"/>
  <c r="K37" i="12"/>
  <c r="L37" i="12"/>
  <c r="C37" i="12"/>
  <c r="D34" i="12"/>
  <c r="E34" i="12"/>
  <c r="F34" i="12"/>
  <c r="G34" i="12"/>
  <c r="H34" i="12"/>
  <c r="I34" i="12"/>
  <c r="J34" i="12"/>
  <c r="K34" i="12"/>
  <c r="L34" i="12"/>
  <c r="D35" i="12"/>
  <c r="E35" i="12"/>
  <c r="F35" i="12"/>
  <c r="G35" i="12"/>
  <c r="H35" i="12"/>
  <c r="I35" i="12"/>
  <c r="J35" i="12"/>
  <c r="K35" i="12"/>
  <c r="L35" i="12"/>
  <c r="C37" i="11"/>
  <c r="D37" i="1"/>
  <c r="E37" i="1"/>
  <c r="F37" i="1"/>
  <c r="G37" i="1"/>
  <c r="H37" i="1"/>
  <c r="I37" i="1"/>
  <c r="J37" i="1"/>
  <c r="K37" i="1"/>
  <c r="L37" i="1"/>
  <c r="C37" i="1"/>
  <c r="L20" i="1" l="1"/>
  <c r="M20" i="1"/>
  <c r="L20" i="11"/>
  <c r="M20" i="11"/>
  <c r="L20" i="12"/>
  <c r="M20" i="12"/>
  <c r="L20" i="10"/>
  <c r="M20" i="10"/>
  <c r="L16" i="1"/>
  <c r="M16" i="1"/>
  <c r="L17" i="1"/>
  <c r="M17" i="1"/>
  <c r="L16" i="11"/>
  <c r="M16" i="11"/>
  <c r="L17" i="11"/>
  <c r="M17" i="11"/>
  <c r="L16" i="12"/>
  <c r="M16" i="12"/>
  <c r="L17" i="12"/>
  <c r="M17" i="12"/>
  <c r="L16" i="10"/>
  <c r="M16" i="10"/>
  <c r="L17" i="10"/>
  <c r="M17" i="10"/>
  <c r="L6" i="1"/>
  <c r="M6" i="1"/>
  <c r="L6" i="11"/>
  <c r="M6" i="11"/>
  <c r="L6" i="12"/>
  <c r="M6" i="12"/>
  <c r="L6" i="10"/>
  <c r="M6" i="10"/>
  <c r="M33" i="11" l="1"/>
  <c r="M12" i="1"/>
  <c r="M32" i="12"/>
  <c r="M33" i="12"/>
  <c r="L32" i="11"/>
  <c r="M12" i="10"/>
  <c r="M33" i="10"/>
  <c r="L32" i="12"/>
  <c r="M12" i="12"/>
  <c r="M32" i="11"/>
  <c r="M12" i="11"/>
  <c r="L12" i="11"/>
  <c r="L33" i="11"/>
  <c r="L36" i="11" s="1"/>
  <c r="L38" i="11" s="1"/>
  <c r="M32" i="1"/>
  <c r="M32" i="10"/>
  <c r="L32" i="10"/>
  <c r="L12" i="10"/>
  <c r="M33" i="1"/>
  <c r="L33" i="12"/>
  <c r="L12" i="12"/>
  <c r="L32" i="1"/>
  <c r="L33" i="1"/>
  <c r="L12" i="1"/>
  <c r="L33" i="10"/>
  <c r="M36" i="11" l="1"/>
  <c r="M36" i="12"/>
  <c r="M36" i="1"/>
  <c r="M36" i="10"/>
  <c r="L36" i="10"/>
  <c r="L36" i="1"/>
  <c r="L36" i="12"/>
  <c r="K6" i="11"/>
  <c r="M38" i="11" l="1"/>
  <c r="M38" i="12"/>
  <c r="M38" i="1"/>
  <c r="M38" i="10"/>
  <c r="L38" i="10"/>
  <c r="L38" i="1"/>
  <c r="L38" i="12"/>
  <c r="J20" i="1" l="1"/>
  <c r="K20" i="1"/>
  <c r="J20" i="11"/>
  <c r="K20" i="11"/>
  <c r="J20" i="12"/>
  <c r="K20" i="12"/>
  <c r="J20" i="10"/>
  <c r="K20" i="10"/>
  <c r="J17" i="1"/>
  <c r="K17" i="1"/>
  <c r="J17" i="11"/>
  <c r="K17" i="11"/>
  <c r="J17" i="12"/>
  <c r="K17" i="12"/>
  <c r="J17" i="10"/>
  <c r="K17" i="10"/>
  <c r="I16" i="1"/>
  <c r="J16" i="1"/>
  <c r="K16" i="1"/>
  <c r="I16" i="11"/>
  <c r="J16" i="11"/>
  <c r="K16" i="11"/>
  <c r="I16" i="12"/>
  <c r="J16" i="12"/>
  <c r="K16" i="12"/>
  <c r="I16" i="10"/>
  <c r="J16" i="10"/>
  <c r="K16" i="10"/>
  <c r="J6" i="1"/>
  <c r="K6" i="1"/>
  <c r="J6" i="11"/>
  <c r="J6" i="12"/>
  <c r="J33" i="12" s="1"/>
  <c r="J36" i="12" s="1"/>
  <c r="J38" i="12" s="1"/>
  <c r="K6" i="12"/>
  <c r="K33" i="12" s="1"/>
  <c r="K36" i="12" s="1"/>
  <c r="K38" i="12" s="1"/>
  <c r="J6" i="10"/>
  <c r="K6" i="10"/>
  <c r="J33" i="11" l="1"/>
  <c r="J36" i="11" s="1"/>
  <c r="J38" i="11" s="1"/>
  <c r="J32" i="12"/>
  <c r="K32" i="12"/>
  <c r="J32" i="11"/>
  <c r="K32" i="11"/>
  <c r="K33" i="11"/>
  <c r="K36" i="11" s="1"/>
  <c r="K38" i="11" s="1"/>
  <c r="K32" i="1"/>
  <c r="K33" i="1"/>
  <c r="K33" i="10"/>
  <c r="K12" i="12"/>
  <c r="K12" i="10"/>
  <c r="K32" i="10"/>
  <c r="K12" i="1"/>
  <c r="J12" i="11"/>
  <c r="K12" i="11"/>
  <c r="J12" i="1"/>
  <c r="J12" i="10"/>
  <c r="J12" i="12"/>
  <c r="J32" i="1"/>
  <c r="J33" i="1"/>
  <c r="J36" i="1" s="1"/>
  <c r="J38" i="1" s="1"/>
  <c r="J32" i="10"/>
  <c r="J33" i="10"/>
  <c r="K36" i="1" l="1"/>
  <c r="K38" i="1" s="1"/>
  <c r="K36" i="10"/>
  <c r="K38" i="10"/>
  <c r="J36" i="10"/>
  <c r="J38" i="10" l="1"/>
  <c r="I20" i="1"/>
  <c r="H20" i="1"/>
  <c r="G20" i="1"/>
  <c r="F20" i="1"/>
  <c r="E20" i="1"/>
  <c r="D20" i="1"/>
  <c r="C20" i="1"/>
  <c r="I17" i="1"/>
  <c r="H17" i="1"/>
  <c r="G17" i="1"/>
  <c r="F17" i="1"/>
  <c r="E17" i="1"/>
  <c r="D17" i="1"/>
  <c r="C17" i="1"/>
  <c r="H16" i="1"/>
  <c r="G16" i="1"/>
  <c r="F16" i="1"/>
  <c r="E16" i="1"/>
  <c r="D16" i="1"/>
  <c r="C16" i="1"/>
  <c r="I6" i="1"/>
  <c r="H6" i="1"/>
  <c r="G6" i="1"/>
  <c r="F6" i="1"/>
  <c r="E6" i="1"/>
  <c r="D6" i="1"/>
  <c r="C6" i="1"/>
  <c r="I20" i="11"/>
  <c r="I20" i="12"/>
  <c r="I20" i="10"/>
  <c r="I17" i="11"/>
  <c r="I17" i="12"/>
  <c r="I17" i="10"/>
  <c r="I6" i="11"/>
  <c r="I6" i="12"/>
  <c r="I6" i="10"/>
  <c r="I32" i="11" l="1"/>
  <c r="I32" i="12"/>
  <c r="I33" i="12"/>
  <c r="I36" i="12" s="1"/>
  <c r="I38" i="12" s="1"/>
  <c r="I33" i="11"/>
  <c r="I36" i="11" s="1"/>
  <c r="I38" i="11" s="1"/>
  <c r="H32" i="1"/>
  <c r="I32" i="1"/>
  <c r="I12" i="10"/>
  <c r="E32" i="1"/>
  <c r="C32" i="1"/>
  <c r="F32" i="1"/>
  <c r="I33" i="10"/>
  <c r="G32" i="1"/>
  <c r="I12" i="12"/>
  <c r="D32" i="1"/>
  <c r="H12" i="1"/>
  <c r="I33" i="1"/>
  <c r="I36" i="1" s="1"/>
  <c r="I38" i="1" s="1"/>
  <c r="C12" i="1"/>
  <c r="D33" i="1"/>
  <c r="D36" i="1" s="1"/>
  <c r="D38" i="1" s="1"/>
  <c r="E33" i="1"/>
  <c r="E36" i="1" s="1"/>
  <c r="E38" i="1" s="1"/>
  <c r="F12" i="1"/>
  <c r="E12" i="1"/>
  <c r="I12" i="1"/>
  <c r="G33" i="1"/>
  <c r="G36" i="1" s="1"/>
  <c r="H33" i="1"/>
  <c r="H36" i="1" s="1"/>
  <c r="D12" i="1"/>
  <c r="I12" i="11"/>
  <c r="C33" i="1"/>
  <c r="G12" i="1"/>
  <c r="F33" i="1"/>
  <c r="F36" i="1" s="1"/>
  <c r="F38" i="1" s="1"/>
  <c r="I32" i="10"/>
  <c r="G38" i="1" l="1"/>
  <c r="H38" i="1"/>
  <c r="I36" i="10"/>
  <c r="C36" i="1"/>
  <c r="C35" i="12"/>
  <c r="C34" i="12"/>
  <c r="C35" i="11"/>
  <c r="C34" i="11"/>
  <c r="C38" i="1" l="1"/>
  <c r="I38" i="10"/>
  <c r="G20" i="11"/>
  <c r="H20" i="11"/>
  <c r="G20" i="12"/>
  <c r="G20" i="10"/>
  <c r="H20" i="10"/>
  <c r="G17" i="11"/>
  <c r="H17" i="11"/>
  <c r="G17" i="12"/>
  <c r="G17" i="10"/>
  <c r="H17" i="10"/>
  <c r="G16" i="11"/>
  <c r="H16" i="11"/>
  <c r="G16" i="12"/>
  <c r="G16" i="10"/>
  <c r="H16" i="10"/>
  <c r="G6" i="11"/>
  <c r="H6" i="11"/>
  <c r="G6" i="12"/>
  <c r="G6" i="10"/>
  <c r="H6" i="10"/>
  <c r="G32" i="12" l="1"/>
  <c r="H32" i="11"/>
  <c r="G32" i="11"/>
  <c r="G33" i="12"/>
  <c r="G36" i="12" s="1"/>
  <c r="H33" i="11"/>
  <c r="H36" i="11" s="1"/>
  <c r="G33" i="11"/>
  <c r="G36" i="11" s="1"/>
  <c r="H32" i="10"/>
  <c r="H12" i="10"/>
  <c r="G12" i="12"/>
  <c r="H12" i="11"/>
  <c r="H33" i="10"/>
  <c r="G12" i="11"/>
  <c r="G33" i="10"/>
  <c r="G32" i="10"/>
  <c r="G12" i="10"/>
  <c r="G38" i="12" l="1"/>
  <c r="H38" i="11"/>
  <c r="G38" i="11"/>
  <c r="H36" i="10"/>
  <c r="G36" i="10"/>
  <c r="F20" i="12"/>
  <c r="E20" i="12"/>
  <c r="D20" i="12"/>
  <c r="C20" i="12"/>
  <c r="F17" i="12"/>
  <c r="E17" i="12"/>
  <c r="D17" i="12"/>
  <c r="C17" i="12"/>
  <c r="F16" i="12"/>
  <c r="E16" i="12"/>
  <c r="D16" i="12"/>
  <c r="C16" i="12"/>
  <c r="F6" i="12"/>
  <c r="E6" i="12"/>
  <c r="D6" i="12"/>
  <c r="C6" i="12"/>
  <c r="F20" i="11"/>
  <c r="E20" i="11"/>
  <c r="D20" i="11"/>
  <c r="C20" i="11"/>
  <c r="F17" i="11"/>
  <c r="E17" i="11"/>
  <c r="D17" i="11"/>
  <c r="C17" i="11"/>
  <c r="F16" i="11"/>
  <c r="E16" i="11"/>
  <c r="D16" i="11"/>
  <c r="C16" i="11"/>
  <c r="F6" i="11"/>
  <c r="E6" i="11"/>
  <c r="D6" i="11"/>
  <c r="C6" i="11"/>
  <c r="F20" i="10"/>
  <c r="E20" i="10"/>
  <c r="D20" i="10"/>
  <c r="C20" i="10"/>
  <c r="F17" i="10"/>
  <c r="E17" i="10"/>
  <c r="D17" i="10"/>
  <c r="C17" i="10"/>
  <c r="F16" i="10"/>
  <c r="E16" i="10"/>
  <c r="D16" i="10"/>
  <c r="C16" i="10"/>
  <c r="F6" i="10"/>
  <c r="E6" i="10"/>
  <c r="D6" i="10"/>
  <c r="C6" i="10"/>
  <c r="D33" i="11" l="1"/>
  <c r="D36" i="11" s="1"/>
  <c r="D38" i="11" s="1"/>
  <c r="D32" i="11"/>
  <c r="D32" i="12"/>
  <c r="E33" i="12"/>
  <c r="E36" i="12" s="1"/>
  <c r="E38" i="12" s="1"/>
  <c r="E32" i="12"/>
  <c r="D33" i="12"/>
  <c r="D36" i="12" s="1"/>
  <c r="D38" i="12" s="1"/>
  <c r="F33" i="12"/>
  <c r="F36" i="12" s="1"/>
  <c r="F38" i="12" s="1"/>
  <c r="F32" i="12"/>
  <c r="E33" i="11"/>
  <c r="E36" i="11" s="1"/>
  <c r="E38" i="11" s="1"/>
  <c r="F33" i="11"/>
  <c r="F36" i="11" s="1"/>
  <c r="F38" i="11" s="1"/>
  <c r="E32" i="11"/>
  <c r="F32" i="11"/>
  <c r="C32" i="10"/>
  <c r="C12" i="12"/>
  <c r="D12" i="11"/>
  <c r="G38" i="10"/>
  <c r="H38" i="10"/>
  <c r="C33" i="11"/>
  <c r="C33" i="10"/>
  <c r="C32" i="12"/>
  <c r="C33" i="12"/>
  <c r="C32" i="11"/>
  <c r="C12" i="11"/>
  <c r="D33" i="10"/>
  <c r="E33" i="10"/>
  <c r="D32" i="10"/>
  <c r="E32" i="10"/>
  <c r="F33" i="10"/>
  <c r="F32" i="10"/>
  <c r="E12" i="10"/>
  <c r="F12" i="10"/>
  <c r="D12" i="12"/>
  <c r="E12" i="12"/>
  <c r="F12" i="12"/>
  <c r="E12" i="11"/>
  <c r="F12" i="11"/>
  <c r="C12" i="10"/>
  <c r="D12" i="10"/>
  <c r="C36" i="11" l="1"/>
  <c r="C38" i="11" s="1"/>
  <c r="E36" i="10"/>
  <c r="D36" i="10"/>
  <c r="C36" i="12"/>
  <c r="C36" i="10"/>
  <c r="F36" i="10"/>
  <c r="C38" i="12" l="1"/>
  <c r="C38" i="10"/>
  <c r="D38" i="10"/>
  <c r="F38" i="10"/>
  <c r="E38" i="10"/>
  <c r="H39" i="1"/>
  <c r="H6" i="12" l="1"/>
  <c r="H17" i="12"/>
  <c r="H20" i="12" l="1"/>
  <c r="H32" i="12" s="1"/>
  <c r="H16" i="12"/>
  <c r="H12" i="12"/>
  <c r="H33" i="12" l="1"/>
  <c r="H36" i="12" s="1"/>
  <c r="H38" i="12" l="1"/>
</calcChain>
</file>

<file path=xl/sharedStrings.xml><?xml version="1.0" encoding="utf-8"?>
<sst xmlns="http://schemas.openxmlformats.org/spreadsheetml/2006/main" count="276" uniqueCount="75">
  <si>
    <t>S.No.</t>
  </si>
  <si>
    <t>Item</t>
  </si>
  <si>
    <t>Agriculture, forestry and fishing</t>
  </si>
  <si>
    <t>Mining and quarrying</t>
  </si>
  <si>
    <t>Manufacturing</t>
  </si>
  <si>
    <t>Electricity, gas, water supply &amp; other utility services</t>
  </si>
  <si>
    <t>Construction</t>
  </si>
  <si>
    <t>Trade, repair, hotels and restaurants</t>
  </si>
  <si>
    <t>Trade &amp; repair services</t>
  </si>
  <si>
    <t>Hotels &amp; restaurants</t>
  </si>
  <si>
    <t>Transport, storage, communication &amp; services related to broadcasting</t>
  </si>
  <si>
    <t>Railways</t>
  </si>
  <si>
    <t>Road transport</t>
  </si>
  <si>
    <t>Water transport</t>
  </si>
  <si>
    <t>Air transport</t>
  </si>
  <si>
    <t>Services incidental to transport</t>
  </si>
  <si>
    <t>Storage</t>
  </si>
  <si>
    <t>Communication &amp; services related to broadcasting</t>
  </si>
  <si>
    <t>Financial services</t>
  </si>
  <si>
    <t>Real estate, ownership of dwelling &amp; professional services</t>
  </si>
  <si>
    <t>Other services</t>
  </si>
  <si>
    <t>2011-12</t>
  </si>
  <si>
    <t>2012-13</t>
  </si>
  <si>
    <t>2013-14</t>
  </si>
  <si>
    <t>Subsidies on products</t>
  </si>
  <si>
    <t>Taxes on Products</t>
  </si>
  <si>
    <t>1.</t>
  </si>
  <si>
    <t>12.</t>
  </si>
  <si>
    <t>Primary</t>
  </si>
  <si>
    <t>Secondary</t>
  </si>
  <si>
    <t>Tertiary</t>
  </si>
  <si>
    <r>
      <t>2.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</si>
  <si>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3.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</si>
  <si>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4.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</si>
  <si>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5.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</si>
  <si>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6.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</si>
  <si>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7.</t>
    </r>
    <r>
      <rPr>
        <sz val="7"/>
        <rFont val="Times New Roman"/>
        <family val="1"/>
      </rPr>
      <t xml:space="preserve">      </t>
    </r>
    <r>
      <rPr>
        <sz val="11"/>
        <rFont val="Times New Roman"/>
        <family val="1"/>
      </rPr>
      <t> </t>
    </r>
  </si>
  <si>
    <r>
      <t>8.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</si>
  <si>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9.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</si>
  <si>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10.</t>
    </r>
    <r>
      <rPr>
        <sz val="7"/>
        <rFont val="Times New Roman"/>
        <family val="1"/>
      </rPr>
      <t xml:space="preserve">  </t>
    </r>
    <r>
      <rPr>
        <sz val="12"/>
        <rFont val="Times New Roman"/>
        <family val="1"/>
      </rPr>
      <t> </t>
    </r>
  </si>
  <si>
    <r>
      <t>11.</t>
    </r>
    <r>
      <rPr>
        <sz val="7"/>
        <rFont val="Times New Roman"/>
        <family val="1"/>
      </rPr>
      <t xml:space="preserve">  </t>
    </r>
    <r>
      <rPr>
        <sz val="12"/>
        <rFont val="Times New Roman"/>
        <family val="1"/>
      </rPr>
      <t> </t>
    </r>
  </si>
  <si>
    <t>TOTAL GSVA at basic prices</t>
  </si>
  <si>
    <t>Population ('00)</t>
  </si>
  <si>
    <t>13.</t>
  </si>
  <si>
    <t>14.</t>
  </si>
  <si>
    <t>15.</t>
  </si>
  <si>
    <t>16.</t>
  </si>
  <si>
    <t>17.</t>
  </si>
  <si>
    <t>Gross State Value Added by economic activity at current prices</t>
  </si>
  <si>
    <t>Gross State Value Added by economic activity at constant (2011-12) prices</t>
  </si>
  <si>
    <t>Net State Value Added by economic activity at current prices</t>
  </si>
  <si>
    <t>TOTAL NSVA at basic prices</t>
  </si>
  <si>
    <t>Net State Value Added by economic activity at constant (2011-12) prices</t>
  </si>
  <si>
    <t>State :</t>
  </si>
  <si>
    <t>Public administration</t>
  </si>
  <si>
    <t>Gross State Domestic Product</t>
  </si>
  <si>
    <t>2014-15</t>
  </si>
  <si>
    <t>(Rs. in lakh)</t>
  </si>
  <si>
    <t>Per Capita GSDP (Rs.)</t>
  </si>
  <si>
    <t>Crops</t>
  </si>
  <si>
    <t>Livestock</t>
  </si>
  <si>
    <t>Forestry and logging</t>
  </si>
  <si>
    <t>Fishing and aquaculture</t>
  </si>
  <si>
    <t>Net State Domestic Product</t>
  </si>
  <si>
    <t>Per Capita NSDP (Rs.)</t>
  </si>
  <si>
    <t>2015-16</t>
  </si>
  <si>
    <t>Manipur</t>
  </si>
  <si>
    <t>2016-17</t>
  </si>
  <si>
    <t>2017-18</t>
  </si>
  <si>
    <t>2018-19</t>
  </si>
  <si>
    <t>2019-20</t>
  </si>
  <si>
    <t>2020-21</t>
  </si>
  <si>
    <t>2021-22</t>
  </si>
  <si>
    <t>2022-23</t>
  </si>
  <si>
    <t>Source:  Directorate of Economics &amp; Statistics of respective State Governments.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</si>
</sst>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7"/>
      <name val="Times New Roman"/>
      <family val="1"/>
    </font>
    <font>
      <sz val="11"/>
      <name val="Times New Roman"/>
      <family val="1"/>
    </font>
    <font>
      <b/>
      <i/>
      <sz val="1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30">
    <xf numFmtId="0" fontId="0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5" fillId="0" borderId="0"/>
    <xf numFmtId="0" fontId="6" fillId="0" borderId="0"/>
    <xf numFmtId="0" fontId="5" fillId="2" borderId="2" applyNumberFormat="0" applyFont="0" applyAlignment="0" applyProtection="0"/>
    <xf numFmtId="0" fontId="6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8" fillId="2" borderId="2" applyNumberFormat="0" applyFont="0" applyAlignment="0" applyProtection="0"/>
    <xf numFmtId="0" fontId="9" fillId="0" borderId="0"/>
    <xf numFmtId="43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4" fillId="0" borderId="0"/>
  </cellStyleXfs>
  <cellXfs count="50">
    <xf numFmtId="0" fontId="0" fillId="0" borderId="0" xfId="0"/>
    <xf numFmtId="1" fontId="7" fillId="0" borderId="1" xfId="0" applyNumberFormat="1" applyFont="1" applyFill="1" applyBorder="1" applyProtection="1"/>
    <xf numFmtId="0" fontId="7" fillId="0" borderId="0" xfId="0" applyFont="1" applyFill="1" applyProtection="1">
      <protection locked="0"/>
    </xf>
    <xf numFmtId="0" fontId="7" fillId="0" borderId="1" xfId="0" applyFont="1" applyFill="1" applyBorder="1" applyProtection="1">
      <protection locked="0"/>
    </xf>
    <xf numFmtId="0" fontId="7" fillId="0" borderId="1" xfId="0" applyFont="1" applyFill="1" applyBorder="1" applyAlignment="1" applyProtection="1">
      <alignment vertical="center" wrapText="1"/>
      <protection locked="0"/>
    </xf>
    <xf numFmtId="0" fontId="7" fillId="0" borderId="0" xfId="0" applyFont="1" applyFill="1" applyBorder="1" applyProtection="1"/>
    <xf numFmtId="0" fontId="7" fillId="0" borderId="0" xfId="0" applyFont="1" applyFill="1" applyBorder="1" applyProtection="1">
      <protection locked="0"/>
    </xf>
    <xf numFmtId="1" fontId="7" fillId="0" borderId="0" xfId="0" applyNumberFormat="1" applyFont="1" applyFill="1" applyBorder="1" applyProtection="1"/>
    <xf numFmtId="1" fontId="7" fillId="0" borderId="0" xfId="0" applyNumberFormat="1" applyFont="1" applyFill="1" applyBorder="1" applyProtection="1">
      <protection locked="0"/>
    </xf>
    <xf numFmtId="0" fontId="7" fillId="0" borderId="0" xfId="0" quotePrefix="1" applyFont="1" applyFill="1" applyProtection="1">
      <protection locked="0"/>
    </xf>
    <xf numFmtId="0" fontId="1" fillId="0" borderId="0" xfId="0" applyFont="1" applyFill="1" applyAlignment="1">
      <alignment horizontal="left" vertical="center"/>
    </xf>
    <xf numFmtId="49" fontId="11" fillId="0" borderId="1" xfId="0" applyNumberFormat="1" applyFont="1" applyFill="1" applyBorder="1" applyAlignment="1" applyProtection="1">
      <alignment vertical="center" wrapText="1"/>
      <protection locked="0"/>
    </xf>
    <xf numFmtId="0" fontId="11" fillId="0" borderId="1" xfId="0" applyFont="1" applyFill="1" applyBorder="1" applyAlignment="1" applyProtection="1">
      <alignment vertical="center" wrapText="1"/>
      <protection locked="0"/>
    </xf>
    <xf numFmtId="49" fontId="12" fillId="0" borderId="1" xfId="0" applyNumberFormat="1" applyFont="1" applyFill="1" applyBorder="1" applyAlignment="1" applyProtection="1">
      <alignment vertical="center" wrapText="1"/>
    </xf>
    <xf numFmtId="0" fontId="7" fillId="0" borderId="1" xfId="0" applyFont="1" applyFill="1" applyBorder="1" applyAlignment="1" applyProtection="1">
      <alignment horizontal="left" vertical="center" wrapText="1"/>
    </xf>
    <xf numFmtId="0" fontId="7" fillId="0" borderId="0" xfId="0" applyFont="1" applyFill="1" applyProtection="1"/>
    <xf numFmtId="49" fontId="12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49" fontId="12" fillId="0" borderId="1" xfId="0" applyNumberFormat="1" applyFont="1" applyFill="1" applyBorder="1" applyAlignment="1" applyProtection="1">
      <alignment vertical="center" wrapText="1"/>
      <protection locked="0"/>
    </xf>
    <xf numFmtId="49" fontId="12" fillId="0" borderId="1" xfId="0" quotePrefix="1" applyNumberFormat="1" applyFont="1" applyFill="1" applyBorder="1" applyAlignment="1" applyProtection="1">
      <alignment vertical="center" wrapText="1"/>
    </xf>
    <xf numFmtId="1" fontId="7" fillId="0" borderId="0" xfId="0" applyNumberFormat="1" applyFont="1" applyFill="1" applyProtection="1">
      <protection locked="0"/>
    </xf>
    <xf numFmtId="0" fontId="7" fillId="0" borderId="1" xfId="0" applyFont="1" applyFill="1" applyBorder="1" applyProtection="1"/>
    <xf numFmtId="0" fontId="16" fillId="0" borderId="0" xfId="0" applyFont="1" applyFill="1" applyProtection="1">
      <protection locked="0"/>
    </xf>
    <xf numFmtId="1" fontId="7" fillId="3" borderId="1" xfId="0" applyNumberFormat="1" applyFont="1" applyFill="1" applyBorder="1" applyProtection="1">
      <protection locked="0"/>
    </xf>
    <xf numFmtId="1" fontId="7" fillId="3" borderId="1" xfId="0" applyNumberFormat="1" applyFont="1" applyFill="1" applyBorder="1" applyProtection="1"/>
    <xf numFmtId="1" fontId="7" fillId="0" borderId="1" xfId="0" applyNumberFormat="1" applyFont="1" applyFill="1" applyBorder="1" applyProtection="1">
      <protection locked="0"/>
    </xf>
    <xf numFmtId="1" fontId="17" fillId="0" borderId="1" xfId="0" applyNumberFormat="1" applyFont="1" applyFill="1" applyBorder="1" applyProtection="1"/>
    <xf numFmtId="1" fontId="7" fillId="0" borderId="1" xfId="0" applyNumberFormat="1" applyFont="1" applyFill="1" applyBorder="1" applyAlignment="1" applyProtection="1">
      <alignment vertical="center"/>
      <protection locked="0"/>
    </xf>
    <xf numFmtId="1" fontId="7" fillId="0" borderId="1" xfId="0" applyNumberFormat="1" applyFont="1" applyFill="1" applyBorder="1" applyAlignment="1" applyProtection="1">
      <alignment vertical="center"/>
    </xf>
    <xf numFmtId="2" fontId="17" fillId="0" borderId="1" xfId="0" applyNumberFormat="1" applyFont="1" applyFill="1" applyBorder="1" applyProtection="1"/>
    <xf numFmtId="1" fontId="7" fillId="0" borderId="1" xfId="0" applyNumberFormat="1" applyFont="1" applyFill="1" applyBorder="1" applyAlignment="1" applyProtection="1">
      <alignment horizontal="right"/>
    </xf>
    <xf numFmtId="0" fontId="7" fillId="0" borderId="3" xfId="0" applyFont="1" applyFill="1" applyBorder="1" applyProtection="1"/>
    <xf numFmtId="49" fontId="12" fillId="4" borderId="1" xfId="0" applyNumberFormat="1" applyFont="1" applyFill="1" applyBorder="1" applyAlignment="1" applyProtection="1">
      <alignment vertical="center" wrapText="1"/>
    </xf>
    <xf numFmtId="0" fontId="7" fillId="4" borderId="1" xfId="0" applyFont="1" applyFill="1" applyBorder="1" applyAlignment="1" applyProtection="1">
      <alignment horizontal="left" vertical="center" wrapText="1"/>
    </xf>
    <xf numFmtId="1" fontId="7" fillId="4" borderId="1" xfId="0" applyNumberFormat="1" applyFont="1" applyFill="1" applyBorder="1" applyProtection="1"/>
    <xf numFmtId="1" fontId="7" fillId="4" borderId="0" xfId="0" applyNumberFormat="1" applyFont="1" applyFill="1" applyBorder="1" applyProtection="1"/>
    <xf numFmtId="0" fontId="7" fillId="4" borderId="0" xfId="0" applyFont="1" applyFill="1" applyBorder="1" applyProtection="1"/>
    <xf numFmtId="0" fontId="7" fillId="4" borderId="0" xfId="0" applyFont="1" applyFill="1" applyBorder="1" applyProtection="1">
      <protection locked="0"/>
    </xf>
    <xf numFmtId="0" fontId="7" fillId="4" borderId="0" xfId="0" applyFont="1" applyFill="1" applyProtection="1"/>
    <xf numFmtId="49" fontId="12" fillId="4" borderId="1" xfId="0" applyNumberFormat="1" applyFont="1" applyFill="1" applyBorder="1" applyAlignment="1" applyProtection="1">
      <alignment vertical="center" wrapText="1"/>
      <protection locked="0"/>
    </xf>
    <xf numFmtId="0" fontId="15" fillId="4" borderId="1" xfId="0" applyFont="1" applyFill="1" applyBorder="1" applyAlignment="1" applyProtection="1">
      <alignment horizontal="left" vertical="center" wrapText="1"/>
      <protection locked="0"/>
    </xf>
    <xf numFmtId="1" fontId="7" fillId="4" borderId="1" xfId="0" applyNumberFormat="1" applyFont="1" applyFill="1" applyBorder="1" applyProtection="1">
      <protection locked="0"/>
    </xf>
    <xf numFmtId="1" fontId="7" fillId="4" borderId="0" xfId="0" applyNumberFormat="1" applyFont="1" applyFill="1" applyBorder="1" applyProtection="1">
      <protection locked="0"/>
    </xf>
    <xf numFmtId="0" fontId="7" fillId="4" borderId="0" xfId="0" applyFont="1" applyFill="1" applyProtection="1">
      <protection locked="0"/>
    </xf>
    <xf numFmtId="1" fontId="7" fillId="4" borderId="1" xfId="0" applyNumberFormat="1" applyFont="1" applyFill="1" applyBorder="1" applyAlignment="1" applyProtection="1">
      <alignment vertical="center"/>
    </xf>
    <xf numFmtId="49" fontId="14" fillId="4" borderId="1" xfId="0" applyNumberFormat="1" applyFont="1" applyFill="1" applyBorder="1" applyAlignment="1" applyProtection="1">
      <alignment vertical="center" wrapText="1"/>
    </xf>
    <xf numFmtId="0" fontId="7" fillId="4" borderId="1" xfId="0" applyFont="1" applyFill="1" applyBorder="1" applyAlignment="1" applyProtection="1">
      <alignment horizontal="left" vertical="top" wrapText="1"/>
    </xf>
    <xf numFmtId="0" fontId="10" fillId="4" borderId="1" xfId="0" applyFont="1" applyFill="1" applyBorder="1" applyAlignment="1" applyProtection="1">
      <alignment horizontal="left" vertical="center" wrapText="1"/>
    </xf>
    <xf numFmtId="49" fontId="12" fillId="4" borderId="1" xfId="0" quotePrefix="1" applyNumberFormat="1" applyFont="1" applyFill="1" applyBorder="1" applyAlignment="1" applyProtection="1">
      <alignment vertical="center" wrapText="1"/>
    </xf>
    <xf numFmtId="0" fontId="7" fillId="4" borderId="1" xfId="0" applyFont="1" applyFill="1" applyBorder="1" applyAlignment="1" applyProtection="1">
      <alignment vertical="center" wrapText="1"/>
      <protection locked="0"/>
    </xf>
  </cellXfs>
  <cellStyles count="530">
    <cellStyle name="Comma 2" xfId="15" xr:uid="{00000000-0005-0000-0000-000000000000}"/>
    <cellStyle name="Comma 2 2" xfId="528" xr:uid="{00000000-0005-0000-0000-000001000000}"/>
    <cellStyle name="Normal" xfId="0" builtinId="0"/>
    <cellStyle name="Normal 2" xfId="2" xr:uid="{00000000-0005-0000-0000-000003000000}"/>
    <cellStyle name="Normal 2 2" xfId="8" xr:uid="{00000000-0005-0000-0000-000004000000}"/>
    <cellStyle name="Normal 2 2 2" xfId="10" xr:uid="{00000000-0005-0000-0000-000005000000}"/>
    <cellStyle name="Normal 2 2 3" xfId="18" xr:uid="{00000000-0005-0000-0000-000006000000}"/>
    <cellStyle name="Normal 2 3" xfId="5" xr:uid="{00000000-0005-0000-0000-000007000000}"/>
    <cellStyle name="Normal 2 3 2" xfId="529" xr:uid="{00000000-0005-0000-0000-000008000000}"/>
    <cellStyle name="Normal 2 4" xfId="9" xr:uid="{00000000-0005-0000-0000-000009000000}"/>
    <cellStyle name="Normal 2 4 2" xfId="17" xr:uid="{00000000-0005-0000-0000-00000A000000}"/>
    <cellStyle name="Normal 3" xfId="1" xr:uid="{00000000-0005-0000-0000-00000B000000}"/>
    <cellStyle name="Normal 3 2" xfId="6" xr:uid="{00000000-0005-0000-0000-00000C000000}"/>
    <cellStyle name="Normal 3 2 2" xfId="11" xr:uid="{00000000-0005-0000-0000-00000D000000}"/>
    <cellStyle name="Normal 3 3" xfId="16" xr:uid="{00000000-0005-0000-0000-00000E000000}"/>
    <cellStyle name="Normal 4" xfId="3" xr:uid="{00000000-0005-0000-0000-00000F000000}"/>
    <cellStyle name="Normal 5" xfId="4" xr:uid="{00000000-0005-0000-0000-000010000000}"/>
    <cellStyle name="Normal 5 2" xfId="12" xr:uid="{00000000-0005-0000-0000-000011000000}"/>
    <cellStyle name="Normal 6" xfId="14" xr:uid="{00000000-0005-0000-0000-000012000000}"/>
    <cellStyle name="Note 2" xfId="7" xr:uid="{00000000-0005-0000-0000-000013000000}"/>
    <cellStyle name="Note 2 2" xfId="13" xr:uid="{00000000-0005-0000-0000-000014000000}"/>
    <cellStyle name="style1405592468105" xfId="19" xr:uid="{00000000-0005-0000-0000-000015000000}"/>
    <cellStyle name="style1405593752700" xfId="20" xr:uid="{00000000-0005-0000-0000-000016000000}"/>
    <cellStyle name="style1406113848636" xfId="21" xr:uid="{00000000-0005-0000-0000-000017000000}"/>
    <cellStyle name="style1406113848741" xfId="22" xr:uid="{00000000-0005-0000-0000-000018000000}"/>
    <cellStyle name="style1406113848796" xfId="23" xr:uid="{00000000-0005-0000-0000-000019000000}"/>
    <cellStyle name="style1406113848827" xfId="24" xr:uid="{00000000-0005-0000-0000-00001A000000}"/>
    <cellStyle name="style1406113848859" xfId="25" xr:uid="{00000000-0005-0000-0000-00001B000000}"/>
    <cellStyle name="style1406113848891" xfId="26" xr:uid="{00000000-0005-0000-0000-00001C000000}"/>
    <cellStyle name="style1406113848925" xfId="27" xr:uid="{00000000-0005-0000-0000-00001D000000}"/>
    <cellStyle name="style1406113848965" xfId="28" xr:uid="{00000000-0005-0000-0000-00001E000000}"/>
    <cellStyle name="style1406113848998" xfId="29" xr:uid="{00000000-0005-0000-0000-00001F000000}"/>
    <cellStyle name="style1406113849028" xfId="30" xr:uid="{00000000-0005-0000-0000-000020000000}"/>
    <cellStyle name="style1406113849058" xfId="31" xr:uid="{00000000-0005-0000-0000-000021000000}"/>
    <cellStyle name="style1406113849090" xfId="32" xr:uid="{00000000-0005-0000-0000-000022000000}"/>
    <cellStyle name="style1406113849117" xfId="33" xr:uid="{00000000-0005-0000-0000-000023000000}"/>
    <cellStyle name="style1406113849144" xfId="34" xr:uid="{00000000-0005-0000-0000-000024000000}"/>
    <cellStyle name="style1406113849183" xfId="35" xr:uid="{00000000-0005-0000-0000-000025000000}"/>
    <cellStyle name="style1406113849217" xfId="36" xr:uid="{00000000-0005-0000-0000-000026000000}"/>
    <cellStyle name="style1406113849255" xfId="37" xr:uid="{00000000-0005-0000-0000-000027000000}"/>
    <cellStyle name="style1406113849284" xfId="38" xr:uid="{00000000-0005-0000-0000-000028000000}"/>
    <cellStyle name="style1406113849311" xfId="39" xr:uid="{00000000-0005-0000-0000-000029000000}"/>
    <cellStyle name="style1406113849339" xfId="40" xr:uid="{00000000-0005-0000-0000-00002A000000}"/>
    <cellStyle name="style1406113849367" xfId="41" xr:uid="{00000000-0005-0000-0000-00002B000000}"/>
    <cellStyle name="style1406113849389" xfId="42" xr:uid="{00000000-0005-0000-0000-00002C000000}"/>
    <cellStyle name="style1406113849413" xfId="43" xr:uid="{00000000-0005-0000-0000-00002D000000}"/>
    <cellStyle name="style1406113849558" xfId="44" xr:uid="{00000000-0005-0000-0000-00002E000000}"/>
    <cellStyle name="style1406113849582" xfId="45" xr:uid="{00000000-0005-0000-0000-00002F000000}"/>
    <cellStyle name="style1406113849605" xfId="46" xr:uid="{00000000-0005-0000-0000-000030000000}"/>
    <cellStyle name="style1406113849630" xfId="47" xr:uid="{00000000-0005-0000-0000-000031000000}"/>
    <cellStyle name="style1406113849653" xfId="48" xr:uid="{00000000-0005-0000-0000-000032000000}"/>
    <cellStyle name="style1406113849674" xfId="49" xr:uid="{00000000-0005-0000-0000-000033000000}"/>
    <cellStyle name="style1406113849701" xfId="50" xr:uid="{00000000-0005-0000-0000-000034000000}"/>
    <cellStyle name="style1406113849728" xfId="51" xr:uid="{00000000-0005-0000-0000-000035000000}"/>
    <cellStyle name="style1406113849754" xfId="52" xr:uid="{00000000-0005-0000-0000-000036000000}"/>
    <cellStyle name="style1406113849781" xfId="53" xr:uid="{00000000-0005-0000-0000-000037000000}"/>
    <cellStyle name="style1406113849808" xfId="54" xr:uid="{00000000-0005-0000-0000-000038000000}"/>
    <cellStyle name="style1406113849835" xfId="55" xr:uid="{00000000-0005-0000-0000-000039000000}"/>
    <cellStyle name="style1406113849856" xfId="56" xr:uid="{00000000-0005-0000-0000-00003A000000}"/>
    <cellStyle name="style1406113849876" xfId="57" xr:uid="{00000000-0005-0000-0000-00003B000000}"/>
    <cellStyle name="style1406113849898" xfId="58" xr:uid="{00000000-0005-0000-0000-00003C000000}"/>
    <cellStyle name="style1406113849921" xfId="59" xr:uid="{00000000-0005-0000-0000-00003D000000}"/>
    <cellStyle name="style1406113849947" xfId="60" xr:uid="{00000000-0005-0000-0000-00003E000000}"/>
    <cellStyle name="style1406113849975" xfId="61" xr:uid="{00000000-0005-0000-0000-00003F000000}"/>
    <cellStyle name="style1406113850004" xfId="62" xr:uid="{00000000-0005-0000-0000-000040000000}"/>
    <cellStyle name="style1406113850027" xfId="63" xr:uid="{00000000-0005-0000-0000-000041000000}"/>
    <cellStyle name="style1406113850054" xfId="64" xr:uid="{00000000-0005-0000-0000-000042000000}"/>
    <cellStyle name="style1406113850081" xfId="65" xr:uid="{00000000-0005-0000-0000-000043000000}"/>
    <cellStyle name="style1406113850103" xfId="66" xr:uid="{00000000-0005-0000-0000-000044000000}"/>
    <cellStyle name="style1406113850129" xfId="67" xr:uid="{00000000-0005-0000-0000-000045000000}"/>
    <cellStyle name="style1406113850156" xfId="68" xr:uid="{00000000-0005-0000-0000-000046000000}"/>
    <cellStyle name="style1406113850182" xfId="69" xr:uid="{00000000-0005-0000-0000-000047000000}"/>
    <cellStyle name="style1406113850203" xfId="70" xr:uid="{00000000-0005-0000-0000-000048000000}"/>
    <cellStyle name="style1406113850224" xfId="71" xr:uid="{00000000-0005-0000-0000-000049000000}"/>
    <cellStyle name="style1406113850258" xfId="72" xr:uid="{00000000-0005-0000-0000-00004A000000}"/>
    <cellStyle name="style1406113850331" xfId="73" xr:uid="{00000000-0005-0000-0000-00004B000000}"/>
    <cellStyle name="style1406113850358" xfId="74" xr:uid="{00000000-0005-0000-0000-00004C000000}"/>
    <cellStyle name="style1406113850380" xfId="75" xr:uid="{00000000-0005-0000-0000-00004D000000}"/>
    <cellStyle name="style1406113850409" xfId="76" xr:uid="{00000000-0005-0000-0000-00004E000000}"/>
    <cellStyle name="style1406113850431" xfId="77" xr:uid="{00000000-0005-0000-0000-00004F000000}"/>
    <cellStyle name="style1406113850452" xfId="78" xr:uid="{00000000-0005-0000-0000-000050000000}"/>
    <cellStyle name="style1406113850474" xfId="79" xr:uid="{00000000-0005-0000-0000-000051000000}"/>
    <cellStyle name="style1406113850501" xfId="80" xr:uid="{00000000-0005-0000-0000-000052000000}"/>
    <cellStyle name="style1406113850522" xfId="81" xr:uid="{00000000-0005-0000-0000-000053000000}"/>
    <cellStyle name="style1406113850542" xfId="82" xr:uid="{00000000-0005-0000-0000-000054000000}"/>
    <cellStyle name="style1406113850570" xfId="83" xr:uid="{00000000-0005-0000-0000-000055000000}"/>
    <cellStyle name="style1406113850591" xfId="84" xr:uid="{00000000-0005-0000-0000-000056000000}"/>
    <cellStyle name="style1406113850614" xfId="85" xr:uid="{00000000-0005-0000-0000-000057000000}"/>
    <cellStyle name="style1406113850636" xfId="86" xr:uid="{00000000-0005-0000-0000-000058000000}"/>
    <cellStyle name="style1406113850655" xfId="87" xr:uid="{00000000-0005-0000-0000-000059000000}"/>
    <cellStyle name="style1406113850674" xfId="88" xr:uid="{00000000-0005-0000-0000-00005A000000}"/>
    <cellStyle name="style1406113850723" xfId="89" xr:uid="{00000000-0005-0000-0000-00005B000000}"/>
    <cellStyle name="style1406113850767" xfId="90" xr:uid="{00000000-0005-0000-0000-00005C000000}"/>
    <cellStyle name="style1406113850816" xfId="91" xr:uid="{00000000-0005-0000-0000-00005D000000}"/>
    <cellStyle name="style1406114189185" xfId="92" xr:uid="{00000000-0005-0000-0000-00005E000000}"/>
    <cellStyle name="style1406114189213" xfId="93" xr:uid="{00000000-0005-0000-0000-00005F000000}"/>
    <cellStyle name="style1406114189239" xfId="94" xr:uid="{00000000-0005-0000-0000-000060000000}"/>
    <cellStyle name="style1406114189259" xfId="95" xr:uid="{00000000-0005-0000-0000-000061000000}"/>
    <cellStyle name="style1406114189283" xfId="96" xr:uid="{00000000-0005-0000-0000-000062000000}"/>
    <cellStyle name="style1406114189307" xfId="97" xr:uid="{00000000-0005-0000-0000-000063000000}"/>
    <cellStyle name="style1406114189331" xfId="98" xr:uid="{00000000-0005-0000-0000-000064000000}"/>
    <cellStyle name="style1406114189356" xfId="99" xr:uid="{00000000-0005-0000-0000-000065000000}"/>
    <cellStyle name="style1406114189382" xfId="100" xr:uid="{00000000-0005-0000-0000-000066000000}"/>
    <cellStyle name="style1406114189407" xfId="101" xr:uid="{00000000-0005-0000-0000-000067000000}"/>
    <cellStyle name="style1406114189432" xfId="102" xr:uid="{00000000-0005-0000-0000-000068000000}"/>
    <cellStyle name="style1406114189459" xfId="103" xr:uid="{00000000-0005-0000-0000-000069000000}"/>
    <cellStyle name="style1406114189481" xfId="104" xr:uid="{00000000-0005-0000-0000-00006A000000}"/>
    <cellStyle name="style1406114189505" xfId="105" xr:uid="{00000000-0005-0000-0000-00006B000000}"/>
    <cellStyle name="style1406114189535" xfId="106" xr:uid="{00000000-0005-0000-0000-00006C000000}"/>
    <cellStyle name="style1406114189560" xfId="107" xr:uid="{00000000-0005-0000-0000-00006D000000}"/>
    <cellStyle name="style1406114189585" xfId="108" xr:uid="{00000000-0005-0000-0000-00006E000000}"/>
    <cellStyle name="style1406114189616" xfId="109" xr:uid="{00000000-0005-0000-0000-00006F000000}"/>
    <cellStyle name="style1406114189644" xfId="110" xr:uid="{00000000-0005-0000-0000-000070000000}"/>
    <cellStyle name="style1406114189671" xfId="111" xr:uid="{00000000-0005-0000-0000-000071000000}"/>
    <cellStyle name="style1406114189696" xfId="112" xr:uid="{00000000-0005-0000-0000-000072000000}"/>
    <cellStyle name="style1406114189716" xfId="113" xr:uid="{00000000-0005-0000-0000-000073000000}"/>
    <cellStyle name="style1406114189736" xfId="114" xr:uid="{00000000-0005-0000-0000-000074000000}"/>
    <cellStyle name="style1406114189757" xfId="115" xr:uid="{00000000-0005-0000-0000-000075000000}"/>
    <cellStyle name="style1406114189778" xfId="116" xr:uid="{00000000-0005-0000-0000-000076000000}"/>
    <cellStyle name="style1406114189799" xfId="117" xr:uid="{00000000-0005-0000-0000-000077000000}"/>
    <cellStyle name="style1406114189820" xfId="118" xr:uid="{00000000-0005-0000-0000-000078000000}"/>
    <cellStyle name="style1406114189840" xfId="119" xr:uid="{00000000-0005-0000-0000-000079000000}"/>
    <cellStyle name="style1406114189860" xfId="120" xr:uid="{00000000-0005-0000-0000-00007A000000}"/>
    <cellStyle name="style1406114189886" xfId="121" xr:uid="{00000000-0005-0000-0000-00007B000000}"/>
    <cellStyle name="style1406114189911" xfId="122" xr:uid="{00000000-0005-0000-0000-00007C000000}"/>
    <cellStyle name="style1406114189990" xfId="123" xr:uid="{00000000-0005-0000-0000-00007D000000}"/>
    <cellStyle name="style1406114190017" xfId="124" xr:uid="{00000000-0005-0000-0000-00007E000000}"/>
    <cellStyle name="style1406114190044" xfId="125" xr:uid="{00000000-0005-0000-0000-00007F000000}"/>
    <cellStyle name="style1406114190069" xfId="126" xr:uid="{00000000-0005-0000-0000-000080000000}"/>
    <cellStyle name="style1406114190088" xfId="127" xr:uid="{00000000-0005-0000-0000-000081000000}"/>
    <cellStyle name="style1406114190108" xfId="128" xr:uid="{00000000-0005-0000-0000-000082000000}"/>
    <cellStyle name="style1406114190127" xfId="129" xr:uid="{00000000-0005-0000-0000-000083000000}"/>
    <cellStyle name="style1406114190148" xfId="130" xr:uid="{00000000-0005-0000-0000-000084000000}"/>
    <cellStyle name="style1406114190171" xfId="131" xr:uid="{00000000-0005-0000-0000-000085000000}"/>
    <cellStyle name="style1406114190195" xfId="132" xr:uid="{00000000-0005-0000-0000-000086000000}"/>
    <cellStyle name="style1406114190219" xfId="133" xr:uid="{00000000-0005-0000-0000-000087000000}"/>
    <cellStyle name="style1406114190238" xfId="134" xr:uid="{00000000-0005-0000-0000-000088000000}"/>
    <cellStyle name="style1406114190262" xfId="135" xr:uid="{00000000-0005-0000-0000-000089000000}"/>
    <cellStyle name="style1406114190285" xfId="136" xr:uid="{00000000-0005-0000-0000-00008A000000}"/>
    <cellStyle name="style1406114190303" xfId="137" xr:uid="{00000000-0005-0000-0000-00008B000000}"/>
    <cellStyle name="style1406114190327" xfId="138" xr:uid="{00000000-0005-0000-0000-00008C000000}"/>
    <cellStyle name="style1406114190351" xfId="139" xr:uid="{00000000-0005-0000-0000-00008D000000}"/>
    <cellStyle name="style1406114190375" xfId="140" xr:uid="{00000000-0005-0000-0000-00008E000000}"/>
    <cellStyle name="style1406114190395" xfId="141" xr:uid="{00000000-0005-0000-0000-00008F000000}"/>
    <cellStyle name="style1406114190415" xfId="142" xr:uid="{00000000-0005-0000-0000-000090000000}"/>
    <cellStyle name="style1406114190439" xfId="143" xr:uid="{00000000-0005-0000-0000-000091000000}"/>
    <cellStyle name="style1406114190464" xfId="144" xr:uid="{00000000-0005-0000-0000-000092000000}"/>
    <cellStyle name="style1406114190487" xfId="145" xr:uid="{00000000-0005-0000-0000-000093000000}"/>
    <cellStyle name="style1406114190507" xfId="146" xr:uid="{00000000-0005-0000-0000-000094000000}"/>
    <cellStyle name="style1406114190534" xfId="147" xr:uid="{00000000-0005-0000-0000-000095000000}"/>
    <cellStyle name="style1406114190553" xfId="148" xr:uid="{00000000-0005-0000-0000-000096000000}"/>
    <cellStyle name="style1406114190571" xfId="149" xr:uid="{00000000-0005-0000-0000-000097000000}"/>
    <cellStyle name="style1406114190588" xfId="150" xr:uid="{00000000-0005-0000-0000-000098000000}"/>
    <cellStyle name="style1406114190609" xfId="151" xr:uid="{00000000-0005-0000-0000-000099000000}"/>
    <cellStyle name="style1406114190628" xfId="152" xr:uid="{00000000-0005-0000-0000-00009A000000}"/>
    <cellStyle name="style1406114190647" xfId="153" xr:uid="{00000000-0005-0000-0000-00009B000000}"/>
    <cellStyle name="style1406114190666" xfId="154" xr:uid="{00000000-0005-0000-0000-00009C000000}"/>
    <cellStyle name="style1406114190687" xfId="155" xr:uid="{00000000-0005-0000-0000-00009D000000}"/>
    <cellStyle name="style1406114190844" xfId="156" xr:uid="{00000000-0005-0000-0000-00009E000000}"/>
    <cellStyle name="style1406114190863" xfId="157" xr:uid="{00000000-0005-0000-0000-00009F000000}"/>
    <cellStyle name="style1406114190881" xfId="158" xr:uid="{00000000-0005-0000-0000-0000A0000000}"/>
    <cellStyle name="style1406114190900" xfId="159" xr:uid="{00000000-0005-0000-0000-0000A1000000}"/>
    <cellStyle name="style1406114190959" xfId="160" xr:uid="{00000000-0005-0000-0000-0000A2000000}"/>
    <cellStyle name="style1406114191014" xfId="161" xr:uid="{00000000-0005-0000-0000-0000A3000000}"/>
    <cellStyle name="style1406114191303" xfId="162" xr:uid="{00000000-0005-0000-0000-0000A4000000}"/>
    <cellStyle name="style1406114191912" xfId="163" xr:uid="{00000000-0005-0000-0000-0000A5000000}"/>
    <cellStyle name="style1406114345186" xfId="164" xr:uid="{00000000-0005-0000-0000-0000A6000000}"/>
    <cellStyle name="style1406114345361" xfId="165" xr:uid="{00000000-0005-0000-0000-0000A7000000}"/>
    <cellStyle name="style1406114398523" xfId="166" xr:uid="{00000000-0005-0000-0000-0000A8000000}"/>
    <cellStyle name="style1406114398549" xfId="167" xr:uid="{00000000-0005-0000-0000-0000A9000000}"/>
    <cellStyle name="style1406114398571" xfId="168" xr:uid="{00000000-0005-0000-0000-0000AA000000}"/>
    <cellStyle name="style1406114398589" xfId="169" xr:uid="{00000000-0005-0000-0000-0000AB000000}"/>
    <cellStyle name="style1406114398610" xfId="170" xr:uid="{00000000-0005-0000-0000-0000AC000000}"/>
    <cellStyle name="style1406114398632" xfId="171" xr:uid="{00000000-0005-0000-0000-0000AD000000}"/>
    <cellStyle name="style1406114398654" xfId="172" xr:uid="{00000000-0005-0000-0000-0000AE000000}"/>
    <cellStyle name="style1406114398679" xfId="173" xr:uid="{00000000-0005-0000-0000-0000AF000000}"/>
    <cellStyle name="style1406114398703" xfId="174" xr:uid="{00000000-0005-0000-0000-0000B0000000}"/>
    <cellStyle name="style1406114398726" xfId="175" xr:uid="{00000000-0005-0000-0000-0000B1000000}"/>
    <cellStyle name="style1406114398750" xfId="176" xr:uid="{00000000-0005-0000-0000-0000B2000000}"/>
    <cellStyle name="style1406114398774" xfId="177" xr:uid="{00000000-0005-0000-0000-0000B3000000}"/>
    <cellStyle name="style1406114398792" xfId="178" xr:uid="{00000000-0005-0000-0000-0000B4000000}"/>
    <cellStyle name="style1406114398812" xfId="179" xr:uid="{00000000-0005-0000-0000-0000B5000000}"/>
    <cellStyle name="style1406114398835" xfId="180" xr:uid="{00000000-0005-0000-0000-0000B6000000}"/>
    <cellStyle name="style1406114398855" xfId="181" xr:uid="{00000000-0005-0000-0000-0000B7000000}"/>
    <cellStyle name="style1406114398880" xfId="182" xr:uid="{00000000-0005-0000-0000-0000B8000000}"/>
    <cellStyle name="style1406114398898" xfId="183" xr:uid="{00000000-0005-0000-0000-0000B9000000}"/>
    <cellStyle name="style1406114398922" xfId="184" xr:uid="{00000000-0005-0000-0000-0000BA000000}"/>
    <cellStyle name="style1406114398946" xfId="185" xr:uid="{00000000-0005-0000-0000-0000BB000000}"/>
    <cellStyle name="style1406114398972" xfId="186" xr:uid="{00000000-0005-0000-0000-0000BC000000}"/>
    <cellStyle name="style1406114398991" xfId="187" xr:uid="{00000000-0005-0000-0000-0000BD000000}"/>
    <cellStyle name="style1406114399009" xfId="188" xr:uid="{00000000-0005-0000-0000-0000BE000000}"/>
    <cellStyle name="style1406114399027" xfId="189" xr:uid="{00000000-0005-0000-0000-0000BF000000}"/>
    <cellStyle name="style1406114399044" xfId="190" xr:uid="{00000000-0005-0000-0000-0000C0000000}"/>
    <cellStyle name="style1406114399064" xfId="191" xr:uid="{00000000-0005-0000-0000-0000C1000000}"/>
    <cellStyle name="style1406114399083" xfId="192" xr:uid="{00000000-0005-0000-0000-0000C2000000}"/>
    <cellStyle name="style1406114399102" xfId="193" xr:uid="{00000000-0005-0000-0000-0000C3000000}"/>
    <cellStyle name="style1406114399120" xfId="194" xr:uid="{00000000-0005-0000-0000-0000C4000000}"/>
    <cellStyle name="style1406114399144" xfId="195" xr:uid="{00000000-0005-0000-0000-0000C5000000}"/>
    <cellStyle name="style1406114399167" xfId="196" xr:uid="{00000000-0005-0000-0000-0000C6000000}"/>
    <cellStyle name="style1406114399199" xfId="197" xr:uid="{00000000-0005-0000-0000-0000C7000000}"/>
    <cellStyle name="style1406114399226" xfId="198" xr:uid="{00000000-0005-0000-0000-0000C8000000}"/>
    <cellStyle name="style1406114399254" xfId="199" xr:uid="{00000000-0005-0000-0000-0000C9000000}"/>
    <cellStyle name="style1406114399277" xfId="200" xr:uid="{00000000-0005-0000-0000-0000CA000000}"/>
    <cellStyle name="style1406114399294" xfId="201" xr:uid="{00000000-0005-0000-0000-0000CB000000}"/>
    <cellStyle name="style1406114399311" xfId="202" xr:uid="{00000000-0005-0000-0000-0000CC000000}"/>
    <cellStyle name="style1406114399329" xfId="203" xr:uid="{00000000-0005-0000-0000-0000CD000000}"/>
    <cellStyle name="style1406114399348" xfId="204" xr:uid="{00000000-0005-0000-0000-0000CE000000}"/>
    <cellStyle name="style1406114399367" xfId="205" xr:uid="{00000000-0005-0000-0000-0000CF000000}"/>
    <cellStyle name="style1406114399389" xfId="206" xr:uid="{00000000-0005-0000-0000-0000D0000000}"/>
    <cellStyle name="style1406114399411" xfId="207" xr:uid="{00000000-0005-0000-0000-0000D1000000}"/>
    <cellStyle name="style1406114399490" xfId="208" xr:uid="{00000000-0005-0000-0000-0000D2000000}"/>
    <cellStyle name="style1406114399512" xfId="209" xr:uid="{00000000-0005-0000-0000-0000D3000000}"/>
    <cellStyle name="style1406114399534" xfId="210" xr:uid="{00000000-0005-0000-0000-0000D4000000}"/>
    <cellStyle name="style1406114399551" xfId="211" xr:uid="{00000000-0005-0000-0000-0000D5000000}"/>
    <cellStyle name="style1406114399576" xfId="212" xr:uid="{00000000-0005-0000-0000-0000D6000000}"/>
    <cellStyle name="style1406114399599" xfId="213" xr:uid="{00000000-0005-0000-0000-0000D7000000}"/>
    <cellStyle name="style1406114399622" xfId="214" xr:uid="{00000000-0005-0000-0000-0000D8000000}"/>
    <cellStyle name="style1406114399641" xfId="215" xr:uid="{00000000-0005-0000-0000-0000D9000000}"/>
    <cellStyle name="style1406114399662" xfId="216" xr:uid="{00000000-0005-0000-0000-0000DA000000}"/>
    <cellStyle name="style1406114399689" xfId="217" xr:uid="{00000000-0005-0000-0000-0000DB000000}"/>
    <cellStyle name="style1406114399716" xfId="218" xr:uid="{00000000-0005-0000-0000-0000DC000000}"/>
    <cellStyle name="style1406114399740" xfId="219" xr:uid="{00000000-0005-0000-0000-0000DD000000}"/>
    <cellStyle name="style1406114399758" xfId="220" xr:uid="{00000000-0005-0000-0000-0000DE000000}"/>
    <cellStyle name="style1406114399783" xfId="221" xr:uid="{00000000-0005-0000-0000-0000DF000000}"/>
    <cellStyle name="style1406114399802" xfId="222" xr:uid="{00000000-0005-0000-0000-0000E0000000}"/>
    <cellStyle name="style1406114399820" xfId="223" xr:uid="{00000000-0005-0000-0000-0000E1000000}"/>
    <cellStyle name="style1406114399839" xfId="224" xr:uid="{00000000-0005-0000-0000-0000E2000000}"/>
    <cellStyle name="style1406114399860" xfId="225" xr:uid="{00000000-0005-0000-0000-0000E3000000}"/>
    <cellStyle name="style1406114399878" xfId="226" xr:uid="{00000000-0005-0000-0000-0000E4000000}"/>
    <cellStyle name="style1406114399896" xfId="227" xr:uid="{00000000-0005-0000-0000-0000E5000000}"/>
    <cellStyle name="style1406114399914" xfId="228" xr:uid="{00000000-0005-0000-0000-0000E6000000}"/>
    <cellStyle name="style1406114399932" xfId="229" xr:uid="{00000000-0005-0000-0000-0000E7000000}"/>
    <cellStyle name="style1406114399951" xfId="230" xr:uid="{00000000-0005-0000-0000-0000E8000000}"/>
    <cellStyle name="style1406114399969" xfId="231" xr:uid="{00000000-0005-0000-0000-0000E9000000}"/>
    <cellStyle name="style1406114399987" xfId="232" xr:uid="{00000000-0005-0000-0000-0000EA000000}"/>
    <cellStyle name="style1406114400018" xfId="233" xr:uid="{00000000-0005-0000-0000-0000EB000000}"/>
    <cellStyle name="style1406114400104" xfId="234" xr:uid="{00000000-0005-0000-0000-0000EC000000}"/>
    <cellStyle name="style1406114400339" xfId="235" xr:uid="{00000000-0005-0000-0000-0000ED000000}"/>
    <cellStyle name="style1406114400806" xfId="236" xr:uid="{00000000-0005-0000-0000-0000EE000000}"/>
    <cellStyle name="style1406114440149" xfId="237" xr:uid="{00000000-0005-0000-0000-0000EF000000}"/>
    <cellStyle name="style1406114440175" xfId="238" xr:uid="{00000000-0005-0000-0000-0000F0000000}"/>
    <cellStyle name="style1406114440200" xfId="239" xr:uid="{00000000-0005-0000-0000-0000F1000000}"/>
    <cellStyle name="style1406114440219" xfId="240" xr:uid="{00000000-0005-0000-0000-0000F2000000}"/>
    <cellStyle name="style1406114440242" xfId="241" xr:uid="{00000000-0005-0000-0000-0000F3000000}"/>
    <cellStyle name="style1406114440265" xfId="242" xr:uid="{00000000-0005-0000-0000-0000F4000000}"/>
    <cellStyle name="style1406114440288" xfId="243" xr:uid="{00000000-0005-0000-0000-0000F5000000}"/>
    <cellStyle name="style1406114440311" xfId="244" xr:uid="{00000000-0005-0000-0000-0000F6000000}"/>
    <cellStyle name="style1406114440332" xfId="245" xr:uid="{00000000-0005-0000-0000-0000F7000000}"/>
    <cellStyle name="style1406114440354" xfId="246" xr:uid="{00000000-0005-0000-0000-0000F8000000}"/>
    <cellStyle name="style1406114440375" xfId="247" xr:uid="{00000000-0005-0000-0000-0000F9000000}"/>
    <cellStyle name="style1406114440396" xfId="248" xr:uid="{00000000-0005-0000-0000-0000FA000000}"/>
    <cellStyle name="style1406114440413" xfId="249" xr:uid="{00000000-0005-0000-0000-0000FB000000}"/>
    <cellStyle name="style1406114440430" xfId="250" xr:uid="{00000000-0005-0000-0000-0000FC000000}"/>
    <cellStyle name="style1406114440452" xfId="251" xr:uid="{00000000-0005-0000-0000-0000FD000000}"/>
    <cellStyle name="style1406114440470" xfId="252" xr:uid="{00000000-0005-0000-0000-0000FE000000}"/>
    <cellStyle name="style1406114440492" xfId="253" xr:uid="{00000000-0005-0000-0000-0000FF000000}"/>
    <cellStyle name="style1406114440509" xfId="254" xr:uid="{00000000-0005-0000-0000-000000010000}"/>
    <cellStyle name="style1406114440531" xfId="255" xr:uid="{00000000-0005-0000-0000-000001010000}"/>
    <cellStyle name="style1406114440552" xfId="256" xr:uid="{00000000-0005-0000-0000-000002010000}"/>
    <cellStyle name="style1406114440573" xfId="257" xr:uid="{00000000-0005-0000-0000-000003010000}"/>
    <cellStyle name="style1406114440590" xfId="258" xr:uid="{00000000-0005-0000-0000-000004010000}"/>
    <cellStyle name="style1406114440607" xfId="259" xr:uid="{00000000-0005-0000-0000-000005010000}"/>
    <cellStyle name="style1406114440624" xfId="260" xr:uid="{00000000-0005-0000-0000-000006010000}"/>
    <cellStyle name="style1406114440641" xfId="261" xr:uid="{00000000-0005-0000-0000-000007010000}"/>
    <cellStyle name="style1406114440657" xfId="262" xr:uid="{00000000-0005-0000-0000-000008010000}"/>
    <cellStyle name="style1406114440676" xfId="263" xr:uid="{00000000-0005-0000-0000-000009010000}"/>
    <cellStyle name="style1406114440693" xfId="264" xr:uid="{00000000-0005-0000-0000-00000A010000}"/>
    <cellStyle name="style1406114440711" xfId="265" xr:uid="{00000000-0005-0000-0000-00000B010000}"/>
    <cellStyle name="style1406114440733" xfId="266" xr:uid="{00000000-0005-0000-0000-00000C010000}"/>
    <cellStyle name="style1406114440756" xfId="267" xr:uid="{00000000-0005-0000-0000-00000D010000}"/>
    <cellStyle name="style1406114440778" xfId="268" xr:uid="{00000000-0005-0000-0000-00000E010000}"/>
    <cellStyle name="style1406114440801" xfId="269" xr:uid="{00000000-0005-0000-0000-00000F010000}"/>
    <cellStyle name="style1406114440831" xfId="270" xr:uid="{00000000-0005-0000-0000-000010010000}"/>
    <cellStyle name="style1406114440854" xfId="271" xr:uid="{00000000-0005-0000-0000-000011010000}"/>
    <cellStyle name="style1406114440871" xfId="272" xr:uid="{00000000-0005-0000-0000-000012010000}"/>
    <cellStyle name="style1406114440888" xfId="273" xr:uid="{00000000-0005-0000-0000-000013010000}"/>
    <cellStyle name="style1406114440905" xfId="274" xr:uid="{00000000-0005-0000-0000-000014010000}"/>
    <cellStyle name="style1406114440922" xfId="275" xr:uid="{00000000-0005-0000-0000-000015010000}"/>
    <cellStyle name="style1406114440941" xfId="276" xr:uid="{00000000-0005-0000-0000-000016010000}"/>
    <cellStyle name="style1406114440964" xfId="277" xr:uid="{00000000-0005-0000-0000-000017010000}"/>
    <cellStyle name="style1406114440986" xfId="278" xr:uid="{00000000-0005-0000-0000-000018010000}"/>
    <cellStyle name="style1406114441003" xfId="279" xr:uid="{00000000-0005-0000-0000-000019010000}"/>
    <cellStyle name="style1406114441024" xfId="280" xr:uid="{00000000-0005-0000-0000-00001A010000}"/>
    <cellStyle name="style1406114441046" xfId="281" xr:uid="{00000000-0005-0000-0000-00001B010000}"/>
    <cellStyle name="style1406114441063" xfId="282" xr:uid="{00000000-0005-0000-0000-00001C010000}"/>
    <cellStyle name="style1406114441085" xfId="283" xr:uid="{00000000-0005-0000-0000-00001D010000}"/>
    <cellStyle name="style1406114441106" xfId="284" xr:uid="{00000000-0005-0000-0000-00001E010000}"/>
    <cellStyle name="style1406114441127" xfId="285" xr:uid="{00000000-0005-0000-0000-00001F010000}"/>
    <cellStyle name="style1406114441144" xfId="286" xr:uid="{00000000-0005-0000-0000-000020010000}"/>
    <cellStyle name="style1406114441245" xfId="287" xr:uid="{00000000-0005-0000-0000-000021010000}"/>
    <cellStyle name="style1406114441267" xfId="288" xr:uid="{00000000-0005-0000-0000-000022010000}"/>
    <cellStyle name="style1406114441288" xfId="289" xr:uid="{00000000-0005-0000-0000-000023010000}"/>
    <cellStyle name="style1406114441309" xfId="290" xr:uid="{00000000-0005-0000-0000-000024010000}"/>
    <cellStyle name="style1406114441326" xfId="291" xr:uid="{00000000-0005-0000-0000-000025010000}"/>
    <cellStyle name="style1406114441350" xfId="292" xr:uid="{00000000-0005-0000-0000-000026010000}"/>
    <cellStyle name="style1406114441369" xfId="293" xr:uid="{00000000-0005-0000-0000-000027010000}"/>
    <cellStyle name="style1406114441387" xfId="294" xr:uid="{00000000-0005-0000-0000-000028010000}"/>
    <cellStyle name="style1406114441405" xfId="295" xr:uid="{00000000-0005-0000-0000-000029010000}"/>
    <cellStyle name="style1406114441425" xfId="296" xr:uid="{00000000-0005-0000-0000-00002A010000}"/>
    <cellStyle name="style1406114441444" xfId="297" xr:uid="{00000000-0005-0000-0000-00002B010000}"/>
    <cellStyle name="style1406114441462" xfId="298" xr:uid="{00000000-0005-0000-0000-00002C010000}"/>
    <cellStyle name="style1406114441479" xfId="299" xr:uid="{00000000-0005-0000-0000-00002D010000}"/>
    <cellStyle name="style1406114441496" xfId="300" xr:uid="{00000000-0005-0000-0000-00002E010000}"/>
    <cellStyle name="style1406114441514" xfId="301" xr:uid="{00000000-0005-0000-0000-00002F010000}"/>
    <cellStyle name="style1406114441532" xfId="302" xr:uid="{00000000-0005-0000-0000-000030010000}"/>
    <cellStyle name="style1406114441549" xfId="303" xr:uid="{00000000-0005-0000-0000-000031010000}"/>
    <cellStyle name="style1406114441566" xfId="304" xr:uid="{00000000-0005-0000-0000-000032010000}"/>
    <cellStyle name="style1406114441594" xfId="305" xr:uid="{00000000-0005-0000-0000-000033010000}"/>
    <cellStyle name="style1406114441626" xfId="306" xr:uid="{00000000-0005-0000-0000-000034010000}"/>
    <cellStyle name="style1406114442197" xfId="307" xr:uid="{00000000-0005-0000-0000-000035010000}"/>
    <cellStyle name="style1406114490232" xfId="308" xr:uid="{00000000-0005-0000-0000-000036010000}"/>
    <cellStyle name="style1406114490278" xfId="309" xr:uid="{00000000-0005-0000-0000-000037010000}"/>
    <cellStyle name="style1406114490860" xfId="310" xr:uid="{00000000-0005-0000-0000-000038010000}"/>
    <cellStyle name="style1406114491098" xfId="311" xr:uid="{00000000-0005-0000-0000-000039010000}"/>
    <cellStyle name="style1406114491204" xfId="312" xr:uid="{00000000-0005-0000-0000-00003A010000}"/>
    <cellStyle name="style1406114491528" xfId="313" xr:uid="{00000000-0005-0000-0000-00003B010000}"/>
    <cellStyle name="style1406114491549" xfId="314" xr:uid="{00000000-0005-0000-0000-00003C010000}"/>
    <cellStyle name="style1406114491606" xfId="315" xr:uid="{00000000-0005-0000-0000-00003D010000}"/>
    <cellStyle name="style1406114491677" xfId="316" xr:uid="{00000000-0005-0000-0000-00003E010000}"/>
    <cellStyle name="style1406182998088" xfId="317" xr:uid="{00000000-0005-0000-0000-00003F010000}"/>
    <cellStyle name="style1406182998186" xfId="318" xr:uid="{00000000-0005-0000-0000-000040010000}"/>
    <cellStyle name="style1406183036983" xfId="319" xr:uid="{00000000-0005-0000-0000-000041010000}"/>
    <cellStyle name="style1411446450504" xfId="320" xr:uid="{00000000-0005-0000-0000-000042010000}"/>
    <cellStyle name="style1411446450551" xfId="321" xr:uid="{00000000-0005-0000-0000-000043010000}"/>
    <cellStyle name="style1411446450598" xfId="322" xr:uid="{00000000-0005-0000-0000-000044010000}"/>
    <cellStyle name="style1411446450629" xfId="323" xr:uid="{00000000-0005-0000-0000-000045010000}"/>
    <cellStyle name="style1411446450660" xfId="324" xr:uid="{00000000-0005-0000-0000-000046010000}"/>
    <cellStyle name="style1411446450738" xfId="325" xr:uid="{00000000-0005-0000-0000-000047010000}"/>
    <cellStyle name="style1411446450769" xfId="326" xr:uid="{00000000-0005-0000-0000-000048010000}"/>
    <cellStyle name="style1411446450801" xfId="327" xr:uid="{00000000-0005-0000-0000-000049010000}"/>
    <cellStyle name="style1411446450847" xfId="328" xr:uid="{00000000-0005-0000-0000-00004A010000}"/>
    <cellStyle name="style1411446450879" xfId="329" xr:uid="{00000000-0005-0000-0000-00004B010000}"/>
    <cellStyle name="style1411446450910" xfId="330" xr:uid="{00000000-0005-0000-0000-00004C010000}"/>
    <cellStyle name="style1411446450957" xfId="331" xr:uid="{00000000-0005-0000-0000-00004D010000}"/>
    <cellStyle name="style1411446450988" xfId="332" xr:uid="{00000000-0005-0000-0000-00004E010000}"/>
    <cellStyle name="style1411446451019" xfId="333" xr:uid="{00000000-0005-0000-0000-00004F010000}"/>
    <cellStyle name="style1411446451050" xfId="334" xr:uid="{00000000-0005-0000-0000-000050010000}"/>
    <cellStyle name="style1411446451128" xfId="335" xr:uid="{00000000-0005-0000-0000-000051010000}"/>
    <cellStyle name="style1411446451159" xfId="336" xr:uid="{00000000-0005-0000-0000-000052010000}"/>
    <cellStyle name="style1411446451191" xfId="337" xr:uid="{00000000-0005-0000-0000-000053010000}"/>
    <cellStyle name="style1411446451206" xfId="338" xr:uid="{00000000-0005-0000-0000-000054010000}"/>
    <cellStyle name="style1411446451237" xfId="339" xr:uid="{00000000-0005-0000-0000-000055010000}"/>
    <cellStyle name="style1411446451269" xfId="340" xr:uid="{00000000-0005-0000-0000-000056010000}"/>
    <cellStyle name="style1411446451284" xfId="341" xr:uid="{00000000-0005-0000-0000-000057010000}"/>
    <cellStyle name="style1411446451315" xfId="342" xr:uid="{00000000-0005-0000-0000-000058010000}"/>
    <cellStyle name="style1411446451331" xfId="343" xr:uid="{00000000-0005-0000-0000-000059010000}"/>
    <cellStyle name="style1411446451362" xfId="344" xr:uid="{00000000-0005-0000-0000-00005A010000}"/>
    <cellStyle name="style1411446451378" xfId="345" xr:uid="{00000000-0005-0000-0000-00005B010000}"/>
    <cellStyle name="style1411446451409" xfId="346" xr:uid="{00000000-0005-0000-0000-00005C010000}"/>
    <cellStyle name="style1411446451471" xfId="347" xr:uid="{00000000-0005-0000-0000-00005D010000}"/>
    <cellStyle name="style1411446451518" xfId="348" xr:uid="{00000000-0005-0000-0000-00005E010000}"/>
    <cellStyle name="style1411446451549" xfId="349" xr:uid="{00000000-0005-0000-0000-00005F010000}"/>
    <cellStyle name="style1411446451581" xfId="350" xr:uid="{00000000-0005-0000-0000-000060010000}"/>
    <cellStyle name="style1411446451596" xfId="351" xr:uid="{00000000-0005-0000-0000-000061010000}"/>
    <cellStyle name="style1411446451627" xfId="352" xr:uid="{00000000-0005-0000-0000-000062010000}"/>
    <cellStyle name="style1411446451659" xfId="353" xr:uid="{00000000-0005-0000-0000-000063010000}"/>
    <cellStyle name="style1411446451690" xfId="354" xr:uid="{00000000-0005-0000-0000-000064010000}"/>
    <cellStyle name="style1411446451705" xfId="355" xr:uid="{00000000-0005-0000-0000-000065010000}"/>
    <cellStyle name="style1411446451721" xfId="356" xr:uid="{00000000-0005-0000-0000-000066010000}"/>
    <cellStyle name="style1411446451752" xfId="357" xr:uid="{00000000-0005-0000-0000-000067010000}"/>
    <cellStyle name="style1411446451815" xfId="358" xr:uid="{00000000-0005-0000-0000-000068010000}"/>
    <cellStyle name="style1411446451846" xfId="359" xr:uid="{00000000-0005-0000-0000-000069010000}"/>
    <cellStyle name="style1411446451877" xfId="360" xr:uid="{00000000-0005-0000-0000-00006A010000}"/>
    <cellStyle name="style1411446451893" xfId="361" xr:uid="{00000000-0005-0000-0000-00006B010000}"/>
    <cellStyle name="style1411446451924" xfId="362" xr:uid="{00000000-0005-0000-0000-00006C010000}"/>
    <cellStyle name="style1411446451955" xfId="363" xr:uid="{00000000-0005-0000-0000-00006D010000}"/>
    <cellStyle name="style1411446451971" xfId="364" xr:uid="{00000000-0005-0000-0000-00006E010000}"/>
    <cellStyle name="style1411446452002" xfId="365" xr:uid="{00000000-0005-0000-0000-00006F010000}"/>
    <cellStyle name="style1411446452033" xfId="366" xr:uid="{00000000-0005-0000-0000-000070010000}"/>
    <cellStyle name="style1411446452049" xfId="367" xr:uid="{00000000-0005-0000-0000-000071010000}"/>
    <cellStyle name="style1411446452111" xfId="368" xr:uid="{00000000-0005-0000-0000-000072010000}"/>
    <cellStyle name="style1411446452142" xfId="369" xr:uid="{00000000-0005-0000-0000-000073010000}"/>
    <cellStyle name="style1411446452158" xfId="370" xr:uid="{00000000-0005-0000-0000-000074010000}"/>
    <cellStyle name="style1411446452189" xfId="371" xr:uid="{00000000-0005-0000-0000-000075010000}"/>
    <cellStyle name="style1411446452220" xfId="372" xr:uid="{00000000-0005-0000-0000-000076010000}"/>
    <cellStyle name="style1411446452236" xfId="373" xr:uid="{00000000-0005-0000-0000-000077010000}"/>
    <cellStyle name="style1411446452267" xfId="374" xr:uid="{00000000-0005-0000-0000-000078010000}"/>
    <cellStyle name="style1411446452298" xfId="375" xr:uid="{00000000-0005-0000-0000-000079010000}"/>
    <cellStyle name="style1411446452314" xfId="376" xr:uid="{00000000-0005-0000-0000-00007A010000}"/>
    <cellStyle name="style1411446452329" xfId="377" xr:uid="{00000000-0005-0000-0000-00007B010000}"/>
    <cellStyle name="style1411446452361" xfId="378" xr:uid="{00000000-0005-0000-0000-00007C010000}"/>
    <cellStyle name="style1411446452407" xfId="379" xr:uid="{00000000-0005-0000-0000-00007D010000}"/>
    <cellStyle name="style1411446452439" xfId="380" xr:uid="{00000000-0005-0000-0000-00007E010000}"/>
    <cellStyle name="style1411446452454" xfId="381" xr:uid="{00000000-0005-0000-0000-00007F010000}"/>
    <cellStyle name="style1411446452485" xfId="382" xr:uid="{00000000-0005-0000-0000-000080010000}"/>
    <cellStyle name="style1411446452501" xfId="383" xr:uid="{00000000-0005-0000-0000-000081010000}"/>
    <cellStyle name="style1411446452532" xfId="384" xr:uid="{00000000-0005-0000-0000-000082010000}"/>
    <cellStyle name="style1411446452548" xfId="385" xr:uid="{00000000-0005-0000-0000-000083010000}"/>
    <cellStyle name="style1411446452563" xfId="386" xr:uid="{00000000-0005-0000-0000-000084010000}"/>
    <cellStyle name="style1411449801970" xfId="387" xr:uid="{00000000-0005-0000-0000-000085010000}"/>
    <cellStyle name="style1411449802014" xfId="388" xr:uid="{00000000-0005-0000-0000-000086010000}"/>
    <cellStyle name="style1411449802039" xfId="389" xr:uid="{00000000-0005-0000-0000-000087010000}"/>
    <cellStyle name="style1411449802064" xfId="390" xr:uid="{00000000-0005-0000-0000-000088010000}"/>
    <cellStyle name="style1411449802092" xfId="391" xr:uid="{00000000-0005-0000-0000-000089010000}"/>
    <cellStyle name="style1411449802118" xfId="392" xr:uid="{00000000-0005-0000-0000-00008A010000}"/>
    <cellStyle name="style1411449802516" xfId="393" xr:uid="{00000000-0005-0000-0000-00008B010000}"/>
    <cellStyle name="style1411449802578" xfId="394" xr:uid="{00000000-0005-0000-0000-00008C010000}"/>
    <cellStyle name="style1411449802602" xfId="395" xr:uid="{00000000-0005-0000-0000-00008D010000}"/>
    <cellStyle name="style1411449802628" xfId="396" xr:uid="{00000000-0005-0000-0000-00008E010000}"/>
    <cellStyle name="style1411449802695" xfId="397" xr:uid="{00000000-0005-0000-0000-00008F010000}"/>
    <cellStyle name="style1411449802719" xfId="398" xr:uid="{00000000-0005-0000-0000-000090010000}"/>
    <cellStyle name="style1411449802744" xfId="399" xr:uid="{00000000-0005-0000-0000-000091010000}"/>
    <cellStyle name="style1411449802916" xfId="400" xr:uid="{00000000-0005-0000-0000-000092010000}"/>
    <cellStyle name="style1411449802935" xfId="401" xr:uid="{00000000-0005-0000-0000-000093010000}"/>
    <cellStyle name="style1411449802987" xfId="402" xr:uid="{00000000-0005-0000-0000-000094010000}"/>
    <cellStyle name="style1411449803130" xfId="403" xr:uid="{00000000-0005-0000-0000-000095010000}"/>
    <cellStyle name="style1411449803296" xfId="404" xr:uid="{00000000-0005-0000-0000-000096010000}"/>
    <cellStyle name="style1411449803317" xfId="405" xr:uid="{00000000-0005-0000-0000-000097010000}"/>
    <cellStyle name="style1411449803337" xfId="406" xr:uid="{00000000-0005-0000-0000-000098010000}"/>
    <cellStyle name="style1411449803356" xfId="407" xr:uid="{00000000-0005-0000-0000-000099010000}"/>
    <cellStyle name="style1411449803379" xfId="408" xr:uid="{00000000-0005-0000-0000-00009A010000}"/>
    <cellStyle name="style1411449803400" xfId="409" xr:uid="{00000000-0005-0000-0000-00009B010000}"/>
    <cellStyle name="style1411449803420" xfId="410" xr:uid="{00000000-0005-0000-0000-00009C010000}"/>
    <cellStyle name="style1411449803440" xfId="411" xr:uid="{00000000-0005-0000-0000-00009D010000}"/>
    <cellStyle name="style1411449803461" xfId="412" xr:uid="{00000000-0005-0000-0000-00009E010000}"/>
    <cellStyle name="style1411449803483" xfId="413" xr:uid="{00000000-0005-0000-0000-00009F010000}"/>
    <cellStyle name="style1411449803510" xfId="414" xr:uid="{00000000-0005-0000-0000-0000A0010000}"/>
    <cellStyle name="style1411449803534" xfId="415" xr:uid="{00000000-0005-0000-0000-0000A1010000}"/>
    <cellStyle name="style1411449803554" xfId="416" xr:uid="{00000000-0005-0000-0000-0000A2010000}"/>
    <cellStyle name="style1411449803577" xfId="417" xr:uid="{00000000-0005-0000-0000-0000A3010000}"/>
    <cellStyle name="style1411451081406" xfId="418" xr:uid="{00000000-0005-0000-0000-0000A4010000}"/>
    <cellStyle name="style1411451081449" xfId="419" xr:uid="{00000000-0005-0000-0000-0000A5010000}"/>
    <cellStyle name="style1411451081472" xfId="420" xr:uid="{00000000-0005-0000-0000-0000A6010000}"/>
    <cellStyle name="style1411451081497" xfId="421" xr:uid="{00000000-0005-0000-0000-0000A7010000}"/>
    <cellStyle name="style1411451081522" xfId="422" xr:uid="{00000000-0005-0000-0000-0000A8010000}"/>
    <cellStyle name="style1411451081547" xfId="423" xr:uid="{00000000-0005-0000-0000-0000A9010000}"/>
    <cellStyle name="style1411451081953" xfId="424" xr:uid="{00000000-0005-0000-0000-0000AA010000}"/>
    <cellStyle name="style1411451082017" xfId="425" xr:uid="{00000000-0005-0000-0000-0000AB010000}"/>
    <cellStyle name="style1411451082043" xfId="426" xr:uid="{00000000-0005-0000-0000-0000AC010000}"/>
    <cellStyle name="style1411451082068" xfId="427" xr:uid="{00000000-0005-0000-0000-0000AD010000}"/>
    <cellStyle name="style1411451082091" xfId="428" xr:uid="{00000000-0005-0000-0000-0000AE010000}"/>
    <cellStyle name="style1411451082115" xfId="429" xr:uid="{00000000-0005-0000-0000-0000AF010000}"/>
    <cellStyle name="style1411451082188" xfId="430" xr:uid="{00000000-0005-0000-0000-0000B0010000}"/>
    <cellStyle name="style1411451082364" xfId="431" xr:uid="{00000000-0005-0000-0000-0000B1010000}"/>
    <cellStyle name="style1411451082383" xfId="432" xr:uid="{00000000-0005-0000-0000-0000B2010000}"/>
    <cellStyle name="style1411451082433" xfId="433" xr:uid="{00000000-0005-0000-0000-0000B3010000}"/>
    <cellStyle name="style1411451082533" xfId="434" xr:uid="{00000000-0005-0000-0000-0000B4010000}"/>
    <cellStyle name="style1411451082735" xfId="435" xr:uid="{00000000-0005-0000-0000-0000B5010000}"/>
    <cellStyle name="style1411451082754" xfId="436" xr:uid="{00000000-0005-0000-0000-0000B6010000}"/>
    <cellStyle name="style1411451082774" xfId="437" xr:uid="{00000000-0005-0000-0000-0000B7010000}"/>
    <cellStyle name="style1411451082793" xfId="438" xr:uid="{00000000-0005-0000-0000-0000B8010000}"/>
    <cellStyle name="style1411451082814" xfId="439" xr:uid="{00000000-0005-0000-0000-0000B9010000}"/>
    <cellStyle name="style1411451082834" xfId="440" xr:uid="{00000000-0005-0000-0000-0000BA010000}"/>
    <cellStyle name="style1411451082853" xfId="441" xr:uid="{00000000-0005-0000-0000-0000BB010000}"/>
    <cellStyle name="style1411451082873" xfId="442" xr:uid="{00000000-0005-0000-0000-0000BC010000}"/>
    <cellStyle name="style1411451082893" xfId="443" xr:uid="{00000000-0005-0000-0000-0000BD010000}"/>
    <cellStyle name="style1411451082912" xfId="444" xr:uid="{00000000-0005-0000-0000-0000BE010000}"/>
    <cellStyle name="style1411451082933" xfId="445" xr:uid="{00000000-0005-0000-0000-0000BF010000}"/>
    <cellStyle name="style1411451082954" xfId="446" xr:uid="{00000000-0005-0000-0000-0000C0010000}"/>
    <cellStyle name="style1411451082974" xfId="447" xr:uid="{00000000-0005-0000-0000-0000C1010000}"/>
    <cellStyle name="style1411451082993" xfId="448" xr:uid="{00000000-0005-0000-0000-0000C2010000}"/>
    <cellStyle name="style1411451083012" xfId="449" xr:uid="{00000000-0005-0000-0000-0000C3010000}"/>
    <cellStyle name="style1411542382001" xfId="450" xr:uid="{00000000-0005-0000-0000-0000C4010000}"/>
    <cellStyle name="style1411542382059" xfId="451" xr:uid="{00000000-0005-0000-0000-0000C5010000}"/>
    <cellStyle name="style1411542382094" xfId="452" xr:uid="{00000000-0005-0000-0000-0000C6010000}"/>
    <cellStyle name="style1411542382123" xfId="453" xr:uid="{00000000-0005-0000-0000-0000C7010000}"/>
    <cellStyle name="style1411542382156" xfId="454" xr:uid="{00000000-0005-0000-0000-0000C8010000}"/>
    <cellStyle name="style1411542382190" xfId="455" xr:uid="{00000000-0005-0000-0000-0000C9010000}"/>
    <cellStyle name="style1411542382225" xfId="456" xr:uid="{00000000-0005-0000-0000-0000CA010000}"/>
    <cellStyle name="style1411542382311" xfId="457" xr:uid="{00000000-0005-0000-0000-0000CB010000}"/>
    <cellStyle name="style1411542382346" xfId="458" xr:uid="{00000000-0005-0000-0000-0000CC010000}"/>
    <cellStyle name="style1411542382378" xfId="459" xr:uid="{00000000-0005-0000-0000-0000CD010000}"/>
    <cellStyle name="style1411542382409" xfId="460" xr:uid="{00000000-0005-0000-0000-0000CE010000}"/>
    <cellStyle name="style1411542382440" xfId="461" xr:uid="{00000000-0005-0000-0000-0000CF010000}"/>
    <cellStyle name="style1411542382466" xfId="462" xr:uid="{00000000-0005-0000-0000-0000D0010000}"/>
    <cellStyle name="style1411542382491" xfId="463" xr:uid="{00000000-0005-0000-0000-0000D1010000}"/>
    <cellStyle name="style1411542382523" xfId="464" xr:uid="{00000000-0005-0000-0000-0000D2010000}"/>
    <cellStyle name="style1411542382556" xfId="465" xr:uid="{00000000-0005-0000-0000-0000D3010000}"/>
    <cellStyle name="style1411542382585" xfId="466" xr:uid="{00000000-0005-0000-0000-0000D4010000}"/>
    <cellStyle name="style1411542382613" xfId="467" xr:uid="{00000000-0005-0000-0000-0000D5010000}"/>
    <cellStyle name="style1411542382701" xfId="468" xr:uid="{00000000-0005-0000-0000-0000D6010000}"/>
    <cellStyle name="style1411542382751" xfId="469" xr:uid="{00000000-0005-0000-0000-0000D7010000}"/>
    <cellStyle name="style1411542382774" xfId="470" xr:uid="{00000000-0005-0000-0000-0000D8010000}"/>
    <cellStyle name="style1411542382797" xfId="471" xr:uid="{00000000-0005-0000-0000-0000D9010000}"/>
    <cellStyle name="style1411542382821" xfId="472" xr:uid="{00000000-0005-0000-0000-0000DA010000}"/>
    <cellStyle name="style1411542382844" xfId="473" xr:uid="{00000000-0005-0000-0000-0000DB010000}"/>
    <cellStyle name="style1411542382872" xfId="474" xr:uid="{00000000-0005-0000-0000-0000DC010000}"/>
    <cellStyle name="style1411542382898" xfId="475" xr:uid="{00000000-0005-0000-0000-0000DD010000}"/>
    <cellStyle name="style1411542382921" xfId="476" xr:uid="{00000000-0005-0000-0000-0000DE010000}"/>
    <cellStyle name="style1411542382949" xfId="477" xr:uid="{00000000-0005-0000-0000-0000DF010000}"/>
    <cellStyle name="style1411542382977" xfId="478" xr:uid="{00000000-0005-0000-0000-0000E0010000}"/>
    <cellStyle name="style1411542383005" xfId="479" xr:uid="{00000000-0005-0000-0000-0000E1010000}"/>
    <cellStyle name="style1411542383036" xfId="480" xr:uid="{00000000-0005-0000-0000-0000E2010000}"/>
    <cellStyle name="style1411542383066" xfId="481" xr:uid="{00000000-0005-0000-0000-0000E3010000}"/>
    <cellStyle name="style1411542383094" xfId="482" xr:uid="{00000000-0005-0000-0000-0000E4010000}"/>
    <cellStyle name="style1411542383116" xfId="483" xr:uid="{00000000-0005-0000-0000-0000E5010000}"/>
    <cellStyle name="style1411542383137" xfId="484" xr:uid="{00000000-0005-0000-0000-0000E6010000}"/>
    <cellStyle name="style1411542383160" xfId="485" xr:uid="{00000000-0005-0000-0000-0000E7010000}"/>
    <cellStyle name="style1411542383184" xfId="486" xr:uid="{00000000-0005-0000-0000-0000E8010000}"/>
    <cellStyle name="style1411542383249" xfId="487" xr:uid="{00000000-0005-0000-0000-0000E9010000}"/>
    <cellStyle name="style1411542383276" xfId="488" xr:uid="{00000000-0005-0000-0000-0000EA010000}"/>
    <cellStyle name="style1411542383303" xfId="489" xr:uid="{00000000-0005-0000-0000-0000EB010000}"/>
    <cellStyle name="style1411542383332" xfId="490" xr:uid="{00000000-0005-0000-0000-0000EC010000}"/>
    <cellStyle name="style1411542383355" xfId="491" xr:uid="{00000000-0005-0000-0000-0000ED010000}"/>
    <cellStyle name="style1411542383382" xfId="492" xr:uid="{00000000-0005-0000-0000-0000EE010000}"/>
    <cellStyle name="style1411542383409" xfId="493" xr:uid="{00000000-0005-0000-0000-0000EF010000}"/>
    <cellStyle name="style1411542383430" xfId="494" xr:uid="{00000000-0005-0000-0000-0000F0010000}"/>
    <cellStyle name="style1411542383457" xfId="495" xr:uid="{00000000-0005-0000-0000-0000F1010000}"/>
    <cellStyle name="style1411542383483" xfId="496" xr:uid="{00000000-0005-0000-0000-0000F2010000}"/>
    <cellStyle name="style1411542383510" xfId="497" xr:uid="{00000000-0005-0000-0000-0000F3010000}"/>
    <cellStyle name="style1411542383530" xfId="498" xr:uid="{00000000-0005-0000-0000-0000F4010000}"/>
    <cellStyle name="style1411542383552" xfId="499" xr:uid="{00000000-0005-0000-0000-0000F5010000}"/>
    <cellStyle name="style1411542383579" xfId="500" xr:uid="{00000000-0005-0000-0000-0000F6010000}"/>
    <cellStyle name="style1411542383606" xfId="501" xr:uid="{00000000-0005-0000-0000-0000F7010000}"/>
    <cellStyle name="style1411542383632" xfId="502" xr:uid="{00000000-0005-0000-0000-0000F8010000}"/>
    <cellStyle name="style1411542383654" xfId="503" xr:uid="{00000000-0005-0000-0000-0000F9010000}"/>
    <cellStyle name="style1411542383684" xfId="504" xr:uid="{00000000-0005-0000-0000-0000FA010000}"/>
    <cellStyle name="style1411542383710" xfId="505" xr:uid="{00000000-0005-0000-0000-0000FB010000}"/>
    <cellStyle name="style1411542383732" xfId="506" xr:uid="{00000000-0005-0000-0000-0000FC010000}"/>
    <cellStyle name="style1411542383756" xfId="507" xr:uid="{00000000-0005-0000-0000-0000FD010000}"/>
    <cellStyle name="style1411542383790" xfId="508" xr:uid="{00000000-0005-0000-0000-0000FE010000}"/>
    <cellStyle name="style1411542383813" xfId="509" xr:uid="{00000000-0005-0000-0000-0000FF010000}"/>
    <cellStyle name="style1411542383835" xfId="510" xr:uid="{00000000-0005-0000-0000-000000020000}"/>
    <cellStyle name="style1411542383858" xfId="511" xr:uid="{00000000-0005-0000-0000-000001020000}"/>
    <cellStyle name="style1411542383881" xfId="512" xr:uid="{00000000-0005-0000-0000-000002020000}"/>
    <cellStyle name="style1411542383904" xfId="513" xr:uid="{00000000-0005-0000-0000-000003020000}"/>
    <cellStyle name="style1411542383967" xfId="514" xr:uid="{00000000-0005-0000-0000-000004020000}"/>
    <cellStyle name="style1411542383989" xfId="515" xr:uid="{00000000-0005-0000-0000-000005020000}"/>
    <cellStyle name="style1411542384009" xfId="516" xr:uid="{00000000-0005-0000-0000-000006020000}"/>
    <cellStyle name="style1411542384030" xfId="517" xr:uid="{00000000-0005-0000-0000-000007020000}"/>
    <cellStyle name="style1411542384052" xfId="518" xr:uid="{00000000-0005-0000-0000-000008020000}"/>
    <cellStyle name="style1411542384115" xfId="519" xr:uid="{00000000-0005-0000-0000-000009020000}"/>
    <cellStyle name="style1411542384148" xfId="520" xr:uid="{00000000-0005-0000-0000-00000A020000}"/>
    <cellStyle name="style1411542384169" xfId="521" xr:uid="{00000000-0005-0000-0000-00000B020000}"/>
    <cellStyle name="style1411542384188" xfId="522" xr:uid="{00000000-0005-0000-0000-00000C020000}"/>
    <cellStyle name="style1411542384208" xfId="523" xr:uid="{00000000-0005-0000-0000-00000D020000}"/>
    <cellStyle name="style1411542384227" xfId="524" xr:uid="{00000000-0005-0000-0000-00000E020000}"/>
    <cellStyle name="style1411542384246" xfId="525" xr:uid="{00000000-0005-0000-0000-00000F020000}"/>
    <cellStyle name="style1411542384273" xfId="526" xr:uid="{00000000-0005-0000-0000-000010020000}"/>
    <cellStyle name="style1411542384293" xfId="527" xr:uid="{00000000-0005-0000-0000-000011020000}"/>
  </cellStyles>
  <dxfs count="0"/>
  <tableStyles count="0" defaultTableStyle="TableStyleMedium2" defaultPivotStyle="PivotStyleMedium9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ndhra%20Pradesh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SVA_cur"/>
      <sheetName val="GSVA_const"/>
      <sheetName val="NSVA_cur"/>
      <sheetName val="NSVA_const"/>
    </sheetNames>
    <sheetDataSet>
      <sheetData sheetId="0">
        <row r="3">
          <cell r="I3" t="str">
            <v>As on 01.08.2024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W39"/>
  <sheetViews>
    <sheetView tabSelected="1" zoomScale="77" zoomScaleNormal="77" zoomScaleSheetLayoutView="100" workbookViewId="0">
      <pane xSplit="2" ySplit="5" topLeftCell="C6" activePane="bottomRight" state="frozen"/>
      <selection activeCell="A40" sqref="A40:XFD174"/>
      <selection pane="topRight" activeCell="A40" sqref="A40:XFD174"/>
      <selection pane="bottomLeft" activeCell="A40" sqref="A40:XFD174"/>
      <selection pane="bottomRight" activeCell="AJ17" sqref="AJ17"/>
    </sheetView>
  </sheetViews>
  <sheetFormatPr defaultColWidth="8.85546875" defaultRowHeight="15" x14ac:dyDescent="0.25"/>
  <cols>
    <col min="1" max="1" width="11" style="2" customWidth="1"/>
    <col min="2" max="2" width="44" style="2" customWidth="1"/>
    <col min="3" max="5" width="10.7109375" style="2" customWidth="1"/>
    <col min="6" max="7" width="10.7109375" style="6" customWidth="1"/>
    <col min="8" max="14" width="11.85546875" style="5" customWidth="1"/>
    <col min="15" max="42" width="9.140625" style="6" customWidth="1"/>
    <col min="43" max="43" width="12.42578125" style="6" customWidth="1"/>
    <col min="44" max="65" width="9.140625" style="6" customWidth="1"/>
    <col min="66" max="66" width="12.140625" style="6" customWidth="1"/>
    <col min="67" max="70" width="9.140625" style="6" customWidth="1"/>
    <col min="71" max="75" width="9.140625" style="6" hidden="1" customWidth="1"/>
    <col min="76" max="76" width="9.140625" style="6" customWidth="1"/>
    <col min="77" max="81" width="9.140625" style="6" hidden="1" customWidth="1"/>
    <col min="82" max="82" width="9.140625" style="6" customWidth="1"/>
    <col min="83" max="87" width="9.140625" style="6" hidden="1" customWidth="1"/>
    <col min="88" max="88" width="9.140625" style="6" customWidth="1"/>
    <col min="89" max="93" width="9.140625" style="6" hidden="1" customWidth="1"/>
    <col min="94" max="94" width="9.140625" style="6" customWidth="1"/>
    <col min="95" max="99" width="9.140625" style="6" hidden="1" customWidth="1"/>
    <col min="100" max="100" width="9.140625" style="5" customWidth="1"/>
    <col min="101" max="105" width="9.140625" style="5" hidden="1" customWidth="1"/>
    <col min="106" max="106" width="9.140625" style="5" customWidth="1"/>
    <col min="107" max="111" width="9.140625" style="5" hidden="1" customWidth="1"/>
    <col min="112" max="112" width="9.140625" style="5" customWidth="1"/>
    <col min="113" max="117" width="9.140625" style="5" hidden="1" customWidth="1"/>
    <col min="118" max="118" width="9.140625" style="5" customWidth="1"/>
    <col min="119" max="148" width="9.140625" style="6" customWidth="1"/>
    <col min="149" max="149" width="9.140625" style="6" hidden="1" customWidth="1"/>
    <col min="150" max="157" width="9.140625" style="6" customWidth="1"/>
    <col min="158" max="158" width="9.140625" style="6" hidden="1" customWidth="1"/>
    <col min="159" max="163" width="9.140625" style="6" customWidth="1"/>
    <col min="164" max="164" width="9.140625" style="6" hidden="1" customWidth="1"/>
    <col min="165" max="174" width="9.140625" style="6" customWidth="1"/>
    <col min="175" max="178" width="8.85546875" style="6"/>
    <col min="179" max="179" width="12.7109375" style="6" bestFit="1" customWidth="1"/>
    <col min="180" max="16384" width="8.85546875" style="2"/>
  </cols>
  <sheetData>
    <row r="1" spans="1:179" ht="18.75" x14ac:dyDescent="0.3">
      <c r="A1" s="2" t="s">
        <v>53</v>
      </c>
      <c r="B1" s="22" t="s">
        <v>66</v>
      </c>
    </row>
    <row r="2" spans="1:179" ht="15.75" x14ac:dyDescent="0.25">
      <c r="A2" s="10" t="s">
        <v>48</v>
      </c>
      <c r="I2" s="5" t="str">
        <f>[1]GSVA_cur!$I$3</f>
        <v>As on 01.08.2024</v>
      </c>
    </row>
    <row r="3" spans="1:179" ht="15.75" x14ac:dyDescent="0.25">
      <c r="A3" s="10"/>
      <c r="C3" s="20"/>
      <c r="D3" s="20"/>
      <c r="E3" s="20"/>
      <c r="F3" s="20"/>
      <c r="G3" s="20"/>
    </row>
    <row r="4" spans="1:179" ht="15.75" x14ac:dyDescent="0.25">
      <c r="A4" s="10"/>
      <c r="E4" s="9"/>
      <c r="F4" s="9" t="s">
        <v>57</v>
      </c>
      <c r="G4" s="9"/>
    </row>
    <row r="5" spans="1:179" ht="15.75" x14ac:dyDescent="0.25">
      <c r="A5" s="11" t="s">
        <v>0</v>
      </c>
      <c r="B5" s="12" t="s">
        <v>1</v>
      </c>
      <c r="C5" s="3" t="s">
        <v>21</v>
      </c>
      <c r="D5" s="3" t="s">
        <v>22</v>
      </c>
      <c r="E5" s="3" t="s">
        <v>23</v>
      </c>
      <c r="F5" s="3" t="s">
        <v>56</v>
      </c>
      <c r="G5" s="3" t="s">
        <v>65</v>
      </c>
      <c r="H5" s="21" t="s">
        <v>67</v>
      </c>
      <c r="I5" s="21" t="s">
        <v>68</v>
      </c>
      <c r="J5" s="21" t="s">
        <v>69</v>
      </c>
      <c r="K5" s="21" t="s">
        <v>70</v>
      </c>
      <c r="L5" s="21" t="s">
        <v>71</v>
      </c>
      <c r="M5" s="31" t="s">
        <v>72</v>
      </c>
      <c r="N5" s="31" t="s">
        <v>73</v>
      </c>
    </row>
    <row r="6" spans="1:179" s="38" customFormat="1" ht="15.75" x14ac:dyDescent="0.25">
      <c r="A6" s="32" t="s">
        <v>26</v>
      </c>
      <c r="B6" s="33" t="s">
        <v>2</v>
      </c>
      <c r="C6" s="34">
        <f>C7+C8+C9+C10</f>
        <v>251622.58</v>
      </c>
      <c r="D6" s="34">
        <f t="shared" ref="D6:N6" si="0">D7+D8+D9+D10</f>
        <v>297164.76</v>
      </c>
      <c r="E6" s="34">
        <f t="shared" si="0"/>
        <v>348747.66</v>
      </c>
      <c r="F6" s="34">
        <f t="shared" si="0"/>
        <v>400433</v>
      </c>
      <c r="G6" s="34">
        <f t="shared" si="0"/>
        <v>397568</v>
      </c>
      <c r="H6" s="34">
        <f t="shared" si="0"/>
        <v>419897</v>
      </c>
      <c r="I6" s="34">
        <f t="shared" si="0"/>
        <v>673554</v>
      </c>
      <c r="J6" s="34">
        <f t="shared" si="0"/>
        <v>725622</v>
      </c>
      <c r="K6" s="34">
        <f t="shared" si="0"/>
        <v>756921</v>
      </c>
      <c r="L6" s="34">
        <f t="shared" si="0"/>
        <v>801394</v>
      </c>
      <c r="M6" s="34">
        <f t="shared" si="0"/>
        <v>877910</v>
      </c>
      <c r="N6" s="34">
        <f t="shared" si="0"/>
        <v>825406</v>
      </c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6"/>
      <c r="FU6" s="36"/>
      <c r="FV6" s="36"/>
      <c r="FW6" s="37"/>
    </row>
    <row r="7" spans="1:179" ht="15.75" x14ac:dyDescent="0.25">
      <c r="A7" s="16">
        <v>1.1000000000000001</v>
      </c>
      <c r="B7" s="17" t="s">
        <v>59</v>
      </c>
      <c r="C7" s="23">
        <v>137771.57999999999</v>
      </c>
      <c r="D7" s="23">
        <v>168582.76</v>
      </c>
      <c r="E7" s="23">
        <v>205623.48</v>
      </c>
      <c r="F7" s="23">
        <v>248051</v>
      </c>
      <c r="G7" s="23">
        <v>235995</v>
      </c>
      <c r="H7" s="1">
        <v>224997</v>
      </c>
      <c r="I7" s="1">
        <v>450711</v>
      </c>
      <c r="J7" s="1">
        <v>509503</v>
      </c>
      <c r="K7" s="1">
        <v>544732</v>
      </c>
      <c r="L7" s="1">
        <v>594724</v>
      </c>
      <c r="M7" s="1">
        <v>654831</v>
      </c>
      <c r="N7" s="1">
        <v>592994</v>
      </c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5"/>
      <c r="FU7" s="5"/>
      <c r="FV7" s="5"/>
    </row>
    <row r="8" spans="1:179" ht="15.75" x14ac:dyDescent="0.25">
      <c r="A8" s="16">
        <v>1.2</v>
      </c>
      <c r="B8" s="17" t="s">
        <v>60</v>
      </c>
      <c r="C8" s="23">
        <v>52587</v>
      </c>
      <c r="D8" s="23">
        <v>58268</v>
      </c>
      <c r="E8" s="23">
        <v>67294.080000000002</v>
      </c>
      <c r="F8" s="23">
        <v>73744</v>
      </c>
      <c r="G8" s="23">
        <v>80879</v>
      </c>
      <c r="H8" s="1">
        <v>84455</v>
      </c>
      <c r="I8" s="1">
        <v>96785</v>
      </c>
      <c r="J8" s="1">
        <v>95040</v>
      </c>
      <c r="K8" s="1">
        <v>103225</v>
      </c>
      <c r="L8" s="1">
        <v>109680</v>
      </c>
      <c r="M8" s="1">
        <v>120137</v>
      </c>
      <c r="N8" s="1">
        <v>122813</v>
      </c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5"/>
      <c r="FU8" s="5"/>
      <c r="FV8" s="5"/>
    </row>
    <row r="9" spans="1:179" ht="15.75" x14ac:dyDescent="0.25">
      <c r="A9" s="16">
        <v>1.3</v>
      </c>
      <c r="B9" s="17" t="s">
        <v>61</v>
      </c>
      <c r="C9" s="23">
        <v>42183</v>
      </c>
      <c r="D9" s="23">
        <v>43885</v>
      </c>
      <c r="E9" s="23">
        <v>41994</v>
      </c>
      <c r="F9" s="23">
        <v>43083</v>
      </c>
      <c r="G9" s="23">
        <v>40811</v>
      </c>
      <c r="H9" s="1">
        <v>67973</v>
      </c>
      <c r="I9" s="1">
        <v>76918</v>
      </c>
      <c r="J9" s="1">
        <v>65258</v>
      </c>
      <c r="K9" s="1">
        <v>56033</v>
      </c>
      <c r="L9" s="1">
        <v>38562</v>
      </c>
      <c r="M9" s="1">
        <v>40371</v>
      </c>
      <c r="N9" s="1">
        <v>45067</v>
      </c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5"/>
      <c r="FU9" s="5"/>
      <c r="FV9" s="5"/>
    </row>
    <row r="10" spans="1:179" ht="15.75" x14ac:dyDescent="0.25">
      <c r="A10" s="16">
        <v>1.4</v>
      </c>
      <c r="B10" s="17" t="s">
        <v>62</v>
      </c>
      <c r="C10" s="23">
        <v>19081</v>
      </c>
      <c r="D10" s="23">
        <v>26429</v>
      </c>
      <c r="E10" s="23">
        <v>33836.1</v>
      </c>
      <c r="F10" s="23">
        <v>35555</v>
      </c>
      <c r="G10" s="23">
        <v>39883</v>
      </c>
      <c r="H10" s="1">
        <v>42472</v>
      </c>
      <c r="I10" s="1">
        <v>49140</v>
      </c>
      <c r="J10" s="1">
        <v>55821</v>
      </c>
      <c r="K10" s="1">
        <v>52931</v>
      </c>
      <c r="L10" s="1">
        <v>58428</v>
      </c>
      <c r="M10" s="1">
        <v>62571</v>
      </c>
      <c r="N10" s="1">
        <v>64532</v>
      </c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5"/>
      <c r="FU10" s="5"/>
      <c r="FV10" s="5"/>
    </row>
    <row r="11" spans="1:179" ht="15.75" x14ac:dyDescent="0.25">
      <c r="A11" s="18" t="s">
        <v>31</v>
      </c>
      <c r="B11" s="17" t="s">
        <v>3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3087</v>
      </c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5"/>
      <c r="FU11" s="5"/>
      <c r="FV11" s="5"/>
    </row>
    <row r="12" spans="1:179" s="43" customFormat="1" ht="15.75" x14ac:dyDescent="0.25">
      <c r="A12" s="39"/>
      <c r="B12" s="40" t="s">
        <v>28</v>
      </c>
      <c r="C12" s="41">
        <f>C6+C11</f>
        <v>251622.58</v>
      </c>
      <c r="D12" s="41">
        <f t="shared" ref="D12" si="1">D6+D11</f>
        <v>297164.76</v>
      </c>
      <c r="E12" s="41">
        <f>E6+E11</f>
        <v>348747.66</v>
      </c>
      <c r="F12" s="41">
        <f>F6+F11</f>
        <v>400433</v>
      </c>
      <c r="G12" s="41">
        <f t="shared" ref="G12:N12" si="2">G6+G11</f>
        <v>397568</v>
      </c>
      <c r="H12" s="41">
        <f t="shared" si="2"/>
        <v>419897</v>
      </c>
      <c r="I12" s="41">
        <f t="shared" si="2"/>
        <v>673554</v>
      </c>
      <c r="J12" s="41">
        <f t="shared" si="2"/>
        <v>725622</v>
      </c>
      <c r="K12" s="41">
        <f t="shared" si="2"/>
        <v>756921</v>
      </c>
      <c r="L12" s="41">
        <f t="shared" si="2"/>
        <v>801394</v>
      </c>
      <c r="M12" s="41">
        <f t="shared" si="2"/>
        <v>877910</v>
      </c>
      <c r="N12" s="41">
        <f t="shared" si="2"/>
        <v>828493</v>
      </c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/>
      <c r="CB12" s="42"/>
      <c r="CC12" s="42"/>
      <c r="CD12" s="42"/>
      <c r="CE12" s="42"/>
      <c r="CF12" s="42"/>
      <c r="CG12" s="42"/>
      <c r="CH12" s="42"/>
      <c r="CI12" s="42"/>
      <c r="CJ12" s="42"/>
      <c r="CK12" s="42"/>
      <c r="CL12" s="42"/>
      <c r="CM12" s="42"/>
      <c r="CN12" s="42"/>
      <c r="CO12" s="42"/>
      <c r="CP12" s="42"/>
      <c r="CQ12" s="42"/>
      <c r="CR12" s="42"/>
      <c r="CS12" s="42"/>
      <c r="CT12" s="42"/>
      <c r="CU12" s="42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42"/>
      <c r="DP12" s="42"/>
      <c r="DQ12" s="42"/>
      <c r="DR12" s="42"/>
      <c r="DS12" s="42"/>
      <c r="DT12" s="42"/>
      <c r="DU12" s="42"/>
      <c r="DV12" s="42"/>
      <c r="DW12" s="42"/>
      <c r="DX12" s="42"/>
      <c r="DY12" s="42"/>
      <c r="DZ12" s="42"/>
      <c r="EA12" s="42"/>
      <c r="EB12" s="42"/>
      <c r="EC12" s="42"/>
      <c r="ED12" s="42"/>
      <c r="EE12" s="42"/>
      <c r="EF12" s="42"/>
      <c r="EG12" s="42"/>
      <c r="EH12" s="42"/>
      <c r="EI12" s="42"/>
      <c r="EJ12" s="42"/>
      <c r="EK12" s="42"/>
      <c r="EL12" s="42"/>
      <c r="EM12" s="42"/>
      <c r="EN12" s="42"/>
      <c r="EO12" s="42"/>
      <c r="EP12" s="42"/>
      <c r="EQ12" s="42"/>
      <c r="ER12" s="42"/>
      <c r="ES12" s="42"/>
      <c r="ET12" s="42"/>
      <c r="EU12" s="42"/>
      <c r="EV12" s="42"/>
      <c r="EW12" s="42"/>
      <c r="EX12" s="42"/>
      <c r="EY12" s="42"/>
      <c r="EZ12" s="42"/>
      <c r="FA12" s="42"/>
      <c r="FB12" s="42"/>
      <c r="FC12" s="42"/>
      <c r="FD12" s="42"/>
      <c r="FE12" s="42"/>
      <c r="FF12" s="42"/>
      <c r="FG12" s="42"/>
      <c r="FH12" s="42"/>
      <c r="FI12" s="42"/>
      <c r="FJ12" s="42"/>
      <c r="FK12" s="42"/>
      <c r="FL12" s="42"/>
      <c r="FM12" s="42"/>
      <c r="FN12" s="42"/>
      <c r="FO12" s="42"/>
      <c r="FP12" s="42"/>
      <c r="FQ12" s="42"/>
      <c r="FR12" s="42"/>
      <c r="FS12" s="42"/>
      <c r="FT12" s="36"/>
      <c r="FU12" s="36"/>
      <c r="FV12" s="36"/>
      <c r="FW12" s="37"/>
    </row>
    <row r="13" spans="1:179" s="15" customFormat="1" ht="15.75" x14ac:dyDescent="0.25">
      <c r="A13" s="13" t="s">
        <v>32</v>
      </c>
      <c r="B13" s="14" t="s">
        <v>4</v>
      </c>
      <c r="C13" s="24">
        <v>40990</v>
      </c>
      <c r="D13" s="24">
        <v>30594</v>
      </c>
      <c r="E13" s="24">
        <v>46011</v>
      </c>
      <c r="F13" s="24">
        <v>47201</v>
      </c>
      <c r="G13" s="24">
        <v>59408</v>
      </c>
      <c r="H13" s="1">
        <v>60896</v>
      </c>
      <c r="I13" s="1">
        <v>61998</v>
      </c>
      <c r="J13" s="1">
        <v>63648</v>
      </c>
      <c r="K13" s="1">
        <v>44819</v>
      </c>
      <c r="L13" s="1">
        <v>46141</v>
      </c>
      <c r="M13" s="1">
        <v>56513</v>
      </c>
      <c r="N13" s="1">
        <v>56222</v>
      </c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5"/>
      <c r="FU13" s="5"/>
      <c r="FV13" s="5"/>
      <c r="FW13" s="6"/>
    </row>
    <row r="14" spans="1:179" ht="30" x14ac:dyDescent="0.25">
      <c r="A14" s="18" t="s">
        <v>33</v>
      </c>
      <c r="B14" s="17" t="s">
        <v>5</v>
      </c>
      <c r="C14" s="23">
        <v>54276</v>
      </c>
      <c r="D14" s="23">
        <v>55506</v>
      </c>
      <c r="E14" s="23">
        <v>48391</v>
      </c>
      <c r="F14" s="23">
        <v>27410</v>
      </c>
      <c r="G14" s="23">
        <v>33257</v>
      </c>
      <c r="H14" s="1">
        <v>39667</v>
      </c>
      <c r="I14" s="1">
        <v>59750</v>
      </c>
      <c r="J14" s="1">
        <v>54968</v>
      </c>
      <c r="K14" s="1">
        <v>55368</v>
      </c>
      <c r="L14" s="1">
        <v>63177</v>
      </c>
      <c r="M14" s="1">
        <v>67361</v>
      </c>
      <c r="N14" s="1">
        <v>85579</v>
      </c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7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7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7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5"/>
      <c r="FU14" s="5"/>
      <c r="FV14" s="5"/>
    </row>
    <row r="15" spans="1:179" ht="15.75" x14ac:dyDescent="0.25">
      <c r="A15" s="18" t="s">
        <v>34</v>
      </c>
      <c r="B15" s="17" t="s">
        <v>6</v>
      </c>
      <c r="C15" s="23">
        <v>100712</v>
      </c>
      <c r="D15" s="23">
        <v>106164</v>
      </c>
      <c r="E15" s="23">
        <v>120023</v>
      </c>
      <c r="F15" s="23">
        <v>191000</v>
      </c>
      <c r="G15" s="23">
        <v>202688</v>
      </c>
      <c r="H15" s="1">
        <v>191502</v>
      </c>
      <c r="I15" s="1">
        <v>211321</v>
      </c>
      <c r="J15" s="1">
        <v>138334</v>
      </c>
      <c r="K15" s="1">
        <v>146254</v>
      </c>
      <c r="L15" s="1">
        <v>129510</v>
      </c>
      <c r="M15" s="1">
        <v>200588</v>
      </c>
      <c r="N15" s="1">
        <v>242541</v>
      </c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7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7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7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5"/>
      <c r="FU15" s="5"/>
      <c r="FV15" s="5"/>
    </row>
    <row r="16" spans="1:179" s="43" customFormat="1" ht="15.75" x14ac:dyDescent="0.25">
      <c r="A16" s="39"/>
      <c r="B16" s="40" t="s">
        <v>29</v>
      </c>
      <c r="C16" s="41">
        <f>+C13+C14+C15</f>
        <v>195978</v>
      </c>
      <c r="D16" s="41">
        <f t="shared" ref="D16" si="3">+D13+D14+D15</f>
        <v>192264</v>
      </c>
      <c r="E16" s="41">
        <f>+E13+E14+E15</f>
        <v>214425</v>
      </c>
      <c r="F16" s="41">
        <f>+F13+F14+F15</f>
        <v>265611</v>
      </c>
      <c r="G16" s="41">
        <f t="shared" ref="G16:K16" si="4">+G13+G14+G15</f>
        <v>295353</v>
      </c>
      <c r="H16" s="41">
        <f t="shared" si="4"/>
        <v>292065</v>
      </c>
      <c r="I16" s="41">
        <f t="shared" si="4"/>
        <v>333069</v>
      </c>
      <c r="J16" s="41">
        <f t="shared" si="4"/>
        <v>256950</v>
      </c>
      <c r="K16" s="41">
        <f t="shared" si="4"/>
        <v>246441</v>
      </c>
      <c r="L16" s="41">
        <f t="shared" ref="L16:M16" si="5">+L13+L14+L15</f>
        <v>238828</v>
      </c>
      <c r="M16" s="41">
        <f t="shared" si="5"/>
        <v>324462</v>
      </c>
      <c r="N16" s="41">
        <f t="shared" ref="N16" si="6">+N13+N14+N15</f>
        <v>384342</v>
      </c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42"/>
      <c r="CA16" s="42"/>
      <c r="CB16" s="42"/>
      <c r="CC16" s="42"/>
      <c r="CD16" s="42"/>
      <c r="CE16" s="42"/>
      <c r="CF16" s="42"/>
      <c r="CG16" s="42"/>
      <c r="CH16" s="42"/>
      <c r="CI16" s="42"/>
      <c r="CJ16" s="35"/>
      <c r="CK16" s="42"/>
      <c r="CL16" s="42"/>
      <c r="CM16" s="42"/>
      <c r="CN16" s="42"/>
      <c r="CO16" s="42"/>
      <c r="CP16" s="42"/>
      <c r="CQ16" s="42"/>
      <c r="CR16" s="42"/>
      <c r="CS16" s="42"/>
      <c r="CT16" s="42"/>
      <c r="CU16" s="42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42"/>
      <c r="DP16" s="42"/>
      <c r="DQ16" s="42"/>
      <c r="DR16" s="42"/>
      <c r="DS16" s="42"/>
      <c r="DT16" s="42"/>
      <c r="DU16" s="42"/>
      <c r="DV16" s="42"/>
      <c r="DW16" s="42"/>
      <c r="DX16" s="42"/>
      <c r="DY16" s="42"/>
      <c r="DZ16" s="42"/>
      <c r="EA16" s="42"/>
      <c r="EB16" s="42"/>
      <c r="EC16" s="42"/>
      <c r="ED16" s="42"/>
      <c r="EE16" s="42"/>
      <c r="EF16" s="35"/>
      <c r="EG16" s="42"/>
      <c r="EH16" s="42"/>
      <c r="EI16" s="42"/>
      <c r="EJ16" s="42"/>
      <c r="EK16" s="42"/>
      <c r="EL16" s="42"/>
      <c r="EM16" s="42"/>
      <c r="EN16" s="42"/>
      <c r="EO16" s="42"/>
      <c r="EP16" s="42"/>
      <c r="EQ16" s="42"/>
      <c r="ER16" s="42"/>
      <c r="ES16" s="42"/>
      <c r="ET16" s="42"/>
      <c r="EU16" s="42"/>
      <c r="EV16" s="42"/>
      <c r="EW16" s="42"/>
      <c r="EX16" s="42"/>
      <c r="EY16" s="42"/>
      <c r="EZ16" s="42"/>
      <c r="FA16" s="42"/>
      <c r="FB16" s="42"/>
      <c r="FC16" s="42"/>
      <c r="FD16" s="35"/>
      <c r="FE16" s="42"/>
      <c r="FF16" s="42"/>
      <c r="FG16" s="42"/>
      <c r="FH16" s="42"/>
      <c r="FI16" s="42"/>
      <c r="FJ16" s="42"/>
      <c r="FK16" s="42"/>
      <c r="FL16" s="42"/>
      <c r="FM16" s="42"/>
      <c r="FN16" s="42"/>
      <c r="FO16" s="42"/>
      <c r="FP16" s="42"/>
      <c r="FQ16" s="42"/>
      <c r="FR16" s="42"/>
      <c r="FS16" s="42"/>
      <c r="FT16" s="36"/>
      <c r="FU16" s="36"/>
      <c r="FV16" s="36"/>
      <c r="FW16" s="37"/>
    </row>
    <row r="17" spans="1:179" s="38" customFormat="1" ht="15.75" x14ac:dyDescent="0.25">
      <c r="A17" s="32" t="s">
        <v>35</v>
      </c>
      <c r="B17" s="33" t="s">
        <v>7</v>
      </c>
      <c r="C17" s="34">
        <f>C18+C19</f>
        <v>156450</v>
      </c>
      <c r="D17" s="34">
        <f t="shared" ref="D17" si="7">D18+D19</f>
        <v>140653</v>
      </c>
      <c r="E17" s="34">
        <f>E18+E19</f>
        <v>217288</v>
      </c>
      <c r="F17" s="34">
        <f>F18+F19</f>
        <v>237568</v>
      </c>
      <c r="G17" s="34">
        <f t="shared" ref="G17:H17" si="8">G18+G19</f>
        <v>260508</v>
      </c>
      <c r="H17" s="34">
        <f t="shared" si="8"/>
        <v>286274</v>
      </c>
      <c r="I17" s="34">
        <f t="shared" ref="I17:K17" si="9">I18+I19</f>
        <v>325480</v>
      </c>
      <c r="J17" s="34">
        <f t="shared" si="9"/>
        <v>368411</v>
      </c>
      <c r="K17" s="34">
        <f t="shared" si="9"/>
        <v>397782</v>
      </c>
      <c r="L17" s="34">
        <f t="shared" ref="L17:M17" si="10">L18+L19</f>
        <v>311711</v>
      </c>
      <c r="M17" s="34">
        <f t="shared" si="10"/>
        <v>393631</v>
      </c>
      <c r="N17" s="34">
        <f t="shared" ref="N17" si="11">N18+N19</f>
        <v>479142</v>
      </c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35"/>
      <c r="EH17" s="35"/>
      <c r="EI17" s="35"/>
      <c r="EJ17" s="35"/>
      <c r="EK17" s="35"/>
      <c r="EL17" s="35"/>
      <c r="EM17" s="35"/>
      <c r="EN17" s="35"/>
      <c r="EO17" s="35"/>
      <c r="EP17" s="35"/>
      <c r="EQ17" s="35"/>
      <c r="ER17" s="35"/>
      <c r="ES17" s="35"/>
      <c r="ET17" s="35"/>
      <c r="EU17" s="35"/>
      <c r="EV17" s="35"/>
      <c r="EW17" s="35"/>
      <c r="EX17" s="35"/>
      <c r="EY17" s="35"/>
      <c r="EZ17" s="35"/>
      <c r="FA17" s="35"/>
      <c r="FB17" s="35"/>
      <c r="FC17" s="35"/>
      <c r="FD17" s="35"/>
      <c r="FE17" s="35"/>
      <c r="FF17" s="35"/>
      <c r="FG17" s="35"/>
      <c r="FH17" s="35"/>
      <c r="FI17" s="35"/>
      <c r="FJ17" s="35"/>
      <c r="FK17" s="35"/>
      <c r="FL17" s="35"/>
      <c r="FM17" s="35"/>
      <c r="FN17" s="35"/>
      <c r="FO17" s="35"/>
      <c r="FP17" s="35"/>
      <c r="FQ17" s="35"/>
      <c r="FR17" s="35"/>
      <c r="FS17" s="35"/>
      <c r="FT17" s="36"/>
      <c r="FU17" s="36"/>
      <c r="FV17" s="36"/>
      <c r="FW17" s="37"/>
    </row>
    <row r="18" spans="1:179" ht="15.75" x14ac:dyDescent="0.25">
      <c r="A18" s="16">
        <v>6.1</v>
      </c>
      <c r="B18" s="17" t="s">
        <v>8</v>
      </c>
      <c r="C18" s="23">
        <v>149457</v>
      </c>
      <c r="D18" s="23">
        <v>132930</v>
      </c>
      <c r="E18" s="23">
        <v>208884</v>
      </c>
      <c r="F18" s="23">
        <v>228858</v>
      </c>
      <c r="G18" s="23">
        <v>250960</v>
      </c>
      <c r="H18" s="1">
        <v>275809</v>
      </c>
      <c r="I18" s="1">
        <v>313900</v>
      </c>
      <c r="J18" s="1">
        <v>355194</v>
      </c>
      <c r="K18" s="1">
        <v>383178</v>
      </c>
      <c r="L18" s="1">
        <v>304886</v>
      </c>
      <c r="M18" s="1">
        <v>383225</v>
      </c>
      <c r="N18" s="1">
        <v>461126</v>
      </c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5"/>
      <c r="FU18" s="5"/>
      <c r="FV18" s="5"/>
    </row>
    <row r="19" spans="1:179" ht="15.75" x14ac:dyDescent="0.25">
      <c r="A19" s="16">
        <v>6.2</v>
      </c>
      <c r="B19" s="17" t="s">
        <v>9</v>
      </c>
      <c r="C19" s="23">
        <v>6993</v>
      </c>
      <c r="D19" s="23">
        <v>7723</v>
      </c>
      <c r="E19" s="23">
        <v>8404</v>
      </c>
      <c r="F19" s="23">
        <v>8710</v>
      </c>
      <c r="G19" s="23">
        <v>9548</v>
      </c>
      <c r="H19" s="1">
        <v>10465</v>
      </c>
      <c r="I19" s="1">
        <v>11580</v>
      </c>
      <c r="J19" s="1">
        <v>13217</v>
      </c>
      <c r="K19" s="1">
        <v>14604</v>
      </c>
      <c r="L19" s="1">
        <v>6825</v>
      </c>
      <c r="M19" s="1">
        <v>10406</v>
      </c>
      <c r="N19" s="1">
        <v>18016</v>
      </c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5"/>
      <c r="FU19" s="5"/>
      <c r="FV19" s="5"/>
    </row>
    <row r="20" spans="1:179" s="38" customFormat="1" ht="30" x14ac:dyDescent="0.25">
      <c r="A20" s="45" t="s">
        <v>36</v>
      </c>
      <c r="B20" s="46" t="s">
        <v>10</v>
      </c>
      <c r="C20" s="34">
        <f>SUM(C21:C27)</f>
        <v>70408</v>
      </c>
      <c r="D20" s="34">
        <f>SUM(D21:D27)</f>
        <v>87255</v>
      </c>
      <c r="E20" s="34">
        <f>SUM(E21:E27)</f>
        <v>98114</v>
      </c>
      <c r="F20" s="34">
        <f t="shared" ref="F20:N20" si="12">SUM(F21:F27)</f>
        <v>107959</v>
      </c>
      <c r="G20" s="34">
        <f t="shared" si="12"/>
        <v>124084</v>
      </c>
      <c r="H20" s="34">
        <f t="shared" si="12"/>
        <v>139817</v>
      </c>
      <c r="I20" s="34">
        <f t="shared" si="12"/>
        <v>147565</v>
      </c>
      <c r="J20" s="34">
        <f t="shared" si="12"/>
        <v>156287</v>
      </c>
      <c r="K20" s="34">
        <f t="shared" si="12"/>
        <v>173096</v>
      </c>
      <c r="L20" s="34">
        <f t="shared" si="12"/>
        <v>154845</v>
      </c>
      <c r="M20" s="34">
        <f t="shared" si="12"/>
        <v>206465</v>
      </c>
      <c r="N20" s="34">
        <f t="shared" si="12"/>
        <v>225466</v>
      </c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  <c r="DX20" s="35"/>
      <c r="DY20" s="35"/>
      <c r="DZ20" s="35"/>
      <c r="EA20" s="35"/>
      <c r="EB20" s="35"/>
      <c r="EC20" s="35"/>
      <c r="ED20" s="35"/>
      <c r="EE20" s="35"/>
      <c r="EF20" s="35"/>
      <c r="EG20" s="35"/>
      <c r="EH20" s="35"/>
      <c r="EI20" s="35"/>
      <c r="EJ20" s="35"/>
      <c r="EK20" s="35"/>
      <c r="EL20" s="35"/>
      <c r="EM20" s="35"/>
      <c r="EN20" s="35"/>
      <c r="EO20" s="35"/>
      <c r="EP20" s="35"/>
      <c r="EQ20" s="35"/>
      <c r="ER20" s="35"/>
      <c r="ES20" s="35"/>
      <c r="ET20" s="35"/>
      <c r="EU20" s="35"/>
      <c r="EV20" s="35"/>
      <c r="EW20" s="35"/>
      <c r="EX20" s="35"/>
      <c r="EY20" s="35"/>
      <c r="EZ20" s="35"/>
      <c r="FA20" s="35"/>
      <c r="FB20" s="35"/>
      <c r="FC20" s="35"/>
      <c r="FD20" s="35"/>
      <c r="FE20" s="35"/>
      <c r="FF20" s="35"/>
      <c r="FG20" s="35"/>
      <c r="FH20" s="35"/>
      <c r="FI20" s="35"/>
      <c r="FJ20" s="35"/>
      <c r="FK20" s="35"/>
      <c r="FL20" s="35"/>
      <c r="FM20" s="35"/>
      <c r="FN20" s="35"/>
      <c r="FO20" s="35"/>
      <c r="FP20" s="35"/>
      <c r="FQ20" s="35"/>
      <c r="FR20" s="35"/>
      <c r="FS20" s="35"/>
      <c r="FT20" s="36"/>
      <c r="FU20" s="36"/>
      <c r="FV20" s="36"/>
      <c r="FW20" s="37"/>
    </row>
    <row r="21" spans="1:179" ht="15.75" x14ac:dyDescent="0.25">
      <c r="A21" s="16">
        <v>7.1</v>
      </c>
      <c r="B21" s="17" t="s">
        <v>11</v>
      </c>
      <c r="C21" s="23">
        <v>2</v>
      </c>
      <c r="D21" s="23">
        <v>3</v>
      </c>
      <c r="E21" s="23">
        <v>5</v>
      </c>
      <c r="F21" s="23">
        <v>6</v>
      </c>
      <c r="G21" s="23">
        <v>7</v>
      </c>
      <c r="H21" s="1">
        <v>6</v>
      </c>
      <c r="I21" s="1">
        <v>7</v>
      </c>
      <c r="J21" s="1">
        <v>8</v>
      </c>
      <c r="K21" s="1">
        <v>53</v>
      </c>
      <c r="L21" s="1">
        <v>62</v>
      </c>
      <c r="M21" s="1">
        <v>72</v>
      </c>
      <c r="N21" s="1">
        <v>56</v>
      </c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5"/>
      <c r="FU21" s="5"/>
      <c r="FV21" s="5"/>
    </row>
    <row r="22" spans="1:179" ht="15.75" x14ac:dyDescent="0.25">
      <c r="A22" s="16">
        <v>7.2</v>
      </c>
      <c r="B22" s="17" t="s">
        <v>12</v>
      </c>
      <c r="C22" s="23">
        <v>43561</v>
      </c>
      <c r="D22" s="23">
        <v>53400</v>
      </c>
      <c r="E22" s="23">
        <v>56436</v>
      </c>
      <c r="F22" s="23">
        <v>58935</v>
      </c>
      <c r="G22" s="23">
        <v>62770</v>
      </c>
      <c r="H22" s="1">
        <v>72410</v>
      </c>
      <c r="I22" s="1">
        <v>78738</v>
      </c>
      <c r="J22" s="1">
        <v>88507</v>
      </c>
      <c r="K22" s="1">
        <v>92577</v>
      </c>
      <c r="L22" s="1">
        <v>75387</v>
      </c>
      <c r="M22" s="1">
        <v>114270</v>
      </c>
      <c r="N22" s="1">
        <v>115239</v>
      </c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5"/>
      <c r="FU22" s="5"/>
      <c r="FV22" s="5"/>
    </row>
    <row r="23" spans="1:179" ht="15.75" x14ac:dyDescent="0.25">
      <c r="A23" s="16">
        <v>7.3</v>
      </c>
      <c r="B23" s="17" t="s">
        <v>13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5"/>
      <c r="FU23" s="5"/>
      <c r="FV23" s="5"/>
    </row>
    <row r="24" spans="1:179" ht="15.75" x14ac:dyDescent="0.25">
      <c r="A24" s="16">
        <v>7.4</v>
      </c>
      <c r="B24" s="17" t="s">
        <v>14</v>
      </c>
      <c r="C24" s="23">
        <v>1999</v>
      </c>
      <c r="D24" s="23">
        <v>3502</v>
      </c>
      <c r="E24" s="23">
        <v>2499</v>
      </c>
      <c r="F24" s="23">
        <v>3668</v>
      </c>
      <c r="G24" s="23">
        <v>6969</v>
      </c>
      <c r="H24" s="1">
        <v>7437</v>
      </c>
      <c r="I24" s="1">
        <v>7230</v>
      </c>
      <c r="J24" s="1">
        <v>4715</v>
      </c>
      <c r="K24" s="1">
        <v>8488</v>
      </c>
      <c r="L24" s="1">
        <v>4633</v>
      </c>
      <c r="M24" s="1">
        <v>4796</v>
      </c>
      <c r="N24" s="1">
        <v>6277</v>
      </c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5"/>
      <c r="FU24" s="5"/>
      <c r="FV24" s="5"/>
    </row>
    <row r="25" spans="1:179" ht="15.75" x14ac:dyDescent="0.25">
      <c r="A25" s="16">
        <v>7.5</v>
      </c>
      <c r="B25" s="17" t="s">
        <v>15</v>
      </c>
      <c r="C25" s="23">
        <v>1816</v>
      </c>
      <c r="D25" s="23">
        <v>2226</v>
      </c>
      <c r="E25" s="23">
        <v>2330</v>
      </c>
      <c r="F25" s="23">
        <v>2442</v>
      </c>
      <c r="G25" s="23">
        <v>2617</v>
      </c>
      <c r="H25" s="1">
        <v>8234</v>
      </c>
      <c r="I25" s="1">
        <v>8495</v>
      </c>
      <c r="J25" s="1">
        <v>9538</v>
      </c>
      <c r="K25" s="1">
        <v>9627</v>
      </c>
      <c r="L25" s="1">
        <v>4936</v>
      </c>
      <c r="M25" s="1">
        <v>7456</v>
      </c>
      <c r="N25" s="1">
        <v>11457</v>
      </c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5"/>
      <c r="FU25" s="5"/>
      <c r="FV25" s="5"/>
    </row>
    <row r="26" spans="1:179" ht="15.75" x14ac:dyDescent="0.25">
      <c r="A26" s="16">
        <v>7.6</v>
      </c>
      <c r="B26" s="17" t="s">
        <v>16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5"/>
      <c r="FU26" s="5"/>
      <c r="FV26" s="5"/>
    </row>
    <row r="27" spans="1:179" ht="30" x14ac:dyDescent="0.25">
      <c r="A27" s="16">
        <v>7.7</v>
      </c>
      <c r="B27" s="17" t="s">
        <v>17</v>
      </c>
      <c r="C27" s="23">
        <v>23030</v>
      </c>
      <c r="D27" s="23">
        <v>28124</v>
      </c>
      <c r="E27" s="23">
        <v>36844</v>
      </c>
      <c r="F27" s="23">
        <v>42908</v>
      </c>
      <c r="G27" s="23">
        <v>51721</v>
      </c>
      <c r="H27" s="1">
        <v>51730</v>
      </c>
      <c r="I27" s="1">
        <v>53095</v>
      </c>
      <c r="J27" s="1">
        <v>53519</v>
      </c>
      <c r="K27" s="1">
        <v>62351</v>
      </c>
      <c r="L27" s="1">
        <v>69827</v>
      </c>
      <c r="M27" s="1">
        <v>79871</v>
      </c>
      <c r="N27" s="1">
        <v>92437</v>
      </c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5"/>
      <c r="FU27" s="5"/>
      <c r="FV27" s="5"/>
    </row>
    <row r="28" spans="1:179" ht="15.75" x14ac:dyDescent="0.25">
      <c r="A28" s="18" t="s">
        <v>37</v>
      </c>
      <c r="B28" s="17" t="s">
        <v>18</v>
      </c>
      <c r="C28" s="23">
        <v>23399</v>
      </c>
      <c r="D28" s="23">
        <v>25250</v>
      </c>
      <c r="E28" s="23">
        <v>28230</v>
      </c>
      <c r="F28" s="23">
        <v>29609</v>
      </c>
      <c r="G28" s="23">
        <v>37875</v>
      </c>
      <c r="H28" s="1">
        <v>38515</v>
      </c>
      <c r="I28" s="1">
        <v>43542</v>
      </c>
      <c r="J28" s="1">
        <v>58371</v>
      </c>
      <c r="K28" s="1">
        <v>69087</v>
      </c>
      <c r="L28" s="1">
        <v>71562</v>
      </c>
      <c r="M28" s="1">
        <v>79424</v>
      </c>
      <c r="N28" s="1">
        <v>100341</v>
      </c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5"/>
      <c r="FU28" s="5"/>
      <c r="FV28" s="5"/>
    </row>
    <row r="29" spans="1:179" ht="30" x14ac:dyDescent="0.25">
      <c r="A29" s="18" t="s">
        <v>38</v>
      </c>
      <c r="B29" s="17" t="s">
        <v>19</v>
      </c>
      <c r="C29" s="23">
        <v>134847</v>
      </c>
      <c r="D29" s="23">
        <v>144304</v>
      </c>
      <c r="E29" s="23">
        <v>152279</v>
      </c>
      <c r="F29" s="23">
        <v>157980</v>
      </c>
      <c r="G29" s="23">
        <v>158360</v>
      </c>
      <c r="H29" s="1">
        <v>169921</v>
      </c>
      <c r="I29" s="1">
        <v>184563</v>
      </c>
      <c r="J29" s="1">
        <v>199661</v>
      </c>
      <c r="K29" s="1">
        <v>199415</v>
      </c>
      <c r="L29" s="1">
        <v>198331</v>
      </c>
      <c r="M29" s="1">
        <v>215887</v>
      </c>
      <c r="N29" s="1">
        <v>227653</v>
      </c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5"/>
      <c r="FU29" s="5"/>
      <c r="FV29" s="5"/>
    </row>
    <row r="30" spans="1:179" ht="15.75" x14ac:dyDescent="0.25">
      <c r="A30" s="18" t="s">
        <v>39</v>
      </c>
      <c r="B30" s="17" t="s">
        <v>54</v>
      </c>
      <c r="C30" s="23">
        <v>231790</v>
      </c>
      <c r="D30" s="23">
        <v>243900</v>
      </c>
      <c r="E30" s="23">
        <v>252574</v>
      </c>
      <c r="F30" s="23">
        <v>288789</v>
      </c>
      <c r="G30" s="23">
        <v>342238</v>
      </c>
      <c r="H30" s="1">
        <v>346247</v>
      </c>
      <c r="I30" s="1">
        <v>361787</v>
      </c>
      <c r="J30" s="1">
        <v>390771</v>
      </c>
      <c r="K30" s="1">
        <v>436717</v>
      </c>
      <c r="L30" s="1">
        <v>509599</v>
      </c>
      <c r="M30" s="1">
        <v>573277</v>
      </c>
      <c r="N30" s="1">
        <v>722861</v>
      </c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5"/>
      <c r="FU30" s="5"/>
      <c r="FV30" s="5"/>
    </row>
    <row r="31" spans="1:179" ht="15.75" x14ac:dyDescent="0.25">
      <c r="A31" s="18" t="s">
        <v>40</v>
      </c>
      <c r="B31" s="17" t="s">
        <v>20</v>
      </c>
      <c r="C31" s="23">
        <v>208417</v>
      </c>
      <c r="D31" s="23">
        <v>241678</v>
      </c>
      <c r="E31" s="23">
        <v>272290</v>
      </c>
      <c r="F31" s="23">
        <v>298681</v>
      </c>
      <c r="G31" s="23">
        <v>287332</v>
      </c>
      <c r="H31" s="1">
        <v>351098</v>
      </c>
      <c r="I31" s="1">
        <v>434413</v>
      </c>
      <c r="J31" s="1">
        <v>472161</v>
      </c>
      <c r="K31" s="1">
        <v>564679</v>
      </c>
      <c r="L31" s="1">
        <v>558245</v>
      </c>
      <c r="M31" s="1">
        <v>676015</v>
      </c>
      <c r="N31" s="1">
        <v>834688</v>
      </c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5"/>
      <c r="FU31" s="5"/>
      <c r="FV31" s="5"/>
    </row>
    <row r="32" spans="1:179" s="43" customFormat="1" ht="15.75" x14ac:dyDescent="0.25">
      <c r="A32" s="39"/>
      <c r="B32" s="40" t="s">
        <v>30</v>
      </c>
      <c r="C32" s="41">
        <f>C17+C20+C28+C29+C30+C31</f>
        <v>825311</v>
      </c>
      <c r="D32" s="41">
        <f t="shared" ref="D32" si="13">D17+D20+D28+D29+D30+D31</f>
        <v>883040</v>
      </c>
      <c r="E32" s="41">
        <f>E17+E20+E28+E29+E30+E31</f>
        <v>1020775</v>
      </c>
      <c r="F32" s="41">
        <f t="shared" ref="F32:H32" si="14">F17+F20+F28+F29+F30+F31</f>
        <v>1120586</v>
      </c>
      <c r="G32" s="41">
        <f t="shared" si="14"/>
        <v>1210397</v>
      </c>
      <c r="H32" s="41">
        <f t="shared" si="14"/>
        <v>1331872</v>
      </c>
      <c r="I32" s="41">
        <f t="shared" ref="I32:K32" si="15">I17+I20+I28+I29+I30+I31</f>
        <v>1497350</v>
      </c>
      <c r="J32" s="41">
        <f t="shared" si="15"/>
        <v>1645662</v>
      </c>
      <c r="K32" s="41">
        <f t="shared" si="15"/>
        <v>1840776</v>
      </c>
      <c r="L32" s="41">
        <f t="shared" ref="L32:M32" si="16">L17+L20+L28+L29+L30+L31</f>
        <v>1804293</v>
      </c>
      <c r="M32" s="41">
        <f t="shared" si="16"/>
        <v>2144699</v>
      </c>
      <c r="N32" s="41">
        <f t="shared" ref="N32" si="17">N17+N20+N28+N29+N30+N31</f>
        <v>2590151</v>
      </c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42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2"/>
      <c r="BR32" s="42"/>
      <c r="BS32" s="42"/>
      <c r="BT32" s="42"/>
      <c r="BU32" s="42"/>
      <c r="BV32" s="42"/>
      <c r="BW32" s="42"/>
      <c r="BX32" s="42"/>
      <c r="BY32" s="42"/>
      <c r="BZ32" s="42"/>
      <c r="CA32" s="42"/>
      <c r="CB32" s="42"/>
      <c r="CC32" s="42"/>
      <c r="CD32" s="42"/>
      <c r="CE32" s="42"/>
      <c r="CF32" s="42"/>
      <c r="CG32" s="42"/>
      <c r="CH32" s="42"/>
      <c r="CI32" s="42"/>
      <c r="CJ32" s="42"/>
      <c r="CK32" s="42"/>
      <c r="CL32" s="42"/>
      <c r="CM32" s="42"/>
      <c r="CN32" s="42"/>
      <c r="CO32" s="42"/>
      <c r="CP32" s="42"/>
      <c r="CQ32" s="42"/>
      <c r="CR32" s="42"/>
      <c r="CS32" s="42"/>
      <c r="CT32" s="42"/>
      <c r="CU32" s="42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42"/>
      <c r="DP32" s="42"/>
      <c r="DQ32" s="42"/>
      <c r="DR32" s="42"/>
      <c r="DS32" s="42"/>
      <c r="DT32" s="42"/>
      <c r="DU32" s="42"/>
      <c r="DV32" s="42"/>
      <c r="DW32" s="42"/>
      <c r="DX32" s="42"/>
      <c r="DY32" s="42"/>
      <c r="DZ32" s="42"/>
      <c r="EA32" s="42"/>
      <c r="EB32" s="42"/>
      <c r="EC32" s="42"/>
      <c r="ED32" s="42"/>
      <c r="EE32" s="42"/>
      <c r="EF32" s="42"/>
      <c r="EG32" s="42"/>
      <c r="EH32" s="42"/>
      <c r="EI32" s="42"/>
      <c r="EJ32" s="42"/>
      <c r="EK32" s="42"/>
      <c r="EL32" s="42"/>
      <c r="EM32" s="42"/>
      <c r="EN32" s="42"/>
      <c r="EO32" s="42"/>
      <c r="EP32" s="42"/>
      <c r="EQ32" s="42"/>
      <c r="ER32" s="42"/>
      <c r="ES32" s="42"/>
      <c r="ET32" s="42"/>
      <c r="EU32" s="42"/>
      <c r="EV32" s="42"/>
      <c r="EW32" s="42"/>
      <c r="EX32" s="42"/>
      <c r="EY32" s="42"/>
      <c r="EZ32" s="42"/>
      <c r="FA32" s="42"/>
      <c r="FB32" s="42"/>
      <c r="FC32" s="42"/>
      <c r="FD32" s="42"/>
      <c r="FE32" s="42"/>
      <c r="FF32" s="42"/>
      <c r="FG32" s="42"/>
      <c r="FH32" s="42"/>
      <c r="FI32" s="42"/>
      <c r="FJ32" s="42"/>
      <c r="FK32" s="42"/>
      <c r="FL32" s="42"/>
      <c r="FM32" s="42"/>
      <c r="FN32" s="42"/>
      <c r="FO32" s="42"/>
      <c r="FP32" s="42"/>
      <c r="FQ32" s="42"/>
      <c r="FR32" s="42"/>
      <c r="FS32" s="42"/>
      <c r="FT32" s="36"/>
      <c r="FU32" s="36"/>
      <c r="FV32" s="36"/>
      <c r="FW32" s="37"/>
    </row>
    <row r="33" spans="1:179" s="38" customFormat="1" ht="15.75" x14ac:dyDescent="0.25">
      <c r="A33" s="32" t="s">
        <v>27</v>
      </c>
      <c r="B33" s="47" t="s">
        <v>41</v>
      </c>
      <c r="C33" s="34">
        <f>C6+C11+C13+C14+C15+C17+C20+C28+C29+C30+C31</f>
        <v>1272911.58</v>
      </c>
      <c r="D33" s="34">
        <f>D6+D11+D13+D14+D15+D17+D20+D28+D29+D30+D31</f>
        <v>1372468.76</v>
      </c>
      <c r="E33" s="34">
        <f>E6+E11+E13+E14+E15+E17+E20+E28+E29+E30+E31</f>
        <v>1583947.66</v>
      </c>
      <c r="F33" s="34">
        <f>F6+F11+F13+F14+F15+F17+F20+F28+F29+F30+F31</f>
        <v>1786630</v>
      </c>
      <c r="G33" s="34">
        <f t="shared" ref="G33:H33" si="18">G6+G11+G13+G14+G15+G17+G20+G28+G29+G30+G31</f>
        <v>1903318</v>
      </c>
      <c r="H33" s="34">
        <f t="shared" si="18"/>
        <v>2043834</v>
      </c>
      <c r="I33" s="34">
        <f t="shared" ref="I33:K33" si="19">I6+I11+I13+I14+I15+I17+I20+I28+I29+I30+I31</f>
        <v>2503973</v>
      </c>
      <c r="J33" s="34">
        <f t="shared" si="19"/>
        <v>2628234</v>
      </c>
      <c r="K33" s="34">
        <f t="shared" si="19"/>
        <v>2844138</v>
      </c>
      <c r="L33" s="34">
        <f t="shared" ref="L33:M33" si="20">L6+L11+L13+L14+L15+L17+L20+L28+L29+L30+L31</f>
        <v>2844515</v>
      </c>
      <c r="M33" s="34">
        <f t="shared" si="20"/>
        <v>3347071</v>
      </c>
      <c r="N33" s="34">
        <f t="shared" ref="N33" si="21">N6+N11+N13+N14+N15+N17+N20+N28+N29+N30+N31</f>
        <v>3802986</v>
      </c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35"/>
      <c r="DK33" s="35"/>
      <c r="DL33" s="35"/>
      <c r="DM33" s="35"/>
      <c r="DN33" s="35"/>
      <c r="DO33" s="35"/>
      <c r="DP33" s="35"/>
      <c r="DQ33" s="35"/>
      <c r="DR33" s="35"/>
      <c r="DS33" s="35"/>
      <c r="DT33" s="35"/>
      <c r="DU33" s="35"/>
      <c r="DV33" s="35"/>
      <c r="DW33" s="35"/>
      <c r="DX33" s="35"/>
      <c r="DY33" s="35"/>
      <c r="DZ33" s="35"/>
      <c r="EA33" s="35"/>
      <c r="EB33" s="35"/>
      <c r="EC33" s="35"/>
      <c r="ED33" s="35"/>
      <c r="EE33" s="35"/>
      <c r="EF33" s="35"/>
      <c r="EG33" s="35"/>
      <c r="EH33" s="35"/>
      <c r="EI33" s="35"/>
      <c r="EJ33" s="35"/>
      <c r="EK33" s="35"/>
      <c r="EL33" s="35"/>
      <c r="EM33" s="35"/>
      <c r="EN33" s="35"/>
      <c r="EO33" s="35"/>
      <c r="EP33" s="35"/>
      <c r="EQ33" s="35"/>
      <c r="ER33" s="35"/>
      <c r="ES33" s="35"/>
      <c r="ET33" s="35"/>
      <c r="EU33" s="35"/>
      <c r="EV33" s="35"/>
      <c r="EW33" s="35"/>
      <c r="EX33" s="35"/>
      <c r="EY33" s="35"/>
      <c r="EZ33" s="35"/>
      <c r="FA33" s="35"/>
      <c r="FB33" s="35"/>
      <c r="FC33" s="35"/>
      <c r="FD33" s="35"/>
      <c r="FE33" s="35"/>
      <c r="FF33" s="35"/>
      <c r="FG33" s="35"/>
      <c r="FH33" s="35"/>
      <c r="FI33" s="35"/>
      <c r="FJ33" s="35"/>
      <c r="FK33" s="35"/>
      <c r="FL33" s="35"/>
      <c r="FM33" s="35"/>
      <c r="FN33" s="35"/>
      <c r="FO33" s="35"/>
      <c r="FP33" s="35"/>
      <c r="FQ33" s="35"/>
      <c r="FR33" s="35"/>
      <c r="FS33" s="35"/>
      <c r="FT33" s="36"/>
      <c r="FU33" s="36"/>
      <c r="FV33" s="36"/>
      <c r="FW33" s="37"/>
    </row>
    <row r="34" spans="1:179" ht="15.75" x14ac:dyDescent="0.25">
      <c r="A34" s="19" t="s">
        <v>43</v>
      </c>
      <c r="B34" s="4" t="s">
        <v>25</v>
      </c>
      <c r="C34" s="25">
        <v>48918.33</v>
      </c>
      <c r="D34" s="25">
        <v>46018.62</v>
      </c>
      <c r="E34" s="25">
        <v>77020.95</v>
      </c>
      <c r="F34" s="25">
        <v>76376</v>
      </c>
      <c r="G34" s="25">
        <v>97115</v>
      </c>
      <c r="H34" s="1">
        <v>113598</v>
      </c>
      <c r="I34" s="1">
        <v>100840</v>
      </c>
      <c r="J34" s="1">
        <v>140699</v>
      </c>
      <c r="K34" s="1">
        <v>166011</v>
      </c>
      <c r="L34" s="21">
        <v>187677</v>
      </c>
      <c r="M34" s="21">
        <v>232741</v>
      </c>
      <c r="N34" s="21">
        <v>308150</v>
      </c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</row>
    <row r="35" spans="1:179" ht="15.75" x14ac:dyDescent="0.25">
      <c r="A35" s="19" t="s">
        <v>44</v>
      </c>
      <c r="B35" s="4" t="s">
        <v>24</v>
      </c>
      <c r="C35" s="25">
        <v>30370</v>
      </c>
      <c r="D35" s="25">
        <v>44163</v>
      </c>
      <c r="E35" s="25">
        <v>42765</v>
      </c>
      <c r="F35" s="25">
        <v>50101</v>
      </c>
      <c r="G35" s="25">
        <v>47366</v>
      </c>
      <c r="H35" s="1">
        <v>28043</v>
      </c>
      <c r="I35" s="1">
        <v>25890</v>
      </c>
      <c r="J35" s="1">
        <v>30126</v>
      </c>
      <c r="K35" s="1">
        <v>28846</v>
      </c>
      <c r="L35" s="21">
        <v>54583</v>
      </c>
      <c r="M35" s="21">
        <v>77064</v>
      </c>
      <c r="N35" s="21">
        <v>86842</v>
      </c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</row>
    <row r="36" spans="1:179" s="43" customFormat="1" ht="15.75" x14ac:dyDescent="0.25">
      <c r="A36" s="48" t="s">
        <v>45</v>
      </c>
      <c r="B36" s="49" t="s">
        <v>55</v>
      </c>
      <c r="C36" s="41">
        <f>C33+C34-C35</f>
        <v>1291459.9100000001</v>
      </c>
      <c r="D36" s="41">
        <f>D33+D34-D35</f>
        <v>1374324.3800000001</v>
      </c>
      <c r="E36" s="41">
        <f>E33+E34-E35</f>
        <v>1618203.6099999999</v>
      </c>
      <c r="F36" s="41">
        <f>F33+F34-F35</f>
        <v>1812905</v>
      </c>
      <c r="G36" s="41">
        <f t="shared" ref="G36:N36" si="22">G33+G34-G35</f>
        <v>1953067</v>
      </c>
      <c r="H36" s="41">
        <f t="shared" si="22"/>
        <v>2129389</v>
      </c>
      <c r="I36" s="41">
        <f t="shared" si="22"/>
        <v>2578923</v>
      </c>
      <c r="J36" s="41">
        <f t="shared" si="22"/>
        <v>2738807</v>
      </c>
      <c r="K36" s="41">
        <f t="shared" si="22"/>
        <v>2981303</v>
      </c>
      <c r="L36" s="41">
        <f t="shared" si="22"/>
        <v>2977609</v>
      </c>
      <c r="M36" s="41">
        <f t="shared" si="22"/>
        <v>3502748</v>
      </c>
      <c r="N36" s="41">
        <f t="shared" si="22"/>
        <v>4024294</v>
      </c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42"/>
      <c r="BA36" s="42"/>
      <c r="BB36" s="42"/>
      <c r="BC36" s="42"/>
      <c r="BD36" s="42"/>
      <c r="BE36" s="42"/>
      <c r="BF36" s="42"/>
      <c r="BG36" s="42"/>
      <c r="BH36" s="42"/>
      <c r="BI36" s="42"/>
      <c r="BJ36" s="42"/>
      <c r="BK36" s="42"/>
      <c r="BL36" s="42"/>
      <c r="BM36" s="42"/>
      <c r="BN36" s="42"/>
      <c r="BO36" s="42"/>
      <c r="BP36" s="42"/>
      <c r="BQ36" s="42"/>
      <c r="BR36" s="42"/>
      <c r="BS36" s="42"/>
      <c r="BT36" s="42"/>
      <c r="BU36" s="42"/>
      <c r="BV36" s="42"/>
      <c r="BW36" s="42"/>
      <c r="BX36" s="42"/>
      <c r="BY36" s="42"/>
      <c r="BZ36" s="42"/>
      <c r="CA36" s="42"/>
      <c r="CB36" s="42"/>
      <c r="CC36" s="42"/>
      <c r="CD36" s="42"/>
      <c r="CE36" s="42"/>
      <c r="CF36" s="42"/>
      <c r="CG36" s="42"/>
      <c r="CH36" s="42"/>
      <c r="CI36" s="42"/>
      <c r="CJ36" s="42"/>
      <c r="CK36" s="42"/>
      <c r="CL36" s="42"/>
      <c r="CM36" s="42"/>
      <c r="CN36" s="42"/>
      <c r="CO36" s="42"/>
      <c r="CP36" s="42"/>
      <c r="CQ36" s="42"/>
      <c r="CR36" s="42"/>
      <c r="CS36" s="42"/>
      <c r="CT36" s="42"/>
      <c r="CU36" s="42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35"/>
      <c r="DL36" s="35"/>
      <c r="DM36" s="35"/>
      <c r="DN36" s="35"/>
      <c r="DO36" s="42"/>
      <c r="DP36" s="42"/>
      <c r="DQ36" s="42"/>
      <c r="DR36" s="42"/>
      <c r="DS36" s="42"/>
      <c r="DT36" s="42"/>
      <c r="DU36" s="42"/>
      <c r="DV36" s="42"/>
      <c r="DW36" s="42"/>
      <c r="DX36" s="42"/>
      <c r="DY36" s="42"/>
      <c r="DZ36" s="42"/>
      <c r="EA36" s="42"/>
      <c r="EB36" s="42"/>
      <c r="EC36" s="42"/>
      <c r="ED36" s="42"/>
      <c r="EE36" s="42"/>
      <c r="EF36" s="42"/>
      <c r="EG36" s="42"/>
      <c r="EH36" s="42"/>
      <c r="EI36" s="42"/>
      <c r="EJ36" s="42"/>
      <c r="EK36" s="42"/>
      <c r="EL36" s="42"/>
      <c r="EM36" s="42"/>
      <c r="EN36" s="42"/>
      <c r="EO36" s="42"/>
      <c r="EP36" s="42"/>
      <c r="EQ36" s="42"/>
      <c r="ER36" s="42"/>
      <c r="ES36" s="42"/>
      <c r="ET36" s="42"/>
      <c r="EU36" s="42"/>
      <c r="EV36" s="42"/>
      <c r="EW36" s="42"/>
      <c r="EX36" s="42"/>
      <c r="EY36" s="42"/>
      <c r="EZ36" s="42"/>
      <c r="FA36" s="42"/>
      <c r="FB36" s="42"/>
      <c r="FC36" s="42"/>
      <c r="FD36" s="42"/>
      <c r="FE36" s="42"/>
      <c r="FF36" s="42"/>
      <c r="FG36" s="42"/>
      <c r="FH36" s="42"/>
      <c r="FI36" s="42"/>
      <c r="FJ36" s="42"/>
      <c r="FK36" s="42"/>
      <c r="FL36" s="42"/>
      <c r="FM36" s="42"/>
      <c r="FN36" s="42"/>
      <c r="FO36" s="42"/>
      <c r="FP36" s="42"/>
      <c r="FQ36" s="42"/>
      <c r="FR36" s="42"/>
      <c r="FS36" s="37"/>
      <c r="FT36" s="37"/>
      <c r="FU36" s="37"/>
      <c r="FV36" s="37"/>
      <c r="FW36" s="37"/>
    </row>
    <row r="37" spans="1:179" ht="15.75" x14ac:dyDescent="0.25">
      <c r="A37" s="19" t="s">
        <v>46</v>
      </c>
      <c r="B37" s="4" t="s">
        <v>42</v>
      </c>
      <c r="C37" s="25">
        <v>28925</v>
      </c>
      <c r="D37" s="25">
        <v>29561</v>
      </c>
      <c r="E37" s="25">
        <v>30210</v>
      </c>
      <c r="F37" s="25">
        <v>30873</v>
      </c>
      <c r="G37" s="25">
        <v>31549</v>
      </c>
      <c r="H37" s="21">
        <v>32239</v>
      </c>
      <c r="I37" s="21">
        <v>32943</v>
      </c>
      <c r="J37" s="21">
        <v>33661</v>
      </c>
      <c r="K37" s="21">
        <v>34394</v>
      </c>
      <c r="L37" s="21">
        <v>35142</v>
      </c>
      <c r="M37" s="21">
        <v>31790</v>
      </c>
      <c r="N37" s="21">
        <v>32090</v>
      </c>
    </row>
    <row r="38" spans="1:179" s="43" customFormat="1" ht="15.75" x14ac:dyDescent="0.25">
      <c r="A38" s="48" t="s">
        <v>47</v>
      </c>
      <c r="B38" s="49" t="s">
        <v>58</v>
      </c>
      <c r="C38" s="41">
        <f>C36/C37*1000</f>
        <v>44648.570786516859</v>
      </c>
      <c r="D38" s="41">
        <f>D36/D37*1000</f>
        <v>46491.13291160651</v>
      </c>
      <c r="E38" s="41">
        <f>E36/E37*1000</f>
        <v>53565.164184045017</v>
      </c>
      <c r="F38" s="41">
        <f>F36/F37*1000</f>
        <v>58721.374663945848</v>
      </c>
      <c r="G38" s="41">
        <f t="shared" ref="G38:N38" si="23">G36/G37*1000</f>
        <v>61905.829027861422</v>
      </c>
      <c r="H38" s="41">
        <f t="shared" si="23"/>
        <v>66050.094605912091</v>
      </c>
      <c r="I38" s="41">
        <f t="shared" si="23"/>
        <v>78284.400327839001</v>
      </c>
      <c r="J38" s="41">
        <f t="shared" si="23"/>
        <v>81364.397967974815</v>
      </c>
      <c r="K38" s="41">
        <f t="shared" si="23"/>
        <v>86680.90364598477</v>
      </c>
      <c r="L38" s="41">
        <f t="shared" si="23"/>
        <v>84730.777986454952</v>
      </c>
      <c r="M38" s="41">
        <f t="shared" si="23"/>
        <v>110183.95721925134</v>
      </c>
      <c r="N38" s="41">
        <f t="shared" si="23"/>
        <v>125406.48177002181</v>
      </c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42"/>
      <c r="BP38" s="42"/>
      <c r="BQ38" s="42"/>
      <c r="BR38" s="42"/>
      <c r="BS38" s="37"/>
      <c r="BT38" s="37"/>
      <c r="BU38" s="37"/>
      <c r="BV38" s="37"/>
      <c r="BW38" s="37"/>
      <c r="BX38" s="37"/>
      <c r="BY38" s="37"/>
      <c r="BZ38" s="37"/>
      <c r="CA38" s="37"/>
      <c r="CB38" s="37"/>
      <c r="CC38" s="37"/>
      <c r="CD38" s="37"/>
      <c r="CE38" s="37"/>
      <c r="CF38" s="37"/>
      <c r="CG38" s="37"/>
      <c r="CH38" s="37"/>
      <c r="CI38" s="37"/>
      <c r="CJ38" s="37"/>
      <c r="CK38" s="37"/>
      <c r="CL38" s="37"/>
      <c r="CM38" s="37"/>
      <c r="CN38" s="37"/>
      <c r="CO38" s="37"/>
      <c r="CP38" s="37"/>
      <c r="CQ38" s="37"/>
      <c r="CR38" s="37"/>
      <c r="CS38" s="37"/>
      <c r="CT38" s="37"/>
      <c r="CU38" s="37"/>
      <c r="CV38" s="36"/>
      <c r="CW38" s="36"/>
      <c r="CX38" s="36"/>
      <c r="CY38" s="36"/>
      <c r="CZ38" s="36"/>
      <c r="DA38" s="36"/>
      <c r="DB38" s="36"/>
      <c r="DC38" s="36"/>
      <c r="DD38" s="36"/>
      <c r="DE38" s="36"/>
      <c r="DF38" s="36"/>
      <c r="DG38" s="36"/>
      <c r="DH38" s="36"/>
      <c r="DI38" s="36"/>
      <c r="DJ38" s="36"/>
      <c r="DK38" s="36"/>
      <c r="DL38" s="36"/>
      <c r="DM38" s="36"/>
      <c r="DN38" s="36"/>
      <c r="DO38" s="37"/>
      <c r="DP38" s="37"/>
      <c r="DQ38" s="37"/>
      <c r="DR38" s="37"/>
      <c r="DS38" s="37"/>
      <c r="DT38" s="37"/>
      <c r="DU38" s="37"/>
      <c r="DV38" s="37"/>
      <c r="DW38" s="37"/>
      <c r="DX38" s="37"/>
      <c r="DY38" s="37"/>
      <c r="DZ38" s="37"/>
      <c r="EA38" s="37"/>
      <c r="EB38" s="37"/>
      <c r="EC38" s="37"/>
      <c r="ED38" s="37"/>
      <c r="EE38" s="37"/>
      <c r="EF38" s="37"/>
      <c r="EG38" s="37"/>
      <c r="EH38" s="37"/>
      <c r="EI38" s="37"/>
      <c r="EJ38" s="37"/>
      <c r="EK38" s="37"/>
      <c r="EL38" s="37"/>
      <c r="EM38" s="37"/>
      <c r="EN38" s="37"/>
      <c r="EO38" s="37"/>
      <c r="EP38" s="37"/>
      <c r="EQ38" s="37"/>
      <c r="ER38" s="37"/>
      <c r="ES38" s="37"/>
      <c r="ET38" s="37"/>
      <c r="EU38" s="37"/>
      <c r="EV38" s="37"/>
      <c r="EW38" s="37"/>
      <c r="EX38" s="37"/>
      <c r="EY38" s="37"/>
      <c r="EZ38" s="37"/>
      <c r="FA38" s="37"/>
      <c r="FB38" s="37"/>
      <c r="FC38" s="37"/>
      <c r="FD38" s="37"/>
      <c r="FE38" s="37"/>
      <c r="FF38" s="37"/>
      <c r="FG38" s="37"/>
      <c r="FH38" s="37"/>
      <c r="FI38" s="37"/>
      <c r="FJ38" s="37"/>
      <c r="FK38" s="37"/>
      <c r="FL38" s="37"/>
      <c r="FM38" s="37"/>
      <c r="FN38" s="37"/>
      <c r="FO38" s="37"/>
      <c r="FP38" s="37"/>
      <c r="FQ38" s="37"/>
      <c r="FR38" s="37"/>
      <c r="FS38" s="37"/>
      <c r="FT38" s="37"/>
      <c r="FU38" s="37"/>
      <c r="FV38" s="37"/>
      <c r="FW38" s="37"/>
    </row>
    <row r="39" spans="1:179" x14ac:dyDescent="0.25">
      <c r="A39" s="2" t="s">
        <v>74</v>
      </c>
    </row>
  </sheetData>
  <sheetProtection formatColumns="0" formatRows="0"/>
  <pageMargins left="0.70866141732283505" right="0.70866141732283505" top="0.74803149606299202" bottom="0.74803149606299202" header="0.31496062992126" footer="0.31496062992126"/>
  <pageSetup paperSize="9" scale="10" orientation="landscape" horizontalDpi="4294967295" verticalDpi="4294967295" r:id="rId1"/>
  <colBreaks count="7" manualBreakCount="7">
    <brk id="14" max="1048575" man="1"/>
    <brk id="26" max="1048575" man="1"/>
    <brk id="42" max="1048575" man="1"/>
    <brk id="106" max="95" man="1"/>
    <brk id="142" max="1048575" man="1"/>
    <brk id="166" max="1048575" man="1"/>
    <brk id="174" max="9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S39"/>
  <sheetViews>
    <sheetView zoomScale="77" zoomScaleNormal="77" zoomScaleSheetLayoutView="100" workbookViewId="0">
      <pane xSplit="2" ySplit="5" topLeftCell="C6" activePane="bottomRight" state="frozen"/>
      <selection activeCell="AJ17" sqref="AJ17"/>
      <selection pane="topRight" activeCell="AJ17" sqref="AJ17"/>
      <selection pane="bottomLeft" activeCell="AJ17" sqref="AJ17"/>
      <selection pane="bottomRight" activeCell="AJ17" sqref="AJ17"/>
    </sheetView>
  </sheetViews>
  <sheetFormatPr defaultColWidth="8.85546875" defaultRowHeight="15" x14ac:dyDescent="0.25"/>
  <cols>
    <col min="1" max="1" width="11" style="2" customWidth="1"/>
    <col min="2" max="2" width="36.140625" style="2" customWidth="1"/>
    <col min="3" max="5" width="11.140625" style="2" customWidth="1"/>
    <col min="6" max="7" width="11.140625" style="6" customWidth="1"/>
    <col min="8" max="14" width="11.85546875" style="5" customWidth="1"/>
    <col min="15" max="38" width="9.140625" style="6" customWidth="1"/>
    <col min="39" max="39" width="12.42578125" style="6" customWidth="1"/>
    <col min="40" max="61" width="9.140625" style="6" customWidth="1"/>
    <col min="62" max="62" width="12.140625" style="6" customWidth="1"/>
    <col min="63" max="66" width="9.140625" style="6" customWidth="1"/>
    <col min="67" max="71" width="9.140625" style="6" hidden="1" customWidth="1"/>
    <col min="72" max="72" width="9.140625" style="6" customWidth="1"/>
    <col min="73" max="77" width="9.140625" style="6" hidden="1" customWidth="1"/>
    <col min="78" max="78" width="9.140625" style="6" customWidth="1"/>
    <col min="79" max="83" width="9.140625" style="6" hidden="1" customWidth="1"/>
    <col min="84" max="84" width="9.140625" style="6" customWidth="1"/>
    <col min="85" max="89" width="9.140625" style="6" hidden="1" customWidth="1"/>
    <col min="90" max="90" width="9.140625" style="6" customWidth="1"/>
    <col min="91" max="95" width="9.140625" style="6" hidden="1" customWidth="1"/>
    <col min="96" max="96" width="9.140625" style="5" customWidth="1"/>
    <col min="97" max="101" width="9.140625" style="5" hidden="1" customWidth="1"/>
    <col min="102" max="102" width="9.140625" style="5" customWidth="1"/>
    <col min="103" max="107" width="9.140625" style="5" hidden="1" customWidth="1"/>
    <col min="108" max="108" width="9.140625" style="5" customWidth="1"/>
    <col min="109" max="113" width="9.140625" style="5" hidden="1" customWidth="1"/>
    <col min="114" max="114" width="9.140625" style="5" customWidth="1"/>
    <col min="115" max="144" width="9.140625" style="6" customWidth="1"/>
    <col min="145" max="145" width="9.140625" style="6" hidden="1" customWidth="1"/>
    <col min="146" max="153" width="9.140625" style="6" customWidth="1"/>
    <col min="154" max="154" width="9.140625" style="6" hidden="1" customWidth="1"/>
    <col min="155" max="159" width="9.140625" style="6" customWidth="1"/>
    <col min="160" max="160" width="9.140625" style="6" hidden="1" customWidth="1"/>
    <col min="161" max="170" width="9.140625" style="6" customWidth="1"/>
    <col min="171" max="171" width="9.140625" style="6"/>
    <col min="172" max="174" width="8.85546875" style="6"/>
    <col min="175" max="175" width="12.7109375" style="6" bestFit="1" customWidth="1"/>
    <col min="176" max="16384" width="8.85546875" style="2"/>
  </cols>
  <sheetData>
    <row r="1" spans="1:175" ht="18.75" x14ac:dyDescent="0.3">
      <c r="A1" s="2" t="s">
        <v>53</v>
      </c>
      <c r="B1" s="22" t="s">
        <v>66</v>
      </c>
    </row>
    <row r="2" spans="1:175" ht="15.75" x14ac:dyDescent="0.25">
      <c r="A2" s="10" t="s">
        <v>49</v>
      </c>
      <c r="I2" s="5" t="str">
        <f>[1]GSVA_cur!$I$3</f>
        <v>As on 01.08.2024</v>
      </c>
    </row>
    <row r="3" spans="1:175" ht="15.75" x14ac:dyDescent="0.25">
      <c r="A3" s="10"/>
    </row>
    <row r="4" spans="1:175" ht="15.75" x14ac:dyDescent="0.25">
      <c r="A4" s="10"/>
      <c r="E4" s="9"/>
      <c r="F4" s="9" t="s">
        <v>57</v>
      </c>
      <c r="G4" s="9"/>
    </row>
    <row r="5" spans="1:175" ht="15.75" x14ac:dyDescent="0.25">
      <c r="A5" s="11" t="s">
        <v>0</v>
      </c>
      <c r="B5" s="12" t="s">
        <v>1</v>
      </c>
      <c r="C5" s="3" t="s">
        <v>21</v>
      </c>
      <c r="D5" s="3" t="s">
        <v>22</v>
      </c>
      <c r="E5" s="3" t="s">
        <v>23</v>
      </c>
      <c r="F5" s="3" t="s">
        <v>56</v>
      </c>
      <c r="G5" s="3" t="s">
        <v>65</v>
      </c>
      <c r="H5" s="21" t="s">
        <v>67</v>
      </c>
      <c r="I5" s="21" t="s">
        <v>68</v>
      </c>
      <c r="J5" s="21" t="s">
        <v>69</v>
      </c>
      <c r="K5" s="21" t="s">
        <v>70</v>
      </c>
      <c r="L5" s="21" t="s">
        <v>71</v>
      </c>
      <c r="M5" s="31" t="s">
        <v>72</v>
      </c>
      <c r="N5" s="31" t="s">
        <v>73</v>
      </c>
    </row>
    <row r="6" spans="1:175" s="38" customFormat="1" ht="15.75" x14ac:dyDescent="0.25">
      <c r="A6" s="32" t="s">
        <v>26</v>
      </c>
      <c r="B6" s="33" t="s">
        <v>2</v>
      </c>
      <c r="C6" s="34">
        <f t="shared" ref="C6:N6" si="0">C7+C8+C9+C10</f>
        <v>251622.58</v>
      </c>
      <c r="D6" s="34">
        <f t="shared" si="0"/>
        <v>276425.26</v>
      </c>
      <c r="E6" s="34">
        <f t="shared" si="0"/>
        <v>288574.87</v>
      </c>
      <c r="F6" s="34">
        <f t="shared" si="0"/>
        <v>295331</v>
      </c>
      <c r="G6" s="34">
        <f t="shared" si="0"/>
        <v>273718</v>
      </c>
      <c r="H6" s="34">
        <f t="shared" si="0"/>
        <v>290342</v>
      </c>
      <c r="I6" s="34">
        <f t="shared" si="0"/>
        <v>427979</v>
      </c>
      <c r="J6" s="34">
        <f t="shared" si="0"/>
        <v>412810</v>
      </c>
      <c r="K6" s="34">
        <f t="shared" si="0"/>
        <v>398989</v>
      </c>
      <c r="L6" s="34">
        <f t="shared" si="0"/>
        <v>385812</v>
      </c>
      <c r="M6" s="34">
        <f t="shared" si="0"/>
        <v>410695</v>
      </c>
      <c r="N6" s="34">
        <f t="shared" si="0"/>
        <v>376900</v>
      </c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6"/>
      <c r="FQ6" s="36"/>
      <c r="FR6" s="36"/>
      <c r="FS6" s="37"/>
    </row>
    <row r="7" spans="1:175" ht="15.75" x14ac:dyDescent="0.25">
      <c r="A7" s="16">
        <v>1.1000000000000001</v>
      </c>
      <c r="B7" s="17" t="s">
        <v>59</v>
      </c>
      <c r="C7" s="25">
        <v>137771.57999999999</v>
      </c>
      <c r="D7" s="25">
        <v>159419.26</v>
      </c>
      <c r="E7" s="25">
        <v>167469.15</v>
      </c>
      <c r="F7" s="25">
        <v>177112</v>
      </c>
      <c r="G7" s="25">
        <v>152555</v>
      </c>
      <c r="H7" s="25">
        <v>141966</v>
      </c>
      <c r="I7" s="1">
        <v>267660</v>
      </c>
      <c r="J7" s="1">
        <v>267685</v>
      </c>
      <c r="K7" s="1">
        <v>254353</v>
      </c>
      <c r="L7" s="1">
        <v>259734</v>
      </c>
      <c r="M7" s="1">
        <v>281976</v>
      </c>
      <c r="N7" s="1">
        <v>246919</v>
      </c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5"/>
      <c r="FQ7" s="5"/>
      <c r="FR7" s="5"/>
    </row>
    <row r="8" spans="1:175" ht="15.75" x14ac:dyDescent="0.25">
      <c r="A8" s="16">
        <v>1.2</v>
      </c>
      <c r="B8" s="17" t="s">
        <v>60</v>
      </c>
      <c r="C8" s="25">
        <v>52587</v>
      </c>
      <c r="D8" s="25">
        <v>54292</v>
      </c>
      <c r="E8" s="25">
        <v>55877.72</v>
      </c>
      <c r="F8" s="25">
        <v>56120</v>
      </c>
      <c r="G8" s="25">
        <v>56995</v>
      </c>
      <c r="H8" s="25">
        <v>58930</v>
      </c>
      <c r="I8" s="1">
        <v>62829</v>
      </c>
      <c r="J8" s="1">
        <v>57444</v>
      </c>
      <c r="K8" s="1">
        <v>59985</v>
      </c>
      <c r="L8" s="1">
        <v>57546</v>
      </c>
      <c r="M8" s="1">
        <v>58589</v>
      </c>
      <c r="N8" s="1">
        <v>56525</v>
      </c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5"/>
      <c r="FQ8" s="5"/>
      <c r="FR8" s="5"/>
    </row>
    <row r="9" spans="1:175" ht="15.75" x14ac:dyDescent="0.25">
      <c r="A9" s="16">
        <v>1.3</v>
      </c>
      <c r="B9" s="17" t="s">
        <v>61</v>
      </c>
      <c r="C9" s="25">
        <v>42183</v>
      </c>
      <c r="D9" s="25">
        <v>40439</v>
      </c>
      <c r="E9" s="25">
        <v>38993</v>
      </c>
      <c r="F9" s="25">
        <v>36178</v>
      </c>
      <c r="G9" s="25">
        <v>36806</v>
      </c>
      <c r="H9" s="25">
        <v>61910</v>
      </c>
      <c r="I9" s="1">
        <v>70391</v>
      </c>
      <c r="J9" s="1">
        <v>59720</v>
      </c>
      <c r="K9" s="1">
        <v>58142</v>
      </c>
      <c r="L9" s="1">
        <v>39331</v>
      </c>
      <c r="M9" s="1">
        <v>38784</v>
      </c>
      <c r="N9" s="1">
        <v>41127</v>
      </c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5"/>
      <c r="FQ9" s="5"/>
      <c r="FR9" s="5"/>
    </row>
    <row r="10" spans="1:175" ht="15.75" x14ac:dyDescent="0.25">
      <c r="A10" s="16">
        <v>1.4</v>
      </c>
      <c r="B10" s="17" t="s">
        <v>62</v>
      </c>
      <c r="C10" s="25">
        <v>19081</v>
      </c>
      <c r="D10" s="25">
        <v>22275</v>
      </c>
      <c r="E10" s="25">
        <v>26235</v>
      </c>
      <c r="F10" s="25">
        <v>25921</v>
      </c>
      <c r="G10" s="25">
        <v>27362</v>
      </c>
      <c r="H10" s="25">
        <v>27536</v>
      </c>
      <c r="I10" s="1">
        <v>27099</v>
      </c>
      <c r="J10" s="1">
        <v>27961</v>
      </c>
      <c r="K10" s="1">
        <v>26509</v>
      </c>
      <c r="L10" s="1">
        <v>29201</v>
      </c>
      <c r="M10" s="1">
        <v>31346</v>
      </c>
      <c r="N10" s="1">
        <v>32329</v>
      </c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5"/>
      <c r="FQ10" s="5"/>
      <c r="FR10" s="5"/>
    </row>
    <row r="11" spans="1:175" ht="15.75" x14ac:dyDescent="0.25">
      <c r="A11" s="18" t="s">
        <v>31</v>
      </c>
      <c r="B11" s="17" t="s">
        <v>3</v>
      </c>
      <c r="C11" s="25">
        <v>0</v>
      </c>
      <c r="D11" s="25">
        <v>0</v>
      </c>
      <c r="E11" s="25">
        <v>0</v>
      </c>
      <c r="F11" s="25">
        <v>0</v>
      </c>
      <c r="G11" s="25">
        <v>0</v>
      </c>
      <c r="H11" s="25">
        <v>0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  <c r="N11" s="26">
        <v>2732</v>
      </c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5"/>
      <c r="FQ11" s="5"/>
      <c r="FR11" s="5"/>
    </row>
    <row r="12" spans="1:175" s="43" customFormat="1" ht="15.75" x14ac:dyDescent="0.25">
      <c r="A12" s="39"/>
      <c r="B12" s="40" t="s">
        <v>28</v>
      </c>
      <c r="C12" s="41">
        <f t="shared" ref="C12:N12" si="1">C6+C11</f>
        <v>251622.58</v>
      </c>
      <c r="D12" s="41">
        <f t="shared" si="1"/>
        <v>276425.26</v>
      </c>
      <c r="E12" s="41">
        <f t="shared" si="1"/>
        <v>288574.87</v>
      </c>
      <c r="F12" s="41">
        <f t="shared" si="1"/>
        <v>295331</v>
      </c>
      <c r="G12" s="41">
        <f t="shared" si="1"/>
        <v>273718</v>
      </c>
      <c r="H12" s="41">
        <f t="shared" si="1"/>
        <v>290342</v>
      </c>
      <c r="I12" s="41">
        <f t="shared" si="1"/>
        <v>427979</v>
      </c>
      <c r="J12" s="41">
        <f t="shared" si="1"/>
        <v>412810</v>
      </c>
      <c r="K12" s="41">
        <f t="shared" si="1"/>
        <v>398989</v>
      </c>
      <c r="L12" s="41">
        <f t="shared" si="1"/>
        <v>385812</v>
      </c>
      <c r="M12" s="41">
        <f t="shared" si="1"/>
        <v>410695</v>
      </c>
      <c r="N12" s="41">
        <f t="shared" si="1"/>
        <v>379632</v>
      </c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/>
      <c r="CB12" s="42"/>
      <c r="CC12" s="42"/>
      <c r="CD12" s="42"/>
      <c r="CE12" s="42"/>
      <c r="CF12" s="42"/>
      <c r="CG12" s="42"/>
      <c r="CH12" s="42"/>
      <c r="CI12" s="42"/>
      <c r="CJ12" s="42"/>
      <c r="CK12" s="42"/>
      <c r="CL12" s="42"/>
      <c r="CM12" s="42"/>
      <c r="CN12" s="42"/>
      <c r="CO12" s="42"/>
      <c r="CP12" s="42"/>
      <c r="CQ12" s="42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42"/>
      <c r="DL12" s="42"/>
      <c r="DM12" s="42"/>
      <c r="DN12" s="42"/>
      <c r="DO12" s="42"/>
      <c r="DP12" s="42"/>
      <c r="DQ12" s="42"/>
      <c r="DR12" s="42"/>
      <c r="DS12" s="42"/>
      <c r="DT12" s="42"/>
      <c r="DU12" s="42"/>
      <c r="DV12" s="42"/>
      <c r="DW12" s="42"/>
      <c r="DX12" s="42"/>
      <c r="DY12" s="42"/>
      <c r="DZ12" s="42"/>
      <c r="EA12" s="42"/>
      <c r="EB12" s="42"/>
      <c r="EC12" s="42"/>
      <c r="ED12" s="42"/>
      <c r="EE12" s="42"/>
      <c r="EF12" s="42"/>
      <c r="EG12" s="42"/>
      <c r="EH12" s="42"/>
      <c r="EI12" s="42"/>
      <c r="EJ12" s="42"/>
      <c r="EK12" s="42"/>
      <c r="EL12" s="42"/>
      <c r="EM12" s="42"/>
      <c r="EN12" s="42"/>
      <c r="EO12" s="42"/>
      <c r="EP12" s="42"/>
      <c r="EQ12" s="42"/>
      <c r="ER12" s="42"/>
      <c r="ES12" s="42"/>
      <c r="ET12" s="42"/>
      <c r="EU12" s="42"/>
      <c r="EV12" s="42"/>
      <c r="EW12" s="42"/>
      <c r="EX12" s="42"/>
      <c r="EY12" s="42"/>
      <c r="EZ12" s="42"/>
      <c r="FA12" s="42"/>
      <c r="FB12" s="42"/>
      <c r="FC12" s="42"/>
      <c r="FD12" s="42"/>
      <c r="FE12" s="42"/>
      <c r="FF12" s="42"/>
      <c r="FG12" s="42"/>
      <c r="FH12" s="42"/>
      <c r="FI12" s="42"/>
      <c r="FJ12" s="42"/>
      <c r="FK12" s="42"/>
      <c r="FL12" s="42"/>
      <c r="FM12" s="42"/>
      <c r="FN12" s="42"/>
      <c r="FO12" s="42"/>
      <c r="FP12" s="36"/>
      <c r="FQ12" s="36"/>
      <c r="FR12" s="36"/>
      <c r="FS12" s="37"/>
    </row>
    <row r="13" spans="1:175" s="15" customFormat="1" ht="15.75" x14ac:dyDescent="0.25">
      <c r="A13" s="13" t="s">
        <v>32</v>
      </c>
      <c r="B13" s="14" t="s">
        <v>4</v>
      </c>
      <c r="C13" s="1">
        <v>40990</v>
      </c>
      <c r="D13" s="1">
        <v>28894</v>
      </c>
      <c r="E13" s="1">
        <v>41278</v>
      </c>
      <c r="F13" s="1">
        <v>40523</v>
      </c>
      <c r="G13" s="1">
        <v>52135</v>
      </c>
      <c r="H13" s="1">
        <v>54581</v>
      </c>
      <c r="I13" s="1">
        <v>53275</v>
      </c>
      <c r="J13" s="1">
        <v>52165</v>
      </c>
      <c r="K13" s="1">
        <v>36966</v>
      </c>
      <c r="L13" s="1">
        <v>39218</v>
      </c>
      <c r="M13" s="1">
        <v>41675</v>
      </c>
      <c r="N13" s="1">
        <v>38446</v>
      </c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5"/>
      <c r="FQ13" s="5"/>
      <c r="FR13" s="5"/>
      <c r="FS13" s="6"/>
    </row>
    <row r="14" spans="1:175" ht="30" x14ac:dyDescent="0.25">
      <c r="A14" s="18" t="s">
        <v>33</v>
      </c>
      <c r="B14" s="17" t="s">
        <v>5</v>
      </c>
      <c r="C14" s="27">
        <v>54276</v>
      </c>
      <c r="D14" s="27">
        <v>55762</v>
      </c>
      <c r="E14" s="27">
        <v>54234</v>
      </c>
      <c r="F14" s="27">
        <v>43057</v>
      </c>
      <c r="G14" s="27">
        <v>46224</v>
      </c>
      <c r="H14" s="28">
        <v>58536</v>
      </c>
      <c r="I14" s="28">
        <v>57022</v>
      </c>
      <c r="J14" s="28">
        <v>35974</v>
      </c>
      <c r="K14" s="28">
        <v>34762</v>
      </c>
      <c r="L14" s="28">
        <v>37882</v>
      </c>
      <c r="M14" s="28">
        <v>36765</v>
      </c>
      <c r="N14" s="28">
        <v>46468</v>
      </c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7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7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7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5"/>
      <c r="FQ14" s="5"/>
      <c r="FR14" s="5"/>
    </row>
    <row r="15" spans="1:175" ht="15.75" x14ac:dyDescent="0.25">
      <c r="A15" s="18" t="s">
        <v>34</v>
      </c>
      <c r="B15" s="17" t="s">
        <v>6</v>
      </c>
      <c r="C15" s="25">
        <v>100712</v>
      </c>
      <c r="D15" s="25">
        <v>99017</v>
      </c>
      <c r="E15" s="25">
        <v>111497</v>
      </c>
      <c r="F15" s="25">
        <v>172786</v>
      </c>
      <c r="G15" s="25">
        <v>198602</v>
      </c>
      <c r="H15" s="1">
        <v>167221</v>
      </c>
      <c r="I15" s="1">
        <v>173285</v>
      </c>
      <c r="J15" s="1">
        <v>106462</v>
      </c>
      <c r="K15" s="1">
        <v>128361</v>
      </c>
      <c r="L15" s="1">
        <v>96650</v>
      </c>
      <c r="M15" s="1">
        <v>131423</v>
      </c>
      <c r="N15" s="1">
        <v>146094</v>
      </c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7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7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7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5"/>
      <c r="FQ15" s="5"/>
      <c r="FR15" s="5"/>
    </row>
    <row r="16" spans="1:175" s="43" customFormat="1" ht="15.75" x14ac:dyDescent="0.25">
      <c r="A16" s="39"/>
      <c r="B16" s="40" t="s">
        <v>29</v>
      </c>
      <c r="C16" s="41">
        <f t="shared" ref="C16:K16" si="2">+C13+C14+C15</f>
        <v>195978</v>
      </c>
      <c r="D16" s="41">
        <f t="shared" si="2"/>
        <v>183673</v>
      </c>
      <c r="E16" s="41">
        <f t="shared" si="2"/>
        <v>207009</v>
      </c>
      <c r="F16" s="41">
        <f t="shared" si="2"/>
        <v>256366</v>
      </c>
      <c r="G16" s="41">
        <f t="shared" si="2"/>
        <v>296961</v>
      </c>
      <c r="H16" s="41">
        <f t="shared" si="2"/>
        <v>280338</v>
      </c>
      <c r="I16" s="41">
        <f t="shared" si="2"/>
        <v>283582</v>
      </c>
      <c r="J16" s="41">
        <f t="shared" si="2"/>
        <v>194601</v>
      </c>
      <c r="K16" s="41">
        <f t="shared" si="2"/>
        <v>200089</v>
      </c>
      <c r="L16" s="41">
        <f t="shared" ref="L16:M16" si="3">+L13+L14+L15</f>
        <v>173750</v>
      </c>
      <c r="M16" s="41">
        <f t="shared" si="3"/>
        <v>209863</v>
      </c>
      <c r="N16" s="41">
        <f t="shared" ref="N16" si="4">+N13+N14+N15</f>
        <v>231008</v>
      </c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42"/>
      <c r="CA16" s="42"/>
      <c r="CB16" s="42"/>
      <c r="CC16" s="42"/>
      <c r="CD16" s="42"/>
      <c r="CE16" s="42"/>
      <c r="CF16" s="35"/>
      <c r="CG16" s="42"/>
      <c r="CH16" s="42"/>
      <c r="CI16" s="42"/>
      <c r="CJ16" s="42"/>
      <c r="CK16" s="42"/>
      <c r="CL16" s="42"/>
      <c r="CM16" s="42"/>
      <c r="CN16" s="42"/>
      <c r="CO16" s="42"/>
      <c r="CP16" s="42"/>
      <c r="CQ16" s="42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42"/>
      <c r="DL16" s="42"/>
      <c r="DM16" s="42"/>
      <c r="DN16" s="42"/>
      <c r="DO16" s="42"/>
      <c r="DP16" s="42"/>
      <c r="DQ16" s="42"/>
      <c r="DR16" s="42"/>
      <c r="DS16" s="42"/>
      <c r="DT16" s="42"/>
      <c r="DU16" s="42"/>
      <c r="DV16" s="42"/>
      <c r="DW16" s="42"/>
      <c r="DX16" s="42"/>
      <c r="DY16" s="42"/>
      <c r="DZ16" s="42"/>
      <c r="EA16" s="42"/>
      <c r="EB16" s="35"/>
      <c r="EC16" s="42"/>
      <c r="ED16" s="42"/>
      <c r="EE16" s="42"/>
      <c r="EF16" s="42"/>
      <c r="EG16" s="42"/>
      <c r="EH16" s="42"/>
      <c r="EI16" s="42"/>
      <c r="EJ16" s="42"/>
      <c r="EK16" s="42"/>
      <c r="EL16" s="42"/>
      <c r="EM16" s="42"/>
      <c r="EN16" s="42"/>
      <c r="EO16" s="42"/>
      <c r="EP16" s="42"/>
      <c r="EQ16" s="42"/>
      <c r="ER16" s="42"/>
      <c r="ES16" s="42"/>
      <c r="ET16" s="42"/>
      <c r="EU16" s="42"/>
      <c r="EV16" s="42"/>
      <c r="EW16" s="42"/>
      <c r="EX16" s="42"/>
      <c r="EY16" s="42"/>
      <c r="EZ16" s="35"/>
      <c r="FA16" s="42"/>
      <c r="FB16" s="42"/>
      <c r="FC16" s="42"/>
      <c r="FD16" s="42"/>
      <c r="FE16" s="42"/>
      <c r="FF16" s="42"/>
      <c r="FG16" s="42"/>
      <c r="FH16" s="42"/>
      <c r="FI16" s="42"/>
      <c r="FJ16" s="42"/>
      <c r="FK16" s="42"/>
      <c r="FL16" s="42"/>
      <c r="FM16" s="42"/>
      <c r="FN16" s="42"/>
      <c r="FO16" s="42"/>
      <c r="FP16" s="36"/>
      <c r="FQ16" s="36"/>
      <c r="FR16" s="36"/>
      <c r="FS16" s="37"/>
    </row>
    <row r="17" spans="1:175" s="38" customFormat="1" ht="15.75" x14ac:dyDescent="0.25">
      <c r="A17" s="32" t="s">
        <v>35</v>
      </c>
      <c r="B17" s="33" t="s">
        <v>7</v>
      </c>
      <c r="C17" s="44">
        <f>C18+C19</f>
        <v>156450</v>
      </c>
      <c r="D17" s="44">
        <f t="shared" ref="D17:K17" si="5">D18+D19</f>
        <v>130915</v>
      </c>
      <c r="E17" s="44">
        <f t="shared" si="5"/>
        <v>190705</v>
      </c>
      <c r="F17" s="44">
        <f t="shared" si="5"/>
        <v>203972</v>
      </c>
      <c r="G17" s="44">
        <f t="shared" si="5"/>
        <v>237194</v>
      </c>
      <c r="H17" s="44">
        <f t="shared" si="5"/>
        <v>256129</v>
      </c>
      <c r="I17" s="44">
        <f t="shared" si="5"/>
        <v>283085</v>
      </c>
      <c r="J17" s="44">
        <f t="shared" si="5"/>
        <v>307748</v>
      </c>
      <c r="K17" s="44">
        <f t="shared" si="5"/>
        <v>327129</v>
      </c>
      <c r="L17" s="44">
        <f t="shared" ref="L17:M17" si="6">L18+L19</f>
        <v>253188</v>
      </c>
      <c r="M17" s="44">
        <f t="shared" si="6"/>
        <v>282501</v>
      </c>
      <c r="N17" s="44">
        <f t="shared" ref="N17" si="7">N18+N19</f>
        <v>314543</v>
      </c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35"/>
      <c r="EH17" s="35"/>
      <c r="EI17" s="35"/>
      <c r="EJ17" s="35"/>
      <c r="EK17" s="35"/>
      <c r="EL17" s="35"/>
      <c r="EM17" s="35"/>
      <c r="EN17" s="35"/>
      <c r="EO17" s="35"/>
      <c r="EP17" s="35"/>
      <c r="EQ17" s="35"/>
      <c r="ER17" s="35"/>
      <c r="ES17" s="35"/>
      <c r="ET17" s="35"/>
      <c r="EU17" s="35"/>
      <c r="EV17" s="35"/>
      <c r="EW17" s="35"/>
      <c r="EX17" s="35"/>
      <c r="EY17" s="35"/>
      <c r="EZ17" s="35"/>
      <c r="FA17" s="35"/>
      <c r="FB17" s="35"/>
      <c r="FC17" s="35"/>
      <c r="FD17" s="35"/>
      <c r="FE17" s="35"/>
      <c r="FF17" s="35"/>
      <c r="FG17" s="35"/>
      <c r="FH17" s="35"/>
      <c r="FI17" s="35"/>
      <c r="FJ17" s="35"/>
      <c r="FK17" s="35"/>
      <c r="FL17" s="35"/>
      <c r="FM17" s="35"/>
      <c r="FN17" s="35"/>
      <c r="FO17" s="35"/>
      <c r="FP17" s="36"/>
      <c r="FQ17" s="36"/>
      <c r="FR17" s="36"/>
      <c r="FS17" s="37"/>
    </row>
    <row r="18" spans="1:175" ht="15.75" x14ac:dyDescent="0.25">
      <c r="A18" s="16">
        <v>6.1</v>
      </c>
      <c r="B18" s="17" t="s">
        <v>8</v>
      </c>
      <c r="C18" s="25">
        <v>149457</v>
      </c>
      <c r="D18" s="25">
        <v>123727</v>
      </c>
      <c r="E18" s="25">
        <v>183334</v>
      </c>
      <c r="F18" s="25">
        <v>196506</v>
      </c>
      <c r="G18" s="25">
        <v>228505</v>
      </c>
      <c r="H18" s="25">
        <v>246773</v>
      </c>
      <c r="I18" s="1">
        <v>273017</v>
      </c>
      <c r="J18" s="1">
        <v>296703</v>
      </c>
      <c r="K18" s="1">
        <v>315109</v>
      </c>
      <c r="L18" s="1">
        <v>247634</v>
      </c>
      <c r="M18" s="1">
        <v>275030</v>
      </c>
      <c r="N18" s="1">
        <v>302714</v>
      </c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5"/>
      <c r="FQ18" s="5"/>
      <c r="FR18" s="5"/>
    </row>
    <row r="19" spans="1:175" ht="15.75" x14ac:dyDescent="0.25">
      <c r="A19" s="16">
        <v>6.2</v>
      </c>
      <c r="B19" s="17" t="s">
        <v>9</v>
      </c>
      <c r="C19" s="25">
        <v>6993</v>
      </c>
      <c r="D19" s="25">
        <v>7188</v>
      </c>
      <c r="E19" s="25">
        <v>7371</v>
      </c>
      <c r="F19" s="25">
        <v>7466</v>
      </c>
      <c r="G19" s="25">
        <v>8689</v>
      </c>
      <c r="H19" s="25">
        <v>9356</v>
      </c>
      <c r="I19" s="1">
        <v>10068</v>
      </c>
      <c r="J19" s="1">
        <v>11045</v>
      </c>
      <c r="K19" s="1">
        <v>12020</v>
      </c>
      <c r="L19" s="1">
        <v>5554</v>
      </c>
      <c r="M19" s="1">
        <v>7471</v>
      </c>
      <c r="N19" s="1">
        <v>11829</v>
      </c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5"/>
      <c r="FQ19" s="5"/>
      <c r="FR19" s="5"/>
    </row>
    <row r="20" spans="1:175" s="38" customFormat="1" ht="30" x14ac:dyDescent="0.25">
      <c r="A20" s="45" t="s">
        <v>36</v>
      </c>
      <c r="B20" s="46" t="s">
        <v>10</v>
      </c>
      <c r="C20" s="44">
        <f>C21+C22+C23+C24+C25+C26+C27</f>
        <v>70408</v>
      </c>
      <c r="D20" s="44">
        <f t="shared" ref="D20:N20" si="8">D21+D22+D23+D24+D25+D26+D27</f>
        <v>80780</v>
      </c>
      <c r="E20" s="44">
        <f t="shared" si="8"/>
        <v>86841</v>
      </c>
      <c r="F20" s="44">
        <f t="shared" si="8"/>
        <v>95468</v>
      </c>
      <c r="G20" s="44">
        <f t="shared" si="8"/>
        <v>107764</v>
      </c>
      <c r="H20" s="44">
        <f t="shared" si="8"/>
        <v>121596</v>
      </c>
      <c r="I20" s="44">
        <f t="shared" si="8"/>
        <v>126003</v>
      </c>
      <c r="J20" s="44">
        <f t="shared" si="8"/>
        <v>127395</v>
      </c>
      <c r="K20" s="44">
        <f t="shared" si="8"/>
        <v>140558</v>
      </c>
      <c r="L20" s="44">
        <f t="shared" si="8"/>
        <v>139391</v>
      </c>
      <c r="M20" s="44">
        <f t="shared" si="8"/>
        <v>144947</v>
      </c>
      <c r="N20" s="44">
        <f t="shared" si="8"/>
        <v>159814</v>
      </c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  <c r="DX20" s="35"/>
      <c r="DY20" s="35"/>
      <c r="DZ20" s="35"/>
      <c r="EA20" s="35"/>
      <c r="EB20" s="35"/>
      <c r="EC20" s="35"/>
      <c r="ED20" s="35"/>
      <c r="EE20" s="35"/>
      <c r="EF20" s="35"/>
      <c r="EG20" s="35"/>
      <c r="EH20" s="35"/>
      <c r="EI20" s="35"/>
      <c r="EJ20" s="35"/>
      <c r="EK20" s="35"/>
      <c r="EL20" s="35"/>
      <c r="EM20" s="35"/>
      <c r="EN20" s="35"/>
      <c r="EO20" s="35"/>
      <c r="EP20" s="35"/>
      <c r="EQ20" s="35"/>
      <c r="ER20" s="35"/>
      <c r="ES20" s="35"/>
      <c r="ET20" s="35"/>
      <c r="EU20" s="35"/>
      <c r="EV20" s="35"/>
      <c r="EW20" s="35"/>
      <c r="EX20" s="35"/>
      <c r="EY20" s="35"/>
      <c r="EZ20" s="35"/>
      <c r="FA20" s="35"/>
      <c r="FB20" s="35"/>
      <c r="FC20" s="35"/>
      <c r="FD20" s="35"/>
      <c r="FE20" s="35"/>
      <c r="FF20" s="35"/>
      <c r="FG20" s="35"/>
      <c r="FH20" s="35"/>
      <c r="FI20" s="35"/>
      <c r="FJ20" s="35"/>
      <c r="FK20" s="35"/>
      <c r="FL20" s="35"/>
      <c r="FM20" s="35"/>
      <c r="FN20" s="35"/>
      <c r="FO20" s="35"/>
      <c r="FP20" s="36"/>
      <c r="FQ20" s="36"/>
      <c r="FR20" s="36"/>
      <c r="FS20" s="37"/>
    </row>
    <row r="21" spans="1:175" ht="15.75" x14ac:dyDescent="0.25">
      <c r="A21" s="16">
        <v>7.1</v>
      </c>
      <c r="B21" s="17" t="s">
        <v>11</v>
      </c>
      <c r="C21" s="25">
        <v>2</v>
      </c>
      <c r="D21" s="25">
        <v>3</v>
      </c>
      <c r="E21" s="25">
        <v>5</v>
      </c>
      <c r="F21" s="25">
        <v>5</v>
      </c>
      <c r="G21" s="25">
        <v>6</v>
      </c>
      <c r="H21" s="25">
        <v>6</v>
      </c>
      <c r="I21" s="1">
        <v>5</v>
      </c>
      <c r="J21" s="1">
        <v>6</v>
      </c>
      <c r="K21" s="1">
        <v>32</v>
      </c>
      <c r="L21" s="1">
        <v>31</v>
      </c>
      <c r="M21" s="1">
        <v>39</v>
      </c>
      <c r="N21" s="1">
        <v>32</v>
      </c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5"/>
      <c r="FQ21" s="5"/>
      <c r="FR21" s="5"/>
    </row>
    <row r="22" spans="1:175" ht="15.75" x14ac:dyDescent="0.25">
      <c r="A22" s="16">
        <v>7.2</v>
      </c>
      <c r="B22" s="17" t="s">
        <v>12</v>
      </c>
      <c r="C22" s="25">
        <v>43561</v>
      </c>
      <c r="D22" s="25">
        <v>49507</v>
      </c>
      <c r="E22" s="25">
        <v>50523</v>
      </c>
      <c r="F22" s="25">
        <v>53520</v>
      </c>
      <c r="G22" s="25">
        <v>56431</v>
      </c>
      <c r="H22" s="25">
        <v>64822</v>
      </c>
      <c r="I22" s="1">
        <v>69297</v>
      </c>
      <c r="J22" s="1">
        <v>74798</v>
      </c>
      <c r="K22" s="1">
        <v>80175</v>
      </c>
      <c r="L22" s="1">
        <v>85531</v>
      </c>
      <c r="M22" s="1">
        <v>87917</v>
      </c>
      <c r="N22" s="1">
        <v>92988</v>
      </c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5"/>
      <c r="FQ22" s="5"/>
      <c r="FR22" s="5"/>
    </row>
    <row r="23" spans="1:175" ht="15.75" x14ac:dyDescent="0.25">
      <c r="A23" s="16">
        <v>7.3</v>
      </c>
      <c r="B23" s="17" t="s">
        <v>13</v>
      </c>
      <c r="C23" s="25">
        <v>0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5"/>
      <c r="FQ23" s="5"/>
      <c r="FR23" s="5"/>
    </row>
    <row r="24" spans="1:175" ht="15.75" x14ac:dyDescent="0.25">
      <c r="A24" s="16">
        <v>7.4</v>
      </c>
      <c r="B24" s="17" t="s">
        <v>14</v>
      </c>
      <c r="C24" s="25">
        <v>1999</v>
      </c>
      <c r="D24" s="25">
        <v>3230</v>
      </c>
      <c r="E24" s="25">
        <v>2169</v>
      </c>
      <c r="F24" s="25">
        <v>3128</v>
      </c>
      <c r="G24" s="25">
        <v>5806</v>
      </c>
      <c r="H24" s="25">
        <v>6082</v>
      </c>
      <c r="I24" s="1">
        <v>5767</v>
      </c>
      <c r="J24" s="1">
        <v>3551</v>
      </c>
      <c r="K24" s="1">
        <v>6153</v>
      </c>
      <c r="L24" s="1">
        <v>2995</v>
      </c>
      <c r="M24" s="1">
        <v>2863</v>
      </c>
      <c r="N24" s="1">
        <v>3603</v>
      </c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5"/>
      <c r="FQ24" s="5"/>
      <c r="FR24" s="5"/>
    </row>
    <row r="25" spans="1:175" ht="15.75" x14ac:dyDescent="0.25">
      <c r="A25" s="16">
        <v>7.5</v>
      </c>
      <c r="B25" s="17" t="s">
        <v>15</v>
      </c>
      <c r="C25" s="25">
        <v>1816</v>
      </c>
      <c r="D25" s="25">
        <v>2064</v>
      </c>
      <c r="E25" s="25">
        <v>2106</v>
      </c>
      <c r="F25" s="25">
        <v>2231</v>
      </c>
      <c r="G25" s="25">
        <v>2352</v>
      </c>
      <c r="H25" s="25">
        <v>8284</v>
      </c>
      <c r="I25" s="1">
        <v>8507</v>
      </c>
      <c r="J25" s="1">
        <v>8649</v>
      </c>
      <c r="K25" s="1">
        <v>8817</v>
      </c>
      <c r="L25" s="1">
        <v>5364</v>
      </c>
      <c r="M25" s="1">
        <v>6279</v>
      </c>
      <c r="N25" s="1">
        <v>10036</v>
      </c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5"/>
      <c r="FQ25" s="5"/>
      <c r="FR25" s="5"/>
    </row>
    <row r="26" spans="1:175" ht="15.75" x14ac:dyDescent="0.25">
      <c r="A26" s="16">
        <v>7.6</v>
      </c>
      <c r="B26" s="17" t="s">
        <v>16</v>
      </c>
      <c r="C26" s="25">
        <v>0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5"/>
      <c r="FQ26" s="5"/>
      <c r="FR26" s="5"/>
    </row>
    <row r="27" spans="1:175" ht="30" x14ac:dyDescent="0.25">
      <c r="A27" s="16">
        <v>7.7</v>
      </c>
      <c r="B27" s="17" t="s">
        <v>17</v>
      </c>
      <c r="C27" s="27">
        <v>23030</v>
      </c>
      <c r="D27" s="27">
        <v>25976</v>
      </c>
      <c r="E27" s="27">
        <v>32038</v>
      </c>
      <c r="F27" s="27">
        <v>36584</v>
      </c>
      <c r="G27" s="27">
        <v>43169</v>
      </c>
      <c r="H27" s="27">
        <v>42402</v>
      </c>
      <c r="I27" s="28">
        <v>42427</v>
      </c>
      <c r="J27" s="28">
        <v>40391</v>
      </c>
      <c r="K27" s="28">
        <v>45381</v>
      </c>
      <c r="L27" s="28">
        <v>45470</v>
      </c>
      <c r="M27" s="28">
        <v>47849</v>
      </c>
      <c r="N27" s="28">
        <v>53155</v>
      </c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5"/>
      <c r="FQ27" s="5"/>
      <c r="FR27" s="5"/>
    </row>
    <row r="28" spans="1:175" ht="15.75" x14ac:dyDescent="0.25">
      <c r="A28" s="18" t="s">
        <v>37</v>
      </c>
      <c r="B28" s="17" t="s">
        <v>18</v>
      </c>
      <c r="C28" s="25">
        <v>23399</v>
      </c>
      <c r="D28" s="25">
        <v>24918</v>
      </c>
      <c r="E28" s="25">
        <v>27257</v>
      </c>
      <c r="F28" s="25">
        <v>28309</v>
      </c>
      <c r="G28" s="25">
        <v>35103</v>
      </c>
      <c r="H28" s="25">
        <v>35788</v>
      </c>
      <c r="I28" s="1">
        <v>37626</v>
      </c>
      <c r="J28" s="1">
        <v>46629</v>
      </c>
      <c r="K28" s="1">
        <v>52767</v>
      </c>
      <c r="L28" s="1">
        <v>54338</v>
      </c>
      <c r="M28" s="1">
        <v>56276</v>
      </c>
      <c r="N28" s="1">
        <v>62230</v>
      </c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5"/>
      <c r="FQ28" s="5"/>
      <c r="FR28" s="5"/>
    </row>
    <row r="29" spans="1:175" ht="30" x14ac:dyDescent="0.25">
      <c r="A29" s="18" t="s">
        <v>38</v>
      </c>
      <c r="B29" s="17" t="s">
        <v>19</v>
      </c>
      <c r="C29" s="27">
        <v>134847</v>
      </c>
      <c r="D29" s="27">
        <v>136333</v>
      </c>
      <c r="E29" s="27">
        <v>137021</v>
      </c>
      <c r="F29" s="27">
        <v>138289</v>
      </c>
      <c r="G29" s="27">
        <v>132913</v>
      </c>
      <c r="H29" s="27">
        <v>129535</v>
      </c>
      <c r="I29" s="28">
        <v>126515</v>
      </c>
      <c r="J29" s="28">
        <v>126368</v>
      </c>
      <c r="K29" s="28">
        <v>124674</v>
      </c>
      <c r="L29" s="28">
        <v>122408</v>
      </c>
      <c r="M29" s="28">
        <v>130606</v>
      </c>
      <c r="N29" s="28">
        <v>134666</v>
      </c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5"/>
      <c r="FQ29" s="5"/>
      <c r="FR29" s="5"/>
    </row>
    <row r="30" spans="1:175" ht="15.75" x14ac:dyDescent="0.25">
      <c r="A30" s="18" t="s">
        <v>39</v>
      </c>
      <c r="B30" s="17" t="s">
        <v>54</v>
      </c>
      <c r="C30" s="25">
        <v>231790</v>
      </c>
      <c r="D30" s="25">
        <v>233668</v>
      </c>
      <c r="E30" s="25">
        <v>216539</v>
      </c>
      <c r="F30" s="25">
        <v>234826</v>
      </c>
      <c r="G30" s="25">
        <v>281035</v>
      </c>
      <c r="H30" s="25">
        <v>263348</v>
      </c>
      <c r="I30" s="1">
        <v>249069</v>
      </c>
      <c r="J30" s="1">
        <v>249541</v>
      </c>
      <c r="K30" s="1">
        <v>263263</v>
      </c>
      <c r="L30" s="1">
        <v>292619</v>
      </c>
      <c r="M30" s="1">
        <v>318647</v>
      </c>
      <c r="N30" s="1">
        <v>391064</v>
      </c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5"/>
      <c r="FQ30" s="5"/>
      <c r="FR30" s="5"/>
    </row>
    <row r="31" spans="1:175" ht="15.75" x14ac:dyDescent="0.25">
      <c r="A31" s="18" t="s">
        <v>40</v>
      </c>
      <c r="B31" s="17" t="s">
        <v>20</v>
      </c>
      <c r="C31" s="25">
        <v>208417</v>
      </c>
      <c r="D31" s="25">
        <v>230853</v>
      </c>
      <c r="E31" s="25">
        <v>227976</v>
      </c>
      <c r="F31" s="25">
        <v>249977</v>
      </c>
      <c r="G31" s="25">
        <v>233161</v>
      </c>
      <c r="H31" s="25">
        <v>257226</v>
      </c>
      <c r="I31" s="29">
        <v>281665</v>
      </c>
      <c r="J31" s="29">
        <v>279482</v>
      </c>
      <c r="K31" s="29">
        <v>312757</v>
      </c>
      <c r="L31" s="29">
        <v>289824</v>
      </c>
      <c r="M31" s="29">
        <v>345042</v>
      </c>
      <c r="N31" s="29">
        <v>420347</v>
      </c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5"/>
      <c r="FQ31" s="5"/>
      <c r="FR31" s="5"/>
    </row>
    <row r="32" spans="1:175" s="43" customFormat="1" ht="15.75" x14ac:dyDescent="0.25">
      <c r="A32" s="39"/>
      <c r="B32" s="40" t="s">
        <v>30</v>
      </c>
      <c r="C32" s="41">
        <f>C17+C20+C28+C29+C30+C31</f>
        <v>825311</v>
      </c>
      <c r="D32" s="41">
        <f t="shared" ref="D32:I32" si="9">D17+D20+D28+D29+D30+D31</f>
        <v>837467</v>
      </c>
      <c r="E32" s="41">
        <f t="shared" si="9"/>
        <v>886339</v>
      </c>
      <c r="F32" s="41">
        <f t="shared" si="9"/>
        <v>950841</v>
      </c>
      <c r="G32" s="41">
        <f t="shared" si="9"/>
        <v>1027170</v>
      </c>
      <c r="H32" s="41">
        <f t="shared" si="9"/>
        <v>1063622</v>
      </c>
      <c r="I32" s="41">
        <f t="shared" si="9"/>
        <v>1103963</v>
      </c>
      <c r="J32" s="41">
        <f t="shared" ref="J32:K32" si="10">J17+J20+J28+J29+J30+J31</f>
        <v>1137163</v>
      </c>
      <c r="K32" s="41">
        <f t="shared" si="10"/>
        <v>1221148</v>
      </c>
      <c r="L32" s="41">
        <f t="shared" ref="L32:M32" si="11">L17+L20+L28+L29+L30+L31</f>
        <v>1151768</v>
      </c>
      <c r="M32" s="41">
        <f t="shared" si="11"/>
        <v>1278019</v>
      </c>
      <c r="N32" s="41">
        <f t="shared" ref="N32" si="12">N17+N20+N28+N29+N30+N31</f>
        <v>1482664</v>
      </c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42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2"/>
      <c r="BR32" s="42"/>
      <c r="BS32" s="42"/>
      <c r="BT32" s="42"/>
      <c r="BU32" s="42"/>
      <c r="BV32" s="42"/>
      <c r="BW32" s="42"/>
      <c r="BX32" s="42"/>
      <c r="BY32" s="42"/>
      <c r="BZ32" s="42"/>
      <c r="CA32" s="42"/>
      <c r="CB32" s="42"/>
      <c r="CC32" s="42"/>
      <c r="CD32" s="42"/>
      <c r="CE32" s="42"/>
      <c r="CF32" s="42"/>
      <c r="CG32" s="42"/>
      <c r="CH32" s="42"/>
      <c r="CI32" s="42"/>
      <c r="CJ32" s="42"/>
      <c r="CK32" s="42"/>
      <c r="CL32" s="42"/>
      <c r="CM32" s="42"/>
      <c r="CN32" s="42"/>
      <c r="CO32" s="42"/>
      <c r="CP32" s="42"/>
      <c r="CQ32" s="42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5"/>
      <c r="DK32" s="42"/>
      <c r="DL32" s="42"/>
      <c r="DM32" s="42"/>
      <c r="DN32" s="42"/>
      <c r="DO32" s="42"/>
      <c r="DP32" s="42"/>
      <c r="DQ32" s="42"/>
      <c r="DR32" s="42"/>
      <c r="DS32" s="42"/>
      <c r="DT32" s="42"/>
      <c r="DU32" s="42"/>
      <c r="DV32" s="42"/>
      <c r="DW32" s="42"/>
      <c r="DX32" s="42"/>
      <c r="DY32" s="42"/>
      <c r="DZ32" s="42"/>
      <c r="EA32" s="42"/>
      <c r="EB32" s="42"/>
      <c r="EC32" s="42"/>
      <c r="ED32" s="42"/>
      <c r="EE32" s="42"/>
      <c r="EF32" s="42"/>
      <c r="EG32" s="42"/>
      <c r="EH32" s="42"/>
      <c r="EI32" s="42"/>
      <c r="EJ32" s="42"/>
      <c r="EK32" s="42"/>
      <c r="EL32" s="42"/>
      <c r="EM32" s="42"/>
      <c r="EN32" s="42"/>
      <c r="EO32" s="42"/>
      <c r="EP32" s="42"/>
      <c r="EQ32" s="42"/>
      <c r="ER32" s="42"/>
      <c r="ES32" s="42"/>
      <c r="ET32" s="42"/>
      <c r="EU32" s="42"/>
      <c r="EV32" s="42"/>
      <c r="EW32" s="42"/>
      <c r="EX32" s="42"/>
      <c r="EY32" s="42"/>
      <c r="EZ32" s="42"/>
      <c r="FA32" s="42"/>
      <c r="FB32" s="42"/>
      <c r="FC32" s="42"/>
      <c r="FD32" s="42"/>
      <c r="FE32" s="42"/>
      <c r="FF32" s="42"/>
      <c r="FG32" s="42"/>
      <c r="FH32" s="42"/>
      <c r="FI32" s="42"/>
      <c r="FJ32" s="42"/>
      <c r="FK32" s="42"/>
      <c r="FL32" s="42"/>
      <c r="FM32" s="42"/>
      <c r="FN32" s="42"/>
      <c r="FO32" s="42"/>
      <c r="FP32" s="36"/>
      <c r="FQ32" s="36"/>
      <c r="FR32" s="36"/>
      <c r="FS32" s="37"/>
    </row>
    <row r="33" spans="1:175" s="38" customFormat="1" ht="15.75" x14ac:dyDescent="0.25">
      <c r="A33" s="32" t="s">
        <v>27</v>
      </c>
      <c r="B33" s="47" t="s">
        <v>41</v>
      </c>
      <c r="C33" s="34">
        <f t="shared" ref="C33:I33" si="13">C6+C11+C13+C14+C15+C17+C20+C28+C29+C30+C31</f>
        <v>1272911.58</v>
      </c>
      <c r="D33" s="34">
        <f t="shared" si="13"/>
        <v>1297565.26</v>
      </c>
      <c r="E33" s="34">
        <f t="shared" si="13"/>
        <v>1381922.87</v>
      </c>
      <c r="F33" s="34">
        <f t="shared" si="13"/>
        <v>1502538</v>
      </c>
      <c r="G33" s="34">
        <f t="shared" si="13"/>
        <v>1597849</v>
      </c>
      <c r="H33" s="34">
        <f t="shared" si="13"/>
        <v>1634302</v>
      </c>
      <c r="I33" s="34">
        <f t="shared" si="13"/>
        <v>1815524</v>
      </c>
      <c r="J33" s="34">
        <f t="shared" ref="J33:K33" si="14">J6+J11+J13+J14+J15+J17+J20+J28+J29+J30+J31</f>
        <v>1744574</v>
      </c>
      <c r="K33" s="34">
        <f t="shared" si="14"/>
        <v>1820226</v>
      </c>
      <c r="L33" s="34">
        <f t="shared" ref="L33:M33" si="15">L6+L11+L13+L14+L15+L17+L20+L28+L29+L30+L31</f>
        <v>1711330</v>
      </c>
      <c r="M33" s="34">
        <f t="shared" si="15"/>
        <v>1898577</v>
      </c>
      <c r="N33" s="34">
        <f t="shared" ref="N33" si="16">N6+N11+N13+N14+N15+N17+N20+N28+N29+N30+N31</f>
        <v>2093304</v>
      </c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35"/>
      <c r="DK33" s="35"/>
      <c r="DL33" s="35"/>
      <c r="DM33" s="35"/>
      <c r="DN33" s="35"/>
      <c r="DO33" s="35"/>
      <c r="DP33" s="35"/>
      <c r="DQ33" s="35"/>
      <c r="DR33" s="35"/>
      <c r="DS33" s="35"/>
      <c r="DT33" s="35"/>
      <c r="DU33" s="35"/>
      <c r="DV33" s="35"/>
      <c r="DW33" s="35"/>
      <c r="DX33" s="35"/>
      <c r="DY33" s="35"/>
      <c r="DZ33" s="35"/>
      <c r="EA33" s="35"/>
      <c r="EB33" s="35"/>
      <c r="EC33" s="35"/>
      <c r="ED33" s="35"/>
      <c r="EE33" s="35"/>
      <c r="EF33" s="35"/>
      <c r="EG33" s="35"/>
      <c r="EH33" s="35"/>
      <c r="EI33" s="35"/>
      <c r="EJ33" s="35"/>
      <c r="EK33" s="35"/>
      <c r="EL33" s="35"/>
      <c r="EM33" s="35"/>
      <c r="EN33" s="35"/>
      <c r="EO33" s="35"/>
      <c r="EP33" s="35"/>
      <c r="EQ33" s="35"/>
      <c r="ER33" s="35"/>
      <c r="ES33" s="35"/>
      <c r="ET33" s="35"/>
      <c r="EU33" s="35"/>
      <c r="EV33" s="35"/>
      <c r="EW33" s="35"/>
      <c r="EX33" s="35"/>
      <c r="EY33" s="35"/>
      <c r="EZ33" s="35"/>
      <c r="FA33" s="35"/>
      <c r="FB33" s="35"/>
      <c r="FC33" s="35"/>
      <c r="FD33" s="35"/>
      <c r="FE33" s="35"/>
      <c r="FF33" s="35"/>
      <c r="FG33" s="35"/>
      <c r="FH33" s="35"/>
      <c r="FI33" s="35"/>
      <c r="FJ33" s="35"/>
      <c r="FK33" s="35"/>
      <c r="FL33" s="35"/>
      <c r="FM33" s="35"/>
      <c r="FN33" s="35"/>
      <c r="FO33" s="35"/>
      <c r="FP33" s="36"/>
      <c r="FQ33" s="36"/>
      <c r="FR33" s="36"/>
      <c r="FS33" s="37"/>
    </row>
    <row r="34" spans="1:175" ht="15.75" x14ac:dyDescent="0.25">
      <c r="A34" s="19" t="s">
        <v>43</v>
      </c>
      <c r="B34" s="4" t="s">
        <v>25</v>
      </c>
      <c r="C34" s="3">
        <v>48918</v>
      </c>
      <c r="D34" s="3">
        <v>42553</v>
      </c>
      <c r="E34" s="3">
        <v>66521</v>
      </c>
      <c r="F34" s="3">
        <v>63808</v>
      </c>
      <c r="G34" s="25">
        <v>86905</v>
      </c>
      <c r="H34" s="30">
        <v>98110</v>
      </c>
      <c r="I34" s="30">
        <v>80121</v>
      </c>
      <c r="J34" s="30">
        <v>103894</v>
      </c>
      <c r="K34" s="30">
        <v>119205</v>
      </c>
      <c r="L34" s="30">
        <v>135384</v>
      </c>
      <c r="M34" s="30">
        <v>148822</v>
      </c>
      <c r="N34" s="30">
        <v>184171</v>
      </c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</row>
    <row r="35" spans="1:175" ht="15.75" x14ac:dyDescent="0.25">
      <c r="A35" s="19" t="s">
        <v>44</v>
      </c>
      <c r="B35" s="4" t="s">
        <v>24</v>
      </c>
      <c r="C35" s="3">
        <v>30370</v>
      </c>
      <c r="D35" s="3">
        <v>40837</v>
      </c>
      <c r="E35" s="3">
        <v>36935</v>
      </c>
      <c r="F35" s="3">
        <v>41856</v>
      </c>
      <c r="G35" s="25">
        <v>42386</v>
      </c>
      <c r="H35" s="30">
        <v>24220</v>
      </c>
      <c r="I35" s="30">
        <v>20571</v>
      </c>
      <c r="J35" s="30">
        <v>22246</v>
      </c>
      <c r="K35" s="30">
        <v>20713</v>
      </c>
      <c r="L35" s="30">
        <v>39374</v>
      </c>
      <c r="M35" s="30">
        <v>49277</v>
      </c>
      <c r="N35" s="30">
        <v>51903</v>
      </c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</row>
    <row r="36" spans="1:175" s="43" customFormat="1" ht="15.75" x14ac:dyDescent="0.25">
      <c r="A36" s="48" t="s">
        <v>45</v>
      </c>
      <c r="B36" s="49" t="s">
        <v>55</v>
      </c>
      <c r="C36" s="41">
        <f t="shared" ref="C36:N36" si="17">C33+C34-C35</f>
        <v>1291459.58</v>
      </c>
      <c r="D36" s="41">
        <f t="shared" ref="D36:L36" si="18">D33+D34-D35</f>
        <v>1299281.26</v>
      </c>
      <c r="E36" s="41">
        <f t="shared" si="18"/>
        <v>1411508.87</v>
      </c>
      <c r="F36" s="41">
        <f t="shared" si="18"/>
        <v>1524490</v>
      </c>
      <c r="G36" s="41">
        <f t="shared" si="18"/>
        <v>1642368</v>
      </c>
      <c r="H36" s="41">
        <f t="shared" si="18"/>
        <v>1708192</v>
      </c>
      <c r="I36" s="41">
        <f t="shared" si="18"/>
        <v>1875074</v>
      </c>
      <c r="J36" s="41">
        <f t="shared" si="18"/>
        <v>1826222</v>
      </c>
      <c r="K36" s="41">
        <f t="shared" si="18"/>
        <v>1918718</v>
      </c>
      <c r="L36" s="41">
        <f t="shared" si="18"/>
        <v>1807340</v>
      </c>
      <c r="M36" s="41">
        <f t="shared" si="17"/>
        <v>1998122</v>
      </c>
      <c r="N36" s="41">
        <f t="shared" si="17"/>
        <v>2225572</v>
      </c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42"/>
      <c r="BA36" s="42"/>
      <c r="BB36" s="42"/>
      <c r="BC36" s="42"/>
      <c r="BD36" s="42"/>
      <c r="BE36" s="42"/>
      <c r="BF36" s="42"/>
      <c r="BG36" s="42"/>
      <c r="BH36" s="42"/>
      <c r="BI36" s="42"/>
      <c r="BJ36" s="42"/>
      <c r="BK36" s="42"/>
      <c r="BL36" s="42"/>
      <c r="BM36" s="42"/>
      <c r="BN36" s="42"/>
      <c r="BO36" s="42"/>
      <c r="BP36" s="42"/>
      <c r="BQ36" s="42"/>
      <c r="BR36" s="42"/>
      <c r="BS36" s="42"/>
      <c r="BT36" s="42"/>
      <c r="BU36" s="42"/>
      <c r="BV36" s="42"/>
      <c r="BW36" s="42"/>
      <c r="BX36" s="42"/>
      <c r="BY36" s="42"/>
      <c r="BZ36" s="42"/>
      <c r="CA36" s="42"/>
      <c r="CB36" s="42"/>
      <c r="CC36" s="42"/>
      <c r="CD36" s="42"/>
      <c r="CE36" s="42"/>
      <c r="CF36" s="42"/>
      <c r="CG36" s="42"/>
      <c r="CH36" s="42"/>
      <c r="CI36" s="42"/>
      <c r="CJ36" s="42"/>
      <c r="CK36" s="42"/>
      <c r="CL36" s="42"/>
      <c r="CM36" s="42"/>
      <c r="CN36" s="42"/>
      <c r="CO36" s="42"/>
      <c r="CP36" s="42"/>
      <c r="CQ36" s="42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42"/>
      <c r="DL36" s="42"/>
      <c r="DM36" s="42"/>
      <c r="DN36" s="42"/>
      <c r="DO36" s="42"/>
      <c r="DP36" s="42"/>
      <c r="DQ36" s="42"/>
      <c r="DR36" s="42"/>
      <c r="DS36" s="42"/>
      <c r="DT36" s="42"/>
      <c r="DU36" s="42"/>
      <c r="DV36" s="42"/>
      <c r="DW36" s="42"/>
      <c r="DX36" s="42"/>
      <c r="DY36" s="42"/>
      <c r="DZ36" s="42"/>
      <c r="EA36" s="42"/>
      <c r="EB36" s="42"/>
      <c r="EC36" s="42"/>
      <c r="ED36" s="42"/>
      <c r="EE36" s="42"/>
      <c r="EF36" s="42"/>
      <c r="EG36" s="42"/>
      <c r="EH36" s="42"/>
      <c r="EI36" s="42"/>
      <c r="EJ36" s="42"/>
      <c r="EK36" s="42"/>
      <c r="EL36" s="42"/>
      <c r="EM36" s="42"/>
      <c r="EN36" s="42"/>
      <c r="EO36" s="42"/>
      <c r="EP36" s="42"/>
      <c r="EQ36" s="42"/>
      <c r="ER36" s="42"/>
      <c r="ES36" s="42"/>
      <c r="ET36" s="42"/>
      <c r="EU36" s="42"/>
      <c r="EV36" s="42"/>
      <c r="EW36" s="42"/>
      <c r="EX36" s="42"/>
      <c r="EY36" s="42"/>
      <c r="EZ36" s="42"/>
      <c r="FA36" s="42"/>
      <c r="FB36" s="42"/>
      <c r="FC36" s="42"/>
      <c r="FD36" s="42"/>
      <c r="FE36" s="42"/>
      <c r="FF36" s="42"/>
      <c r="FG36" s="42"/>
      <c r="FH36" s="42"/>
      <c r="FI36" s="42"/>
      <c r="FJ36" s="42"/>
      <c r="FK36" s="42"/>
      <c r="FL36" s="42"/>
      <c r="FM36" s="42"/>
      <c r="FN36" s="42"/>
      <c r="FO36" s="37"/>
      <c r="FP36" s="37"/>
      <c r="FQ36" s="37"/>
      <c r="FR36" s="37"/>
      <c r="FS36" s="37"/>
    </row>
    <row r="37" spans="1:175" s="43" customFormat="1" ht="15.75" x14ac:dyDescent="0.25">
      <c r="A37" s="48" t="s">
        <v>46</v>
      </c>
      <c r="B37" s="49" t="s">
        <v>42</v>
      </c>
      <c r="C37" s="41">
        <f>GSVA_cur!C37</f>
        <v>28925</v>
      </c>
      <c r="D37" s="41">
        <f>GSVA_cur!D37</f>
        <v>29561</v>
      </c>
      <c r="E37" s="41">
        <f>GSVA_cur!E37</f>
        <v>30210</v>
      </c>
      <c r="F37" s="41">
        <f>GSVA_cur!F37</f>
        <v>30873</v>
      </c>
      <c r="G37" s="41">
        <f>GSVA_cur!G37</f>
        <v>31549</v>
      </c>
      <c r="H37" s="41">
        <f>GSVA_cur!H37</f>
        <v>32239</v>
      </c>
      <c r="I37" s="41">
        <f>GSVA_cur!I37</f>
        <v>32943</v>
      </c>
      <c r="J37" s="41">
        <f>GSVA_cur!J37</f>
        <v>33661</v>
      </c>
      <c r="K37" s="41">
        <f>GSVA_cur!K37</f>
        <v>34394</v>
      </c>
      <c r="L37" s="41">
        <f>GSVA_cur!L37</f>
        <v>35142</v>
      </c>
      <c r="M37" s="41">
        <f>GSVA_cur!M37</f>
        <v>31790</v>
      </c>
      <c r="N37" s="41">
        <f>GSVA_cur!N37</f>
        <v>32090</v>
      </c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7"/>
      <c r="BM37" s="37"/>
      <c r="BN37" s="37"/>
      <c r="BO37" s="37"/>
      <c r="BP37" s="37"/>
      <c r="BQ37" s="37"/>
      <c r="BR37" s="37"/>
      <c r="BS37" s="37"/>
      <c r="BT37" s="37"/>
      <c r="BU37" s="37"/>
      <c r="BV37" s="37"/>
      <c r="BW37" s="37"/>
      <c r="BX37" s="37"/>
      <c r="BY37" s="37"/>
      <c r="BZ37" s="37"/>
      <c r="CA37" s="37"/>
      <c r="CB37" s="37"/>
      <c r="CC37" s="37"/>
      <c r="CD37" s="37"/>
      <c r="CE37" s="37"/>
      <c r="CF37" s="37"/>
      <c r="CG37" s="37"/>
      <c r="CH37" s="37"/>
      <c r="CI37" s="37"/>
      <c r="CJ37" s="37"/>
      <c r="CK37" s="37"/>
      <c r="CL37" s="37"/>
      <c r="CM37" s="37"/>
      <c r="CN37" s="37"/>
      <c r="CO37" s="37"/>
      <c r="CP37" s="37"/>
      <c r="CQ37" s="37"/>
      <c r="CR37" s="36"/>
      <c r="CS37" s="36"/>
      <c r="CT37" s="36"/>
      <c r="CU37" s="36"/>
      <c r="CV37" s="36"/>
      <c r="CW37" s="36"/>
      <c r="CX37" s="36"/>
      <c r="CY37" s="36"/>
      <c r="CZ37" s="36"/>
      <c r="DA37" s="36"/>
      <c r="DB37" s="36"/>
      <c r="DC37" s="36"/>
      <c r="DD37" s="36"/>
      <c r="DE37" s="36"/>
      <c r="DF37" s="36"/>
      <c r="DG37" s="36"/>
      <c r="DH37" s="36"/>
      <c r="DI37" s="36"/>
      <c r="DJ37" s="36"/>
      <c r="DK37" s="37"/>
      <c r="DL37" s="37"/>
      <c r="DM37" s="37"/>
      <c r="DN37" s="37"/>
      <c r="DO37" s="37"/>
      <c r="DP37" s="37"/>
      <c r="DQ37" s="37"/>
      <c r="DR37" s="37"/>
      <c r="DS37" s="37"/>
      <c r="DT37" s="37"/>
      <c r="DU37" s="37"/>
      <c r="DV37" s="37"/>
      <c r="DW37" s="37"/>
      <c r="DX37" s="37"/>
      <c r="DY37" s="37"/>
      <c r="DZ37" s="37"/>
      <c r="EA37" s="37"/>
      <c r="EB37" s="37"/>
      <c r="EC37" s="37"/>
      <c r="ED37" s="37"/>
      <c r="EE37" s="37"/>
      <c r="EF37" s="37"/>
      <c r="EG37" s="37"/>
      <c r="EH37" s="37"/>
      <c r="EI37" s="37"/>
      <c r="EJ37" s="37"/>
      <c r="EK37" s="37"/>
      <c r="EL37" s="37"/>
      <c r="EM37" s="37"/>
      <c r="EN37" s="37"/>
      <c r="EO37" s="37"/>
      <c r="EP37" s="37"/>
      <c r="EQ37" s="37"/>
      <c r="ER37" s="37"/>
      <c r="ES37" s="37"/>
      <c r="ET37" s="37"/>
      <c r="EU37" s="37"/>
      <c r="EV37" s="37"/>
      <c r="EW37" s="37"/>
      <c r="EX37" s="37"/>
      <c r="EY37" s="37"/>
      <c r="EZ37" s="37"/>
      <c r="FA37" s="37"/>
      <c r="FB37" s="37"/>
      <c r="FC37" s="37"/>
      <c r="FD37" s="37"/>
      <c r="FE37" s="37"/>
      <c r="FF37" s="37"/>
      <c r="FG37" s="37"/>
      <c r="FH37" s="37"/>
      <c r="FI37" s="37"/>
      <c r="FJ37" s="37"/>
      <c r="FK37" s="37"/>
      <c r="FL37" s="37"/>
      <c r="FM37" s="37"/>
      <c r="FN37" s="37"/>
      <c r="FO37" s="37"/>
      <c r="FP37" s="37"/>
      <c r="FQ37" s="37"/>
      <c r="FR37" s="37"/>
      <c r="FS37" s="37"/>
    </row>
    <row r="38" spans="1:175" s="43" customFormat="1" ht="15.75" x14ac:dyDescent="0.25">
      <c r="A38" s="48" t="s">
        <v>47</v>
      </c>
      <c r="B38" s="49" t="s">
        <v>58</v>
      </c>
      <c r="C38" s="41">
        <f t="shared" ref="C38" si="19">C36/C37*1000</f>
        <v>44648.559377700956</v>
      </c>
      <c r="D38" s="41">
        <f t="shared" ref="D38:L38" si="20">D36/D37*1000</f>
        <v>43952.547613409559</v>
      </c>
      <c r="E38" s="41">
        <f t="shared" si="20"/>
        <v>46723.233035418736</v>
      </c>
      <c r="F38" s="41">
        <f t="shared" si="20"/>
        <v>49379.392997117218</v>
      </c>
      <c r="G38" s="41">
        <f t="shared" si="20"/>
        <v>52057.688040825386</v>
      </c>
      <c r="H38" s="41">
        <f t="shared" si="20"/>
        <v>52985.266292378794</v>
      </c>
      <c r="I38" s="41">
        <f t="shared" si="20"/>
        <v>56918.738426979937</v>
      </c>
      <c r="J38" s="41">
        <f t="shared" si="20"/>
        <v>54253.349573690619</v>
      </c>
      <c r="K38" s="41">
        <f t="shared" si="20"/>
        <v>55786.416235389894</v>
      </c>
      <c r="L38" s="41">
        <f t="shared" si="20"/>
        <v>51429.628364919467</v>
      </c>
      <c r="M38" s="41">
        <f t="shared" ref="M38:N38" si="21">M36/M37*1000</f>
        <v>62853.79050015728</v>
      </c>
      <c r="N38" s="41">
        <f t="shared" si="21"/>
        <v>69354.066687441577</v>
      </c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42"/>
      <c r="BL38" s="42"/>
      <c r="BM38" s="42"/>
      <c r="BN38" s="42"/>
      <c r="BO38" s="37"/>
      <c r="BP38" s="37"/>
      <c r="BQ38" s="37"/>
      <c r="BR38" s="37"/>
      <c r="BS38" s="37"/>
      <c r="BT38" s="37"/>
      <c r="BU38" s="37"/>
      <c r="BV38" s="37"/>
      <c r="BW38" s="37"/>
      <c r="BX38" s="37"/>
      <c r="BY38" s="37"/>
      <c r="BZ38" s="37"/>
      <c r="CA38" s="37"/>
      <c r="CB38" s="37"/>
      <c r="CC38" s="37"/>
      <c r="CD38" s="37"/>
      <c r="CE38" s="37"/>
      <c r="CF38" s="37"/>
      <c r="CG38" s="37"/>
      <c r="CH38" s="37"/>
      <c r="CI38" s="37"/>
      <c r="CJ38" s="37"/>
      <c r="CK38" s="37"/>
      <c r="CL38" s="37"/>
      <c r="CM38" s="37"/>
      <c r="CN38" s="37"/>
      <c r="CO38" s="37"/>
      <c r="CP38" s="37"/>
      <c r="CQ38" s="37"/>
      <c r="CR38" s="36"/>
      <c r="CS38" s="36"/>
      <c r="CT38" s="36"/>
      <c r="CU38" s="36"/>
      <c r="CV38" s="36"/>
      <c r="CW38" s="36"/>
      <c r="CX38" s="36"/>
      <c r="CY38" s="36"/>
      <c r="CZ38" s="36"/>
      <c r="DA38" s="36"/>
      <c r="DB38" s="36"/>
      <c r="DC38" s="36"/>
      <c r="DD38" s="36"/>
      <c r="DE38" s="36"/>
      <c r="DF38" s="36"/>
      <c r="DG38" s="36"/>
      <c r="DH38" s="36"/>
      <c r="DI38" s="36"/>
      <c r="DJ38" s="36"/>
      <c r="DK38" s="37"/>
      <c r="DL38" s="37"/>
      <c r="DM38" s="37"/>
      <c r="DN38" s="37"/>
      <c r="DO38" s="37"/>
      <c r="DP38" s="37"/>
      <c r="DQ38" s="37"/>
      <c r="DR38" s="37"/>
      <c r="DS38" s="37"/>
      <c r="DT38" s="37"/>
      <c r="DU38" s="37"/>
      <c r="DV38" s="37"/>
      <c r="DW38" s="37"/>
      <c r="DX38" s="37"/>
      <c r="DY38" s="37"/>
      <c r="DZ38" s="37"/>
      <c r="EA38" s="37"/>
      <c r="EB38" s="37"/>
      <c r="EC38" s="37"/>
      <c r="ED38" s="37"/>
      <c r="EE38" s="37"/>
      <c r="EF38" s="37"/>
      <c r="EG38" s="37"/>
      <c r="EH38" s="37"/>
      <c r="EI38" s="37"/>
      <c r="EJ38" s="37"/>
      <c r="EK38" s="37"/>
      <c r="EL38" s="37"/>
      <c r="EM38" s="37"/>
      <c r="EN38" s="37"/>
      <c r="EO38" s="37"/>
      <c r="EP38" s="37"/>
      <c r="EQ38" s="37"/>
      <c r="ER38" s="37"/>
      <c r="ES38" s="37"/>
      <c r="ET38" s="37"/>
      <c r="EU38" s="37"/>
      <c r="EV38" s="37"/>
      <c r="EW38" s="37"/>
      <c r="EX38" s="37"/>
      <c r="EY38" s="37"/>
      <c r="EZ38" s="37"/>
      <c r="FA38" s="37"/>
      <c r="FB38" s="37"/>
      <c r="FC38" s="37"/>
      <c r="FD38" s="37"/>
      <c r="FE38" s="37"/>
      <c r="FF38" s="37"/>
      <c r="FG38" s="37"/>
      <c r="FH38" s="37"/>
      <c r="FI38" s="37"/>
      <c r="FJ38" s="37"/>
      <c r="FK38" s="37"/>
      <c r="FL38" s="37"/>
      <c r="FM38" s="37"/>
      <c r="FN38" s="37"/>
      <c r="FO38" s="37"/>
      <c r="FP38" s="37"/>
      <c r="FQ38" s="37"/>
      <c r="FR38" s="37"/>
      <c r="FS38" s="37"/>
    </row>
    <row r="39" spans="1:175" x14ac:dyDescent="0.25">
      <c r="A39" s="2" t="s">
        <v>74</v>
      </c>
      <c r="H39" s="7">
        <f>C39-GSVA_cur!C39</f>
        <v>0</v>
      </c>
      <c r="I39" s="7"/>
      <c r="J39" s="7"/>
      <c r="K39" s="7"/>
      <c r="L39" s="7"/>
      <c r="M39" s="7"/>
      <c r="N39" s="7"/>
    </row>
  </sheetData>
  <sheetProtection formatColumns="0" formatRows="0"/>
  <pageMargins left="0.70866141732283505" right="0.70866141732283505" top="0.74803149606299202" bottom="0.74803149606299202" header="0.31496062992126" footer="0.31496062992126"/>
  <pageSetup paperSize="9" scale="10" orientation="landscape" horizontalDpi="4294967295" verticalDpi="4294967295" r:id="rId1"/>
  <colBreaks count="6" manualBreakCount="6">
    <brk id="22" max="1048575" man="1"/>
    <brk id="38" max="1048575" man="1"/>
    <brk id="102" max="95" man="1"/>
    <brk id="138" max="1048575" man="1"/>
    <brk id="162" max="1048575" man="1"/>
    <brk id="170" max="9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W39"/>
  <sheetViews>
    <sheetView zoomScale="77" zoomScaleNormal="77" zoomScaleSheetLayoutView="100" workbookViewId="0">
      <pane xSplit="2" ySplit="5" topLeftCell="C6" activePane="bottomRight" state="frozen"/>
      <selection activeCell="AJ17" sqref="AJ17"/>
      <selection pane="topRight" activeCell="AJ17" sqref="AJ17"/>
      <selection pane="bottomLeft" activeCell="AJ17" sqref="AJ17"/>
      <selection pane="bottomRight" activeCell="AJ17" sqref="AJ17"/>
    </sheetView>
  </sheetViews>
  <sheetFormatPr defaultColWidth="8.85546875" defaultRowHeight="15" x14ac:dyDescent="0.25"/>
  <cols>
    <col min="1" max="1" width="11" style="2" customWidth="1"/>
    <col min="2" max="2" width="32.42578125" style="2" customWidth="1"/>
    <col min="3" max="5" width="11.28515625" style="2" customWidth="1"/>
    <col min="6" max="7" width="11.28515625" style="6" customWidth="1"/>
    <col min="8" max="14" width="11.85546875" style="5" customWidth="1"/>
    <col min="15" max="42" width="9.140625" style="6" customWidth="1"/>
    <col min="43" max="43" width="12.42578125" style="6" customWidth="1"/>
    <col min="44" max="65" width="9.140625" style="6" customWidth="1"/>
    <col min="66" max="66" width="12.140625" style="6" customWidth="1"/>
    <col min="67" max="70" width="9.140625" style="6" customWidth="1"/>
    <col min="71" max="75" width="9.140625" style="6" hidden="1" customWidth="1"/>
    <col min="76" max="76" width="9.140625" style="6" customWidth="1"/>
    <col min="77" max="81" width="9.140625" style="6" hidden="1" customWidth="1"/>
    <col min="82" max="82" width="9.140625" style="6" customWidth="1"/>
    <col min="83" max="87" width="9.140625" style="6" hidden="1" customWidth="1"/>
    <col min="88" max="88" width="9.140625" style="6" customWidth="1"/>
    <col min="89" max="93" width="9.140625" style="6" hidden="1" customWidth="1"/>
    <col min="94" max="94" width="9.140625" style="6" customWidth="1"/>
    <col min="95" max="99" width="9.140625" style="6" hidden="1" customWidth="1"/>
    <col min="100" max="100" width="9.140625" style="5" customWidth="1"/>
    <col min="101" max="105" width="9.140625" style="5" hidden="1" customWidth="1"/>
    <col min="106" max="106" width="9.140625" style="5" customWidth="1"/>
    <col min="107" max="111" width="9.140625" style="5" hidden="1" customWidth="1"/>
    <col min="112" max="112" width="9.140625" style="5" customWidth="1"/>
    <col min="113" max="117" width="9.140625" style="5" hidden="1" customWidth="1"/>
    <col min="118" max="118" width="9.140625" style="5" customWidth="1"/>
    <col min="119" max="148" width="9.140625" style="6" customWidth="1"/>
    <col min="149" max="149" width="9.140625" style="6" hidden="1" customWidth="1"/>
    <col min="150" max="157" width="9.140625" style="6" customWidth="1"/>
    <col min="158" max="158" width="9.140625" style="6" hidden="1" customWidth="1"/>
    <col min="159" max="163" width="9.140625" style="6" customWidth="1"/>
    <col min="164" max="164" width="9.140625" style="6" hidden="1" customWidth="1"/>
    <col min="165" max="174" width="9.140625" style="6" customWidth="1"/>
    <col min="175" max="178" width="8.85546875" style="6"/>
    <col min="179" max="179" width="12.7109375" style="6" bestFit="1" customWidth="1"/>
    <col min="180" max="16384" width="8.85546875" style="2"/>
  </cols>
  <sheetData>
    <row r="1" spans="1:179" ht="18.75" x14ac:dyDescent="0.3">
      <c r="A1" s="2" t="s">
        <v>53</v>
      </c>
      <c r="B1" s="22" t="s">
        <v>66</v>
      </c>
    </row>
    <row r="2" spans="1:179" ht="15.75" x14ac:dyDescent="0.25">
      <c r="A2" s="10" t="s">
        <v>50</v>
      </c>
      <c r="I2" s="5" t="str">
        <f>[1]GSVA_cur!$I$3</f>
        <v>As on 01.08.2024</v>
      </c>
    </row>
    <row r="3" spans="1:179" ht="15.75" x14ac:dyDescent="0.25">
      <c r="A3" s="10"/>
    </row>
    <row r="4" spans="1:179" ht="15.75" x14ac:dyDescent="0.25">
      <c r="A4" s="10"/>
      <c r="E4" s="9"/>
      <c r="F4" s="9" t="s">
        <v>57</v>
      </c>
      <c r="G4" s="9"/>
    </row>
    <row r="5" spans="1:179" ht="15.75" x14ac:dyDescent="0.25">
      <c r="A5" s="11" t="s">
        <v>0</v>
      </c>
      <c r="B5" s="12" t="s">
        <v>1</v>
      </c>
      <c r="C5" s="3" t="s">
        <v>21</v>
      </c>
      <c r="D5" s="3" t="s">
        <v>22</v>
      </c>
      <c r="E5" s="3" t="s">
        <v>23</v>
      </c>
      <c r="F5" s="3" t="s">
        <v>56</v>
      </c>
      <c r="G5" s="3" t="s">
        <v>65</v>
      </c>
      <c r="H5" s="21" t="s">
        <v>67</v>
      </c>
      <c r="I5" s="21" t="s">
        <v>68</v>
      </c>
      <c r="J5" s="21" t="s">
        <v>69</v>
      </c>
      <c r="K5" s="21" t="s">
        <v>70</v>
      </c>
      <c r="L5" s="21" t="s">
        <v>71</v>
      </c>
      <c r="M5" s="31" t="s">
        <v>72</v>
      </c>
      <c r="N5" s="31" t="s">
        <v>73</v>
      </c>
    </row>
    <row r="6" spans="1:179" s="38" customFormat="1" ht="15.75" x14ac:dyDescent="0.25">
      <c r="A6" s="32" t="s">
        <v>26</v>
      </c>
      <c r="B6" s="33" t="s">
        <v>2</v>
      </c>
      <c r="C6" s="34">
        <f>C7+C8+C9+C10</f>
        <v>230736.58000000002</v>
      </c>
      <c r="D6" s="34">
        <f t="shared" ref="D6:N6" si="0">D7+D8+D9+D10</f>
        <v>271875.76</v>
      </c>
      <c r="E6" s="34">
        <f t="shared" si="0"/>
        <v>319883.65999999997</v>
      </c>
      <c r="F6" s="34">
        <f t="shared" si="0"/>
        <v>369191</v>
      </c>
      <c r="G6" s="34">
        <f t="shared" si="0"/>
        <v>364506</v>
      </c>
      <c r="H6" s="34">
        <f t="shared" si="0"/>
        <v>384484</v>
      </c>
      <c r="I6" s="34">
        <f t="shared" si="0"/>
        <v>636738</v>
      </c>
      <c r="J6" s="34">
        <f t="shared" si="0"/>
        <v>685892</v>
      </c>
      <c r="K6" s="34">
        <f t="shared" si="0"/>
        <v>715128</v>
      </c>
      <c r="L6" s="34">
        <f t="shared" si="0"/>
        <v>755314</v>
      </c>
      <c r="M6" s="34">
        <f t="shared" si="0"/>
        <v>827265</v>
      </c>
      <c r="N6" s="34">
        <f t="shared" si="0"/>
        <v>771119</v>
      </c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6"/>
      <c r="FU6" s="36"/>
      <c r="FV6" s="36"/>
      <c r="FW6" s="37"/>
    </row>
    <row r="7" spans="1:179" ht="15.75" x14ac:dyDescent="0.25">
      <c r="A7" s="16">
        <v>1.1000000000000001</v>
      </c>
      <c r="B7" s="17" t="s">
        <v>59</v>
      </c>
      <c r="C7" s="23">
        <v>120336.58</v>
      </c>
      <c r="D7" s="23">
        <v>147587.76</v>
      </c>
      <c r="E7" s="23">
        <v>181713.48</v>
      </c>
      <c r="F7" s="23">
        <v>221580</v>
      </c>
      <c r="G7" s="23">
        <v>207816</v>
      </c>
      <c r="H7" s="1">
        <v>194498</v>
      </c>
      <c r="I7" s="1">
        <v>418727</v>
      </c>
      <c r="J7" s="1">
        <v>475386</v>
      </c>
      <c r="K7" s="1">
        <v>508327</v>
      </c>
      <c r="L7" s="1">
        <v>554631</v>
      </c>
      <c r="M7" s="1">
        <v>610685</v>
      </c>
      <c r="N7" s="1">
        <v>545625</v>
      </c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5"/>
      <c r="FU7" s="5"/>
      <c r="FV7" s="5"/>
    </row>
    <row r="8" spans="1:179" ht="15.75" x14ac:dyDescent="0.25">
      <c r="A8" s="16">
        <v>1.2</v>
      </c>
      <c r="B8" s="17" t="s">
        <v>60</v>
      </c>
      <c r="C8" s="23">
        <v>51840</v>
      </c>
      <c r="D8" s="23">
        <v>57428</v>
      </c>
      <c r="E8" s="23">
        <v>66389.08</v>
      </c>
      <c r="F8" s="23">
        <v>72743</v>
      </c>
      <c r="G8" s="23">
        <v>79944</v>
      </c>
      <c r="H8" s="1">
        <v>83533</v>
      </c>
      <c r="I8" s="1">
        <v>95784</v>
      </c>
      <c r="J8" s="1">
        <v>93980</v>
      </c>
      <c r="K8" s="1">
        <v>102105</v>
      </c>
      <c r="L8" s="1">
        <v>108494</v>
      </c>
      <c r="M8" s="1">
        <v>118701</v>
      </c>
      <c r="N8" s="1">
        <v>121194</v>
      </c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5"/>
      <c r="FU8" s="5"/>
      <c r="FV8" s="5"/>
    </row>
    <row r="9" spans="1:179" ht="15.75" x14ac:dyDescent="0.25">
      <c r="A9" s="16">
        <v>1.3</v>
      </c>
      <c r="B9" s="17" t="s">
        <v>61</v>
      </c>
      <c r="C9" s="23">
        <v>41722</v>
      </c>
      <c r="D9" s="23">
        <v>43397</v>
      </c>
      <c r="E9" s="23">
        <v>41511</v>
      </c>
      <c r="F9" s="23">
        <v>42661</v>
      </c>
      <c r="G9" s="23">
        <v>40433</v>
      </c>
      <c r="H9" s="1">
        <v>67443</v>
      </c>
      <c r="I9" s="1">
        <v>76187</v>
      </c>
      <c r="J9" s="1">
        <v>64661</v>
      </c>
      <c r="K9" s="1">
        <v>55539</v>
      </c>
      <c r="L9" s="1">
        <v>38200</v>
      </c>
      <c r="M9" s="1">
        <v>39938</v>
      </c>
      <c r="N9" s="1">
        <v>44578</v>
      </c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5"/>
      <c r="FU9" s="5"/>
      <c r="FV9" s="5"/>
    </row>
    <row r="10" spans="1:179" ht="15.75" x14ac:dyDescent="0.25">
      <c r="A10" s="16">
        <v>1.4</v>
      </c>
      <c r="B10" s="17" t="s">
        <v>62</v>
      </c>
      <c r="C10" s="23">
        <v>16838</v>
      </c>
      <c r="D10" s="23">
        <v>23463</v>
      </c>
      <c r="E10" s="23">
        <v>30270.1</v>
      </c>
      <c r="F10" s="23">
        <v>32207</v>
      </c>
      <c r="G10" s="23">
        <v>36313</v>
      </c>
      <c r="H10" s="1">
        <v>39010</v>
      </c>
      <c r="I10" s="1">
        <v>46040</v>
      </c>
      <c r="J10" s="1">
        <v>51865</v>
      </c>
      <c r="K10" s="1">
        <v>49157</v>
      </c>
      <c r="L10" s="1">
        <v>53989</v>
      </c>
      <c r="M10" s="1">
        <v>57941</v>
      </c>
      <c r="N10" s="1">
        <v>59722</v>
      </c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5"/>
      <c r="FU10" s="5"/>
      <c r="FV10" s="5"/>
    </row>
    <row r="11" spans="1:179" ht="15.75" x14ac:dyDescent="0.25">
      <c r="A11" s="18" t="s">
        <v>31</v>
      </c>
      <c r="B11" s="17" t="s">
        <v>3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2604</v>
      </c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5"/>
      <c r="FU11" s="5"/>
      <c r="FV11" s="5"/>
    </row>
    <row r="12" spans="1:179" s="43" customFormat="1" ht="15.75" x14ac:dyDescent="0.25">
      <c r="A12" s="39"/>
      <c r="B12" s="40" t="s">
        <v>28</v>
      </c>
      <c r="C12" s="41">
        <f>C6+C11</f>
        <v>230736.58000000002</v>
      </c>
      <c r="D12" s="41">
        <f t="shared" ref="D12:N12" si="1">D6+D11</f>
        <v>271875.76</v>
      </c>
      <c r="E12" s="41">
        <f t="shared" si="1"/>
        <v>319883.65999999997</v>
      </c>
      <c r="F12" s="41">
        <f t="shared" si="1"/>
        <v>369191</v>
      </c>
      <c r="G12" s="41">
        <f t="shared" si="1"/>
        <v>364506</v>
      </c>
      <c r="H12" s="41">
        <f t="shared" si="1"/>
        <v>384484</v>
      </c>
      <c r="I12" s="41">
        <f t="shared" si="1"/>
        <v>636738</v>
      </c>
      <c r="J12" s="41">
        <f t="shared" si="1"/>
        <v>685892</v>
      </c>
      <c r="K12" s="41">
        <f t="shared" si="1"/>
        <v>715128</v>
      </c>
      <c r="L12" s="41">
        <f t="shared" si="1"/>
        <v>755314</v>
      </c>
      <c r="M12" s="41">
        <f t="shared" si="1"/>
        <v>827265</v>
      </c>
      <c r="N12" s="41">
        <f t="shared" si="1"/>
        <v>773723</v>
      </c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/>
      <c r="CB12" s="42"/>
      <c r="CC12" s="42"/>
      <c r="CD12" s="42"/>
      <c r="CE12" s="42"/>
      <c r="CF12" s="42"/>
      <c r="CG12" s="42"/>
      <c r="CH12" s="42"/>
      <c r="CI12" s="42"/>
      <c r="CJ12" s="42"/>
      <c r="CK12" s="42"/>
      <c r="CL12" s="42"/>
      <c r="CM12" s="42"/>
      <c r="CN12" s="42"/>
      <c r="CO12" s="42"/>
      <c r="CP12" s="42"/>
      <c r="CQ12" s="42"/>
      <c r="CR12" s="42"/>
      <c r="CS12" s="42"/>
      <c r="CT12" s="42"/>
      <c r="CU12" s="42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42"/>
      <c r="DP12" s="42"/>
      <c r="DQ12" s="42"/>
      <c r="DR12" s="42"/>
      <c r="DS12" s="42"/>
      <c r="DT12" s="42"/>
      <c r="DU12" s="42"/>
      <c r="DV12" s="42"/>
      <c r="DW12" s="42"/>
      <c r="DX12" s="42"/>
      <c r="DY12" s="42"/>
      <c r="DZ12" s="42"/>
      <c r="EA12" s="42"/>
      <c r="EB12" s="42"/>
      <c r="EC12" s="42"/>
      <c r="ED12" s="42"/>
      <c r="EE12" s="42"/>
      <c r="EF12" s="42"/>
      <c r="EG12" s="42"/>
      <c r="EH12" s="42"/>
      <c r="EI12" s="42"/>
      <c r="EJ12" s="42"/>
      <c r="EK12" s="42"/>
      <c r="EL12" s="42"/>
      <c r="EM12" s="42"/>
      <c r="EN12" s="42"/>
      <c r="EO12" s="42"/>
      <c r="EP12" s="42"/>
      <c r="EQ12" s="42"/>
      <c r="ER12" s="42"/>
      <c r="ES12" s="42"/>
      <c r="ET12" s="42"/>
      <c r="EU12" s="42"/>
      <c r="EV12" s="42"/>
      <c r="EW12" s="42"/>
      <c r="EX12" s="42"/>
      <c r="EY12" s="42"/>
      <c r="EZ12" s="42"/>
      <c r="FA12" s="42"/>
      <c r="FB12" s="42"/>
      <c r="FC12" s="42"/>
      <c r="FD12" s="42"/>
      <c r="FE12" s="42"/>
      <c r="FF12" s="42"/>
      <c r="FG12" s="42"/>
      <c r="FH12" s="42"/>
      <c r="FI12" s="42"/>
      <c r="FJ12" s="42"/>
      <c r="FK12" s="42"/>
      <c r="FL12" s="42"/>
      <c r="FM12" s="42"/>
      <c r="FN12" s="42"/>
      <c r="FO12" s="42"/>
      <c r="FP12" s="42"/>
      <c r="FQ12" s="42"/>
      <c r="FR12" s="42"/>
      <c r="FS12" s="42"/>
      <c r="FT12" s="36"/>
      <c r="FU12" s="36"/>
      <c r="FV12" s="36"/>
      <c r="FW12" s="37"/>
    </row>
    <row r="13" spans="1:179" s="15" customFormat="1" ht="15.75" x14ac:dyDescent="0.25">
      <c r="A13" s="13" t="s">
        <v>32</v>
      </c>
      <c r="B13" s="14" t="s">
        <v>4</v>
      </c>
      <c r="C13" s="24">
        <v>32858</v>
      </c>
      <c r="D13" s="24">
        <v>21852</v>
      </c>
      <c r="E13" s="24">
        <v>36447</v>
      </c>
      <c r="F13" s="24">
        <v>37037</v>
      </c>
      <c r="G13" s="24">
        <v>49376</v>
      </c>
      <c r="H13" s="1">
        <v>50135</v>
      </c>
      <c r="I13" s="1">
        <v>50250</v>
      </c>
      <c r="J13" s="1">
        <v>50670</v>
      </c>
      <c r="K13" s="1">
        <v>30847</v>
      </c>
      <c r="L13" s="1">
        <v>30690</v>
      </c>
      <c r="M13" s="1">
        <v>38406</v>
      </c>
      <c r="N13" s="1">
        <v>33883</v>
      </c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5"/>
      <c r="FU13" s="5"/>
      <c r="FV13" s="5"/>
      <c r="FW13" s="6"/>
    </row>
    <row r="14" spans="1:179" ht="30" x14ac:dyDescent="0.25">
      <c r="A14" s="18" t="s">
        <v>33</v>
      </c>
      <c r="B14" s="17" t="s">
        <v>5</v>
      </c>
      <c r="C14" s="23">
        <v>39708</v>
      </c>
      <c r="D14" s="23">
        <v>40541</v>
      </c>
      <c r="E14" s="23">
        <v>32022</v>
      </c>
      <c r="F14" s="23">
        <v>17752</v>
      </c>
      <c r="G14" s="23">
        <v>22394</v>
      </c>
      <c r="H14" s="1">
        <v>26421</v>
      </c>
      <c r="I14" s="1">
        <v>46222</v>
      </c>
      <c r="J14" s="1">
        <v>37365</v>
      </c>
      <c r="K14" s="1">
        <v>38441</v>
      </c>
      <c r="L14" s="1">
        <v>42468</v>
      </c>
      <c r="M14" s="1">
        <v>45610</v>
      </c>
      <c r="N14" s="1">
        <v>56890</v>
      </c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7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7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7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5"/>
      <c r="FU14" s="5"/>
      <c r="FV14" s="5"/>
    </row>
    <row r="15" spans="1:179" ht="15.75" x14ac:dyDescent="0.25">
      <c r="A15" s="18" t="s">
        <v>34</v>
      </c>
      <c r="B15" s="17" t="s">
        <v>6</v>
      </c>
      <c r="C15" s="23">
        <v>95958</v>
      </c>
      <c r="D15" s="23">
        <v>100561</v>
      </c>
      <c r="E15" s="23">
        <v>112734</v>
      </c>
      <c r="F15" s="23">
        <v>179771</v>
      </c>
      <c r="G15" s="23">
        <v>190638</v>
      </c>
      <c r="H15" s="1">
        <v>179757</v>
      </c>
      <c r="I15" s="1">
        <v>202468</v>
      </c>
      <c r="J15" s="1">
        <v>129171</v>
      </c>
      <c r="K15" s="1">
        <v>136078</v>
      </c>
      <c r="L15" s="1">
        <v>118178</v>
      </c>
      <c r="M15" s="1">
        <v>185539</v>
      </c>
      <c r="N15" s="1">
        <v>220215</v>
      </c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7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7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7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5"/>
      <c r="FU15" s="5"/>
      <c r="FV15" s="5"/>
    </row>
    <row r="16" spans="1:179" s="43" customFormat="1" ht="15.75" x14ac:dyDescent="0.25">
      <c r="A16" s="39"/>
      <c r="B16" s="40" t="s">
        <v>29</v>
      </c>
      <c r="C16" s="41">
        <f>+C13+C14+C15</f>
        <v>168524</v>
      </c>
      <c r="D16" s="41">
        <f t="shared" ref="D16:K16" si="2">+D13+D14+D15</f>
        <v>162954</v>
      </c>
      <c r="E16" s="41">
        <f t="shared" si="2"/>
        <v>181203</v>
      </c>
      <c r="F16" s="41">
        <f t="shared" si="2"/>
        <v>234560</v>
      </c>
      <c r="G16" s="41">
        <f t="shared" si="2"/>
        <v>262408</v>
      </c>
      <c r="H16" s="41">
        <f t="shared" si="2"/>
        <v>256313</v>
      </c>
      <c r="I16" s="41">
        <f t="shared" si="2"/>
        <v>298940</v>
      </c>
      <c r="J16" s="41">
        <f t="shared" si="2"/>
        <v>217206</v>
      </c>
      <c r="K16" s="41">
        <f t="shared" si="2"/>
        <v>205366</v>
      </c>
      <c r="L16" s="41">
        <f t="shared" ref="L16:M16" si="3">+L13+L14+L15</f>
        <v>191336</v>
      </c>
      <c r="M16" s="41">
        <f t="shared" si="3"/>
        <v>269555</v>
      </c>
      <c r="N16" s="41">
        <f t="shared" ref="N16" si="4">+N13+N14+N15</f>
        <v>310988</v>
      </c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42"/>
      <c r="CA16" s="42"/>
      <c r="CB16" s="42"/>
      <c r="CC16" s="42"/>
      <c r="CD16" s="42"/>
      <c r="CE16" s="42"/>
      <c r="CF16" s="42"/>
      <c r="CG16" s="42"/>
      <c r="CH16" s="42"/>
      <c r="CI16" s="42"/>
      <c r="CJ16" s="35"/>
      <c r="CK16" s="42"/>
      <c r="CL16" s="42"/>
      <c r="CM16" s="42"/>
      <c r="CN16" s="42"/>
      <c r="CO16" s="42"/>
      <c r="CP16" s="42"/>
      <c r="CQ16" s="42"/>
      <c r="CR16" s="42"/>
      <c r="CS16" s="42"/>
      <c r="CT16" s="42"/>
      <c r="CU16" s="42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42"/>
      <c r="DP16" s="42"/>
      <c r="DQ16" s="42"/>
      <c r="DR16" s="42"/>
      <c r="DS16" s="42"/>
      <c r="DT16" s="42"/>
      <c r="DU16" s="42"/>
      <c r="DV16" s="42"/>
      <c r="DW16" s="42"/>
      <c r="DX16" s="42"/>
      <c r="DY16" s="42"/>
      <c r="DZ16" s="42"/>
      <c r="EA16" s="42"/>
      <c r="EB16" s="42"/>
      <c r="EC16" s="42"/>
      <c r="ED16" s="42"/>
      <c r="EE16" s="42"/>
      <c r="EF16" s="35"/>
      <c r="EG16" s="42"/>
      <c r="EH16" s="42"/>
      <c r="EI16" s="42"/>
      <c r="EJ16" s="42"/>
      <c r="EK16" s="42"/>
      <c r="EL16" s="42"/>
      <c r="EM16" s="42"/>
      <c r="EN16" s="42"/>
      <c r="EO16" s="42"/>
      <c r="EP16" s="42"/>
      <c r="EQ16" s="42"/>
      <c r="ER16" s="42"/>
      <c r="ES16" s="42"/>
      <c r="ET16" s="42"/>
      <c r="EU16" s="42"/>
      <c r="EV16" s="42"/>
      <c r="EW16" s="42"/>
      <c r="EX16" s="42"/>
      <c r="EY16" s="42"/>
      <c r="EZ16" s="42"/>
      <c r="FA16" s="42"/>
      <c r="FB16" s="42"/>
      <c r="FC16" s="42"/>
      <c r="FD16" s="35"/>
      <c r="FE16" s="42"/>
      <c r="FF16" s="42"/>
      <c r="FG16" s="42"/>
      <c r="FH16" s="42"/>
      <c r="FI16" s="42"/>
      <c r="FJ16" s="42"/>
      <c r="FK16" s="42"/>
      <c r="FL16" s="42"/>
      <c r="FM16" s="42"/>
      <c r="FN16" s="42"/>
      <c r="FO16" s="42"/>
      <c r="FP16" s="42"/>
      <c r="FQ16" s="42"/>
      <c r="FR16" s="42"/>
      <c r="FS16" s="42"/>
      <c r="FT16" s="36"/>
      <c r="FU16" s="36"/>
      <c r="FV16" s="36"/>
      <c r="FW16" s="37"/>
    </row>
    <row r="17" spans="1:179" s="38" customFormat="1" ht="30" x14ac:dyDescent="0.25">
      <c r="A17" s="32" t="s">
        <v>35</v>
      </c>
      <c r="B17" s="33" t="s">
        <v>7</v>
      </c>
      <c r="C17" s="34">
        <f>C18+C19</f>
        <v>153265</v>
      </c>
      <c r="D17" s="34">
        <f>D18+D19</f>
        <v>136691</v>
      </c>
      <c r="E17" s="34">
        <f>E18+E19</f>
        <v>212327</v>
      </c>
      <c r="F17" s="34">
        <f t="shared" ref="F17:H17" si="5">F18+F19</f>
        <v>231888</v>
      </c>
      <c r="G17" s="34">
        <f t="shared" si="5"/>
        <v>251028</v>
      </c>
      <c r="H17" s="34">
        <f t="shared" si="5"/>
        <v>275476</v>
      </c>
      <c r="I17" s="34">
        <f t="shared" ref="I17:K17" si="6">I18+I19</f>
        <v>316197</v>
      </c>
      <c r="J17" s="34">
        <f t="shared" si="6"/>
        <v>353153</v>
      </c>
      <c r="K17" s="34">
        <f t="shared" si="6"/>
        <v>380658</v>
      </c>
      <c r="L17" s="34">
        <f t="shared" ref="L17:M17" si="7">L18+L19</f>
        <v>292904</v>
      </c>
      <c r="M17" s="34">
        <f t="shared" si="7"/>
        <v>371148</v>
      </c>
      <c r="N17" s="34">
        <f t="shared" ref="N17" si="8">N18+N19</f>
        <v>451919</v>
      </c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35"/>
      <c r="EH17" s="35"/>
      <c r="EI17" s="35"/>
      <c r="EJ17" s="35"/>
      <c r="EK17" s="35"/>
      <c r="EL17" s="35"/>
      <c r="EM17" s="35"/>
      <c r="EN17" s="35"/>
      <c r="EO17" s="35"/>
      <c r="EP17" s="35"/>
      <c r="EQ17" s="35"/>
      <c r="ER17" s="35"/>
      <c r="ES17" s="35"/>
      <c r="ET17" s="35"/>
      <c r="EU17" s="35"/>
      <c r="EV17" s="35"/>
      <c r="EW17" s="35"/>
      <c r="EX17" s="35"/>
      <c r="EY17" s="35"/>
      <c r="EZ17" s="35"/>
      <c r="FA17" s="35"/>
      <c r="FB17" s="35"/>
      <c r="FC17" s="35"/>
      <c r="FD17" s="35"/>
      <c r="FE17" s="35"/>
      <c r="FF17" s="35"/>
      <c r="FG17" s="35"/>
      <c r="FH17" s="35"/>
      <c r="FI17" s="35"/>
      <c r="FJ17" s="35"/>
      <c r="FK17" s="35"/>
      <c r="FL17" s="35"/>
      <c r="FM17" s="35"/>
      <c r="FN17" s="35"/>
      <c r="FO17" s="35"/>
      <c r="FP17" s="35"/>
      <c r="FQ17" s="35"/>
      <c r="FR17" s="35"/>
      <c r="FS17" s="35"/>
      <c r="FT17" s="36"/>
      <c r="FU17" s="36"/>
      <c r="FV17" s="36"/>
      <c r="FW17" s="37"/>
    </row>
    <row r="18" spans="1:179" ht="15.75" x14ac:dyDescent="0.25">
      <c r="A18" s="16">
        <v>6.1</v>
      </c>
      <c r="B18" s="17" t="s">
        <v>8</v>
      </c>
      <c r="C18" s="23">
        <v>146414</v>
      </c>
      <c r="D18" s="23">
        <v>129185</v>
      </c>
      <c r="E18" s="23">
        <v>204284</v>
      </c>
      <c r="F18" s="23">
        <v>223556</v>
      </c>
      <c r="G18" s="23">
        <v>242310</v>
      </c>
      <c r="H18" s="1">
        <v>265934</v>
      </c>
      <c r="I18" s="1">
        <v>305208</v>
      </c>
      <c r="J18" s="1">
        <v>341146</v>
      </c>
      <c r="K18" s="1">
        <v>367464</v>
      </c>
      <c r="L18" s="1">
        <v>287671</v>
      </c>
      <c r="M18" s="1">
        <v>362780</v>
      </c>
      <c r="N18" s="1">
        <v>436526</v>
      </c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5"/>
      <c r="FU18" s="5"/>
      <c r="FV18" s="5"/>
    </row>
    <row r="19" spans="1:179" ht="15.75" x14ac:dyDescent="0.25">
      <c r="A19" s="16">
        <v>6.2</v>
      </c>
      <c r="B19" s="17" t="s">
        <v>9</v>
      </c>
      <c r="C19" s="23">
        <v>6851</v>
      </c>
      <c r="D19" s="23">
        <v>7506</v>
      </c>
      <c r="E19" s="23">
        <v>8043</v>
      </c>
      <c r="F19" s="23">
        <v>8332</v>
      </c>
      <c r="G19" s="23">
        <v>8718</v>
      </c>
      <c r="H19" s="1">
        <v>9542</v>
      </c>
      <c r="I19" s="1">
        <v>10989</v>
      </c>
      <c r="J19" s="1">
        <v>12007</v>
      </c>
      <c r="K19" s="1">
        <v>13194</v>
      </c>
      <c r="L19" s="1">
        <v>5233</v>
      </c>
      <c r="M19" s="1">
        <v>8368</v>
      </c>
      <c r="N19" s="1">
        <v>15393</v>
      </c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5"/>
      <c r="FU19" s="5"/>
      <c r="FV19" s="5"/>
    </row>
    <row r="20" spans="1:179" s="38" customFormat="1" ht="30" x14ac:dyDescent="0.25">
      <c r="A20" s="45" t="s">
        <v>36</v>
      </c>
      <c r="B20" s="46" t="s">
        <v>10</v>
      </c>
      <c r="C20" s="34">
        <f>SUM(C21:C27)</f>
        <v>59876</v>
      </c>
      <c r="D20" s="34">
        <f t="shared" ref="D20:N20" si="9">SUM(D21:D27)</f>
        <v>75298</v>
      </c>
      <c r="E20" s="34">
        <f t="shared" si="9"/>
        <v>81176</v>
      </c>
      <c r="F20" s="34">
        <f t="shared" si="9"/>
        <v>89899</v>
      </c>
      <c r="G20" s="34">
        <f t="shared" si="9"/>
        <v>103649</v>
      </c>
      <c r="H20" s="34">
        <f t="shared" si="9"/>
        <v>115922</v>
      </c>
      <c r="I20" s="34">
        <f t="shared" si="9"/>
        <v>119135</v>
      </c>
      <c r="J20" s="34">
        <f t="shared" si="9"/>
        <v>121654</v>
      </c>
      <c r="K20" s="34">
        <f t="shared" si="9"/>
        <v>131420</v>
      </c>
      <c r="L20" s="34">
        <f t="shared" si="9"/>
        <v>110093</v>
      </c>
      <c r="M20" s="34">
        <f t="shared" si="9"/>
        <v>157245</v>
      </c>
      <c r="N20" s="34">
        <f t="shared" si="9"/>
        <v>170003</v>
      </c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  <c r="DX20" s="35"/>
      <c r="DY20" s="35"/>
      <c r="DZ20" s="35"/>
      <c r="EA20" s="35"/>
      <c r="EB20" s="35"/>
      <c r="EC20" s="35"/>
      <c r="ED20" s="35"/>
      <c r="EE20" s="35"/>
      <c r="EF20" s="35"/>
      <c r="EG20" s="35"/>
      <c r="EH20" s="35"/>
      <c r="EI20" s="35"/>
      <c r="EJ20" s="35"/>
      <c r="EK20" s="35"/>
      <c r="EL20" s="35"/>
      <c r="EM20" s="35"/>
      <c r="EN20" s="35"/>
      <c r="EO20" s="35"/>
      <c r="EP20" s="35"/>
      <c r="EQ20" s="35"/>
      <c r="ER20" s="35"/>
      <c r="ES20" s="35"/>
      <c r="ET20" s="35"/>
      <c r="EU20" s="35"/>
      <c r="EV20" s="35"/>
      <c r="EW20" s="35"/>
      <c r="EX20" s="35"/>
      <c r="EY20" s="35"/>
      <c r="EZ20" s="35"/>
      <c r="FA20" s="35"/>
      <c r="FB20" s="35"/>
      <c r="FC20" s="35"/>
      <c r="FD20" s="35"/>
      <c r="FE20" s="35"/>
      <c r="FF20" s="35"/>
      <c r="FG20" s="35"/>
      <c r="FH20" s="35"/>
      <c r="FI20" s="35"/>
      <c r="FJ20" s="35"/>
      <c r="FK20" s="35"/>
      <c r="FL20" s="35"/>
      <c r="FM20" s="35"/>
      <c r="FN20" s="35"/>
      <c r="FO20" s="35"/>
      <c r="FP20" s="35"/>
      <c r="FQ20" s="35"/>
      <c r="FR20" s="35"/>
      <c r="FS20" s="35"/>
      <c r="FT20" s="36"/>
      <c r="FU20" s="36"/>
      <c r="FV20" s="36"/>
      <c r="FW20" s="37"/>
    </row>
    <row r="21" spans="1:179" ht="15.75" x14ac:dyDescent="0.25">
      <c r="A21" s="16">
        <v>7.1</v>
      </c>
      <c r="B21" s="17" t="s">
        <v>11</v>
      </c>
      <c r="C21" s="23">
        <v>1</v>
      </c>
      <c r="D21" s="23">
        <v>2</v>
      </c>
      <c r="E21" s="23">
        <v>3</v>
      </c>
      <c r="F21" s="23">
        <v>3</v>
      </c>
      <c r="G21" s="23">
        <v>3</v>
      </c>
      <c r="H21" s="1">
        <v>2</v>
      </c>
      <c r="I21" s="1">
        <v>2</v>
      </c>
      <c r="J21" s="1">
        <v>2</v>
      </c>
      <c r="K21" s="1">
        <v>31</v>
      </c>
      <c r="L21" s="1">
        <v>62</v>
      </c>
      <c r="M21" s="1">
        <v>28</v>
      </c>
      <c r="N21" s="1">
        <v>22</v>
      </c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5"/>
      <c r="FU21" s="5"/>
      <c r="FV21" s="5"/>
    </row>
    <row r="22" spans="1:179" ht="15.75" x14ac:dyDescent="0.25">
      <c r="A22" s="16">
        <v>7.2</v>
      </c>
      <c r="B22" s="17" t="s">
        <v>12</v>
      </c>
      <c r="C22" s="23">
        <v>37865</v>
      </c>
      <c r="D22" s="23">
        <v>47178</v>
      </c>
      <c r="E22" s="23">
        <v>50141</v>
      </c>
      <c r="F22" s="23">
        <v>52482</v>
      </c>
      <c r="G22" s="23">
        <v>55634</v>
      </c>
      <c r="H22" s="1">
        <v>63645</v>
      </c>
      <c r="I22" s="1">
        <v>68866</v>
      </c>
      <c r="J22" s="1">
        <v>75597</v>
      </c>
      <c r="K22" s="1">
        <v>77647</v>
      </c>
      <c r="L22" s="1">
        <v>60010</v>
      </c>
      <c r="M22" s="1">
        <v>97441</v>
      </c>
      <c r="N22" s="1">
        <v>95723</v>
      </c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5"/>
      <c r="FU22" s="5"/>
      <c r="FV22" s="5"/>
    </row>
    <row r="23" spans="1:179" ht="15.75" x14ac:dyDescent="0.25">
      <c r="A23" s="16">
        <v>7.3</v>
      </c>
      <c r="B23" s="17" t="s">
        <v>13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5"/>
      <c r="FU23" s="5"/>
      <c r="FV23" s="5"/>
    </row>
    <row r="24" spans="1:179" ht="15.75" x14ac:dyDescent="0.25">
      <c r="A24" s="16">
        <v>7.4</v>
      </c>
      <c r="B24" s="17" t="s">
        <v>14</v>
      </c>
      <c r="C24" s="23">
        <v>1738</v>
      </c>
      <c r="D24" s="23">
        <v>3094</v>
      </c>
      <c r="E24" s="23">
        <v>1221</v>
      </c>
      <c r="F24" s="23">
        <v>2450</v>
      </c>
      <c r="G24" s="23">
        <v>5743</v>
      </c>
      <c r="H24" s="1">
        <v>6266</v>
      </c>
      <c r="I24" s="1">
        <v>6073</v>
      </c>
      <c r="J24" s="1">
        <v>3330</v>
      </c>
      <c r="K24" s="1">
        <v>5174</v>
      </c>
      <c r="L24" s="1">
        <v>603</v>
      </c>
      <c r="M24" s="1">
        <v>342</v>
      </c>
      <c r="N24" s="1">
        <v>1986</v>
      </c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5"/>
      <c r="FU24" s="5"/>
      <c r="FV24" s="5"/>
    </row>
    <row r="25" spans="1:179" ht="15.75" x14ac:dyDescent="0.25">
      <c r="A25" s="16">
        <v>7.5</v>
      </c>
      <c r="B25" s="17" t="s">
        <v>15</v>
      </c>
      <c r="C25" s="23">
        <v>1578</v>
      </c>
      <c r="D25" s="23">
        <v>1967</v>
      </c>
      <c r="E25" s="23">
        <v>2016</v>
      </c>
      <c r="F25" s="23">
        <v>2153</v>
      </c>
      <c r="G25" s="23">
        <v>2291</v>
      </c>
      <c r="H25" s="1">
        <v>7157</v>
      </c>
      <c r="I25" s="1">
        <v>7323</v>
      </c>
      <c r="J25" s="1">
        <v>8050</v>
      </c>
      <c r="K25" s="1">
        <v>7997</v>
      </c>
      <c r="L25" s="1">
        <v>3943</v>
      </c>
      <c r="M25" s="1">
        <v>6179</v>
      </c>
      <c r="N25" s="1">
        <v>9647</v>
      </c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5"/>
      <c r="FU25" s="5"/>
      <c r="FV25" s="5"/>
    </row>
    <row r="26" spans="1:179" ht="15.75" x14ac:dyDescent="0.25">
      <c r="A26" s="16">
        <v>7.6</v>
      </c>
      <c r="B26" s="17" t="s">
        <v>16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5"/>
      <c r="FU26" s="5"/>
      <c r="FV26" s="5"/>
    </row>
    <row r="27" spans="1:179" ht="30" x14ac:dyDescent="0.25">
      <c r="A27" s="16">
        <v>7.7</v>
      </c>
      <c r="B27" s="17" t="s">
        <v>17</v>
      </c>
      <c r="C27" s="23">
        <v>18694</v>
      </c>
      <c r="D27" s="23">
        <v>23057</v>
      </c>
      <c r="E27" s="23">
        <v>27795</v>
      </c>
      <c r="F27" s="23">
        <v>32811</v>
      </c>
      <c r="G27" s="23">
        <v>39978</v>
      </c>
      <c r="H27" s="1">
        <v>38852</v>
      </c>
      <c r="I27" s="1">
        <v>36871</v>
      </c>
      <c r="J27" s="1">
        <v>34675</v>
      </c>
      <c r="K27" s="1">
        <v>40571</v>
      </c>
      <c r="L27" s="1">
        <v>45475</v>
      </c>
      <c r="M27" s="1">
        <v>53255</v>
      </c>
      <c r="N27" s="1">
        <v>62625</v>
      </c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5"/>
      <c r="FU27" s="5"/>
      <c r="FV27" s="5"/>
    </row>
    <row r="28" spans="1:179" ht="15.75" x14ac:dyDescent="0.25">
      <c r="A28" s="18" t="s">
        <v>37</v>
      </c>
      <c r="B28" s="17" t="s">
        <v>18</v>
      </c>
      <c r="C28" s="23">
        <v>23030</v>
      </c>
      <c r="D28" s="23">
        <v>24803</v>
      </c>
      <c r="E28" s="23">
        <v>27751</v>
      </c>
      <c r="F28" s="23">
        <v>29063</v>
      </c>
      <c r="G28" s="23">
        <v>37101</v>
      </c>
      <c r="H28" s="1">
        <v>37665</v>
      </c>
      <c r="I28" s="1">
        <v>42602</v>
      </c>
      <c r="J28" s="1">
        <v>57042</v>
      </c>
      <c r="K28" s="1">
        <v>67513</v>
      </c>
      <c r="L28" s="1">
        <v>69703</v>
      </c>
      <c r="M28" s="1">
        <v>77333</v>
      </c>
      <c r="N28" s="1">
        <v>97968</v>
      </c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5"/>
      <c r="FU28" s="5"/>
      <c r="FV28" s="5"/>
    </row>
    <row r="29" spans="1:179" ht="30" x14ac:dyDescent="0.25">
      <c r="A29" s="18" t="s">
        <v>38</v>
      </c>
      <c r="B29" s="17" t="s">
        <v>19</v>
      </c>
      <c r="C29" s="23">
        <v>117031</v>
      </c>
      <c r="D29" s="23">
        <v>123175</v>
      </c>
      <c r="E29" s="23">
        <v>127423</v>
      </c>
      <c r="F29" s="23">
        <v>130344</v>
      </c>
      <c r="G29" s="23">
        <v>129982</v>
      </c>
      <c r="H29" s="1">
        <v>138935</v>
      </c>
      <c r="I29" s="1">
        <v>150184</v>
      </c>
      <c r="J29" s="1">
        <v>159964</v>
      </c>
      <c r="K29" s="1">
        <v>156207</v>
      </c>
      <c r="L29" s="1">
        <v>150812</v>
      </c>
      <c r="M29" s="1">
        <v>160058</v>
      </c>
      <c r="N29" s="1">
        <v>162280</v>
      </c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5"/>
      <c r="FU29" s="5"/>
      <c r="FV29" s="5"/>
    </row>
    <row r="30" spans="1:179" ht="15.75" x14ac:dyDescent="0.25">
      <c r="A30" s="18" t="s">
        <v>39</v>
      </c>
      <c r="B30" s="17" t="s">
        <v>54</v>
      </c>
      <c r="C30" s="23">
        <v>178868</v>
      </c>
      <c r="D30" s="23">
        <v>189647</v>
      </c>
      <c r="E30" s="23">
        <v>197636</v>
      </c>
      <c r="F30" s="23">
        <v>228275</v>
      </c>
      <c r="G30" s="23">
        <v>274211</v>
      </c>
      <c r="H30" s="1">
        <v>280156</v>
      </c>
      <c r="I30" s="1">
        <v>296652</v>
      </c>
      <c r="J30" s="1">
        <v>322647</v>
      </c>
      <c r="K30" s="1">
        <v>363173</v>
      </c>
      <c r="L30" s="1">
        <v>422447</v>
      </c>
      <c r="M30" s="1">
        <v>473105</v>
      </c>
      <c r="N30" s="1">
        <v>598394</v>
      </c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5"/>
      <c r="FU30" s="5"/>
      <c r="FV30" s="5"/>
    </row>
    <row r="31" spans="1:179" ht="15.75" x14ac:dyDescent="0.25">
      <c r="A31" s="18" t="s">
        <v>40</v>
      </c>
      <c r="B31" s="17" t="s">
        <v>20</v>
      </c>
      <c r="C31" s="23">
        <v>200228</v>
      </c>
      <c r="D31" s="23">
        <v>232510</v>
      </c>
      <c r="E31" s="23">
        <v>262307</v>
      </c>
      <c r="F31" s="23">
        <v>288040</v>
      </c>
      <c r="G31" s="23">
        <v>276676</v>
      </c>
      <c r="H31" s="1">
        <v>338721</v>
      </c>
      <c r="I31" s="1">
        <v>420267</v>
      </c>
      <c r="J31" s="1">
        <v>455866</v>
      </c>
      <c r="K31" s="1">
        <v>545846</v>
      </c>
      <c r="L31" s="1">
        <v>537484</v>
      </c>
      <c r="M31" s="1">
        <v>650278</v>
      </c>
      <c r="N31" s="1">
        <v>802779</v>
      </c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5"/>
      <c r="FU31" s="5"/>
      <c r="FV31" s="5"/>
    </row>
    <row r="32" spans="1:179" s="43" customFormat="1" ht="15.75" x14ac:dyDescent="0.25">
      <c r="A32" s="39"/>
      <c r="B32" s="40" t="s">
        <v>30</v>
      </c>
      <c r="C32" s="41">
        <f>C17+C20+C28+C29+C30+C31</f>
        <v>732298</v>
      </c>
      <c r="D32" s="41">
        <f t="shared" ref="D32:L32" si="10">D17+D20+D28+D29+D30+D31</f>
        <v>782124</v>
      </c>
      <c r="E32" s="41">
        <f t="shared" si="10"/>
        <v>908620</v>
      </c>
      <c r="F32" s="41">
        <f t="shared" si="10"/>
        <v>997509</v>
      </c>
      <c r="G32" s="41">
        <f t="shared" si="10"/>
        <v>1072647</v>
      </c>
      <c r="H32" s="41">
        <f t="shared" si="10"/>
        <v>1186875</v>
      </c>
      <c r="I32" s="41">
        <f t="shared" si="10"/>
        <v>1345037</v>
      </c>
      <c r="J32" s="41">
        <f t="shared" si="10"/>
        <v>1470326</v>
      </c>
      <c r="K32" s="41">
        <f t="shared" si="10"/>
        <v>1644817</v>
      </c>
      <c r="L32" s="41">
        <f t="shared" si="10"/>
        <v>1583443</v>
      </c>
      <c r="M32" s="41">
        <f t="shared" ref="M32:N32" si="11">M17+M20+M28+M29+M30+M31</f>
        <v>1889167</v>
      </c>
      <c r="N32" s="41">
        <f t="shared" si="11"/>
        <v>2283343</v>
      </c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42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2"/>
      <c r="BR32" s="42"/>
      <c r="BS32" s="42"/>
      <c r="BT32" s="42"/>
      <c r="BU32" s="42"/>
      <c r="BV32" s="42"/>
      <c r="BW32" s="42"/>
      <c r="BX32" s="42"/>
      <c r="BY32" s="42"/>
      <c r="BZ32" s="42"/>
      <c r="CA32" s="42"/>
      <c r="CB32" s="42"/>
      <c r="CC32" s="42"/>
      <c r="CD32" s="42"/>
      <c r="CE32" s="42"/>
      <c r="CF32" s="42"/>
      <c r="CG32" s="42"/>
      <c r="CH32" s="42"/>
      <c r="CI32" s="42"/>
      <c r="CJ32" s="42"/>
      <c r="CK32" s="42"/>
      <c r="CL32" s="42"/>
      <c r="CM32" s="42"/>
      <c r="CN32" s="42"/>
      <c r="CO32" s="42"/>
      <c r="CP32" s="42"/>
      <c r="CQ32" s="42"/>
      <c r="CR32" s="42"/>
      <c r="CS32" s="42"/>
      <c r="CT32" s="42"/>
      <c r="CU32" s="42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42"/>
      <c r="DP32" s="42"/>
      <c r="DQ32" s="42"/>
      <c r="DR32" s="42"/>
      <c r="DS32" s="42"/>
      <c r="DT32" s="42"/>
      <c r="DU32" s="42"/>
      <c r="DV32" s="42"/>
      <c r="DW32" s="42"/>
      <c r="DX32" s="42"/>
      <c r="DY32" s="42"/>
      <c r="DZ32" s="42"/>
      <c r="EA32" s="42"/>
      <c r="EB32" s="42"/>
      <c r="EC32" s="42"/>
      <c r="ED32" s="42"/>
      <c r="EE32" s="42"/>
      <c r="EF32" s="42"/>
      <c r="EG32" s="42"/>
      <c r="EH32" s="42"/>
      <c r="EI32" s="42"/>
      <c r="EJ32" s="42"/>
      <c r="EK32" s="42"/>
      <c r="EL32" s="42"/>
      <c r="EM32" s="42"/>
      <c r="EN32" s="42"/>
      <c r="EO32" s="42"/>
      <c r="EP32" s="42"/>
      <c r="EQ32" s="42"/>
      <c r="ER32" s="42"/>
      <c r="ES32" s="42"/>
      <c r="ET32" s="42"/>
      <c r="EU32" s="42"/>
      <c r="EV32" s="42"/>
      <c r="EW32" s="42"/>
      <c r="EX32" s="42"/>
      <c r="EY32" s="42"/>
      <c r="EZ32" s="42"/>
      <c r="FA32" s="42"/>
      <c r="FB32" s="42"/>
      <c r="FC32" s="42"/>
      <c r="FD32" s="42"/>
      <c r="FE32" s="42"/>
      <c r="FF32" s="42"/>
      <c r="FG32" s="42"/>
      <c r="FH32" s="42"/>
      <c r="FI32" s="42"/>
      <c r="FJ32" s="42"/>
      <c r="FK32" s="42"/>
      <c r="FL32" s="42"/>
      <c r="FM32" s="42"/>
      <c r="FN32" s="42"/>
      <c r="FO32" s="42"/>
      <c r="FP32" s="42"/>
      <c r="FQ32" s="42"/>
      <c r="FR32" s="42"/>
      <c r="FS32" s="42"/>
      <c r="FT32" s="36"/>
      <c r="FU32" s="36"/>
      <c r="FV32" s="36"/>
      <c r="FW32" s="37"/>
    </row>
    <row r="33" spans="1:179" s="38" customFormat="1" ht="15.75" x14ac:dyDescent="0.25">
      <c r="A33" s="32" t="s">
        <v>27</v>
      </c>
      <c r="B33" s="47" t="s">
        <v>51</v>
      </c>
      <c r="C33" s="34">
        <f>C6+C11+C13+C14+C15+C17+C20+C28+C29+C30+C31</f>
        <v>1131558.58</v>
      </c>
      <c r="D33" s="34">
        <f t="shared" ref="D33:L33" si="12">D6+D11+D13+D14+D15+D17+D20+D28+D29+D30+D31</f>
        <v>1216953.76</v>
      </c>
      <c r="E33" s="34">
        <f t="shared" si="12"/>
        <v>1409706.66</v>
      </c>
      <c r="F33" s="34">
        <f t="shared" si="12"/>
        <v>1601260</v>
      </c>
      <c r="G33" s="34">
        <f t="shared" si="12"/>
        <v>1699561</v>
      </c>
      <c r="H33" s="34">
        <f t="shared" si="12"/>
        <v>1827672</v>
      </c>
      <c r="I33" s="34">
        <f t="shared" si="12"/>
        <v>2280715</v>
      </c>
      <c r="J33" s="34">
        <f t="shared" si="12"/>
        <v>2373424</v>
      </c>
      <c r="K33" s="34">
        <f t="shared" si="12"/>
        <v>2565311</v>
      </c>
      <c r="L33" s="34">
        <f t="shared" si="12"/>
        <v>2530093</v>
      </c>
      <c r="M33" s="34">
        <f t="shared" ref="M33:N33" si="13">M6+M11+M13+M14+M15+M17+M20+M28+M29+M30+M31</f>
        <v>2985987</v>
      </c>
      <c r="N33" s="34">
        <f t="shared" si="13"/>
        <v>3368054</v>
      </c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35"/>
      <c r="DK33" s="35"/>
      <c r="DL33" s="35"/>
      <c r="DM33" s="35"/>
      <c r="DN33" s="35"/>
      <c r="DO33" s="35"/>
      <c r="DP33" s="35"/>
      <c r="DQ33" s="35"/>
      <c r="DR33" s="35"/>
      <c r="DS33" s="35"/>
      <c r="DT33" s="35"/>
      <c r="DU33" s="35"/>
      <c r="DV33" s="35"/>
      <c r="DW33" s="35"/>
      <c r="DX33" s="35"/>
      <c r="DY33" s="35"/>
      <c r="DZ33" s="35"/>
      <c r="EA33" s="35"/>
      <c r="EB33" s="35"/>
      <c r="EC33" s="35"/>
      <c r="ED33" s="35"/>
      <c r="EE33" s="35"/>
      <c r="EF33" s="35"/>
      <c r="EG33" s="35"/>
      <c r="EH33" s="35"/>
      <c r="EI33" s="35"/>
      <c r="EJ33" s="35"/>
      <c r="EK33" s="35"/>
      <c r="EL33" s="35"/>
      <c r="EM33" s="35"/>
      <c r="EN33" s="35"/>
      <c r="EO33" s="35"/>
      <c r="EP33" s="35"/>
      <c r="EQ33" s="35"/>
      <c r="ER33" s="35"/>
      <c r="ES33" s="35"/>
      <c r="ET33" s="35"/>
      <c r="EU33" s="35"/>
      <c r="EV33" s="35"/>
      <c r="EW33" s="35"/>
      <c r="EX33" s="35"/>
      <c r="EY33" s="35"/>
      <c r="EZ33" s="35"/>
      <c r="FA33" s="35"/>
      <c r="FB33" s="35"/>
      <c r="FC33" s="35"/>
      <c r="FD33" s="35"/>
      <c r="FE33" s="35"/>
      <c r="FF33" s="35"/>
      <c r="FG33" s="35"/>
      <c r="FH33" s="35"/>
      <c r="FI33" s="35"/>
      <c r="FJ33" s="35"/>
      <c r="FK33" s="35"/>
      <c r="FL33" s="35"/>
      <c r="FM33" s="35"/>
      <c r="FN33" s="35"/>
      <c r="FO33" s="35"/>
      <c r="FP33" s="35"/>
      <c r="FQ33" s="35"/>
      <c r="FR33" s="35"/>
      <c r="FS33" s="35"/>
      <c r="FT33" s="36"/>
      <c r="FU33" s="36"/>
      <c r="FV33" s="36"/>
      <c r="FW33" s="37"/>
    </row>
    <row r="34" spans="1:179" s="43" customFormat="1" ht="15.75" x14ac:dyDescent="0.25">
      <c r="A34" s="48" t="s">
        <v>43</v>
      </c>
      <c r="B34" s="49" t="s">
        <v>25</v>
      </c>
      <c r="C34" s="41">
        <f>GSVA_cur!C34</f>
        <v>48918.33</v>
      </c>
      <c r="D34" s="41">
        <f>GSVA_cur!D34</f>
        <v>46018.62</v>
      </c>
      <c r="E34" s="41">
        <f>GSVA_cur!E34</f>
        <v>77020.95</v>
      </c>
      <c r="F34" s="41">
        <f>GSVA_cur!F34</f>
        <v>76376</v>
      </c>
      <c r="G34" s="41">
        <f>GSVA_cur!G34</f>
        <v>97115</v>
      </c>
      <c r="H34" s="41">
        <f>GSVA_cur!H34</f>
        <v>113598</v>
      </c>
      <c r="I34" s="41">
        <f>GSVA_cur!I34</f>
        <v>100840</v>
      </c>
      <c r="J34" s="41">
        <f>GSVA_cur!J34</f>
        <v>140699</v>
      </c>
      <c r="K34" s="41">
        <f>GSVA_cur!K34</f>
        <v>166011</v>
      </c>
      <c r="L34" s="41">
        <f>GSVA_cur!L34</f>
        <v>187677</v>
      </c>
      <c r="M34" s="41">
        <f>GSVA_cur!M34</f>
        <v>232741</v>
      </c>
      <c r="N34" s="41">
        <f>GSVA_cur!N34</f>
        <v>308150</v>
      </c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42"/>
      <c r="BQ34" s="42"/>
      <c r="BR34" s="42"/>
      <c r="BS34" s="42"/>
      <c r="BT34" s="42"/>
      <c r="BU34" s="42"/>
      <c r="BV34" s="42"/>
      <c r="BW34" s="42"/>
      <c r="BX34" s="42"/>
      <c r="BY34" s="42"/>
      <c r="BZ34" s="42"/>
      <c r="CA34" s="42"/>
      <c r="CB34" s="42"/>
      <c r="CC34" s="42"/>
      <c r="CD34" s="42"/>
      <c r="CE34" s="42"/>
      <c r="CF34" s="42"/>
      <c r="CG34" s="42"/>
      <c r="CH34" s="42"/>
      <c r="CI34" s="42"/>
      <c r="CJ34" s="42"/>
      <c r="CK34" s="42"/>
      <c r="CL34" s="42"/>
      <c r="CM34" s="42"/>
      <c r="CN34" s="42"/>
      <c r="CO34" s="42"/>
      <c r="CP34" s="42"/>
      <c r="CQ34" s="42"/>
      <c r="CR34" s="42"/>
      <c r="CS34" s="42"/>
      <c r="CT34" s="42"/>
      <c r="CU34" s="42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5"/>
      <c r="DH34" s="35"/>
      <c r="DI34" s="35"/>
      <c r="DJ34" s="35"/>
      <c r="DK34" s="35"/>
      <c r="DL34" s="35"/>
      <c r="DM34" s="35"/>
      <c r="DN34" s="35"/>
      <c r="DO34" s="42"/>
      <c r="DP34" s="42"/>
      <c r="DQ34" s="42"/>
      <c r="DR34" s="42"/>
      <c r="DS34" s="42"/>
      <c r="DT34" s="42"/>
      <c r="DU34" s="42"/>
      <c r="DV34" s="42"/>
      <c r="DW34" s="42"/>
      <c r="DX34" s="42"/>
      <c r="DY34" s="42"/>
      <c r="DZ34" s="42"/>
      <c r="EA34" s="42"/>
      <c r="EB34" s="42"/>
      <c r="EC34" s="42"/>
      <c r="ED34" s="42"/>
      <c r="EE34" s="42"/>
      <c r="EF34" s="42"/>
      <c r="EG34" s="42"/>
      <c r="EH34" s="42"/>
      <c r="EI34" s="42"/>
      <c r="EJ34" s="42"/>
      <c r="EK34" s="42"/>
      <c r="EL34" s="42"/>
      <c r="EM34" s="42"/>
      <c r="EN34" s="42"/>
      <c r="EO34" s="42"/>
      <c r="EP34" s="42"/>
      <c r="EQ34" s="42"/>
      <c r="ER34" s="42"/>
      <c r="ES34" s="42"/>
      <c r="ET34" s="42"/>
      <c r="EU34" s="42"/>
      <c r="EV34" s="42"/>
      <c r="EW34" s="42"/>
      <c r="EX34" s="42"/>
      <c r="EY34" s="42"/>
      <c r="EZ34" s="42"/>
      <c r="FA34" s="42"/>
      <c r="FB34" s="42"/>
      <c r="FC34" s="42"/>
      <c r="FD34" s="42"/>
      <c r="FE34" s="42"/>
      <c r="FF34" s="42"/>
      <c r="FG34" s="42"/>
      <c r="FH34" s="42"/>
      <c r="FI34" s="42"/>
      <c r="FJ34" s="42"/>
      <c r="FK34" s="42"/>
      <c r="FL34" s="42"/>
      <c r="FM34" s="42"/>
      <c r="FN34" s="42"/>
      <c r="FO34" s="42"/>
      <c r="FP34" s="42"/>
      <c r="FQ34" s="42"/>
      <c r="FR34" s="42"/>
      <c r="FS34" s="37"/>
      <c r="FT34" s="37"/>
      <c r="FU34" s="37"/>
      <c r="FV34" s="37"/>
      <c r="FW34" s="37"/>
    </row>
    <row r="35" spans="1:179" s="43" customFormat="1" ht="15.75" x14ac:dyDescent="0.25">
      <c r="A35" s="48" t="s">
        <v>44</v>
      </c>
      <c r="B35" s="49" t="s">
        <v>24</v>
      </c>
      <c r="C35" s="41">
        <f>GSVA_cur!C35</f>
        <v>30370</v>
      </c>
      <c r="D35" s="41">
        <f>GSVA_cur!D35</f>
        <v>44163</v>
      </c>
      <c r="E35" s="41">
        <f>GSVA_cur!E35</f>
        <v>42765</v>
      </c>
      <c r="F35" s="41">
        <f>GSVA_cur!F35</f>
        <v>50101</v>
      </c>
      <c r="G35" s="41">
        <f>GSVA_cur!G35</f>
        <v>47366</v>
      </c>
      <c r="H35" s="41">
        <f>GSVA_cur!H35</f>
        <v>28043</v>
      </c>
      <c r="I35" s="41">
        <f>GSVA_cur!I35</f>
        <v>25890</v>
      </c>
      <c r="J35" s="41">
        <f>GSVA_cur!J35</f>
        <v>30126</v>
      </c>
      <c r="K35" s="41">
        <f>GSVA_cur!K35</f>
        <v>28846</v>
      </c>
      <c r="L35" s="41">
        <f>GSVA_cur!L35</f>
        <v>54583</v>
      </c>
      <c r="M35" s="41">
        <f>GSVA_cur!M35</f>
        <v>77064</v>
      </c>
      <c r="N35" s="41">
        <f>GSVA_cur!N35</f>
        <v>86842</v>
      </c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  <c r="BP35" s="42"/>
      <c r="BQ35" s="42"/>
      <c r="BR35" s="42"/>
      <c r="BS35" s="42"/>
      <c r="BT35" s="42"/>
      <c r="BU35" s="42"/>
      <c r="BV35" s="42"/>
      <c r="BW35" s="42"/>
      <c r="BX35" s="42"/>
      <c r="BY35" s="42"/>
      <c r="BZ35" s="42"/>
      <c r="CA35" s="42"/>
      <c r="CB35" s="42"/>
      <c r="CC35" s="42"/>
      <c r="CD35" s="42"/>
      <c r="CE35" s="42"/>
      <c r="CF35" s="42"/>
      <c r="CG35" s="42"/>
      <c r="CH35" s="42"/>
      <c r="CI35" s="42"/>
      <c r="CJ35" s="42"/>
      <c r="CK35" s="42"/>
      <c r="CL35" s="42"/>
      <c r="CM35" s="42"/>
      <c r="CN35" s="42"/>
      <c r="CO35" s="42"/>
      <c r="CP35" s="42"/>
      <c r="CQ35" s="42"/>
      <c r="CR35" s="42"/>
      <c r="CS35" s="42"/>
      <c r="CT35" s="42"/>
      <c r="CU35" s="42"/>
      <c r="CV35" s="35"/>
      <c r="CW35" s="35"/>
      <c r="CX35" s="35"/>
      <c r="CY35" s="35"/>
      <c r="CZ35" s="35"/>
      <c r="DA35" s="35"/>
      <c r="DB35" s="35"/>
      <c r="DC35" s="35"/>
      <c r="DD35" s="35"/>
      <c r="DE35" s="35"/>
      <c r="DF35" s="35"/>
      <c r="DG35" s="35"/>
      <c r="DH35" s="35"/>
      <c r="DI35" s="35"/>
      <c r="DJ35" s="35"/>
      <c r="DK35" s="35"/>
      <c r="DL35" s="35"/>
      <c r="DM35" s="35"/>
      <c r="DN35" s="35"/>
      <c r="DO35" s="42"/>
      <c r="DP35" s="42"/>
      <c r="DQ35" s="42"/>
      <c r="DR35" s="42"/>
      <c r="DS35" s="42"/>
      <c r="DT35" s="42"/>
      <c r="DU35" s="42"/>
      <c r="DV35" s="42"/>
      <c r="DW35" s="42"/>
      <c r="DX35" s="42"/>
      <c r="DY35" s="42"/>
      <c r="DZ35" s="42"/>
      <c r="EA35" s="42"/>
      <c r="EB35" s="42"/>
      <c r="EC35" s="42"/>
      <c r="ED35" s="42"/>
      <c r="EE35" s="42"/>
      <c r="EF35" s="42"/>
      <c r="EG35" s="42"/>
      <c r="EH35" s="42"/>
      <c r="EI35" s="42"/>
      <c r="EJ35" s="42"/>
      <c r="EK35" s="42"/>
      <c r="EL35" s="42"/>
      <c r="EM35" s="42"/>
      <c r="EN35" s="42"/>
      <c r="EO35" s="42"/>
      <c r="EP35" s="42"/>
      <c r="EQ35" s="42"/>
      <c r="ER35" s="42"/>
      <c r="ES35" s="42"/>
      <c r="ET35" s="42"/>
      <c r="EU35" s="42"/>
      <c r="EV35" s="42"/>
      <c r="EW35" s="42"/>
      <c r="EX35" s="42"/>
      <c r="EY35" s="42"/>
      <c r="EZ35" s="42"/>
      <c r="FA35" s="42"/>
      <c r="FB35" s="42"/>
      <c r="FC35" s="42"/>
      <c r="FD35" s="42"/>
      <c r="FE35" s="42"/>
      <c r="FF35" s="42"/>
      <c r="FG35" s="42"/>
      <c r="FH35" s="42"/>
      <c r="FI35" s="42"/>
      <c r="FJ35" s="42"/>
      <c r="FK35" s="42"/>
      <c r="FL35" s="42"/>
      <c r="FM35" s="42"/>
      <c r="FN35" s="42"/>
      <c r="FO35" s="42"/>
      <c r="FP35" s="42"/>
      <c r="FQ35" s="42"/>
      <c r="FR35" s="42"/>
      <c r="FS35" s="37"/>
      <c r="FT35" s="37"/>
      <c r="FU35" s="37"/>
      <c r="FV35" s="37"/>
      <c r="FW35" s="37"/>
    </row>
    <row r="36" spans="1:179" s="43" customFormat="1" ht="15.75" x14ac:dyDescent="0.25">
      <c r="A36" s="48" t="s">
        <v>45</v>
      </c>
      <c r="B36" s="49" t="s">
        <v>63</v>
      </c>
      <c r="C36" s="41">
        <f>C33+C34-C35</f>
        <v>1150106.9100000001</v>
      </c>
      <c r="D36" s="41">
        <f t="shared" ref="D36:N36" si="14">D33+D34-D35</f>
        <v>1218809.3800000001</v>
      </c>
      <c r="E36" s="41">
        <f t="shared" si="14"/>
        <v>1443962.6099999999</v>
      </c>
      <c r="F36" s="41">
        <f t="shared" si="14"/>
        <v>1627535</v>
      </c>
      <c r="G36" s="41">
        <f t="shared" si="14"/>
        <v>1749310</v>
      </c>
      <c r="H36" s="41">
        <f t="shared" si="14"/>
        <v>1913227</v>
      </c>
      <c r="I36" s="41">
        <f t="shared" si="14"/>
        <v>2355665</v>
      </c>
      <c r="J36" s="41">
        <f t="shared" si="14"/>
        <v>2483997</v>
      </c>
      <c r="K36" s="41">
        <f t="shared" si="14"/>
        <v>2702476</v>
      </c>
      <c r="L36" s="41">
        <f t="shared" si="14"/>
        <v>2663187</v>
      </c>
      <c r="M36" s="41">
        <f t="shared" si="14"/>
        <v>3141664</v>
      </c>
      <c r="N36" s="41">
        <f t="shared" si="14"/>
        <v>3589362</v>
      </c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42"/>
      <c r="BA36" s="42"/>
      <c r="BB36" s="42"/>
      <c r="BC36" s="42"/>
      <c r="BD36" s="42"/>
      <c r="BE36" s="42"/>
      <c r="BF36" s="42"/>
      <c r="BG36" s="42"/>
      <c r="BH36" s="42"/>
      <c r="BI36" s="42"/>
      <c r="BJ36" s="42"/>
      <c r="BK36" s="42"/>
      <c r="BL36" s="42"/>
      <c r="BM36" s="42"/>
      <c r="BN36" s="42"/>
      <c r="BO36" s="42"/>
      <c r="BP36" s="42"/>
      <c r="BQ36" s="42"/>
      <c r="BR36" s="42"/>
      <c r="BS36" s="42"/>
      <c r="BT36" s="42"/>
      <c r="BU36" s="42"/>
      <c r="BV36" s="42"/>
      <c r="BW36" s="42"/>
      <c r="BX36" s="42"/>
      <c r="BY36" s="42"/>
      <c r="BZ36" s="42"/>
      <c r="CA36" s="42"/>
      <c r="CB36" s="42"/>
      <c r="CC36" s="42"/>
      <c r="CD36" s="42"/>
      <c r="CE36" s="42"/>
      <c r="CF36" s="42"/>
      <c r="CG36" s="42"/>
      <c r="CH36" s="42"/>
      <c r="CI36" s="42"/>
      <c r="CJ36" s="42"/>
      <c r="CK36" s="42"/>
      <c r="CL36" s="42"/>
      <c r="CM36" s="42"/>
      <c r="CN36" s="42"/>
      <c r="CO36" s="42"/>
      <c r="CP36" s="42"/>
      <c r="CQ36" s="42"/>
      <c r="CR36" s="42"/>
      <c r="CS36" s="42"/>
      <c r="CT36" s="42"/>
      <c r="CU36" s="42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35"/>
      <c r="DL36" s="35"/>
      <c r="DM36" s="35"/>
      <c r="DN36" s="35"/>
      <c r="DO36" s="42"/>
      <c r="DP36" s="42"/>
      <c r="DQ36" s="42"/>
      <c r="DR36" s="42"/>
      <c r="DS36" s="42"/>
      <c r="DT36" s="42"/>
      <c r="DU36" s="42"/>
      <c r="DV36" s="42"/>
      <c r="DW36" s="42"/>
      <c r="DX36" s="42"/>
      <c r="DY36" s="42"/>
      <c r="DZ36" s="42"/>
      <c r="EA36" s="42"/>
      <c r="EB36" s="42"/>
      <c r="EC36" s="42"/>
      <c r="ED36" s="42"/>
      <c r="EE36" s="42"/>
      <c r="EF36" s="42"/>
      <c r="EG36" s="42"/>
      <c r="EH36" s="42"/>
      <c r="EI36" s="42"/>
      <c r="EJ36" s="42"/>
      <c r="EK36" s="42"/>
      <c r="EL36" s="42"/>
      <c r="EM36" s="42"/>
      <c r="EN36" s="42"/>
      <c r="EO36" s="42"/>
      <c r="EP36" s="42"/>
      <c r="EQ36" s="42"/>
      <c r="ER36" s="42"/>
      <c r="ES36" s="42"/>
      <c r="ET36" s="42"/>
      <c r="EU36" s="42"/>
      <c r="EV36" s="42"/>
      <c r="EW36" s="42"/>
      <c r="EX36" s="42"/>
      <c r="EY36" s="42"/>
      <c r="EZ36" s="42"/>
      <c r="FA36" s="42"/>
      <c r="FB36" s="42"/>
      <c r="FC36" s="42"/>
      <c r="FD36" s="42"/>
      <c r="FE36" s="42"/>
      <c r="FF36" s="42"/>
      <c r="FG36" s="42"/>
      <c r="FH36" s="42"/>
      <c r="FI36" s="42"/>
      <c r="FJ36" s="42"/>
      <c r="FK36" s="42"/>
      <c r="FL36" s="42"/>
      <c r="FM36" s="42"/>
      <c r="FN36" s="42"/>
      <c r="FO36" s="42"/>
      <c r="FP36" s="42"/>
      <c r="FQ36" s="42"/>
      <c r="FR36" s="42"/>
      <c r="FS36" s="37"/>
      <c r="FT36" s="37"/>
      <c r="FU36" s="37"/>
      <c r="FV36" s="37"/>
      <c r="FW36" s="37"/>
    </row>
    <row r="37" spans="1:179" s="43" customFormat="1" ht="15.75" x14ac:dyDescent="0.25">
      <c r="A37" s="48" t="s">
        <v>46</v>
      </c>
      <c r="B37" s="49" t="s">
        <v>42</v>
      </c>
      <c r="C37" s="41">
        <f>GSVA_cur!C37</f>
        <v>28925</v>
      </c>
      <c r="D37" s="41">
        <f>GSVA_cur!D37</f>
        <v>29561</v>
      </c>
      <c r="E37" s="41">
        <f>GSVA_cur!E37</f>
        <v>30210</v>
      </c>
      <c r="F37" s="41">
        <f>GSVA_cur!F37</f>
        <v>30873</v>
      </c>
      <c r="G37" s="41">
        <f>GSVA_cur!G37</f>
        <v>31549</v>
      </c>
      <c r="H37" s="41">
        <f>GSVA_cur!H37</f>
        <v>32239</v>
      </c>
      <c r="I37" s="41">
        <f>GSVA_cur!I37</f>
        <v>32943</v>
      </c>
      <c r="J37" s="41">
        <f>GSVA_cur!J37</f>
        <v>33661</v>
      </c>
      <c r="K37" s="41">
        <f>GSVA_cur!K37</f>
        <v>34394</v>
      </c>
      <c r="L37" s="41">
        <f>GSVA_cur!L37</f>
        <v>35142</v>
      </c>
      <c r="M37" s="41">
        <f>GSVA_cur!M37</f>
        <v>31790</v>
      </c>
      <c r="N37" s="41">
        <f>GSVA_cur!N37</f>
        <v>32090</v>
      </c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7"/>
      <c r="BM37" s="37"/>
      <c r="BN37" s="37"/>
      <c r="BO37" s="37"/>
      <c r="BP37" s="37"/>
      <c r="BQ37" s="37"/>
      <c r="BR37" s="37"/>
      <c r="BS37" s="37"/>
      <c r="BT37" s="37"/>
      <c r="BU37" s="37"/>
      <c r="BV37" s="37"/>
      <c r="BW37" s="37"/>
      <c r="BX37" s="37"/>
      <c r="BY37" s="37"/>
      <c r="BZ37" s="37"/>
      <c r="CA37" s="37"/>
      <c r="CB37" s="37"/>
      <c r="CC37" s="37"/>
      <c r="CD37" s="37"/>
      <c r="CE37" s="37"/>
      <c r="CF37" s="37"/>
      <c r="CG37" s="37"/>
      <c r="CH37" s="37"/>
      <c r="CI37" s="37"/>
      <c r="CJ37" s="37"/>
      <c r="CK37" s="37"/>
      <c r="CL37" s="37"/>
      <c r="CM37" s="37"/>
      <c r="CN37" s="37"/>
      <c r="CO37" s="37"/>
      <c r="CP37" s="37"/>
      <c r="CQ37" s="37"/>
      <c r="CR37" s="37"/>
      <c r="CS37" s="37"/>
      <c r="CT37" s="37"/>
      <c r="CU37" s="37"/>
      <c r="CV37" s="36"/>
      <c r="CW37" s="36"/>
      <c r="CX37" s="36"/>
      <c r="CY37" s="36"/>
      <c r="CZ37" s="36"/>
      <c r="DA37" s="36"/>
      <c r="DB37" s="36"/>
      <c r="DC37" s="36"/>
      <c r="DD37" s="36"/>
      <c r="DE37" s="36"/>
      <c r="DF37" s="36"/>
      <c r="DG37" s="36"/>
      <c r="DH37" s="36"/>
      <c r="DI37" s="36"/>
      <c r="DJ37" s="36"/>
      <c r="DK37" s="36"/>
      <c r="DL37" s="36"/>
      <c r="DM37" s="36"/>
      <c r="DN37" s="36"/>
      <c r="DO37" s="37"/>
      <c r="DP37" s="37"/>
      <c r="DQ37" s="37"/>
      <c r="DR37" s="37"/>
      <c r="DS37" s="37"/>
      <c r="DT37" s="37"/>
      <c r="DU37" s="37"/>
      <c r="DV37" s="37"/>
      <c r="DW37" s="37"/>
      <c r="DX37" s="37"/>
      <c r="DY37" s="37"/>
      <c r="DZ37" s="37"/>
      <c r="EA37" s="37"/>
      <c r="EB37" s="37"/>
      <c r="EC37" s="37"/>
      <c r="ED37" s="37"/>
      <c r="EE37" s="37"/>
      <c r="EF37" s="37"/>
      <c r="EG37" s="37"/>
      <c r="EH37" s="37"/>
      <c r="EI37" s="37"/>
      <c r="EJ37" s="37"/>
      <c r="EK37" s="37"/>
      <c r="EL37" s="37"/>
      <c r="EM37" s="37"/>
      <c r="EN37" s="37"/>
      <c r="EO37" s="37"/>
      <c r="EP37" s="37"/>
      <c r="EQ37" s="37"/>
      <c r="ER37" s="37"/>
      <c r="ES37" s="37"/>
      <c r="ET37" s="37"/>
      <c r="EU37" s="37"/>
      <c r="EV37" s="37"/>
      <c r="EW37" s="37"/>
      <c r="EX37" s="37"/>
      <c r="EY37" s="37"/>
      <c r="EZ37" s="37"/>
      <c r="FA37" s="37"/>
      <c r="FB37" s="37"/>
      <c r="FC37" s="37"/>
      <c r="FD37" s="37"/>
      <c r="FE37" s="37"/>
      <c r="FF37" s="37"/>
      <c r="FG37" s="37"/>
      <c r="FH37" s="37"/>
      <c r="FI37" s="37"/>
      <c r="FJ37" s="37"/>
      <c r="FK37" s="37"/>
      <c r="FL37" s="37"/>
      <c r="FM37" s="37"/>
      <c r="FN37" s="37"/>
      <c r="FO37" s="37"/>
      <c r="FP37" s="37"/>
      <c r="FQ37" s="37"/>
      <c r="FR37" s="37"/>
      <c r="FS37" s="37"/>
      <c r="FT37" s="37"/>
      <c r="FU37" s="37"/>
      <c r="FV37" s="37"/>
      <c r="FW37" s="37"/>
    </row>
    <row r="38" spans="1:179" s="43" customFormat="1" ht="15.75" x14ac:dyDescent="0.25">
      <c r="A38" s="48" t="s">
        <v>47</v>
      </c>
      <c r="B38" s="49" t="s">
        <v>64</v>
      </c>
      <c r="C38" s="41">
        <f>C36/C37*1000</f>
        <v>39761.690924805538</v>
      </c>
      <c r="D38" s="41">
        <f t="shared" ref="D38:N38" si="15">D36/D37*1000</f>
        <v>41230.316295118573</v>
      </c>
      <c r="E38" s="41">
        <f t="shared" si="15"/>
        <v>47797.504468718966</v>
      </c>
      <c r="F38" s="41">
        <f t="shared" si="15"/>
        <v>52717.099083341433</v>
      </c>
      <c r="G38" s="41">
        <f t="shared" si="15"/>
        <v>55447.399283653998</v>
      </c>
      <c r="H38" s="41">
        <f t="shared" si="15"/>
        <v>59345.109959986352</v>
      </c>
      <c r="I38" s="41">
        <f t="shared" si="15"/>
        <v>71507.300488722947</v>
      </c>
      <c r="J38" s="41">
        <f t="shared" si="15"/>
        <v>73794.509967024162</v>
      </c>
      <c r="K38" s="41">
        <f t="shared" si="15"/>
        <v>78574.053614002434</v>
      </c>
      <c r="L38" s="41">
        <f t="shared" si="15"/>
        <v>75783.592282738609</v>
      </c>
      <c r="M38" s="41">
        <f t="shared" si="15"/>
        <v>98825.542623466506</v>
      </c>
      <c r="N38" s="41">
        <f t="shared" si="15"/>
        <v>111852.97600498598</v>
      </c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42"/>
      <c r="BP38" s="42"/>
      <c r="BQ38" s="42"/>
      <c r="BR38" s="42"/>
      <c r="BS38" s="37"/>
      <c r="BT38" s="37"/>
      <c r="BU38" s="37"/>
      <c r="BV38" s="37"/>
      <c r="BW38" s="37"/>
      <c r="BX38" s="37"/>
      <c r="BY38" s="37"/>
      <c r="BZ38" s="37"/>
      <c r="CA38" s="37"/>
      <c r="CB38" s="37"/>
      <c r="CC38" s="37"/>
      <c r="CD38" s="37"/>
      <c r="CE38" s="37"/>
      <c r="CF38" s="37"/>
      <c r="CG38" s="37"/>
      <c r="CH38" s="37"/>
      <c r="CI38" s="37"/>
      <c r="CJ38" s="37"/>
      <c r="CK38" s="37"/>
      <c r="CL38" s="37"/>
      <c r="CM38" s="37"/>
      <c r="CN38" s="37"/>
      <c r="CO38" s="37"/>
      <c r="CP38" s="37"/>
      <c r="CQ38" s="37"/>
      <c r="CR38" s="37"/>
      <c r="CS38" s="37"/>
      <c r="CT38" s="37"/>
      <c r="CU38" s="37"/>
      <c r="CV38" s="36"/>
      <c r="CW38" s="36"/>
      <c r="CX38" s="36"/>
      <c r="CY38" s="36"/>
      <c r="CZ38" s="36"/>
      <c r="DA38" s="36"/>
      <c r="DB38" s="36"/>
      <c r="DC38" s="36"/>
      <c r="DD38" s="36"/>
      <c r="DE38" s="36"/>
      <c r="DF38" s="36"/>
      <c r="DG38" s="36"/>
      <c r="DH38" s="36"/>
      <c r="DI38" s="36"/>
      <c r="DJ38" s="36"/>
      <c r="DK38" s="36"/>
      <c r="DL38" s="36"/>
      <c r="DM38" s="36"/>
      <c r="DN38" s="36"/>
      <c r="DO38" s="37"/>
      <c r="DP38" s="37"/>
      <c r="DQ38" s="37"/>
      <c r="DR38" s="37"/>
      <c r="DS38" s="37"/>
      <c r="DT38" s="37"/>
      <c r="DU38" s="37"/>
      <c r="DV38" s="37"/>
      <c r="DW38" s="37"/>
      <c r="DX38" s="37"/>
      <c r="DY38" s="37"/>
      <c r="DZ38" s="37"/>
      <c r="EA38" s="37"/>
      <c r="EB38" s="37"/>
      <c r="EC38" s="37"/>
      <c r="ED38" s="37"/>
      <c r="EE38" s="37"/>
      <c r="EF38" s="37"/>
      <c r="EG38" s="37"/>
      <c r="EH38" s="37"/>
      <c r="EI38" s="37"/>
      <c r="EJ38" s="37"/>
      <c r="EK38" s="37"/>
      <c r="EL38" s="37"/>
      <c r="EM38" s="37"/>
      <c r="EN38" s="37"/>
      <c r="EO38" s="37"/>
      <c r="EP38" s="37"/>
      <c r="EQ38" s="37"/>
      <c r="ER38" s="37"/>
      <c r="ES38" s="37"/>
      <c r="ET38" s="37"/>
      <c r="EU38" s="37"/>
      <c r="EV38" s="37"/>
      <c r="EW38" s="37"/>
      <c r="EX38" s="37"/>
      <c r="EY38" s="37"/>
      <c r="EZ38" s="37"/>
      <c r="FA38" s="37"/>
      <c r="FB38" s="37"/>
      <c r="FC38" s="37"/>
      <c r="FD38" s="37"/>
      <c r="FE38" s="37"/>
      <c r="FF38" s="37"/>
      <c r="FG38" s="37"/>
      <c r="FH38" s="37"/>
      <c r="FI38" s="37"/>
      <c r="FJ38" s="37"/>
      <c r="FK38" s="37"/>
      <c r="FL38" s="37"/>
      <c r="FM38" s="37"/>
      <c r="FN38" s="37"/>
      <c r="FO38" s="37"/>
      <c r="FP38" s="37"/>
      <c r="FQ38" s="37"/>
      <c r="FR38" s="37"/>
      <c r="FS38" s="37"/>
      <c r="FT38" s="37"/>
      <c r="FU38" s="37"/>
      <c r="FV38" s="37"/>
      <c r="FW38" s="37"/>
    </row>
    <row r="39" spans="1:179" x14ac:dyDescent="0.25">
      <c r="A39" s="2" t="s">
        <v>74</v>
      </c>
    </row>
  </sheetData>
  <sheetProtection formatColumns="0" formatRows="0"/>
  <pageMargins left="0.70866141732283505" right="0.70866141732283505" top="0.74803149606299202" bottom="0.74803149606299202" header="0.31496062992126" footer="0.31496062992126"/>
  <pageSetup paperSize="9" scale="10" orientation="landscape" horizontalDpi="4294967295" verticalDpi="4294967295" r:id="rId1"/>
  <colBreaks count="7" manualBreakCount="7">
    <brk id="14" max="1048575" man="1"/>
    <brk id="26" max="1048575" man="1"/>
    <brk id="42" max="1048575" man="1"/>
    <brk id="106" max="95" man="1"/>
    <brk id="142" max="1048575" man="1"/>
    <brk id="166" max="1048575" man="1"/>
    <brk id="174" max="9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S39"/>
  <sheetViews>
    <sheetView zoomScale="77" zoomScaleNormal="77" zoomScaleSheetLayoutView="100" workbookViewId="0">
      <pane xSplit="2" ySplit="5" topLeftCell="C21" activePane="bottomRight" state="frozen"/>
      <selection activeCell="AJ17" sqref="AJ17"/>
      <selection pane="topRight" activeCell="AJ17" sqref="AJ17"/>
      <selection pane="bottomLeft" activeCell="AJ17" sqref="AJ17"/>
      <selection pane="bottomRight" activeCell="AJ17" sqref="AJ17"/>
    </sheetView>
  </sheetViews>
  <sheetFormatPr defaultColWidth="8.85546875" defaultRowHeight="15" x14ac:dyDescent="0.25"/>
  <cols>
    <col min="1" max="1" width="11" style="2" customWidth="1"/>
    <col min="2" max="2" width="36.85546875" style="2" customWidth="1"/>
    <col min="3" max="5" width="10.85546875" style="2" customWidth="1"/>
    <col min="6" max="7" width="10.85546875" style="6" customWidth="1"/>
    <col min="8" max="14" width="11.85546875" style="5" customWidth="1"/>
    <col min="15" max="38" width="9.140625" style="6" customWidth="1"/>
    <col min="39" max="39" width="12.42578125" style="6" customWidth="1"/>
    <col min="40" max="61" width="9.140625" style="6" customWidth="1"/>
    <col min="62" max="62" width="12.140625" style="6" customWidth="1"/>
    <col min="63" max="66" width="9.140625" style="6" customWidth="1"/>
    <col min="67" max="71" width="9.140625" style="6" hidden="1" customWidth="1"/>
    <col min="72" max="72" width="9.140625" style="6" customWidth="1"/>
    <col min="73" max="77" width="9.140625" style="6" hidden="1" customWidth="1"/>
    <col min="78" max="78" width="9.140625" style="6" customWidth="1"/>
    <col min="79" max="83" width="9.140625" style="6" hidden="1" customWidth="1"/>
    <col min="84" max="84" width="9.140625" style="6" customWidth="1"/>
    <col min="85" max="89" width="9.140625" style="6" hidden="1" customWidth="1"/>
    <col min="90" max="90" width="9.140625" style="6" customWidth="1"/>
    <col min="91" max="95" width="9.140625" style="6" hidden="1" customWidth="1"/>
    <col min="96" max="96" width="9.140625" style="5" customWidth="1"/>
    <col min="97" max="101" width="9.140625" style="5" hidden="1" customWidth="1"/>
    <col min="102" max="102" width="9.140625" style="5" customWidth="1"/>
    <col min="103" max="107" width="9.140625" style="5" hidden="1" customWidth="1"/>
    <col min="108" max="108" width="9.140625" style="5" customWidth="1"/>
    <col min="109" max="113" width="9.140625" style="5" hidden="1" customWidth="1"/>
    <col min="114" max="114" width="9.140625" style="5" customWidth="1"/>
    <col min="115" max="144" width="9.140625" style="6" customWidth="1"/>
    <col min="145" max="145" width="9.140625" style="6" hidden="1" customWidth="1"/>
    <col min="146" max="153" width="9.140625" style="6" customWidth="1"/>
    <col min="154" max="154" width="9.140625" style="6" hidden="1" customWidth="1"/>
    <col min="155" max="159" width="9.140625" style="6" customWidth="1"/>
    <col min="160" max="160" width="9.140625" style="6" hidden="1" customWidth="1"/>
    <col min="161" max="170" width="9.140625" style="6" customWidth="1"/>
    <col min="171" max="174" width="8.85546875" style="6"/>
    <col min="175" max="175" width="12.7109375" style="6" bestFit="1" customWidth="1"/>
    <col min="176" max="16384" width="8.85546875" style="2"/>
  </cols>
  <sheetData>
    <row r="1" spans="1:175" ht="18.75" x14ac:dyDescent="0.3">
      <c r="A1" s="2" t="s">
        <v>53</v>
      </c>
      <c r="B1" s="22" t="s">
        <v>66</v>
      </c>
    </row>
    <row r="2" spans="1:175" ht="15.75" x14ac:dyDescent="0.25">
      <c r="A2" s="10" t="s">
        <v>52</v>
      </c>
      <c r="I2" s="5" t="str">
        <f>[1]GSVA_cur!$I$3</f>
        <v>As on 01.08.2024</v>
      </c>
    </row>
    <row r="3" spans="1:175" ht="15.75" x14ac:dyDescent="0.25">
      <c r="A3" s="10"/>
    </row>
    <row r="4" spans="1:175" ht="15.75" x14ac:dyDescent="0.25">
      <c r="A4" s="10"/>
      <c r="E4" s="9"/>
      <c r="F4" s="9" t="s">
        <v>57</v>
      </c>
      <c r="G4" s="9"/>
    </row>
    <row r="5" spans="1:175" ht="15.75" x14ac:dyDescent="0.25">
      <c r="A5" s="11" t="s">
        <v>0</v>
      </c>
      <c r="B5" s="12" t="s">
        <v>1</v>
      </c>
      <c r="C5" s="3" t="s">
        <v>21</v>
      </c>
      <c r="D5" s="3" t="s">
        <v>22</v>
      </c>
      <c r="E5" s="3" t="s">
        <v>23</v>
      </c>
      <c r="F5" s="3" t="s">
        <v>56</v>
      </c>
      <c r="G5" s="3" t="s">
        <v>65</v>
      </c>
      <c r="H5" s="21" t="s">
        <v>67</v>
      </c>
      <c r="I5" s="21" t="s">
        <v>68</v>
      </c>
      <c r="J5" s="21" t="s">
        <v>69</v>
      </c>
      <c r="K5" s="21" t="s">
        <v>70</v>
      </c>
      <c r="L5" s="21" t="s">
        <v>71</v>
      </c>
      <c r="M5" s="31" t="s">
        <v>72</v>
      </c>
      <c r="N5" s="31" t="s">
        <v>73</v>
      </c>
    </row>
    <row r="6" spans="1:175" s="38" customFormat="1" ht="15.75" x14ac:dyDescent="0.25">
      <c r="A6" s="32" t="s">
        <v>26</v>
      </c>
      <c r="B6" s="33" t="s">
        <v>2</v>
      </c>
      <c r="C6" s="34">
        <f>C7+C8+C9+C10</f>
        <v>230736.58000000002</v>
      </c>
      <c r="D6" s="34">
        <f t="shared" ref="D6:N6" si="0">D7+D8+D9+D10</f>
        <v>253024.26</v>
      </c>
      <c r="E6" s="34">
        <f t="shared" si="0"/>
        <v>263921.23</v>
      </c>
      <c r="F6" s="34">
        <f t="shared" si="0"/>
        <v>269800</v>
      </c>
      <c r="G6" s="34">
        <f t="shared" si="0"/>
        <v>247713</v>
      </c>
      <c r="H6" s="34">
        <f t="shared" si="0"/>
        <v>263369</v>
      </c>
      <c r="I6" s="34">
        <f t="shared" si="0"/>
        <v>400663</v>
      </c>
      <c r="J6" s="34">
        <f t="shared" si="0"/>
        <v>384119</v>
      </c>
      <c r="K6" s="34">
        <f t="shared" si="0"/>
        <v>369893</v>
      </c>
      <c r="L6" s="34">
        <f t="shared" si="0"/>
        <v>354994</v>
      </c>
      <c r="M6" s="34">
        <f t="shared" si="0"/>
        <v>378593</v>
      </c>
      <c r="N6" s="34">
        <f t="shared" si="0"/>
        <v>342631</v>
      </c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6"/>
      <c r="FQ6" s="36"/>
      <c r="FR6" s="36"/>
      <c r="FS6" s="37"/>
    </row>
    <row r="7" spans="1:175" ht="15.75" x14ac:dyDescent="0.25">
      <c r="A7" s="16">
        <v>1.1000000000000001</v>
      </c>
      <c r="B7" s="17" t="s">
        <v>59</v>
      </c>
      <c r="C7" s="23">
        <v>120336.58</v>
      </c>
      <c r="D7" s="23">
        <v>140047.26</v>
      </c>
      <c r="E7" s="23">
        <v>147174.15</v>
      </c>
      <c r="F7" s="23">
        <v>155764</v>
      </c>
      <c r="G7" s="23">
        <v>130841</v>
      </c>
      <c r="H7" s="1">
        <v>119341</v>
      </c>
      <c r="I7" s="1">
        <v>244531</v>
      </c>
      <c r="J7" s="1">
        <v>243709</v>
      </c>
      <c r="K7" s="1">
        <v>229677</v>
      </c>
      <c r="L7" s="1">
        <v>233738</v>
      </c>
      <c r="M7" s="1">
        <v>254792</v>
      </c>
      <c r="N7" s="1">
        <v>217583</v>
      </c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5"/>
      <c r="FQ7" s="5"/>
      <c r="FR7" s="5"/>
    </row>
    <row r="8" spans="1:175" ht="15.75" x14ac:dyDescent="0.25">
      <c r="A8" s="16">
        <v>1.2</v>
      </c>
      <c r="B8" s="17" t="s">
        <v>60</v>
      </c>
      <c r="C8" s="23">
        <v>51840</v>
      </c>
      <c r="D8" s="23">
        <v>53514</v>
      </c>
      <c r="E8" s="23">
        <v>55075.72</v>
      </c>
      <c r="F8" s="23">
        <v>55259</v>
      </c>
      <c r="G8" s="23">
        <v>56157</v>
      </c>
      <c r="H8" s="1">
        <v>58122</v>
      </c>
      <c r="I8" s="1">
        <v>62004</v>
      </c>
      <c r="J8" s="1">
        <v>56632</v>
      </c>
      <c r="K8" s="1">
        <v>59122</v>
      </c>
      <c r="L8" s="1">
        <v>56655</v>
      </c>
      <c r="M8" s="1">
        <v>57639</v>
      </c>
      <c r="N8" s="1">
        <v>55542</v>
      </c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5"/>
      <c r="FQ8" s="5"/>
      <c r="FR8" s="5"/>
    </row>
    <row r="9" spans="1:175" ht="15.75" x14ac:dyDescent="0.25">
      <c r="A9" s="16">
        <v>1.3</v>
      </c>
      <c r="B9" s="17" t="s">
        <v>61</v>
      </c>
      <c r="C9" s="23">
        <v>41722</v>
      </c>
      <c r="D9" s="23">
        <v>39986</v>
      </c>
      <c r="E9" s="23">
        <v>38565</v>
      </c>
      <c r="F9" s="23">
        <v>35815</v>
      </c>
      <c r="G9" s="23">
        <v>36472</v>
      </c>
      <c r="H9" s="1">
        <v>61452</v>
      </c>
      <c r="I9" s="1">
        <v>69795</v>
      </c>
      <c r="J9" s="1">
        <v>59260</v>
      </c>
      <c r="K9" s="1">
        <v>57765</v>
      </c>
      <c r="L9" s="1">
        <v>39062</v>
      </c>
      <c r="M9" s="1">
        <v>38497</v>
      </c>
      <c r="N9" s="1">
        <v>40828</v>
      </c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5"/>
      <c r="FQ9" s="5"/>
      <c r="FR9" s="5"/>
    </row>
    <row r="10" spans="1:175" ht="15.75" x14ac:dyDescent="0.25">
      <c r="A10" s="16">
        <v>1.4</v>
      </c>
      <c r="B10" s="17" t="s">
        <v>62</v>
      </c>
      <c r="C10" s="23">
        <v>16838</v>
      </c>
      <c r="D10" s="23">
        <v>19477</v>
      </c>
      <c r="E10" s="23">
        <v>23106.36</v>
      </c>
      <c r="F10" s="23">
        <v>22962</v>
      </c>
      <c r="G10" s="23">
        <v>24243</v>
      </c>
      <c r="H10" s="1">
        <v>24454</v>
      </c>
      <c r="I10" s="1">
        <v>24333</v>
      </c>
      <c r="J10" s="1">
        <v>24518</v>
      </c>
      <c r="K10" s="1">
        <v>23329</v>
      </c>
      <c r="L10" s="1">
        <v>25539</v>
      </c>
      <c r="M10" s="1">
        <v>27665</v>
      </c>
      <c r="N10" s="1">
        <v>28678</v>
      </c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5"/>
      <c r="FQ10" s="5"/>
      <c r="FR10" s="5"/>
    </row>
    <row r="11" spans="1:175" ht="15.75" x14ac:dyDescent="0.25">
      <c r="A11" s="18" t="s">
        <v>31</v>
      </c>
      <c r="B11" s="17" t="s">
        <v>3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2412</v>
      </c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5"/>
      <c r="FQ11" s="5"/>
      <c r="FR11" s="5"/>
    </row>
    <row r="12" spans="1:175" s="43" customFormat="1" ht="15.75" x14ac:dyDescent="0.25">
      <c r="A12" s="39"/>
      <c r="B12" s="40" t="s">
        <v>28</v>
      </c>
      <c r="C12" s="41">
        <f>C6+C11</f>
        <v>230736.58000000002</v>
      </c>
      <c r="D12" s="41">
        <f t="shared" ref="D12:N12" si="1">D6+D11</f>
        <v>253024.26</v>
      </c>
      <c r="E12" s="41">
        <f t="shared" si="1"/>
        <v>263921.23</v>
      </c>
      <c r="F12" s="41">
        <f t="shared" si="1"/>
        <v>269800</v>
      </c>
      <c r="G12" s="41">
        <f t="shared" si="1"/>
        <v>247713</v>
      </c>
      <c r="H12" s="41">
        <f t="shared" si="1"/>
        <v>263369</v>
      </c>
      <c r="I12" s="41">
        <f t="shared" si="1"/>
        <v>400663</v>
      </c>
      <c r="J12" s="41">
        <f t="shared" si="1"/>
        <v>384119</v>
      </c>
      <c r="K12" s="41">
        <f t="shared" si="1"/>
        <v>369893</v>
      </c>
      <c r="L12" s="41">
        <f t="shared" si="1"/>
        <v>354994</v>
      </c>
      <c r="M12" s="41">
        <f t="shared" si="1"/>
        <v>378593</v>
      </c>
      <c r="N12" s="41">
        <f t="shared" si="1"/>
        <v>345043</v>
      </c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/>
      <c r="CB12" s="42"/>
      <c r="CC12" s="42"/>
      <c r="CD12" s="42"/>
      <c r="CE12" s="42"/>
      <c r="CF12" s="42"/>
      <c r="CG12" s="42"/>
      <c r="CH12" s="42"/>
      <c r="CI12" s="42"/>
      <c r="CJ12" s="42"/>
      <c r="CK12" s="42"/>
      <c r="CL12" s="42"/>
      <c r="CM12" s="42"/>
      <c r="CN12" s="42"/>
      <c r="CO12" s="42"/>
      <c r="CP12" s="42"/>
      <c r="CQ12" s="42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42"/>
      <c r="DL12" s="42"/>
      <c r="DM12" s="42"/>
      <c r="DN12" s="42"/>
      <c r="DO12" s="42"/>
      <c r="DP12" s="42"/>
      <c r="DQ12" s="42"/>
      <c r="DR12" s="42"/>
      <c r="DS12" s="42"/>
      <c r="DT12" s="42"/>
      <c r="DU12" s="42"/>
      <c r="DV12" s="42"/>
      <c r="DW12" s="42"/>
      <c r="DX12" s="42"/>
      <c r="DY12" s="42"/>
      <c r="DZ12" s="42"/>
      <c r="EA12" s="42"/>
      <c r="EB12" s="42"/>
      <c r="EC12" s="42"/>
      <c r="ED12" s="42"/>
      <c r="EE12" s="42"/>
      <c r="EF12" s="42"/>
      <c r="EG12" s="42"/>
      <c r="EH12" s="42"/>
      <c r="EI12" s="42"/>
      <c r="EJ12" s="42"/>
      <c r="EK12" s="42"/>
      <c r="EL12" s="42"/>
      <c r="EM12" s="42"/>
      <c r="EN12" s="42"/>
      <c r="EO12" s="42"/>
      <c r="EP12" s="42"/>
      <c r="EQ12" s="42"/>
      <c r="ER12" s="42"/>
      <c r="ES12" s="42"/>
      <c r="ET12" s="42"/>
      <c r="EU12" s="42"/>
      <c r="EV12" s="42"/>
      <c r="EW12" s="42"/>
      <c r="EX12" s="42"/>
      <c r="EY12" s="42"/>
      <c r="EZ12" s="42"/>
      <c r="FA12" s="42"/>
      <c r="FB12" s="42"/>
      <c r="FC12" s="42"/>
      <c r="FD12" s="42"/>
      <c r="FE12" s="42"/>
      <c r="FF12" s="42"/>
      <c r="FG12" s="42"/>
      <c r="FH12" s="42"/>
      <c r="FI12" s="42"/>
      <c r="FJ12" s="42"/>
      <c r="FK12" s="42"/>
      <c r="FL12" s="42"/>
      <c r="FM12" s="42"/>
      <c r="FN12" s="42"/>
      <c r="FO12" s="42"/>
      <c r="FP12" s="36"/>
      <c r="FQ12" s="36"/>
      <c r="FR12" s="36"/>
      <c r="FS12" s="37"/>
    </row>
    <row r="13" spans="1:175" s="15" customFormat="1" ht="15.75" x14ac:dyDescent="0.25">
      <c r="A13" s="13" t="s">
        <v>32</v>
      </c>
      <c r="B13" s="14" t="s">
        <v>4</v>
      </c>
      <c r="C13" s="24">
        <v>32858</v>
      </c>
      <c r="D13" s="24">
        <v>20586</v>
      </c>
      <c r="E13" s="24">
        <v>32505</v>
      </c>
      <c r="F13" s="24">
        <v>31471</v>
      </c>
      <c r="G13" s="24">
        <v>43071</v>
      </c>
      <c r="H13" s="1">
        <v>44922</v>
      </c>
      <c r="I13" s="1">
        <v>43107</v>
      </c>
      <c r="J13" s="1">
        <v>41394</v>
      </c>
      <c r="K13" s="1">
        <v>25489</v>
      </c>
      <c r="L13" s="1">
        <v>26763</v>
      </c>
      <c r="M13" s="1">
        <v>28293</v>
      </c>
      <c r="N13" s="1">
        <v>24151</v>
      </c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5"/>
      <c r="FQ13" s="5"/>
      <c r="FR13" s="5"/>
      <c r="FS13" s="6"/>
    </row>
    <row r="14" spans="1:175" ht="30" x14ac:dyDescent="0.25">
      <c r="A14" s="18" t="s">
        <v>33</v>
      </c>
      <c r="B14" s="17" t="s">
        <v>5</v>
      </c>
      <c r="C14" s="23">
        <v>39708</v>
      </c>
      <c r="D14" s="23">
        <v>41338</v>
      </c>
      <c r="E14" s="23">
        <v>38880</v>
      </c>
      <c r="F14" s="23">
        <v>34424</v>
      </c>
      <c r="G14" s="23">
        <v>36493</v>
      </c>
      <c r="H14" s="1">
        <v>46667</v>
      </c>
      <c r="I14" s="1">
        <v>45193</v>
      </c>
      <c r="J14" s="1">
        <v>21068</v>
      </c>
      <c r="K14" s="1">
        <v>20514</v>
      </c>
      <c r="L14" s="1">
        <v>20853</v>
      </c>
      <c r="M14" s="1">
        <v>20182</v>
      </c>
      <c r="N14" s="1">
        <v>25726</v>
      </c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7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7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7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5"/>
      <c r="FQ14" s="5"/>
      <c r="FR14" s="5"/>
    </row>
    <row r="15" spans="1:175" ht="15.75" x14ac:dyDescent="0.25">
      <c r="A15" s="18" t="s">
        <v>34</v>
      </c>
      <c r="B15" s="17" t="s">
        <v>6</v>
      </c>
      <c r="C15" s="23">
        <v>95958</v>
      </c>
      <c r="D15" s="23">
        <v>93671</v>
      </c>
      <c r="E15" s="23">
        <v>104639</v>
      </c>
      <c r="F15" s="23">
        <v>162372</v>
      </c>
      <c r="G15" s="23">
        <v>187366</v>
      </c>
      <c r="H15" s="1">
        <v>156016</v>
      </c>
      <c r="I15" s="1">
        <v>164880</v>
      </c>
      <c r="J15" s="1">
        <v>98007</v>
      </c>
      <c r="K15" s="1">
        <v>117319</v>
      </c>
      <c r="L15" s="1">
        <v>86208</v>
      </c>
      <c r="M15" s="1">
        <v>118227</v>
      </c>
      <c r="N15" s="1">
        <v>131602</v>
      </c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7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7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7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5"/>
      <c r="FQ15" s="5"/>
      <c r="FR15" s="5"/>
    </row>
    <row r="16" spans="1:175" s="43" customFormat="1" ht="15.75" x14ac:dyDescent="0.25">
      <c r="A16" s="39"/>
      <c r="B16" s="40" t="s">
        <v>29</v>
      </c>
      <c r="C16" s="41">
        <f>+C13+C14+C15</f>
        <v>168524</v>
      </c>
      <c r="D16" s="41">
        <f t="shared" ref="D16:K16" si="2">+D13+D14+D15</f>
        <v>155595</v>
      </c>
      <c r="E16" s="41">
        <f t="shared" si="2"/>
        <v>176024</v>
      </c>
      <c r="F16" s="41">
        <f t="shared" si="2"/>
        <v>228267</v>
      </c>
      <c r="G16" s="41">
        <f t="shared" si="2"/>
        <v>266930</v>
      </c>
      <c r="H16" s="41">
        <f t="shared" si="2"/>
        <v>247605</v>
      </c>
      <c r="I16" s="41">
        <f t="shared" si="2"/>
        <v>253180</v>
      </c>
      <c r="J16" s="41">
        <f t="shared" si="2"/>
        <v>160469</v>
      </c>
      <c r="K16" s="41">
        <f t="shared" si="2"/>
        <v>163322</v>
      </c>
      <c r="L16" s="41">
        <f t="shared" ref="L16:M16" si="3">+L13+L14+L15</f>
        <v>133824</v>
      </c>
      <c r="M16" s="41">
        <f t="shared" si="3"/>
        <v>166702</v>
      </c>
      <c r="N16" s="41">
        <f t="shared" ref="N16" si="4">+N13+N14+N15</f>
        <v>181479</v>
      </c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42"/>
      <c r="CA16" s="42"/>
      <c r="CB16" s="42"/>
      <c r="CC16" s="42"/>
      <c r="CD16" s="42"/>
      <c r="CE16" s="42"/>
      <c r="CF16" s="35"/>
      <c r="CG16" s="42"/>
      <c r="CH16" s="42"/>
      <c r="CI16" s="42"/>
      <c r="CJ16" s="42"/>
      <c r="CK16" s="42"/>
      <c r="CL16" s="42"/>
      <c r="CM16" s="42"/>
      <c r="CN16" s="42"/>
      <c r="CO16" s="42"/>
      <c r="CP16" s="42"/>
      <c r="CQ16" s="42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42"/>
      <c r="DL16" s="42"/>
      <c r="DM16" s="42"/>
      <c r="DN16" s="42"/>
      <c r="DO16" s="42"/>
      <c r="DP16" s="42"/>
      <c r="DQ16" s="42"/>
      <c r="DR16" s="42"/>
      <c r="DS16" s="42"/>
      <c r="DT16" s="42"/>
      <c r="DU16" s="42"/>
      <c r="DV16" s="42"/>
      <c r="DW16" s="42"/>
      <c r="DX16" s="42"/>
      <c r="DY16" s="42"/>
      <c r="DZ16" s="42"/>
      <c r="EA16" s="42"/>
      <c r="EB16" s="35"/>
      <c r="EC16" s="42"/>
      <c r="ED16" s="42"/>
      <c r="EE16" s="42"/>
      <c r="EF16" s="42"/>
      <c r="EG16" s="42"/>
      <c r="EH16" s="42"/>
      <c r="EI16" s="42"/>
      <c r="EJ16" s="42"/>
      <c r="EK16" s="42"/>
      <c r="EL16" s="42"/>
      <c r="EM16" s="42"/>
      <c r="EN16" s="42"/>
      <c r="EO16" s="42"/>
      <c r="EP16" s="42"/>
      <c r="EQ16" s="42"/>
      <c r="ER16" s="42"/>
      <c r="ES16" s="42"/>
      <c r="ET16" s="42"/>
      <c r="EU16" s="42"/>
      <c r="EV16" s="42"/>
      <c r="EW16" s="42"/>
      <c r="EX16" s="42"/>
      <c r="EY16" s="42"/>
      <c r="EZ16" s="35"/>
      <c r="FA16" s="42"/>
      <c r="FB16" s="42"/>
      <c r="FC16" s="42"/>
      <c r="FD16" s="42"/>
      <c r="FE16" s="42"/>
      <c r="FF16" s="42"/>
      <c r="FG16" s="42"/>
      <c r="FH16" s="42"/>
      <c r="FI16" s="42"/>
      <c r="FJ16" s="42"/>
      <c r="FK16" s="42"/>
      <c r="FL16" s="42"/>
      <c r="FM16" s="42"/>
      <c r="FN16" s="42"/>
      <c r="FO16" s="42"/>
      <c r="FP16" s="36"/>
      <c r="FQ16" s="36"/>
      <c r="FR16" s="36"/>
      <c r="FS16" s="37"/>
    </row>
    <row r="17" spans="1:175" s="38" customFormat="1" ht="15.75" x14ac:dyDescent="0.25">
      <c r="A17" s="32" t="s">
        <v>35</v>
      </c>
      <c r="B17" s="33" t="s">
        <v>7</v>
      </c>
      <c r="C17" s="34">
        <f>C18+C19</f>
        <v>153265</v>
      </c>
      <c r="D17" s="34">
        <f t="shared" ref="D17:H17" si="5">D18+D19</f>
        <v>127182</v>
      </c>
      <c r="E17" s="34">
        <f t="shared" si="5"/>
        <v>186190</v>
      </c>
      <c r="F17" s="34">
        <f t="shared" si="5"/>
        <v>198985</v>
      </c>
      <c r="G17" s="34">
        <f t="shared" si="5"/>
        <v>228714</v>
      </c>
      <c r="H17" s="34">
        <f t="shared" si="5"/>
        <v>246562</v>
      </c>
      <c r="I17" s="34">
        <f t="shared" ref="I17:K17" si="6">I18+I19</f>
        <v>275209</v>
      </c>
      <c r="J17" s="34">
        <f t="shared" si="6"/>
        <v>295389</v>
      </c>
      <c r="K17" s="34">
        <f t="shared" si="6"/>
        <v>313418</v>
      </c>
      <c r="L17" s="34">
        <f t="shared" ref="L17:M17" si="7">L18+L19</f>
        <v>238491</v>
      </c>
      <c r="M17" s="34">
        <f t="shared" si="7"/>
        <v>266464</v>
      </c>
      <c r="N17" s="34">
        <f t="shared" ref="N17" si="8">N18+N19</f>
        <v>296939</v>
      </c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35"/>
      <c r="EH17" s="35"/>
      <c r="EI17" s="35"/>
      <c r="EJ17" s="35"/>
      <c r="EK17" s="35"/>
      <c r="EL17" s="35"/>
      <c r="EM17" s="35"/>
      <c r="EN17" s="35"/>
      <c r="EO17" s="35"/>
      <c r="EP17" s="35"/>
      <c r="EQ17" s="35"/>
      <c r="ER17" s="35"/>
      <c r="ES17" s="35"/>
      <c r="ET17" s="35"/>
      <c r="EU17" s="35"/>
      <c r="EV17" s="35"/>
      <c r="EW17" s="35"/>
      <c r="EX17" s="35"/>
      <c r="EY17" s="35"/>
      <c r="EZ17" s="35"/>
      <c r="FA17" s="35"/>
      <c r="FB17" s="35"/>
      <c r="FC17" s="35"/>
      <c r="FD17" s="35"/>
      <c r="FE17" s="35"/>
      <c r="FF17" s="35"/>
      <c r="FG17" s="35"/>
      <c r="FH17" s="35"/>
      <c r="FI17" s="35"/>
      <c r="FJ17" s="35"/>
      <c r="FK17" s="35"/>
      <c r="FL17" s="35"/>
      <c r="FM17" s="35"/>
      <c r="FN17" s="35"/>
      <c r="FO17" s="35"/>
      <c r="FP17" s="36"/>
      <c r="FQ17" s="36"/>
      <c r="FR17" s="36"/>
      <c r="FS17" s="37"/>
    </row>
    <row r="18" spans="1:175" ht="15.75" x14ac:dyDescent="0.25">
      <c r="A18" s="16">
        <v>6.1</v>
      </c>
      <c r="B18" s="17" t="s">
        <v>8</v>
      </c>
      <c r="C18" s="23">
        <v>146414</v>
      </c>
      <c r="D18" s="23">
        <v>120199</v>
      </c>
      <c r="E18" s="23">
        <v>179150</v>
      </c>
      <c r="F18" s="23">
        <v>191851</v>
      </c>
      <c r="G18" s="23">
        <v>220767</v>
      </c>
      <c r="H18" s="1">
        <v>238022</v>
      </c>
      <c r="I18" s="1">
        <v>265640</v>
      </c>
      <c r="J18" s="1">
        <v>285317</v>
      </c>
      <c r="K18" s="1">
        <v>302521</v>
      </c>
      <c r="L18" s="1">
        <v>234177</v>
      </c>
      <c r="M18" s="1">
        <v>260436</v>
      </c>
      <c r="N18" s="1">
        <v>286808</v>
      </c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5"/>
      <c r="FQ18" s="5"/>
      <c r="FR18" s="5"/>
    </row>
    <row r="19" spans="1:175" ht="15.75" x14ac:dyDescent="0.25">
      <c r="A19" s="16">
        <v>6.2</v>
      </c>
      <c r="B19" s="17" t="s">
        <v>9</v>
      </c>
      <c r="C19" s="23">
        <v>6851</v>
      </c>
      <c r="D19" s="23">
        <v>6983</v>
      </c>
      <c r="E19" s="23">
        <v>7040</v>
      </c>
      <c r="F19" s="23">
        <v>7134</v>
      </c>
      <c r="G19" s="23">
        <v>7947</v>
      </c>
      <c r="H19" s="1">
        <v>8540</v>
      </c>
      <c r="I19" s="1">
        <v>9569</v>
      </c>
      <c r="J19" s="1">
        <v>10072</v>
      </c>
      <c r="K19" s="1">
        <v>10897</v>
      </c>
      <c r="L19" s="1">
        <v>4314</v>
      </c>
      <c r="M19" s="1">
        <v>6028</v>
      </c>
      <c r="N19" s="1">
        <v>10131</v>
      </c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5"/>
      <c r="FQ19" s="5"/>
      <c r="FR19" s="5"/>
    </row>
    <row r="20" spans="1:175" s="38" customFormat="1" ht="30" x14ac:dyDescent="0.25">
      <c r="A20" s="45" t="s">
        <v>36</v>
      </c>
      <c r="B20" s="46" t="s">
        <v>10</v>
      </c>
      <c r="C20" s="34">
        <f>SUM(C21:C27)</f>
        <v>59876</v>
      </c>
      <c r="D20" s="34">
        <f t="shared" ref="D20" si="9">SUM(D21:D27)</f>
        <v>69228</v>
      </c>
      <c r="E20" s="34">
        <f>SUM(E21:E27)</f>
        <v>70691</v>
      </c>
      <c r="F20" s="34">
        <f>SUM(F21:F27)</f>
        <v>79275</v>
      </c>
      <c r="G20" s="34">
        <f t="shared" ref="G20:N20" si="10">SUM(G21:G27)</f>
        <v>89735</v>
      </c>
      <c r="H20" s="34">
        <f t="shared" si="10"/>
        <v>100557</v>
      </c>
      <c r="I20" s="34">
        <f t="shared" si="10"/>
        <v>101429</v>
      </c>
      <c r="J20" s="34">
        <f t="shared" si="10"/>
        <v>98150</v>
      </c>
      <c r="K20" s="34">
        <f t="shared" si="10"/>
        <v>106411</v>
      </c>
      <c r="L20" s="34">
        <f t="shared" si="10"/>
        <v>103852</v>
      </c>
      <c r="M20" s="34">
        <f t="shared" si="10"/>
        <v>107423</v>
      </c>
      <c r="N20" s="34">
        <f t="shared" si="10"/>
        <v>120121</v>
      </c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  <c r="DX20" s="35"/>
      <c r="DY20" s="35"/>
      <c r="DZ20" s="35"/>
      <c r="EA20" s="35"/>
      <c r="EB20" s="35"/>
      <c r="EC20" s="35"/>
      <c r="ED20" s="35"/>
      <c r="EE20" s="35"/>
      <c r="EF20" s="35"/>
      <c r="EG20" s="35"/>
      <c r="EH20" s="35"/>
      <c r="EI20" s="35"/>
      <c r="EJ20" s="35"/>
      <c r="EK20" s="35"/>
      <c r="EL20" s="35"/>
      <c r="EM20" s="35"/>
      <c r="EN20" s="35"/>
      <c r="EO20" s="35"/>
      <c r="EP20" s="35"/>
      <c r="EQ20" s="35"/>
      <c r="ER20" s="35"/>
      <c r="ES20" s="35"/>
      <c r="ET20" s="35"/>
      <c r="EU20" s="35"/>
      <c r="EV20" s="35"/>
      <c r="EW20" s="35"/>
      <c r="EX20" s="35"/>
      <c r="EY20" s="35"/>
      <c r="EZ20" s="35"/>
      <c r="FA20" s="35"/>
      <c r="FB20" s="35"/>
      <c r="FC20" s="35"/>
      <c r="FD20" s="35"/>
      <c r="FE20" s="35"/>
      <c r="FF20" s="35"/>
      <c r="FG20" s="35"/>
      <c r="FH20" s="35"/>
      <c r="FI20" s="35"/>
      <c r="FJ20" s="35"/>
      <c r="FK20" s="35"/>
      <c r="FL20" s="35"/>
      <c r="FM20" s="35"/>
      <c r="FN20" s="35"/>
      <c r="FO20" s="35"/>
      <c r="FP20" s="36"/>
      <c r="FQ20" s="36"/>
      <c r="FR20" s="36"/>
      <c r="FS20" s="37"/>
    </row>
    <row r="21" spans="1:175" ht="15.75" x14ac:dyDescent="0.25">
      <c r="A21" s="16">
        <v>7.1</v>
      </c>
      <c r="B21" s="17" t="s">
        <v>11</v>
      </c>
      <c r="C21" s="23">
        <v>1</v>
      </c>
      <c r="D21" s="23">
        <v>2</v>
      </c>
      <c r="E21" s="23">
        <v>3</v>
      </c>
      <c r="F21" s="23">
        <v>2</v>
      </c>
      <c r="G21" s="23">
        <v>3</v>
      </c>
      <c r="H21" s="1">
        <v>2</v>
      </c>
      <c r="I21" s="1">
        <v>1</v>
      </c>
      <c r="J21" s="1">
        <v>2</v>
      </c>
      <c r="K21" s="1">
        <v>15</v>
      </c>
      <c r="L21" s="1">
        <v>31</v>
      </c>
      <c r="M21" s="1">
        <v>7</v>
      </c>
      <c r="N21" s="1">
        <v>9</v>
      </c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5"/>
      <c r="FQ21" s="5"/>
      <c r="FR21" s="5"/>
    </row>
    <row r="22" spans="1:175" ht="15.75" x14ac:dyDescent="0.25">
      <c r="A22" s="16">
        <v>7.2</v>
      </c>
      <c r="B22" s="17" t="s">
        <v>12</v>
      </c>
      <c r="C22" s="23">
        <v>37865</v>
      </c>
      <c r="D22" s="23">
        <v>43543</v>
      </c>
      <c r="E22" s="23">
        <v>44698</v>
      </c>
      <c r="F22" s="23">
        <v>47510</v>
      </c>
      <c r="G22" s="23">
        <v>49774</v>
      </c>
      <c r="H22" s="1">
        <v>56785</v>
      </c>
      <c r="I22" s="1">
        <v>60460</v>
      </c>
      <c r="J22" s="1">
        <v>63438</v>
      </c>
      <c r="K22" s="1">
        <v>67669</v>
      </c>
      <c r="L22" s="1">
        <v>73424</v>
      </c>
      <c r="M22" s="1">
        <v>75270</v>
      </c>
      <c r="N22" s="1">
        <v>79963</v>
      </c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5"/>
      <c r="FQ22" s="5"/>
      <c r="FR22" s="5"/>
    </row>
    <row r="23" spans="1:175" ht="15.75" x14ac:dyDescent="0.25">
      <c r="A23" s="16">
        <v>7.3</v>
      </c>
      <c r="B23" s="17" t="s">
        <v>13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5"/>
      <c r="FQ23" s="5"/>
      <c r="FR23" s="5"/>
    </row>
    <row r="24" spans="1:175" ht="15.75" x14ac:dyDescent="0.25">
      <c r="A24" s="16">
        <v>7.4</v>
      </c>
      <c r="B24" s="17" t="s">
        <v>14</v>
      </c>
      <c r="C24" s="23">
        <v>1738</v>
      </c>
      <c r="D24" s="23">
        <v>2841</v>
      </c>
      <c r="E24" s="23">
        <v>981</v>
      </c>
      <c r="F24" s="23">
        <v>1991</v>
      </c>
      <c r="G24" s="23">
        <v>4673</v>
      </c>
      <c r="H24" s="1">
        <v>5017</v>
      </c>
      <c r="I24" s="1">
        <v>4742</v>
      </c>
      <c r="J24" s="1">
        <v>2351</v>
      </c>
      <c r="K24" s="1">
        <v>3384</v>
      </c>
      <c r="L24" s="1">
        <v>-175</v>
      </c>
      <c r="M24" s="1">
        <v>-486</v>
      </c>
      <c r="N24" s="1">
        <v>516</v>
      </c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5"/>
      <c r="FQ24" s="5"/>
      <c r="FR24" s="5"/>
    </row>
    <row r="25" spans="1:175" ht="15.75" x14ac:dyDescent="0.25">
      <c r="A25" s="16">
        <v>7.5</v>
      </c>
      <c r="B25" s="17" t="s">
        <v>15</v>
      </c>
      <c r="C25" s="23">
        <v>1578</v>
      </c>
      <c r="D25" s="23">
        <v>1815</v>
      </c>
      <c r="E25" s="23">
        <v>1810</v>
      </c>
      <c r="F25" s="23">
        <v>1975</v>
      </c>
      <c r="G25" s="23">
        <v>2065</v>
      </c>
      <c r="H25" s="1">
        <v>7346</v>
      </c>
      <c r="I25" s="1">
        <v>7511</v>
      </c>
      <c r="J25" s="1">
        <v>7432</v>
      </c>
      <c r="K25" s="1">
        <v>7509</v>
      </c>
      <c r="L25" s="1">
        <v>4582</v>
      </c>
      <c r="M25" s="1">
        <v>5331</v>
      </c>
      <c r="N25" s="1">
        <v>8751</v>
      </c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5"/>
      <c r="FQ25" s="5"/>
      <c r="FR25" s="5"/>
    </row>
    <row r="26" spans="1:175" ht="15.75" x14ac:dyDescent="0.25">
      <c r="A26" s="16">
        <v>7.6</v>
      </c>
      <c r="B26" s="17" t="s">
        <v>16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5"/>
      <c r="FQ26" s="5"/>
      <c r="FR26" s="5"/>
    </row>
    <row r="27" spans="1:175" ht="30" x14ac:dyDescent="0.25">
      <c r="A27" s="16">
        <v>7.7</v>
      </c>
      <c r="B27" s="17" t="s">
        <v>17</v>
      </c>
      <c r="C27" s="23">
        <v>18694</v>
      </c>
      <c r="D27" s="23">
        <v>21027</v>
      </c>
      <c r="E27" s="23">
        <v>23199</v>
      </c>
      <c r="F27" s="23">
        <v>27797</v>
      </c>
      <c r="G27" s="23">
        <v>33220</v>
      </c>
      <c r="H27" s="1">
        <v>31407</v>
      </c>
      <c r="I27" s="1">
        <v>28715</v>
      </c>
      <c r="J27" s="1">
        <v>24927</v>
      </c>
      <c r="K27" s="1">
        <v>27834</v>
      </c>
      <c r="L27" s="1">
        <v>25990</v>
      </c>
      <c r="M27" s="1">
        <v>27301</v>
      </c>
      <c r="N27" s="1">
        <v>30882</v>
      </c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5"/>
      <c r="FQ27" s="5"/>
      <c r="FR27" s="5"/>
    </row>
    <row r="28" spans="1:175" ht="15.75" x14ac:dyDescent="0.25">
      <c r="A28" s="18" t="s">
        <v>37</v>
      </c>
      <c r="B28" s="17" t="s">
        <v>18</v>
      </c>
      <c r="C28" s="23">
        <v>23030</v>
      </c>
      <c r="D28" s="23">
        <v>24484</v>
      </c>
      <c r="E28" s="23">
        <v>26801</v>
      </c>
      <c r="F28" s="23">
        <v>27825</v>
      </c>
      <c r="G28" s="23">
        <v>34431</v>
      </c>
      <c r="H28" s="1">
        <v>35045</v>
      </c>
      <c r="I28" s="1">
        <v>36825</v>
      </c>
      <c r="J28" s="1">
        <v>45539</v>
      </c>
      <c r="K28" s="1">
        <v>51499</v>
      </c>
      <c r="L28" s="1">
        <v>52852</v>
      </c>
      <c r="M28" s="1">
        <v>54688</v>
      </c>
      <c r="N28" s="1">
        <v>60502</v>
      </c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5"/>
      <c r="FQ28" s="5"/>
      <c r="FR28" s="5"/>
    </row>
    <row r="29" spans="1:175" ht="30" x14ac:dyDescent="0.25">
      <c r="A29" s="18" t="s">
        <v>38</v>
      </c>
      <c r="B29" s="17" t="s">
        <v>19</v>
      </c>
      <c r="C29" s="23">
        <v>117031</v>
      </c>
      <c r="D29" s="23">
        <v>116631</v>
      </c>
      <c r="E29" s="23">
        <v>114708</v>
      </c>
      <c r="F29" s="23">
        <v>114707</v>
      </c>
      <c r="G29" s="23">
        <v>108656</v>
      </c>
      <c r="H29" s="1">
        <v>103464</v>
      </c>
      <c r="I29" s="1">
        <v>98940</v>
      </c>
      <c r="J29" s="1">
        <v>96099</v>
      </c>
      <c r="K29" s="1">
        <v>91985</v>
      </c>
      <c r="L29" s="1">
        <v>87212</v>
      </c>
      <c r="M29" s="1">
        <v>92282</v>
      </c>
      <c r="N29" s="1">
        <v>93638</v>
      </c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5"/>
      <c r="FQ29" s="5"/>
      <c r="FR29" s="5"/>
    </row>
    <row r="30" spans="1:175" ht="15.75" x14ac:dyDescent="0.25">
      <c r="A30" s="18" t="s">
        <v>39</v>
      </c>
      <c r="B30" s="17" t="s">
        <v>54</v>
      </c>
      <c r="C30" s="23">
        <v>178868</v>
      </c>
      <c r="D30" s="23">
        <v>181533</v>
      </c>
      <c r="E30" s="23">
        <v>165299</v>
      </c>
      <c r="F30" s="23">
        <v>180095</v>
      </c>
      <c r="G30" s="23">
        <v>219093</v>
      </c>
      <c r="H30" s="1">
        <v>203309</v>
      </c>
      <c r="I30" s="1">
        <v>191597</v>
      </c>
      <c r="J30" s="1">
        <v>191596</v>
      </c>
      <c r="K30" s="1">
        <v>201777</v>
      </c>
      <c r="L30" s="1">
        <v>221258</v>
      </c>
      <c r="M30" s="1">
        <v>243061</v>
      </c>
      <c r="N30" s="1">
        <v>303066</v>
      </c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5"/>
      <c r="FQ30" s="5"/>
      <c r="FR30" s="5"/>
    </row>
    <row r="31" spans="1:175" ht="15.75" x14ac:dyDescent="0.25">
      <c r="A31" s="18" t="s">
        <v>40</v>
      </c>
      <c r="B31" s="17" t="s">
        <v>20</v>
      </c>
      <c r="C31" s="23">
        <v>200228</v>
      </c>
      <c r="D31" s="23">
        <v>222114</v>
      </c>
      <c r="E31" s="23">
        <v>218726</v>
      </c>
      <c r="F31" s="23">
        <v>240611</v>
      </c>
      <c r="G31" s="23">
        <v>223725</v>
      </c>
      <c r="H31" s="1">
        <v>246294</v>
      </c>
      <c r="I31" s="1">
        <v>269643</v>
      </c>
      <c r="J31" s="1">
        <v>266287</v>
      </c>
      <c r="K31" s="1">
        <v>297683</v>
      </c>
      <c r="L31" s="1">
        <v>273528</v>
      </c>
      <c r="M31" s="1">
        <v>326564</v>
      </c>
      <c r="N31" s="1">
        <v>398893</v>
      </c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5"/>
      <c r="FQ31" s="5"/>
      <c r="FR31" s="5"/>
    </row>
    <row r="32" spans="1:175" s="43" customFormat="1" ht="15.75" x14ac:dyDescent="0.25">
      <c r="A32" s="39"/>
      <c r="B32" s="40" t="s">
        <v>30</v>
      </c>
      <c r="C32" s="41">
        <f>C17+C20+C28+C29+C30+C31</f>
        <v>732298</v>
      </c>
      <c r="D32" s="41">
        <f t="shared" ref="D32:L32" si="11">D17+D20+D28+D29+D30+D31</f>
        <v>741172</v>
      </c>
      <c r="E32" s="41">
        <f t="shared" si="11"/>
        <v>782415</v>
      </c>
      <c r="F32" s="41">
        <f t="shared" si="11"/>
        <v>841498</v>
      </c>
      <c r="G32" s="41">
        <f t="shared" si="11"/>
        <v>904354</v>
      </c>
      <c r="H32" s="41">
        <f t="shared" si="11"/>
        <v>935231</v>
      </c>
      <c r="I32" s="41">
        <f t="shared" si="11"/>
        <v>973643</v>
      </c>
      <c r="J32" s="41">
        <f t="shared" si="11"/>
        <v>993060</v>
      </c>
      <c r="K32" s="41">
        <f t="shared" si="11"/>
        <v>1062773</v>
      </c>
      <c r="L32" s="41">
        <f t="shared" si="11"/>
        <v>977193</v>
      </c>
      <c r="M32" s="41">
        <f t="shared" ref="M32:N32" si="12">M17+M20+M28+M29+M30+M31</f>
        <v>1090482</v>
      </c>
      <c r="N32" s="41">
        <f t="shared" si="12"/>
        <v>1273159</v>
      </c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42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2"/>
      <c r="BR32" s="42"/>
      <c r="BS32" s="42"/>
      <c r="BT32" s="42"/>
      <c r="BU32" s="42"/>
      <c r="BV32" s="42"/>
      <c r="BW32" s="42"/>
      <c r="BX32" s="42"/>
      <c r="BY32" s="42"/>
      <c r="BZ32" s="42"/>
      <c r="CA32" s="42"/>
      <c r="CB32" s="42"/>
      <c r="CC32" s="42"/>
      <c r="CD32" s="42"/>
      <c r="CE32" s="42"/>
      <c r="CF32" s="42"/>
      <c r="CG32" s="42"/>
      <c r="CH32" s="42"/>
      <c r="CI32" s="42"/>
      <c r="CJ32" s="42"/>
      <c r="CK32" s="42"/>
      <c r="CL32" s="42"/>
      <c r="CM32" s="42"/>
      <c r="CN32" s="42"/>
      <c r="CO32" s="42"/>
      <c r="CP32" s="42"/>
      <c r="CQ32" s="42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5"/>
      <c r="DK32" s="42"/>
      <c r="DL32" s="42"/>
      <c r="DM32" s="42"/>
      <c r="DN32" s="42"/>
      <c r="DO32" s="42"/>
      <c r="DP32" s="42"/>
      <c r="DQ32" s="42"/>
      <c r="DR32" s="42"/>
      <c r="DS32" s="42"/>
      <c r="DT32" s="42"/>
      <c r="DU32" s="42"/>
      <c r="DV32" s="42"/>
      <c r="DW32" s="42"/>
      <c r="DX32" s="42"/>
      <c r="DY32" s="42"/>
      <c r="DZ32" s="42"/>
      <c r="EA32" s="42"/>
      <c r="EB32" s="42"/>
      <c r="EC32" s="42"/>
      <c r="ED32" s="42"/>
      <c r="EE32" s="42"/>
      <c r="EF32" s="42"/>
      <c r="EG32" s="42"/>
      <c r="EH32" s="42"/>
      <c r="EI32" s="42"/>
      <c r="EJ32" s="42"/>
      <c r="EK32" s="42"/>
      <c r="EL32" s="42"/>
      <c r="EM32" s="42"/>
      <c r="EN32" s="42"/>
      <c r="EO32" s="42"/>
      <c r="EP32" s="42"/>
      <c r="EQ32" s="42"/>
      <c r="ER32" s="42"/>
      <c r="ES32" s="42"/>
      <c r="ET32" s="42"/>
      <c r="EU32" s="42"/>
      <c r="EV32" s="42"/>
      <c r="EW32" s="42"/>
      <c r="EX32" s="42"/>
      <c r="EY32" s="42"/>
      <c r="EZ32" s="42"/>
      <c r="FA32" s="42"/>
      <c r="FB32" s="42"/>
      <c r="FC32" s="42"/>
      <c r="FD32" s="42"/>
      <c r="FE32" s="42"/>
      <c r="FF32" s="42"/>
      <c r="FG32" s="42"/>
      <c r="FH32" s="42"/>
      <c r="FI32" s="42"/>
      <c r="FJ32" s="42"/>
      <c r="FK32" s="42"/>
      <c r="FL32" s="42"/>
      <c r="FM32" s="42"/>
      <c r="FN32" s="42"/>
      <c r="FO32" s="42"/>
      <c r="FP32" s="36"/>
      <c r="FQ32" s="36"/>
      <c r="FR32" s="36"/>
      <c r="FS32" s="37"/>
    </row>
    <row r="33" spans="1:175" s="38" customFormat="1" ht="15.75" x14ac:dyDescent="0.25">
      <c r="A33" s="32" t="s">
        <v>27</v>
      </c>
      <c r="B33" s="47" t="s">
        <v>51</v>
      </c>
      <c r="C33" s="34">
        <f>C6+C11+C13+C14+C15+C17+C20+C28+C29+C30+C31</f>
        <v>1131558.58</v>
      </c>
      <c r="D33" s="34">
        <f t="shared" ref="D33:L33" si="13">D6+D11+D13+D14+D15+D17+D20+D28+D29+D30+D31</f>
        <v>1149791.26</v>
      </c>
      <c r="E33" s="34">
        <f t="shared" si="13"/>
        <v>1222360.23</v>
      </c>
      <c r="F33" s="34">
        <f t="shared" si="13"/>
        <v>1339565</v>
      </c>
      <c r="G33" s="34">
        <f t="shared" si="13"/>
        <v>1418997</v>
      </c>
      <c r="H33" s="34">
        <f t="shared" si="13"/>
        <v>1446205</v>
      </c>
      <c r="I33" s="34">
        <f t="shared" si="13"/>
        <v>1627486</v>
      </c>
      <c r="J33" s="34">
        <f t="shared" si="13"/>
        <v>1537648</v>
      </c>
      <c r="K33" s="34">
        <f t="shared" si="13"/>
        <v>1595988</v>
      </c>
      <c r="L33" s="34">
        <f t="shared" si="13"/>
        <v>1466011</v>
      </c>
      <c r="M33" s="34">
        <f t="shared" ref="M33:N33" si="14">M6+M11+M13+M14+M15+M17+M20+M28+M29+M30+M31</f>
        <v>1635777</v>
      </c>
      <c r="N33" s="34">
        <f t="shared" si="14"/>
        <v>1799681</v>
      </c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35"/>
      <c r="DK33" s="35"/>
      <c r="DL33" s="35"/>
      <c r="DM33" s="35"/>
      <c r="DN33" s="35"/>
      <c r="DO33" s="35"/>
      <c r="DP33" s="35"/>
      <c r="DQ33" s="35"/>
      <c r="DR33" s="35"/>
      <c r="DS33" s="35"/>
      <c r="DT33" s="35"/>
      <c r="DU33" s="35"/>
      <c r="DV33" s="35"/>
      <c r="DW33" s="35"/>
      <c r="DX33" s="35"/>
      <c r="DY33" s="35"/>
      <c r="DZ33" s="35"/>
      <c r="EA33" s="35"/>
      <c r="EB33" s="35"/>
      <c r="EC33" s="35"/>
      <c r="ED33" s="35"/>
      <c r="EE33" s="35"/>
      <c r="EF33" s="35"/>
      <c r="EG33" s="35"/>
      <c r="EH33" s="35"/>
      <c r="EI33" s="35"/>
      <c r="EJ33" s="35"/>
      <c r="EK33" s="35"/>
      <c r="EL33" s="35"/>
      <c r="EM33" s="35"/>
      <c r="EN33" s="35"/>
      <c r="EO33" s="35"/>
      <c r="EP33" s="35"/>
      <c r="EQ33" s="35"/>
      <c r="ER33" s="35"/>
      <c r="ES33" s="35"/>
      <c r="ET33" s="35"/>
      <c r="EU33" s="35"/>
      <c r="EV33" s="35"/>
      <c r="EW33" s="35"/>
      <c r="EX33" s="35"/>
      <c r="EY33" s="35"/>
      <c r="EZ33" s="35"/>
      <c r="FA33" s="35"/>
      <c r="FB33" s="35"/>
      <c r="FC33" s="35"/>
      <c r="FD33" s="35"/>
      <c r="FE33" s="35"/>
      <c r="FF33" s="35"/>
      <c r="FG33" s="35"/>
      <c r="FH33" s="35"/>
      <c r="FI33" s="35"/>
      <c r="FJ33" s="35"/>
      <c r="FK33" s="35"/>
      <c r="FL33" s="35"/>
      <c r="FM33" s="35"/>
      <c r="FN33" s="35"/>
      <c r="FO33" s="35"/>
      <c r="FP33" s="36"/>
      <c r="FQ33" s="36"/>
      <c r="FR33" s="36"/>
      <c r="FS33" s="37"/>
    </row>
    <row r="34" spans="1:175" s="43" customFormat="1" ht="15.75" x14ac:dyDescent="0.25">
      <c r="A34" s="48" t="s">
        <v>43</v>
      </c>
      <c r="B34" s="49" t="s">
        <v>25</v>
      </c>
      <c r="C34" s="41">
        <f>GSVA_const!C34</f>
        <v>48918</v>
      </c>
      <c r="D34" s="41">
        <f>GSVA_const!D34</f>
        <v>42553</v>
      </c>
      <c r="E34" s="41">
        <f>GSVA_const!E34</f>
        <v>66521</v>
      </c>
      <c r="F34" s="41">
        <f>GSVA_const!F34</f>
        <v>63808</v>
      </c>
      <c r="G34" s="41">
        <f>GSVA_const!G34</f>
        <v>86905</v>
      </c>
      <c r="H34" s="41">
        <f>GSVA_const!H34</f>
        <v>98110</v>
      </c>
      <c r="I34" s="41">
        <f>GSVA_const!I34</f>
        <v>80121</v>
      </c>
      <c r="J34" s="41">
        <f>GSVA_const!J34</f>
        <v>103894</v>
      </c>
      <c r="K34" s="41">
        <f>GSVA_const!K34</f>
        <v>119205</v>
      </c>
      <c r="L34" s="41">
        <f>GSVA_const!L34</f>
        <v>135384</v>
      </c>
      <c r="M34" s="41">
        <f>GSVA_const!M34</f>
        <v>148822</v>
      </c>
      <c r="N34" s="41">
        <f>GSVA_const!N34</f>
        <v>184171</v>
      </c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42"/>
      <c r="BQ34" s="42"/>
      <c r="BR34" s="42"/>
      <c r="BS34" s="42"/>
      <c r="BT34" s="42"/>
      <c r="BU34" s="42"/>
      <c r="BV34" s="42"/>
      <c r="BW34" s="42"/>
      <c r="BX34" s="42"/>
      <c r="BY34" s="42"/>
      <c r="BZ34" s="42"/>
      <c r="CA34" s="42"/>
      <c r="CB34" s="42"/>
      <c r="CC34" s="42"/>
      <c r="CD34" s="42"/>
      <c r="CE34" s="42"/>
      <c r="CF34" s="42"/>
      <c r="CG34" s="42"/>
      <c r="CH34" s="42"/>
      <c r="CI34" s="42"/>
      <c r="CJ34" s="42"/>
      <c r="CK34" s="42"/>
      <c r="CL34" s="42"/>
      <c r="CM34" s="42"/>
      <c r="CN34" s="42"/>
      <c r="CO34" s="42"/>
      <c r="CP34" s="42"/>
      <c r="CQ34" s="42"/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5"/>
      <c r="DH34" s="35"/>
      <c r="DI34" s="35"/>
      <c r="DJ34" s="35"/>
      <c r="DK34" s="42"/>
      <c r="DL34" s="42"/>
      <c r="DM34" s="42"/>
      <c r="DN34" s="42"/>
      <c r="DO34" s="42"/>
      <c r="DP34" s="42"/>
      <c r="DQ34" s="42"/>
      <c r="DR34" s="42"/>
      <c r="DS34" s="42"/>
      <c r="DT34" s="42"/>
      <c r="DU34" s="42"/>
      <c r="DV34" s="42"/>
      <c r="DW34" s="42"/>
      <c r="DX34" s="42"/>
      <c r="DY34" s="42"/>
      <c r="DZ34" s="42"/>
      <c r="EA34" s="42"/>
      <c r="EB34" s="42"/>
      <c r="EC34" s="42"/>
      <c r="ED34" s="42"/>
      <c r="EE34" s="42"/>
      <c r="EF34" s="42"/>
      <c r="EG34" s="42"/>
      <c r="EH34" s="42"/>
      <c r="EI34" s="42"/>
      <c r="EJ34" s="42"/>
      <c r="EK34" s="42"/>
      <c r="EL34" s="42"/>
      <c r="EM34" s="42"/>
      <c r="EN34" s="42"/>
      <c r="EO34" s="42"/>
      <c r="EP34" s="42"/>
      <c r="EQ34" s="42"/>
      <c r="ER34" s="42"/>
      <c r="ES34" s="42"/>
      <c r="ET34" s="42"/>
      <c r="EU34" s="42"/>
      <c r="EV34" s="42"/>
      <c r="EW34" s="42"/>
      <c r="EX34" s="42"/>
      <c r="EY34" s="42"/>
      <c r="EZ34" s="42"/>
      <c r="FA34" s="42"/>
      <c r="FB34" s="42"/>
      <c r="FC34" s="42"/>
      <c r="FD34" s="42"/>
      <c r="FE34" s="42"/>
      <c r="FF34" s="42"/>
      <c r="FG34" s="42"/>
      <c r="FH34" s="42"/>
      <c r="FI34" s="42"/>
      <c r="FJ34" s="42"/>
      <c r="FK34" s="42"/>
      <c r="FL34" s="42"/>
      <c r="FM34" s="42"/>
      <c r="FN34" s="42"/>
      <c r="FO34" s="37"/>
      <c r="FP34" s="37"/>
      <c r="FQ34" s="37"/>
      <c r="FR34" s="37"/>
      <c r="FS34" s="37"/>
    </row>
    <row r="35" spans="1:175" s="43" customFormat="1" ht="15.75" x14ac:dyDescent="0.25">
      <c r="A35" s="48" t="s">
        <v>44</v>
      </c>
      <c r="B35" s="49" t="s">
        <v>24</v>
      </c>
      <c r="C35" s="41">
        <f>GSVA_const!C35</f>
        <v>30370</v>
      </c>
      <c r="D35" s="41">
        <f>GSVA_const!D35</f>
        <v>40837</v>
      </c>
      <c r="E35" s="41">
        <f>GSVA_const!E35</f>
        <v>36935</v>
      </c>
      <c r="F35" s="41">
        <f>GSVA_const!F35</f>
        <v>41856</v>
      </c>
      <c r="G35" s="41">
        <f>GSVA_const!G35</f>
        <v>42386</v>
      </c>
      <c r="H35" s="41">
        <f>GSVA_const!H35</f>
        <v>24220</v>
      </c>
      <c r="I35" s="41">
        <f>GSVA_const!I35</f>
        <v>20571</v>
      </c>
      <c r="J35" s="41">
        <f>GSVA_const!J35</f>
        <v>22246</v>
      </c>
      <c r="K35" s="41">
        <f>GSVA_const!K35</f>
        <v>20713</v>
      </c>
      <c r="L35" s="41">
        <f>GSVA_const!L35</f>
        <v>39374</v>
      </c>
      <c r="M35" s="41">
        <f>GSVA_const!M35</f>
        <v>49277</v>
      </c>
      <c r="N35" s="41">
        <f>GSVA_const!N35</f>
        <v>51903</v>
      </c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  <c r="BP35" s="42"/>
      <c r="BQ35" s="42"/>
      <c r="BR35" s="42"/>
      <c r="BS35" s="42"/>
      <c r="BT35" s="42"/>
      <c r="BU35" s="42"/>
      <c r="BV35" s="42"/>
      <c r="BW35" s="42"/>
      <c r="BX35" s="42"/>
      <c r="BY35" s="42"/>
      <c r="BZ35" s="42"/>
      <c r="CA35" s="42"/>
      <c r="CB35" s="42"/>
      <c r="CC35" s="42"/>
      <c r="CD35" s="42"/>
      <c r="CE35" s="42"/>
      <c r="CF35" s="42"/>
      <c r="CG35" s="42"/>
      <c r="CH35" s="42"/>
      <c r="CI35" s="42"/>
      <c r="CJ35" s="42"/>
      <c r="CK35" s="42"/>
      <c r="CL35" s="42"/>
      <c r="CM35" s="42"/>
      <c r="CN35" s="42"/>
      <c r="CO35" s="42"/>
      <c r="CP35" s="42"/>
      <c r="CQ35" s="42"/>
      <c r="CR35" s="35"/>
      <c r="CS35" s="35"/>
      <c r="CT35" s="35"/>
      <c r="CU35" s="35"/>
      <c r="CV35" s="35"/>
      <c r="CW35" s="35"/>
      <c r="CX35" s="35"/>
      <c r="CY35" s="35"/>
      <c r="CZ35" s="35"/>
      <c r="DA35" s="35"/>
      <c r="DB35" s="35"/>
      <c r="DC35" s="35"/>
      <c r="DD35" s="35"/>
      <c r="DE35" s="35"/>
      <c r="DF35" s="35"/>
      <c r="DG35" s="35"/>
      <c r="DH35" s="35"/>
      <c r="DI35" s="35"/>
      <c r="DJ35" s="35"/>
      <c r="DK35" s="42"/>
      <c r="DL35" s="42"/>
      <c r="DM35" s="42"/>
      <c r="DN35" s="42"/>
      <c r="DO35" s="42"/>
      <c r="DP35" s="42"/>
      <c r="DQ35" s="42"/>
      <c r="DR35" s="42"/>
      <c r="DS35" s="42"/>
      <c r="DT35" s="42"/>
      <c r="DU35" s="42"/>
      <c r="DV35" s="42"/>
      <c r="DW35" s="42"/>
      <c r="DX35" s="42"/>
      <c r="DY35" s="42"/>
      <c r="DZ35" s="42"/>
      <c r="EA35" s="42"/>
      <c r="EB35" s="42"/>
      <c r="EC35" s="42"/>
      <c r="ED35" s="42"/>
      <c r="EE35" s="42"/>
      <c r="EF35" s="42"/>
      <c r="EG35" s="42"/>
      <c r="EH35" s="42"/>
      <c r="EI35" s="42"/>
      <c r="EJ35" s="42"/>
      <c r="EK35" s="42"/>
      <c r="EL35" s="42"/>
      <c r="EM35" s="42"/>
      <c r="EN35" s="42"/>
      <c r="EO35" s="42"/>
      <c r="EP35" s="42"/>
      <c r="EQ35" s="42"/>
      <c r="ER35" s="42"/>
      <c r="ES35" s="42"/>
      <c r="ET35" s="42"/>
      <c r="EU35" s="42"/>
      <c r="EV35" s="42"/>
      <c r="EW35" s="42"/>
      <c r="EX35" s="42"/>
      <c r="EY35" s="42"/>
      <c r="EZ35" s="42"/>
      <c r="FA35" s="42"/>
      <c r="FB35" s="42"/>
      <c r="FC35" s="42"/>
      <c r="FD35" s="42"/>
      <c r="FE35" s="42"/>
      <c r="FF35" s="42"/>
      <c r="FG35" s="42"/>
      <c r="FH35" s="42"/>
      <c r="FI35" s="42"/>
      <c r="FJ35" s="42"/>
      <c r="FK35" s="42"/>
      <c r="FL35" s="42"/>
      <c r="FM35" s="42"/>
      <c r="FN35" s="42"/>
      <c r="FO35" s="37"/>
      <c r="FP35" s="37"/>
      <c r="FQ35" s="37"/>
      <c r="FR35" s="37"/>
      <c r="FS35" s="37"/>
    </row>
    <row r="36" spans="1:175" s="43" customFormat="1" ht="15.75" x14ac:dyDescent="0.25">
      <c r="A36" s="48" t="s">
        <v>45</v>
      </c>
      <c r="B36" s="49" t="s">
        <v>63</v>
      </c>
      <c r="C36" s="41">
        <f>C33+C34-C35</f>
        <v>1150106.58</v>
      </c>
      <c r="D36" s="41">
        <f t="shared" ref="D36:L36" si="15">D33+D34-D35</f>
        <v>1151507.26</v>
      </c>
      <c r="E36" s="41">
        <f t="shared" si="15"/>
        <v>1251946.23</v>
      </c>
      <c r="F36" s="41">
        <f t="shared" si="15"/>
        <v>1361517</v>
      </c>
      <c r="G36" s="41">
        <f t="shared" si="15"/>
        <v>1463516</v>
      </c>
      <c r="H36" s="41">
        <f t="shared" si="15"/>
        <v>1520095</v>
      </c>
      <c r="I36" s="41">
        <f t="shared" si="15"/>
        <v>1687036</v>
      </c>
      <c r="J36" s="41">
        <f t="shared" si="15"/>
        <v>1619296</v>
      </c>
      <c r="K36" s="41">
        <f t="shared" si="15"/>
        <v>1694480</v>
      </c>
      <c r="L36" s="41">
        <f t="shared" si="15"/>
        <v>1562021</v>
      </c>
      <c r="M36" s="41">
        <f t="shared" ref="M36:N36" si="16">M33+M34-M35</f>
        <v>1735322</v>
      </c>
      <c r="N36" s="41">
        <f t="shared" si="16"/>
        <v>1931949</v>
      </c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42"/>
      <c r="BA36" s="42"/>
      <c r="BB36" s="42"/>
      <c r="BC36" s="42"/>
      <c r="BD36" s="42"/>
      <c r="BE36" s="42"/>
      <c r="BF36" s="42"/>
      <c r="BG36" s="42"/>
      <c r="BH36" s="42"/>
      <c r="BI36" s="42"/>
      <c r="BJ36" s="42"/>
      <c r="BK36" s="42"/>
      <c r="BL36" s="42"/>
      <c r="BM36" s="42"/>
      <c r="BN36" s="42"/>
      <c r="BO36" s="42"/>
      <c r="BP36" s="42"/>
      <c r="BQ36" s="42"/>
      <c r="BR36" s="42"/>
      <c r="BS36" s="42"/>
      <c r="BT36" s="42"/>
      <c r="BU36" s="42"/>
      <c r="BV36" s="42"/>
      <c r="BW36" s="42"/>
      <c r="BX36" s="42"/>
      <c r="BY36" s="42"/>
      <c r="BZ36" s="42"/>
      <c r="CA36" s="42"/>
      <c r="CB36" s="42"/>
      <c r="CC36" s="42"/>
      <c r="CD36" s="42"/>
      <c r="CE36" s="42"/>
      <c r="CF36" s="42"/>
      <c r="CG36" s="42"/>
      <c r="CH36" s="42"/>
      <c r="CI36" s="42"/>
      <c r="CJ36" s="42"/>
      <c r="CK36" s="42"/>
      <c r="CL36" s="42"/>
      <c r="CM36" s="42"/>
      <c r="CN36" s="42"/>
      <c r="CO36" s="42"/>
      <c r="CP36" s="42"/>
      <c r="CQ36" s="42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42"/>
      <c r="DL36" s="42"/>
      <c r="DM36" s="42"/>
      <c r="DN36" s="42"/>
      <c r="DO36" s="42"/>
      <c r="DP36" s="42"/>
      <c r="DQ36" s="42"/>
      <c r="DR36" s="42"/>
      <c r="DS36" s="42"/>
      <c r="DT36" s="42"/>
      <c r="DU36" s="42"/>
      <c r="DV36" s="42"/>
      <c r="DW36" s="42"/>
      <c r="DX36" s="42"/>
      <c r="DY36" s="42"/>
      <c r="DZ36" s="42"/>
      <c r="EA36" s="42"/>
      <c r="EB36" s="42"/>
      <c r="EC36" s="42"/>
      <c r="ED36" s="42"/>
      <c r="EE36" s="42"/>
      <c r="EF36" s="42"/>
      <c r="EG36" s="42"/>
      <c r="EH36" s="42"/>
      <c r="EI36" s="42"/>
      <c r="EJ36" s="42"/>
      <c r="EK36" s="42"/>
      <c r="EL36" s="42"/>
      <c r="EM36" s="42"/>
      <c r="EN36" s="42"/>
      <c r="EO36" s="42"/>
      <c r="EP36" s="42"/>
      <c r="EQ36" s="42"/>
      <c r="ER36" s="42"/>
      <c r="ES36" s="42"/>
      <c r="ET36" s="42"/>
      <c r="EU36" s="42"/>
      <c r="EV36" s="42"/>
      <c r="EW36" s="42"/>
      <c r="EX36" s="42"/>
      <c r="EY36" s="42"/>
      <c r="EZ36" s="42"/>
      <c r="FA36" s="42"/>
      <c r="FB36" s="42"/>
      <c r="FC36" s="42"/>
      <c r="FD36" s="42"/>
      <c r="FE36" s="42"/>
      <c r="FF36" s="42"/>
      <c r="FG36" s="42"/>
      <c r="FH36" s="42"/>
      <c r="FI36" s="42"/>
      <c r="FJ36" s="42"/>
      <c r="FK36" s="42"/>
      <c r="FL36" s="42"/>
      <c r="FM36" s="42"/>
      <c r="FN36" s="42"/>
      <c r="FO36" s="37"/>
      <c r="FP36" s="37"/>
      <c r="FQ36" s="37"/>
      <c r="FR36" s="37"/>
      <c r="FS36" s="37"/>
    </row>
    <row r="37" spans="1:175" s="43" customFormat="1" ht="15.75" x14ac:dyDescent="0.25">
      <c r="A37" s="48" t="s">
        <v>46</v>
      </c>
      <c r="B37" s="49" t="s">
        <v>42</v>
      </c>
      <c r="C37" s="41">
        <f>GSVA_cur!C37</f>
        <v>28925</v>
      </c>
      <c r="D37" s="41">
        <f>GSVA_cur!D37</f>
        <v>29561</v>
      </c>
      <c r="E37" s="41">
        <f>GSVA_cur!E37</f>
        <v>30210</v>
      </c>
      <c r="F37" s="41">
        <f>GSVA_cur!F37</f>
        <v>30873</v>
      </c>
      <c r="G37" s="41">
        <f>GSVA_cur!G37</f>
        <v>31549</v>
      </c>
      <c r="H37" s="41">
        <f>GSVA_cur!H37</f>
        <v>32239</v>
      </c>
      <c r="I37" s="41">
        <f>GSVA_cur!I37</f>
        <v>32943</v>
      </c>
      <c r="J37" s="41">
        <f>GSVA_cur!J37</f>
        <v>33661</v>
      </c>
      <c r="K37" s="41">
        <f>GSVA_cur!K37</f>
        <v>34394</v>
      </c>
      <c r="L37" s="41">
        <f>GSVA_cur!L37</f>
        <v>35142</v>
      </c>
      <c r="M37" s="41">
        <f>GSVA_cur!M37</f>
        <v>31790</v>
      </c>
      <c r="N37" s="41">
        <f>GSVA_cur!N37</f>
        <v>32090</v>
      </c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7"/>
      <c r="BM37" s="37"/>
      <c r="BN37" s="37"/>
      <c r="BO37" s="37"/>
      <c r="BP37" s="37"/>
      <c r="BQ37" s="37"/>
      <c r="BR37" s="37"/>
      <c r="BS37" s="37"/>
      <c r="BT37" s="37"/>
      <c r="BU37" s="37"/>
      <c r="BV37" s="37"/>
      <c r="BW37" s="37"/>
      <c r="BX37" s="37"/>
      <c r="BY37" s="37"/>
      <c r="BZ37" s="37"/>
      <c r="CA37" s="37"/>
      <c r="CB37" s="37"/>
      <c r="CC37" s="37"/>
      <c r="CD37" s="37"/>
      <c r="CE37" s="37"/>
      <c r="CF37" s="37"/>
      <c r="CG37" s="37"/>
      <c r="CH37" s="37"/>
      <c r="CI37" s="37"/>
      <c r="CJ37" s="37"/>
      <c r="CK37" s="37"/>
      <c r="CL37" s="37"/>
      <c r="CM37" s="37"/>
      <c r="CN37" s="37"/>
      <c r="CO37" s="37"/>
      <c r="CP37" s="37"/>
      <c r="CQ37" s="37"/>
      <c r="CR37" s="36"/>
      <c r="CS37" s="36"/>
      <c r="CT37" s="36"/>
      <c r="CU37" s="36"/>
      <c r="CV37" s="36"/>
      <c r="CW37" s="36"/>
      <c r="CX37" s="36"/>
      <c r="CY37" s="36"/>
      <c r="CZ37" s="36"/>
      <c r="DA37" s="36"/>
      <c r="DB37" s="36"/>
      <c r="DC37" s="36"/>
      <c r="DD37" s="36"/>
      <c r="DE37" s="36"/>
      <c r="DF37" s="36"/>
      <c r="DG37" s="36"/>
      <c r="DH37" s="36"/>
      <c r="DI37" s="36"/>
      <c r="DJ37" s="36"/>
      <c r="DK37" s="37"/>
      <c r="DL37" s="37"/>
      <c r="DM37" s="37"/>
      <c r="DN37" s="37"/>
      <c r="DO37" s="37"/>
      <c r="DP37" s="37"/>
      <c r="DQ37" s="37"/>
      <c r="DR37" s="37"/>
      <c r="DS37" s="37"/>
      <c r="DT37" s="37"/>
      <c r="DU37" s="37"/>
      <c r="DV37" s="37"/>
      <c r="DW37" s="37"/>
      <c r="DX37" s="37"/>
      <c r="DY37" s="37"/>
      <c r="DZ37" s="37"/>
      <c r="EA37" s="37"/>
      <c r="EB37" s="37"/>
      <c r="EC37" s="37"/>
      <c r="ED37" s="37"/>
      <c r="EE37" s="37"/>
      <c r="EF37" s="37"/>
      <c r="EG37" s="37"/>
      <c r="EH37" s="37"/>
      <c r="EI37" s="37"/>
      <c r="EJ37" s="37"/>
      <c r="EK37" s="37"/>
      <c r="EL37" s="37"/>
      <c r="EM37" s="37"/>
      <c r="EN37" s="37"/>
      <c r="EO37" s="37"/>
      <c r="EP37" s="37"/>
      <c r="EQ37" s="37"/>
      <c r="ER37" s="37"/>
      <c r="ES37" s="37"/>
      <c r="ET37" s="37"/>
      <c r="EU37" s="37"/>
      <c r="EV37" s="37"/>
      <c r="EW37" s="37"/>
      <c r="EX37" s="37"/>
      <c r="EY37" s="37"/>
      <c r="EZ37" s="37"/>
      <c r="FA37" s="37"/>
      <c r="FB37" s="37"/>
      <c r="FC37" s="37"/>
      <c r="FD37" s="37"/>
      <c r="FE37" s="37"/>
      <c r="FF37" s="37"/>
      <c r="FG37" s="37"/>
      <c r="FH37" s="37"/>
      <c r="FI37" s="37"/>
      <c r="FJ37" s="37"/>
      <c r="FK37" s="37"/>
      <c r="FL37" s="37"/>
      <c r="FM37" s="37"/>
      <c r="FN37" s="37"/>
      <c r="FO37" s="37"/>
      <c r="FP37" s="37"/>
      <c r="FQ37" s="37"/>
      <c r="FR37" s="37"/>
      <c r="FS37" s="37"/>
    </row>
    <row r="38" spans="1:175" s="43" customFormat="1" ht="15.75" x14ac:dyDescent="0.25">
      <c r="A38" s="48" t="s">
        <v>47</v>
      </c>
      <c r="B38" s="49" t="s">
        <v>64</v>
      </c>
      <c r="C38" s="41">
        <f>C36/C37*1000</f>
        <v>39761.679515989636</v>
      </c>
      <c r="D38" s="41">
        <f t="shared" ref="D38:L38" si="17">D36/D37*1000</f>
        <v>38953.596292412301</v>
      </c>
      <c r="E38" s="41">
        <f t="shared" si="17"/>
        <v>41441.450844091356</v>
      </c>
      <c r="F38" s="41">
        <f t="shared" si="17"/>
        <v>44100.573316490132</v>
      </c>
      <c r="G38" s="41">
        <f t="shared" si="17"/>
        <v>46388.665250879581</v>
      </c>
      <c r="H38" s="41">
        <f t="shared" si="17"/>
        <v>47150.811129377456</v>
      </c>
      <c r="I38" s="41">
        <f t="shared" si="17"/>
        <v>51210.757975897766</v>
      </c>
      <c r="J38" s="41">
        <f t="shared" si="17"/>
        <v>48105.998039273938</v>
      </c>
      <c r="K38" s="41">
        <f t="shared" si="17"/>
        <v>49266.732569634238</v>
      </c>
      <c r="L38" s="41">
        <f t="shared" si="17"/>
        <v>44448.836150475217</v>
      </c>
      <c r="M38" s="41">
        <f t="shared" ref="M38:N38" si="18">M36/M37*1000</f>
        <v>54587.039949669706</v>
      </c>
      <c r="N38" s="41">
        <f t="shared" si="18"/>
        <v>60204.08226861951</v>
      </c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42"/>
      <c r="BL38" s="42"/>
      <c r="BM38" s="42"/>
      <c r="BN38" s="42"/>
      <c r="BO38" s="37"/>
      <c r="BP38" s="37"/>
      <c r="BQ38" s="37"/>
      <c r="BR38" s="37"/>
      <c r="BS38" s="37"/>
      <c r="BT38" s="37"/>
      <c r="BU38" s="37"/>
      <c r="BV38" s="37"/>
      <c r="BW38" s="37"/>
      <c r="BX38" s="37"/>
      <c r="BY38" s="37"/>
      <c r="BZ38" s="37"/>
      <c r="CA38" s="37"/>
      <c r="CB38" s="37"/>
      <c r="CC38" s="37"/>
      <c r="CD38" s="37"/>
      <c r="CE38" s="37"/>
      <c r="CF38" s="37"/>
      <c r="CG38" s="37"/>
      <c r="CH38" s="37"/>
      <c r="CI38" s="37"/>
      <c r="CJ38" s="37"/>
      <c r="CK38" s="37"/>
      <c r="CL38" s="37"/>
      <c r="CM38" s="37"/>
      <c r="CN38" s="37"/>
      <c r="CO38" s="37"/>
      <c r="CP38" s="37"/>
      <c r="CQ38" s="37"/>
      <c r="CR38" s="36"/>
      <c r="CS38" s="36"/>
      <c r="CT38" s="36"/>
      <c r="CU38" s="36"/>
      <c r="CV38" s="36"/>
      <c r="CW38" s="36"/>
      <c r="CX38" s="36"/>
      <c r="CY38" s="36"/>
      <c r="CZ38" s="36"/>
      <c r="DA38" s="36"/>
      <c r="DB38" s="36"/>
      <c r="DC38" s="36"/>
      <c r="DD38" s="36"/>
      <c r="DE38" s="36"/>
      <c r="DF38" s="36"/>
      <c r="DG38" s="36"/>
      <c r="DH38" s="36"/>
      <c r="DI38" s="36"/>
      <c r="DJ38" s="36"/>
      <c r="DK38" s="37"/>
      <c r="DL38" s="37"/>
      <c r="DM38" s="37"/>
      <c r="DN38" s="37"/>
      <c r="DO38" s="37"/>
      <c r="DP38" s="37"/>
      <c r="DQ38" s="37"/>
      <c r="DR38" s="37"/>
      <c r="DS38" s="37"/>
      <c r="DT38" s="37"/>
      <c r="DU38" s="37"/>
      <c r="DV38" s="37"/>
      <c r="DW38" s="37"/>
      <c r="DX38" s="37"/>
      <c r="DY38" s="37"/>
      <c r="DZ38" s="37"/>
      <c r="EA38" s="37"/>
      <c r="EB38" s="37"/>
      <c r="EC38" s="37"/>
      <c r="ED38" s="37"/>
      <c r="EE38" s="37"/>
      <c r="EF38" s="37"/>
      <c r="EG38" s="37"/>
      <c r="EH38" s="37"/>
      <c r="EI38" s="37"/>
      <c r="EJ38" s="37"/>
      <c r="EK38" s="37"/>
      <c r="EL38" s="37"/>
      <c r="EM38" s="37"/>
      <c r="EN38" s="37"/>
      <c r="EO38" s="37"/>
      <c r="EP38" s="37"/>
      <c r="EQ38" s="37"/>
      <c r="ER38" s="37"/>
      <c r="ES38" s="37"/>
      <c r="ET38" s="37"/>
      <c r="EU38" s="37"/>
      <c r="EV38" s="37"/>
      <c r="EW38" s="37"/>
      <c r="EX38" s="37"/>
      <c r="EY38" s="37"/>
      <c r="EZ38" s="37"/>
      <c r="FA38" s="37"/>
      <c r="FB38" s="37"/>
      <c r="FC38" s="37"/>
      <c r="FD38" s="37"/>
      <c r="FE38" s="37"/>
      <c r="FF38" s="37"/>
      <c r="FG38" s="37"/>
      <c r="FH38" s="37"/>
      <c r="FI38" s="37"/>
      <c r="FJ38" s="37"/>
      <c r="FK38" s="37"/>
      <c r="FL38" s="37"/>
      <c r="FM38" s="37"/>
      <c r="FN38" s="37"/>
      <c r="FO38" s="37"/>
      <c r="FP38" s="37"/>
      <c r="FQ38" s="37"/>
      <c r="FR38" s="37"/>
      <c r="FS38" s="37"/>
    </row>
    <row r="39" spans="1:175" x14ac:dyDescent="0.25">
      <c r="A39" s="2" t="s">
        <v>74</v>
      </c>
    </row>
  </sheetData>
  <sheetProtection formatColumns="0" formatRows="0"/>
  <pageMargins left="0.70866141732283505" right="0.70866141732283505" top="0.74803149606299202" bottom="0.74803149606299202" header="0.31496062992126" footer="0.31496062992126"/>
  <pageSetup paperSize="9" scale="10" orientation="landscape" horizontalDpi="4294967295" verticalDpi="4294967295" r:id="rId1"/>
  <colBreaks count="6" manualBreakCount="6">
    <brk id="22" max="1048575" man="1"/>
    <brk id="38" max="1048575" man="1"/>
    <brk id="102" max="95" man="1"/>
    <brk id="138" max="1048575" man="1"/>
    <brk id="162" max="1048575" man="1"/>
    <brk id="170" max="9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GSVA_cur</vt:lpstr>
      <vt:lpstr>GSVA_const</vt:lpstr>
      <vt:lpstr>NSVA_cur</vt:lpstr>
      <vt:lpstr>NSVA_const</vt:lpstr>
      <vt:lpstr>GSVA_const!Print_Titles</vt:lpstr>
      <vt:lpstr>GSVA_cur!Print_Titles</vt:lpstr>
      <vt:lpstr>NSVA_const!Print_Titles</vt:lpstr>
      <vt:lpstr>NSVA_cur!Print_Titles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2024-08-16T06:30:21Z</dcterms:modified>
</cp:coreProperties>
</file>