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filterPrivacy="1" defaultThemeVersion="124226"/>
  <xr:revisionPtr revIDLastSave="0" documentId="13_ncr:1_{0EF00B97-DB38-4183-97EE-12A6D5E64CFD}" xr6:coauthVersionLast="36" xr6:coauthVersionMax="36" xr10:uidLastSave="{00000000-0000-0000-0000-000000000000}"/>
  <bookViews>
    <workbookView xWindow="0" yWindow="0" windowWidth="28800" windowHeight="13620" xr2:uid="{00000000-000D-0000-FFFF-FFFF00000000}"/>
  </bookViews>
  <sheets>
    <sheet name="GSVA_cur" sheetId="10" r:id="rId1"/>
    <sheet name="GSVA_const" sheetId="1" r:id="rId2"/>
    <sheet name="NSVA_cur" sheetId="11" r:id="rId3"/>
    <sheet name="NSVA_const" sheetId="12" r:id="rId4"/>
  </sheets>
  <externalReferences>
    <externalReference r:id="rId5"/>
  </externalReferences>
  <definedNames>
    <definedName name="_xlnm.Print_Titles" localSheetId="1">GSVA_const!$A:$B</definedName>
    <definedName name="_xlnm.Print_Titles" localSheetId="0">GSVA_cur!$A:$B</definedName>
    <definedName name="_xlnm.Print_Titles" localSheetId="3">NSVA_const!$A:$B</definedName>
    <definedName name="_xlnm.Print_Titles" localSheetId="2">NSVA_cur!$A:$B</definedName>
  </definedNames>
  <calcPr calcId="191029"/>
</workbook>
</file>

<file path=xl/calcChain.xml><?xml version="1.0" encoding="utf-8"?>
<calcChain xmlns="http://schemas.openxmlformats.org/spreadsheetml/2006/main">
  <c r="N6" i="1" l="1"/>
  <c r="N16" i="1"/>
  <c r="N17" i="1"/>
  <c r="N20" i="1"/>
  <c r="N37" i="1"/>
  <c r="N6" i="11"/>
  <c r="N16" i="11"/>
  <c r="N17" i="11"/>
  <c r="N20" i="11"/>
  <c r="N34" i="11"/>
  <c r="N35" i="11"/>
  <c r="N37" i="11"/>
  <c r="N6" i="12"/>
  <c r="N16" i="12"/>
  <c r="N17" i="12"/>
  <c r="N20" i="12"/>
  <c r="N34" i="12"/>
  <c r="N35" i="12"/>
  <c r="N37" i="12"/>
  <c r="N6" i="10"/>
  <c r="N16" i="10"/>
  <c r="N17" i="10"/>
  <c r="N32" i="10" s="1"/>
  <c r="N20" i="10"/>
  <c r="N12" i="11" l="1"/>
  <c r="N33" i="10"/>
  <c r="N36" i="10" s="1"/>
  <c r="N32" i="11"/>
  <c r="N12" i="12"/>
  <c r="N12" i="1"/>
  <c r="N32" i="12"/>
  <c r="N33" i="12"/>
  <c r="N33" i="1"/>
  <c r="N32" i="1"/>
  <c r="N12" i="10"/>
  <c r="N33" i="11"/>
  <c r="N38" i="10" l="1"/>
  <c r="N36" i="12"/>
  <c r="N36" i="1"/>
  <c r="N38" i="1" s="1"/>
  <c r="N36" i="11"/>
  <c r="I2" i="1"/>
  <c r="I2" i="11"/>
  <c r="I2" i="12"/>
  <c r="I2" i="10"/>
  <c r="N38" i="12" l="1"/>
  <c r="N38" i="11"/>
  <c r="M34" i="12" l="1"/>
  <c r="M35" i="12"/>
  <c r="M37" i="12"/>
  <c r="M34" i="11"/>
  <c r="M35" i="11"/>
  <c r="M37" i="11"/>
  <c r="D34" i="12" l="1"/>
  <c r="E34" i="12"/>
  <c r="F34" i="12"/>
  <c r="G34" i="12"/>
  <c r="H34" i="12"/>
  <c r="I34" i="12"/>
  <c r="J34" i="12"/>
  <c r="K34" i="12"/>
  <c r="L34" i="12"/>
  <c r="D35" i="12"/>
  <c r="E35" i="12"/>
  <c r="F35" i="12"/>
  <c r="G35" i="12"/>
  <c r="H35" i="12"/>
  <c r="I35" i="12"/>
  <c r="J35" i="12"/>
  <c r="K35" i="12"/>
  <c r="L35" i="12"/>
  <c r="D37" i="12"/>
  <c r="E37" i="12"/>
  <c r="F37" i="12"/>
  <c r="G37" i="12"/>
  <c r="H37" i="12"/>
  <c r="I37" i="12"/>
  <c r="J37" i="12"/>
  <c r="K37" i="12"/>
  <c r="L37" i="12"/>
  <c r="D34" i="11"/>
  <c r="E34" i="11"/>
  <c r="F34" i="11"/>
  <c r="G34" i="11"/>
  <c r="H34" i="11"/>
  <c r="I34" i="11"/>
  <c r="J34" i="11"/>
  <c r="K34" i="11"/>
  <c r="L34" i="11"/>
  <c r="D35" i="11"/>
  <c r="E35" i="11"/>
  <c r="F35" i="11"/>
  <c r="G35" i="11"/>
  <c r="H35" i="11"/>
  <c r="I35" i="11"/>
  <c r="J35" i="11"/>
  <c r="K35" i="11"/>
  <c r="L35" i="11"/>
  <c r="D37" i="11"/>
  <c r="E37" i="11"/>
  <c r="F37" i="11"/>
  <c r="G37" i="11"/>
  <c r="H37" i="11"/>
  <c r="I37" i="11"/>
  <c r="J37" i="11"/>
  <c r="K37" i="11"/>
  <c r="L37" i="11"/>
  <c r="D37" i="1"/>
  <c r="E37" i="1"/>
  <c r="F37" i="1"/>
  <c r="G37" i="1"/>
  <c r="H37" i="1"/>
  <c r="I37" i="1"/>
  <c r="J37" i="1"/>
  <c r="K37" i="1"/>
  <c r="L37" i="1"/>
  <c r="M37" i="1"/>
  <c r="L20" i="1" l="1"/>
  <c r="M20" i="1"/>
  <c r="L20" i="11"/>
  <c r="M20" i="11"/>
  <c r="L20" i="12"/>
  <c r="M20" i="12"/>
  <c r="L20" i="10"/>
  <c r="M20" i="10"/>
  <c r="L16" i="1"/>
  <c r="M16" i="1"/>
  <c r="L17" i="1"/>
  <c r="M17" i="1"/>
  <c r="L16" i="11"/>
  <c r="M16" i="11"/>
  <c r="L17" i="11"/>
  <c r="M17" i="11"/>
  <c r="L16" i="12"/>
  <c r="M16" i="12"/>
  <c r="L17" i="12"/>
  <c r="M17" i="12"/>
  <c r="L16" i="10"/>
  <c r="M16" i="10"/>
  <c r="L17" i="10"/>
  <c r="M17" i="10"/>
  <c r="L6" i="1"/>
  <c r="M6" i="1"/>
  <c r="L6" i="11"/>
  <c r="M6" i="11"/>
  <c r="L6" i="12"/>
  <c r="M6" i="12"/>
  <c r="L6" i="10"/>
  <c r="M6" i="10"/>
  <c r="L12" i="10" l="1"/>
  <c r="M12" i="1"/>
  <c r="M12" i="12"/>
  <c r="M12" i="11"/>
  <c r="L12" i="1"/>
  <c r="M32" i="1"/>
  <c r="M32" i="12"/>
  <c r="M33" i="12"/>
  <c r="M32" i="11"/>
  <c r="M33" i="11"/>
  <c r="M33" i="1"/>
  <c r="M32" i="10"/>
  <c r="M12" i="10"/>
  <c r="M33" i="10"/>
  <c r="L32" i="12"/>
  <c r="L33" i="12"/>
  <c r="L12" i="12"/>
  <c r="L32" i="11"/>
  <c r="L12" i="11"/>
  <c r="L33" i="11"/>
  <c r="L32" i="1"/>
  <c r="L33" i="1"/>
  <c r="L32" i="10"/>
  <c r="L33" i="10"/>
  <c r="L36" i="11" l="1"/>
  <c r="M36" i="12"/>
  <c r="M36" i="11"/>
  <c r="L36" i="1"/>
  <c r="L38" i="1" s="1"/>
  <c r="M36" i="1"/>
  <c r="M36" i="10"/>
  <c r="M38" i="10" s="1"/>
  <c r="L36" i="12"/>
  <c r="L36" i="10"/>
  <c r="K16" i="1"/>
  <c r="K17" i="1"/>
  <c r="K16" i="11"/>
  <c r="K17" i="11"/>
  <c r="K16" i="12"/>
  <c r="K17" i="12"/>
  <c r="K16" i="10"/>
  <c r="K17" i="10"/>
  <c r="M38" i="11" l="1"/>
  <c r="L38" i="11"/>
  <c r="M38" i="12"/>
  <c r="M38" i="1"/>
  <c r="L38" i="12"/>
  <c r="L38" i="10"/>
  <c r="I20" i="1" l="1"/>
  <c r="J20" i="1"/>
  <c r="K20" i="1"/>
  <c r="I20" i="11"/>
  <c r="J20" i="11"/>
  <c r="K20" i="11"/>
  <c r="I20" i="12"/>
  <c r="J20" i="12"/>
  <c r="K20" i="12"/>
  <c r="I20" i="10"/>
  <c r="J20" i="10"/>
  <c r="K20" i="10"/>
  <c r="I17" i="1"/>
  <c r="J17" i="1"/>
  <c r="I17" i="11"/>
  <c r="J17" i="11"/>
  <c r="I17" i="12"/>
  <c r="J17" i="12"/>
  <c r="I17" i="10"/>
  <c r="J17" i="10"/>
  <c r="I16" i="1"/>
  <c r="J16" i="1"/>
  <c r="I16" i="11"/>
  <c r="J16" i="11"/>
  <c r="I16" i="12"/>
  <c r="J16" i="12"/>
  <c r="I16" i="10"/>
  <c r="J16" i="10"/>
  <c r="I6" i="1"/>
  <c r="J6" i="1"/>
  <c r="K6" i="1"/>
  <c r="I6" i="11"/>
  <c r="J6" i="11"/>
  <c r="K6" i="11"/>
  <c r="I6" i="12"/>
  <c r="J6" i="12"/>
  <c r="K6" i="12"/>
  <c r="I6" i="10"/>
  <c r="J6" i="10"/>
  <c r="K6" i="10"/>
  <c r="J12" i="11" l="1"/>
  <c r="I12" i="1"/>
  <c r="K12" i="1"/>
  <c r="J12" i="1"/>
  <c r="J33" i="10"/>
  <c r="J12" i="12"/>
  <c r="K32" i="10"/>
  <c r="K33" i="11"/>
  <c r="K12" i="11"/>
  <c r="K32" i="1"/>
  <c r="K33" i="10"/>
  <c r="K12" i="10"/>
  <c r="I12" i="11"/>
  <c r="K32" i="12"/>
  <c r="K33" i="1"/>
  <c r="K12" i="12"/>
  <c r="K33" i="12"/>
  <c r="K32" i="11"/>
  <c r="J32" i="12"/>
  <c r="J33" i="12"/>
  <c r="J32" i="11"/>
  <c r="J33" i="11"/>
  <c r="J32" i="1"/>
  <c r="I32" i="1"/>
  <c r="J33" i="1"/>
  <c r="J32" i="10"/>
  <c r="J12" i="10"/>
  <c r="I32" i="12"/>
  <c r="I12" i="12"/>
  <c r="I33" i="12"/>
  <c r="I32" i="11"/>
  <c r="I33" i="11"/>
  <c r="I33" i="1"/>
  <c r="I32" i="10"/>
  <c r="I33" i="10"/>
  <c r="I12" i="10"/>
  <c r="K36" i="12" l="1"/>
  <c r="J36" i="11"/>
  <c r="I36" i="11"/>
  <c r="K36" i="11"/>
  <c r="I36" i="12"/>
  <c r="J36" i="12"/>
  <c r="J36" i="10"/>
  <c r="K36" i="1"/>
  <c r="K36" i="10"/>
  <c r="I36" i="1"/>
  <c r="J36" i="1"/>
  <c r="I36" i="10"/>
  <c r="K38" i="12" l="1"/>
  <c r="J38" i="11"/>
  <c r="I38" i="12"/>
  <c r="I38" i="11"/>
  <c r="J38" i="12"/>
  <c r="K38" i="11"/>
  <c r="K38" i="1"/>
  <c r="J38" i="1"/>
  <c r="I38" i="1"/>
  <c r="J38" i="10"/>
  <c r="K38" i="10"/>
  <c r="I38" i="10"/>
  <c r="H17" i="12"/>
  <c r="H17" i="11"/>
  <c r="H17" i="1"/>
  <c r="H17" i="10"/>
  <c r="G17" i="12" l="1"/>
  <c r="G17" i="11"/>
  <c r="C37" i="1"/>
  <c r="G17" i="1"/>
  <c r="D17" i="10"/>
  <c r="E17" i="10"/>
  <c r="F17" i="10"/>
  <c r="G17" i="10"/>
  <c r="G20" i="1" l="1"/>
  <c r="H20" i="1"/>
  <c r="G20" i="11"/>
  <c r="H20" i="11"/>
  <c r="G20" i="12"/>
  <c r="H20" i="12"/>
  <c r="G20" i="10"/>
  <c r="H20" i="10"/>
  <c r="G16" i="1"/>
  <c r="H16" i="1"/>
  <c r="G16" i="11"/>
  <c r="H16" i="11"/>
  <c r="G16" i="12"/>
  <c r="H16" i="12"/>
  <c r="G16" i="10"/>
  <c r="H16" i="10"/>
  <c r="G6" i="1"/>
  <c r="H6" i="1"/>
  <c r="G6" i="11"/>
  <c r="H6" i="11"/>
  <c r="G6" i="12"/>
  <c r="H6" i="12"/>
  <c r="G6" i="10"/>
  <c r="H6" i="10"/>
  <c r="G12" i="1" l="1"/>
  <c r="H12" i="1"/>
  <c r="H32" i="1"/>
  <c r="G32" i="1"/>
  <c r="G32" i="12"/>
  <c r="H32" i="12"/>
  <c r="H32" i="11"/>
  <c r="G32" i="11"/>
  <c r="H12" i="11"/>
  <c r="G12" i="11"/>
  <c r="H32" i="10"/>
  <c r="G32" i="10"/>
  <c r="H12" i="10"/>
  <c r="H33" i="10"/>
  <c r="H33" i="11"/>
  <c r="G12" i="10"/>
  <c r="G33" i="10"/>
  <c r="G33" i="11"/>
  <c r="G12" i="12"/>
  <c r="H33" i="12"/>
  <c r="H33" i="1"/>
  <c r="H12" i="12"/>
  <c r="G33" i="12"/>
  <c r="G33" i="1"/>
  <c r="C37" i="11"/>
  <c r="H36" i="11" l="1"/>
  <c r="G36" i="11"/>
  <c r="G36" i="12"/>
  <c r="H36" i="12"/>
  <c r="G36" i="1"/>
  <c r="H36" i="1"/>
  <c r="H36" i="10"/>
  <c r="G36" i="10"/>
  <c r="C35" i="11"/>
  <c r="C34" i="11"/>
  <c r="G38" i="12" l="1"/>
  <c r="G38" i="11"/>
  <c r="H38" i="12"/>
  <c r="H38" i="11"/>
  <c r="H38" i="1"/>
  <c r="G38" i="1"/>
  <c r="G38" i="10"/>
  <c r="H38" i="10"/>
  <c r="C35" i="12" l="1"/>
  <c r="C34" i="12"/>
  <c r="C37" i="12"/>
  <c r="F20" i="12" l="1"/>
  <c r="E20" i="12"/>
  <c r="D20" i="12"/>
  <c r="C20" i="12"/>
  <c r="F17" i="12"/>
  <c r="E17" i="12"/>
  <c r="D17" i="12"/>
  <c r="C17" i="12"/>
  <c r="F16" i="12"/>
  <c r="E16" i="12"/>
  <c r="D16" i="12"/>
  <c r="C16" i="12"/>
  <c r="F6" i="12"/>
  <c r="E6" i="12"/>
  <c r="D6" i="12"/>
  <c r="C6" i="12"/>
  <c r="F20" i="11"/>
  <c r="E20" i="11"/>
  <c r="D20" i="11"/>
  <c r="C20" i="11"/>
  <c r="F17" i="11"/>
  <c r="E17" i="11"/>
  <c r="D17" i="11"/>
  <c r="C17" i="11"/>
  <c r="F16" i="11"/>
  <c r="E16" i="11"/>
  <c r="D16" i="11"/>
  <c r="C16" i="11"/>
  <c r="F6" i="11"/>
  <c r="E6" i="11"/>
  <c r="D6" i="11"/>
  <c r="C6" i="11"/>
  <c r="F20" i="1"/>
  <c r="E20" i="1"/>
  <c r="D20" i="1"/>
  <c r="C20" i="1"/>
  <c r="F17" i="1"/>
  <c r="E17" i="1"/>
  <c r="D17" i="1"/>
  <c r="C17" i="1"/>
  <c r="F16" i="1"/>
  <c r="E16" i="1"/>
  <c r="D16" i="1"/>
  <c r="C16" i="1"/>
  <c r="F6" i="1"/>
  <c r="E6" i="1"/>
  <c r="D6" i="1"/>
  <c r="C6" i="1"/>
  <c r="F20" i="10"/>
  <c r="F16" i="10"/>
  <c r="F6" i="10"/>
  <c r="E20" i="10"/>
  <c r="D20" i="10"/>
  <c r="C20" i="10"/>
  <c r="C17" i="10"/>
  <c r="E16" i="10"/>
  <c r="D16" i="10"/>
  <c r="C16" i="10"/>
  <c r="E6" i="10"/>
  <c r="D6" i="10"/>
  <c r="C6" i="10"/>
  <c r="E12" i="1" l="1"/>
  <c r="F12" i="1"/>
  <c r="C12" i="1"/>
  <c r="D12" i="1"/>
  <c r="D32" i="1"/>
  <c r="F32" i="1"/>
  <c r="C32" i="1"/>
  <c r="E32" i="1"/>
  <c r="F32" i="10"/>
  <c r="D32" i="10"/>
  <c r="E32" i="10"/>
  <c r="C32" i="10"/>
  <c r="E32" i="12"/>
  <c r="F32" i="12"/>
  <c r="E12" i="12"/>
  <c r="C32" i="11"/>
  <c r="E32" i="11"/>
  <c r="D32" i="11"/>
  <c r="E12" i="11"/>
  <c r="D33" i="11"/>
  <c r="E33" i="1"/>
  <c r="F33" i="1"/>
  <c r="C12" i="10"/>
  <c r="D33" i="10"/>
  <c r="F33" i="10"/>
  <c r="F32" i="11"/>
  <c r="F33" i="11"/>
  <c r="C33" i="12"/>
  <c r="C32" i="12"/>
  <c r="D33" i="12"/>
  <c r="D32" i="12"/>
  <c r="F33" i="12"/>
  <c r="C33" i="11"/>
  <c r="C33" i="1"/>
  <c r="D33" i="1"/>
  <c r="F12" i="10"/>
  <c r="C12" i="12"/>
  <c r="D12" i="12"/>
  <c r="E33" i="12"/>
  <c r="F12" i="12"/>
  <c r="C12" i="11"/>
  <c r="D12" i="11"/>
  <c r="E33" i="11"/>
  <c r="F12" i="11"/>
  <c r="D12" i="10"/>
  <c r="C33" i="10"/>
  <c r="E33" i="10"/>
  <c r="E12" i="10"/>
  <c r="F36" i="11" l="1"/>
  <c r="D36" i="11"/>
  <c r="E36" i="12"/>
  <c r="F36" i="12"/>
  <c r="E36" i="11"/>
  <c r="D36" i="12"/>
  <c r="C36" i="12"/>
  <c r="C36" i="1"/>
  <c r="C38" i="1" s="1"/>
  <c r="C36" i="11"/>
  <c r="C36" i="10"/>
  <c r="F36" i="1"/>
  <c r="E36" i="1"/>
  <c r="D36" i="1"/>
  <c r="F36" i="10"/>
  <c r="D36" i="10"/>
  <c r="E36" i="10"/>
  <c r="E38" i="11" l="1"/>
  <c r="D38" i="12"/>
  <c r="F38" i="12"/>
  <c r="E38" i="12"/>
  <c r="D38" i="11"/>
  <c r="F38" i="11"/>
  <c r="D38" i="1"/>
  <c r="F38" i="1"/>
  <c r="E38" i="1"/>
  <c r="C38" i="12"/>
  <c r="C38" i="10"/>
  <c r="C38" i="11"/>
  <c r="E38" i="10"/>
  <c r="D38" i="10"/>
  <c r="F38" i="10"/>
</calcChain>
</file>

<file path=xl/sharedStrings.xml><?xml version="1.0" encoding="utf-8"?>
<sst xmlns="http://schemas.openxmlformats.org/spreadsheetml/2006/main" count="276" uniqueCount="75">
  <si>
    <t>S.No.</t>
  </si>
  <si>
    <t>Item</t>
  </si>
  <si>
    <t>Agriculture, forestry and fishing</t>
  </si>
  <si>
    <t>Mining and quarrying</t>
  </si>
  <si>
    <t>Manufacturing</t>
  </si>
  <si>
    <t>Electricity, gas, water supply &amp; other utility services</t>
  </si>
  <si>
    <t>Construction</t>
  </si>
  <si>
    <t>Trade, repair, hotels and restaurants</t>
  </si>
  <si>
    <t>Trade &amp; repair services</t>
  </si>
  <si>
    <t>Hotels &amp; restaurants</t>
  </si>
  <si>
    <t>Transport, storage, communication &amp; services related to broadcasting</t>
  </si>
  <si>
    <t>Railways</t>
  </si>
  <si>
    <t>Road transport</t>
  </si>
  <si>
    <t>Water transport</t>
  </si>
  <si>
    <t>Air transport</t>
  </si>
  <si>
    <t>Services incidental to transport</t>
  </si>
  <si>
    <t>Storage</t>
  </si>
  <si>
    <t>Communication &amp; services related to broadcasting</t>
  </si>
  <si>
    <t>Financial services</t>
  </si>
  <si>
    <t>Real estate, ownership of dwelling &amp; professional services</t>
  </si>
  <si>
    <t>Other services</t>
  </si>
  <si>
    <t>2011-12</t>
  </si>
  <si>
    <t>2012-13</t>
  </si>
  <si>
    <t>2013-14</t>
  </si>
  <si>
    <t>Subsidies on products</t>
  </si>
  <si>
    <t>Taxes on Products</t>
  </si>
  <si>
    <t>1.</t>
  </si>
  <si>
    <t>12.</t>
  </si>
  <si>
    <t>Primary</t>
  </si>
  <si>
    <t>Secondary</t>
  </si>
  <si>
    <t>Tertiary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</si>
  <si>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</si>
  <si>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</si>
  <si>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</si>
  <si>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</si>
  <si>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</si>
  <si>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</si>
  <si>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</si>
  <si>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</si>
  <si>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</si>
  <si>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</si>
  <si>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TOTAL GSVA at basic prices</t>
  </si>
  <si>
    <t>Population ('00)</t>
  </si>
  <si>
    <t>13.</t>
  </si>
  <si>
    <t>14.</t>
  </si>
  <si>
    <t>15.</t>
  </si>
  <si>
    <t>16.</t>
  </si>
  <si>
    <t>17.</t>
  </si>
  <si>
    <t>Gross State Value Added by economic activity at current prices</t>
  </si>
  <si>
    <t>Gross State Value Added by economic activity at constant (2011-12) prices</t>
  </si>
  <si>
    <t>Net State Value Added by economic activity at current prices</t>
  </si>
  <si>
    <t>TOTAL NSVA at basic prices</t>
  </si>
  <si>
    <t>Net State Value Added by economic activity at constant (2011-12) prices</t>
  </si>
  <si>
    <t>State :</t>
  </si>
  <si>
    <t>Public administration</t>
  </si>
  <si>
    <t>Gross State Domestic Product</t>
  </si>
  <si>
    <t>2014-15</t>
  </si>
  <si>
    <t>(Rs. in lakh)</t>
  </si>
  <si>
    <t>Per Capita GSDP (Rs.)</t>
  </si>
  <si>
    <t>Crops</t>
  </si>
  <si>
    <t>Livestock</t>
  </si>
  <si>
    <t>Forestry and logging</t>
  </si>
  <si>
    <t>Fishing and aquaculture</t>
  </si>
  <si>
    <t>Net State Domestic Product</t>
  </si>
  <si>
    <t>Per Capita NSDP (Rs.)</t>
  </si>
  <si>
    <t>2015-16</t>
  </si>
  <si>
    <t>Nagaland</t>
  </si>
  <si>
    <t>2016-17</t>
  </si>
  <si>
    <t>2017-18</t>
  </si>
  <si>
    <t>2018-19</t>
  </si>
  <si>
    <t>2019-20</t>
  </si>
  <si>
    <t>2020-21</t>
  </si>
  <si>
    <t>2021-22</t>
  </si>
  <si>
    <t>2022-23</t>
  </si>
  <si>
    <t>Source:  Directorate of Economics &amp; Statistics of respective State Governments.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</si>
</sst>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i/>
      <sz val="11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0">
    <xf numFmtId="0" fontId="0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5" fillId="0" borderId="0"/>
    <xf numFmtId="0" fontId="6" fillId="0" borderId="0"/>
    <xf numFmtId="0" fontId="5" fillId="2" borderId="1" applyNumberFormat="0" applyFont="0" applyAlignment="0" applyProtection="0"/>
    <xf numFmtId="0" fontId="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8" fillId="2" borderId="1" applyNumberFormat="0" applyFont="0" applyAlignment="0" applyProtection="0"/>
    <xf numFmtId="0" fontId="9" fillId="0" borderId="0"/>
    <xf numFmtId="164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</cellStyleXfs>
  <cellXfs count="34">
    <xf numFmtId="0" fontId="0" fillId="0" borderId="0" xfId="0"/>
    <xf numFmtId="0" fontId="7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1" fontId="7" fillId="0" borderId="0" xfId="0" applyNumberFormat="1" applyFont="1" applyFill="1" applyBorder="1" applyProtection="1"/>
    <xf numFmtId="1" fontId="7" fillId="0" borderId="0" xfId="0" applyNumberFormat="1" applyFont="1" applyFill="1" applyBorder="1" applyProtection="1">
      <protection locked="0"/>
    </xf>
    <xf numFmtId="1" fontId="10" fillId="0" borderId="0" xfId="0" applyNumberFormat="1" applyFont="1" applyFill="1" applyBorder="1" applyProtection="1">
      <protection locked="0"/>
    </xf>
    <xf numFmtId="0" fontId="16" fillId="0" borderId="0" xfId="0" applyFont="1" applyFill="1" applyBorder="1" applyProtection="1">
      <protection locked="0"/>
    </xf>
    <xf numFmtId="0" fontId="1" fillId="0" borderId="0" xfId="0" applyFont="1" applyFill="1" applyBorder="1" applyAlignment="1">
      <alignment horizontal="left" vertical="center"/>
    </xf>
    <xf numFmtId="0" fontId="7" fillId="0" borderId="0" xfId="0" quotePrefix="1" applyFont="1" applyFill="1" applyBorder="1" applyProtection="1">
      <protection locked="0"/>
    </xf>
    <xf numFmtId="49" fontId="11" fillId="0" borderId="2" xfId="0" applyNumberFormat="1" applyFont="1" applyFill="1" applyBorder="1" applyAlignment="1" applyProtection="1">
      <alignment vertical="center" wrapText="1"/>
      <protection locked="0"/>
    </xf>
    <xf numFmtId="0" fontId="11" fillId="0" borderId="2" xfId="0" applyFont="1" applyFill="1" applyBorder="1" applyAlignment="1" applyProtection="1">
      <alignment vertical="center" wrapText="1"/>
      <protection locked="0"/>
    </xf>
    <xf numFmtId="0" fontId="7" fillId="0" borderId="2" xfId="0" applyFont="1" applyFill="1" applyBorder="1" applyProtection="1">
      <protection locked="0"/>
    </xf>
    <xf numFmtId="0" fontId="7" fillId="0" borderId="2" xfId="0" applyFont="1" applyFill="1" applyBorder="1" applyProtection="1"/>
    <xf numFmtId="49" fontId="12" fillId="0" borderId="2" xfId="0" applyNumberFormat="1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1" fontId="7" fillId="0" borderId="2" xfId="0" applyNumberFormat="1" applyFont="1" applyFill="1" applyBorder="1" applyProtection="1"/>
    <xf numFmtId="49" fontId="12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1" fontId="14" fillId="0" borderId="2" xfId="0" applyNumberFormat="1" applyFont="1" applyFill="1" applyBorder="1" applyProtection="1">
      <protection locked="0"/>
    </xf>
    <xf numFmtId="1" fontId="14" fillId="0" borderId="2" xfId="0" applyNumberFormat="1" applyFont="1" applyFill="1" applyBorder="1" applyProtection="1"/>
    <xf numFmtId="49" fontId="12" fillId="0" borderId="2" xfId="0" applyNumberFormat="1" applyFont="1" applyFill="1" applyBorder="1" applyAlignment="1" applyProtection="1">
      <alignment vertical="center" wrapText="1"/>
      <protection locked="0"/>
    </xf>
    <xf numFmtId="49" fontId="12" fillId="3" borderId="2" xfId="0" applyNumberFormat="1" applyFont="1" applyFill="1" applyBorder="1" applyAlignment="1" applyProtection="1">
      <alignment vertical="center" wrapText="1"/>
      <protection locked="0"/>
    </xf>
    <xf numFmtId="0" fontId="15" fillId="3" borderId="2" xfId="0" applyFont="1" applyFill="1" applyBorder="1" applyAlignment="1" applyProtection="1">
      <alignment horizontal="left" vertical="center" wrapText="1"/>
      <protection locked="0"/>
    </xf>
    <xf numFmtId="1" fontId="7" fillId="3" borderId="2" xfId="0" applyNumberFormat="1" applyFont="1" applyFill="1" applyBorder="1" applyProtection="1">
      <protection locked="0"/>
    </xf>
    <xf numFmtId="1" fontId="7" fillId="0" borderId="2" xfId="0" applyNumberFormat="1" applyFont="1" applyFill="1" applyBorder="1" applyProtection="1">
      <protection locked="0"/>
    </xf>
    <xf numFmtId="49" fontId="14" fillId="0" borderId="2" xfId="0" applyNumberFormat="1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horizontal="left" vertical="top" wrapText="1"/>
    </xf>
    <xf numFmtId="49" fontId="12" fillId="3" borderId="2" xfId="0" applyNumberFormat="1" applyFont="1" applyFill="1" applyBorder="1" applyAlignment="1" applyProtection="1">
      <alignment vertical="center" wrapText="1"/>
    </xf>
    <xf numFmtId="0" fontId="10" fillId="3" borderId="2" xfId="0" applyFont="1" applyFill="1" applyBorder="1" applyAlignment="1" applyProtection="1">
      <alignment horizontal="left" vertical="center" wrapText="1"/>
    </xf>
    <xf numFmtId="1" fontId="7" fillId="3" borderId="2" xfId="0" applyNumberFormat="1" applyFont="1" applyFill="1" applyBorder="1" applyProtection="1"/>
    <xf numFmtId="49" fontId="12" fillId="0" borderId="2" xfId="0" quotePrefix="1" applyNumberFormat="1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vertical="center" wrapText="1"/>
      <protection locked="0"/>
    </xf>
    <xf numFmtId="49" fontId="12" fillId="3" borderId="2" xfId="0" quotePrefix="1" applyNumberFormat="1" applyFont="1" applyFill="1" applyBorder="1" applyAlignment="1" applyProtection="1">
      <alignment vertical="center" wrapText="1"/>
    </xf>
    <xf numFmtId="0" fontId="7" fillId="3" borderId="2" xfId="0" applyFont="1" applyFill="1" applyBorder="1" applyAlignment="1" applyProtection="1">
      <alignment vertical="center" wrapText="1"/>
      <protection locked="0"/>
    </xf>
  </cellXfs>
  <cellStyles count="530">
    <cellStyle name="Comma 2" xfId="15" xr:uid="{00000000-0005-0000-0000-000000000000}"/>
    <cellStyle name="Comma 2 2" xfId="528" xr:uid="{00000000-0005-0000-0000-000001000000}"/>
    <cellStyle name="Normal" xfId="0" builtinId="0"/>
    <cellStyle name="Normal 2" xfId="2" xr:uid="{00000000-0005-0000-0000-000003000000}"/>
    <cellStyle name="Normal 2 2" xfId="8" xr:uid="{00000000-0005-0000-0000-000004000000}"/>
    <cellStyle name="Normal 2 2 2" xfId="10" xr:uid="{00000000-0005-0000-0000-000005000000}"/>
    <cellStyle name="Normal 2 2 3" xfId="18" xr:uid="{00000000-0005-0000-0000-000006000000}"/>
    <cellStyle name="Normal 2 3" xfId="5" xr:uid="{00000000-0005-0000-0000-000007000000}"/>
    <cellStyle name="Normal 2 3 2" xfId="529" xr:uid="{00000000-0005-0000-0000-000008000000}"/>
    <cellStyle name="Normal 2 4" xfId="9" xr:uid="{00000000-0005-0000-0000-000009000000}"/>
    <cellStyle name="Normal 2 4 2" xfId="17" xr:uid="{00000000-0005-0000-0000-00000A000000}"/>
    <cellStyle name="Normal 3" xfId="1" xr:uid="{00000000-0005-0000-0000-00000B000000}"/>
    <cellStyle name="Normal 3 2" xfId="6" xr:uid="{00000000-0005-0000-0000-00000C000000}"/>
    <cellStyle name="Normal 3 2 2" xfId="11" xr:uid="{00000000-0005-0000-0000-00000D000000}"/>
    <cellStyle name="Normal 3 3" xfId="16" xr:uid="{00000000-0005-0000-0000-00000E000000}"/>
    <cellStyle name="Normal 4" xfId="3" xr:uid="{00000000-0005-0000-0000-00000F000000}"/>
    <cellStyle name="Normal 5" xfId="4" xr:uid="{00000000-0005-0000-0000-000010000000}"/>
    <cellStyle name="Normal 5 2" xfId="12" xr:uid="{00000000-0005-0000-0000-000011000000}"/>
    <cellStyle name="Normal 6" xfId="14" xr:uid="{00000000-0005-0000-0000-000012000000}"/>
    <cellStyle name="Note 2" xfId="7" xr:uid="{00000000-0005-0000-0000-000013000000}"/>
    <cellStyle name="Note 2 2" xfId="13" xr:uid="{00000000-0005-0000-0000-000014000000}"/>
    <cellStyle name="style1405592468105" xfId="19" xr:uid="{00000000-0005-0000-0000-000015000000}"/>
    <cellStyle name="style1405593752700" xfId="20" xr:uid="{00000000-0005-0000-0000-000016000000}"/>
    <cellStyle name="style1406113848636" xfId="21" xr:uid="{00000000-0005-0000-0000-000017000000}"/>
    <cellStyle name="style1406113848741" xfId="22" xr:uid="{00000000-0005-0000-0000-000018000000}"/>
    <cellStyle name="style1406113848796" xfId="23" xr:uid="{00000000-0005-0000-0000-000019000000}"/>
    <cellStyle name="style1406113848827" xfId="24" xr:uid="{00000000-0005-0000-0000-00001A000000}"/>
    <cellStyle name="style1406113848859" xfId="25" xr:uid="{00000000-0005-0000-0000-00001B000000}"/>
    <cellStyle name="style1406113848891" xfId="26" xr:uid="{00000000-0005-0000-0000-00001C000000}"/>
    <cellStyle name="style1406113848925" xfId="27" xr:uid="{00000000-0005-0000-0000-00001D000000}"/>
    <cellStyle name="style1406113848965" xfId="28" xr:uid="{00000000-0005-0000-0000-00001E000000}"/>
    <cellStyle name="style1406113848998" xfId="29" xr:uid="{00000000-0005-0000-0000-00001F000000}"/>
    <cellStyle name="style1406113849028" xfId="30" xr:uid="{00000000-0005-0000-0000-000020000000}"/>
    <cellStyle name="style1406113849058" xfId="31" xr:uid="{00000000-0005-0000-0000-000021000000}"/>
    <cellStyle name="style1406113849090" xfId="32" xr:uid="{00000000-0005-0000-0000-000022000000}"/>
    <cellStyle name="style1406113849117" xfId="33" xr:uid="{00000000-0005-0000-0000-000023000000}"/>
    <cellStyle name="style1406113849144" xfId="34" xr:uid="{00000000-0005-0000-0000-000024000000}"/>
    <cellStyle name="style1406113849183" xfId="35" xr:uid="{00000000-0005-0000-0000-000025000000}"/>
    <cellStyle name="style1406113849217" xfId="36" xr:uid="{00000000-0005-0000-0000-000026000000}"/>
    <cellStyle name="style1406113849255" xfId="37" xr:uid="{00000000-0005-0000-0000-000027000000}"/>
    <cellStyle name="style1406113849284" xfId="38" xr:uid="{00000000-0005-0000-0000-000028000000}"/>
    <cellStyle name="style1406113849311" xfId="39" xr:uid="{00000000-0005-0000-0000-000029000000}"/>
    <cellStyle name="style1406113849339" xfId="40" xr:uid="{00000000-0005-0000-0000-00002A000000}"/>
    <cellStyle name="style1406113849367" xfId="41" xr:uid="{00000000-0005-0000-0000-00002B000000}"/>
    <cellStyle name="style1406113849389" xfId="42" xr:uid="{00000000-0005-0000-0000-00002C000000}"/>
    <cellStyle name="style1406113849413" xfId="43" xr:uid="{00000000-0005-0000-0000-00002D000000}"/>
    <cellStyle name="style1406113849558" xfId="44" xr:uid="{00000000-0005-0000-0000-00002E000000}"/>
    <cellStyle name="style1406113849582" xfId="45" xr:uid="{00000000-0005-0000-0000-00002F000000}"/>
    <cellStyle name="style1406113849605" xfId="46" xr:uid="{00000000-0005-0000-0000-000030000000}"/>
    <cellStyle name="style1406113849630" xfId="47" xr:uid="{00000000-0005-0000-0000-000031000000}"/>
    <cellStyle name="style1406113849653" xfId="48" xr:uid="{00000000-0005-0000-0000-000032000000}"/>
    <cellStyle name="style1406113849674" xfId="49" xr:uid="{00000000-0005-0000-0000-000033000000}"/>
    <cellStyle name="style1406113849701" xfId="50" xr:uid="{00000000-0005-0000-0000-000034000000}"/>
    <cellStyle name="style1406113849728" xfId="51" xr:uid="{00000000-0005-0000-0000-000035000000}"/>
    <cellStyle name="style1406113849754" xfId="52" xr:uid="{00000000-0005-0000-0000-000036000000}"/>
    <cellStyle name="style1406113849781" xfId="53" xr:uid="{00000000-0005-0000-0000-000037000000}"/>
    <cellStyle name="style1406113849808" xfId="54" xr:uid="{00000000-0005-0000-0000-000038000000}"/>
    <cellStyle name="style1406113849835" xfId="55" xr:uid="{00000000-0005-0000-0000-000039000000}"/>
    <cellStyle name="style1406113849856" xfId="56" xr:uid="{00000000-0005-0000-0000-00003A000000}"/>
    <cellStyle name="style1406113849876" xfId="57" xr:uid="{00000000-0005-0000-0000-00003B000000}"/>
    <cellStyle name="style1406113849898" xfId="58" xr:uid="{00000000-0005-0000-0000-00003C000000}"/>
    <cellStyle name="style1406113849921" xfId="59" xr:uid="{00000000-0005-0000-0000-00003D000000}"/>
    <cellStyle name="style1406113849947" xfId="60" xr:uid="{00000000-0005-0000-0000-00003E000000}"/>
    <cellStyle name="style1406113849975" xfId="61" xr:uid="{00000000-0005-0000-0000-00003F000000}"/>
    <cellStyle name="style1406113850004" xfId="62" xr:uid="{00000000-0005-0000-0000-000040000000}"/>
    <cellStyle name="style1406113850027" xfId="63" xr:uid="{00000000-0005-0000-0000-000041000000}"/>
    <cellStyle name="style1406113850054" xfId="64" xr:uid="{00000000-0005-0000-0000-000042000000}"/>
    <cellStyle name="style1406113850081" xfId="65" xr:uid="{00000000-0005-0000-0000-000043000000}"/>
    <cellStyle name="style1406113850103" xfId="66" xr:uid="{00000000-0005-0000-0000-000044000000}"/>
    <cellStyle name="style1406113850129" xfId="67" xr:uid="{00000000-0005-0000-0000-000045000000}"/>
    <cellStyle name="style1406113850156" xfId="68" xr:uid="{00000000-0005-0000-0000-000046000000}"/>
    <cellStyle name="style1406113850182" xfId="69" xr:uid="{00000000-0005-0000-0000-000047000000}"/>
    <cellStyle name="style1406113850203" xfId="70" xr:uid="{00000000-0005-0000-0000-000048000000}"/>
    <cellStyle name="style1406113850224" xfId="71" xr:uid="{00000000-0005-0000-0000-000049000000}"/>
    <cellStyle name="style1406113850258" xfId="72" xr:uid="{00000000-0005-0000-0000-00004A000000}"/>
    <cellStyle name="style1406113850331" xfId="73" xr:uid="{00000000-0005-0000-0000-00004B000000}"/>
    <cellStyle name="style1406113850358" xfId="74" xr:uid="{00000000-0005-0000-0000-00004C000000}"/>
    <cellStyle name="style1406113850380" xfId="75" xr:uid="{00000000-0005-0000-0000-00004D000000}"/>
    <cellStyle name="style1406113850409" xfId="76" xr:uid="{00000000-0005-0000-0000-00004E000000}"/>
    <cellStyle name="style1406113850431" xfId="77" xr:uid="{00000000-0005-0000-0000-00004F000000}"/>
    <cellStyle name="style1406113850452" xfId="78" xr:uid="{00000000-0005-0000-0000-000050000000}"/>
    <cellStyle name="style1406113850474" xfId="79" xr:uid="{00000000-0005-0000-0000-000051000000}"/>
    <cellStyle name="style1406113850501" xfId="80" xr:uid="{00000000-0005-0000-0000-000052000000}"/>
    <cellStyle name="style1406113850522" xfId="81" xr:uid="{00000000-0005-0000-0000-000053000000}"/>
    <cellStyle name="style1406113850542" xfId="82" xr:uid="{00000000-0005-0000-0000-000054000000}"/>
    <cellStyle name="style1406113850570" xfId="83" xr:uid="{00000000-0005-0000-0000-000055000000}"/>
    <cellStyle name="style1406113850591" xfId="84" xr:uid="{00000000-0005-0000-0000-000056000000}"/>
    <cellStyle name="style1406113850614" xfId="85" xr:uid="{00000000-0005-0000-0000-000057000000}"/>
    <cellStyle name="style1406113850636" xfId="86" xr:uid="{00000000-0005-0000-0000-000058000000}"/>
    <cellStyle name="style1406113850655" xfId="87" xr:uid="{00000000-0005-0000-0000-000059000000}"/>
    <cellStyle name="style1406113850674" xfId="88" xr:uid="{00000000-0005-0000-0000-00005A000000}"/>
    <cellStyle name="style1406113850723" xfId="89" xr:uid="{00000000-0005-0000-0000-00005B000000}"/>
    <cellStyle name="style1406113850767" xfId="90" xr:uid="{00000000-0005-0000-0000-00005C000000}"/>
    <cellStyle name="style1406113850816" xfId="91" xr:uid="{00000000-0005-0000-0000-00005D000000}"/>
    <cellStyle name="style1406114189185" xfId="92" xr:uid="{00000000-0005-0000-0000-00005E000000}"/>
    <cellStyle name="style1406114189213" xfId="93" xr:uid="{00000000-0005-0000-0000-00005F000000}"/>
    <cellStyle name="style1406114189239" xfId="94" xr:uid="{00000000-0005-0000-0000-000060000000}"/>
    <cellStyle name="style1406114189259" xfId="95" xr:uid="{00000000-0005-0000-0000-000061000000}"/>
    <cellStyle name="style1406114189283" xfId="96" xr:uid="{00000000-0005-0000-0000-000062000000}"/>
    <cellStyle name="style1406114189307" xfId="97" xr:uid="{00000000-0005-0000-0000-000063000000}"/>
    <cellStyle name="style1406114189331" xfId="98" xr:uid="{00000000-0005-0000-0000-000064000000}"/>
    <cellStyle name="style1406114189356" xfId="99" xr:uid="{00000000-0005-0000-0000-000065000000}"/>
    <cellStyle name="style1406114189382" xfId="100" xr:uid="{00000000-0005-0000-0000-000066000000}"/>
    <cellStyle name="style1406114189407" xfId="101" xr:uid="{00000000-0005-0000-0000-000067000000}"/>
    <cellStyle name="style1406114189432" xfId="102" xr:uid="{00000000-0005-0000-0000-000068000000}"/>
    <cellStyle name="style1406114189459" xfId="103" xr:uid="{00000000-0005-0000-0000-000069000000}"/>
    <cellStyle name="style1406114189481" xfId="104" xr:uid="{00000000-0005-0000-0000-00006A000000}"/>
    <cellStyle name="style1406114189505" xfId="105" xr:uid="{00000000-0005-0000-0000-00006B000000}"/>
    <cellStyle name="style1406114189535" xfId="106" xr:uid="{00000000-0005-0000-0000-00006C000000}"/>
    <cellStyle name="style1406114189560" xfId="107" xr:uid="{00000000-0005-0000-0000-00006D000000}"/>
    <cellStyle name="style1406114189585" xfId="108" xr:uid="{00000000-0005-0000-0000-00006E000000}"/>
    <cellStyle name="style1406114189616" xfId="109" xr:uid="{00000000-0005-0000-0000-00006F000000}"/>
    <cellStyle name="style1406114189644" xfId="110" xr:uid="{00000000-0005-0000-0000-000070000000}"/>
    <cellStyle name="style1406114189671" xfId="111" xr:uid="{00000000-0005-0000-0000-000071000000}"/>
    <cellStyle name="style1406114189696" xfId="112" xr:uid="{00000000-0005-0000-0000-000072000000}"/>
    <cellStyle name="style1406114189716" xfId="113" xr:uid="{00000000-0005-0000-0000-000073000000}"/>
    <cellStyle name="style1406114189736" xfId="114" xr:uid="{00000000-0005-0000-0000-000074000000}"/>
    <cellStyle name="style1406114189757" xfId="115" xr:uid="{00000000-0005-0000-0000-000075000000}"/>
    <cellStyle name="style1406114189778" xfId="116" xr:uid="{00000000-0005-0000-0000-000076000000}"/>
    <cellStyle name="style1406114189799" xfId="117" xr:uid="{00000000-0005-0000-0000-000077000000}"/>
    <cellStyle name="style1406114189820" xfId="118" xr:uid="{00000000-0005-0000-0000-000078000000}"/>
    <cellStyle name="style1406114189840" xfId="119" xr:uid="{00000000-0005-0000-0000-000079000000}"/>
    <cellStyle name="style1406114189860" xfId="120" xr:uid="{00000000-0005-0000-0000-00007A000000}"/>
    <cellStyle name="style1406114189886" xfId="121" xr:uid="{00000000-0005-0000-0000-00007B000000}"/>
    <cellStyle name="style1406114189911" xfId="122" xr:uid="{00000000-0005-0000-0000-00007C000000}"/>
    <cellStyle name="style1406114189990" xfId="123" xr:uid="{00000000-0005-0000-0000-00007D000000}"/>
    <cellStyle name="style1406114190017" xfId="124" xr:uid="{00000000-0005-0000-0000-00007E000000}"/>
    <cellStyle name="style1406114190044" xfId="125" xr:uid="{00000000-0005-0000-0000-00007F000000}"/>
    <cellStyle name="style1406114190069" xfId="126" xr:uid="{00000000-0005-0000-0000-000080000000}"/>
    <cellStyle name="style1406114190088" xfId="127" xr:uid="{00000000-0005-0000-0000-000081000000}"/>
    <cellStyle name="style1406114190108" xfId="128" xr:uid="{00000000-0005-0000-0000-000082000000}"/>
    <cellStyle name="style1406114190127" xfId="129" xr:uid="{00000000-0005-0000-0000-000083000000}"/>
    <cellStyle name="style1406114190148" xfId="130" xr:uid="{00000000-0005-0000-0000-000084000000}"/>
    <cellStyle name="style1406114190171" xfId="131" xr:uid="{00000000-0005-0000-0000-000085000000}"/>
    <cellStyle name="style1406114190195" xfId="132" xr:uid="{00000000-0005-0000-0000-000086000000}"/>
    <cellStyle name="style1406114190219" xfId="133" xr:uid="{00000000-0005-0000-0000-000087000000}"/>
    <cellStyle name="style1406114190238" xfId="134" xr:uid="{00000000-0005-0000-0000-000088000000}"/>
    <cellStyle name="style1406114190262" xfId="135" xr:uid="{00000000-0005-0000-0000-000089000000}"/>
    <cellStyle name="style1406114190285" xfId="136" xr:uid="{00000000-0005-0000-0000-00008A000000}"/>
    <cellStyle name="style1406114190303" xfId="137" xr:uid="{00000000-0005-0000-0000-00008B000000}"/>
    <cellStyle name="style1406114190327" xfId="138" xr:uid="{00000000-0005-0000-0000-00008C000000}"/>
    <cellStyle name="style1406114190351" xfId="139" xr:uid="{00000000-0005-0000-0000-00008D000000}"/>
    <cellStyle name="style1406114190375" xfId="140" xr:uid="{00000000-0005-0000-0000-00008E000000}"/>
    <cellStyle name="style1406114190395" xfId="141" xr:uid="{00000000-0005-0000-0000-00008F000000}"/>
    <cellStyle name="style1406114190415" xfId="142" xr:uid="{00000000-0005-0000-0000-000090000000}"/>
    <cellStyle name="style1406114190439" xfId="143" xr:uid="{00000000-0005-0000-0000-000091000000}"/>
    <cellStyle name="style1406114190464" xfId="144" xr:uid="{00000000-0005-0000-0000-000092000000}"/>
    <cellStyle name="style1406114190487" xfId="145" xr:uid="{00000000-0005-0000-0000-000093000000}"/>
    <cellStyle name="style1406114190507" xfId="146" xr:uid="{00000000-0005-0000-0000-000094000000}"/>
    <cellStyle name="style1406114190534" xfId="147" xr:uid="{00000000-0005-0000-0000-000095000000}"/>
    <cellStyle name="style1406114190553" xfId="148" xr:uid="{00000000-0005-0000-0000-000096000000}"/>
    <cellStyle name="style1406114190571" xfId="149" xr:uid="{00000000-0005-0000-0000-000097000000}"/>
    <cellStyle name="style1406114190588" xfId="150" xr:uid="{00000000-0005-0000-0000-000098000000}"/>
    <cellStyle name="style1406114190609" xfId="151" xr:uid="{00000000-0005-0000-0000-000099000000}"/>
    <cellStyle name="style1406114190628" xfId="152" xr:uid="{00000000-0005-0000-0000-00009A000000}"/>
    <cellStyle name="style1406114190647" xfId="153" xr:uid="{00000000-0005-0000-0000-00009B000000}"/>
    <cellStyle name="style1406114190666" xfId="154" xr:uid="{00000000-0005-0000-0000-00009C000000}"/>
    <cellStyle name="style1406114190687" xfId="155" xr:uid="{00000000-0005-0000-0000-00009D000000}"/>
    <cellStyle name="style1406114190844" xfId="156" xr:uid="{00000000-0005-0000-0000-00009E000000}"/>
    <cellStyle name="style1406114190863" xfId="157" xr:uid="{00000000-0005-0000-0000-00009F000000}"/>
    <cellStyle name="style1406114190881" xfId="158" xr:uid="{00000000-0005-0000-0000-0000A0000000}"/>
    <cellStyle name="style1406114190900" xfId="159" xr:uid="{00000000-0005-0000-0000-0000A1000000}"/>
    <cellStyle name="style1406114190959" xfId="160" xr:uid="{00000000-0005-0000-0000-0000A2000000}"/>
    <cellStyle name="style1406114191014" xfId="161" xr:uid="{00000000-0005-0000-0000-0000A3000000}"/>
    <cellStyle name="style1406114191303" xfId="162" xr:uid="{00000000-0005-0000-0000-0000A4000000}"/>
    <cellStyle name="style1406114191912" xfId="163" xr:uid="{00000000-0005-0000-0000-0000A5000000}"/>
    <cellStyle name="style1406114345186" xfId="164" xr:uid="{00000000-0005-0000-0000-0000A6000000}"/>
    <cellStyle name="style1406114345361" xfId="165" xr:uid="{00000000-0005-0000-0000-0000A7000000}"/>
    <cellStyle name="style1406114398523" xfId="166" xr:uid="{00000000-0005-0000-0000-0000A8000000}"/>
    <cellStyle name="style1406114398549" xfId="167" xr:uid="{00000000-0005-0000-0000-0000A9000000}"/>
    <cellStyle name="style1406114398571" xfId="168" xr:uid="{00000000-0005-0000-0000-0000AA000000}"/>
    <cellStyle name="style1406114398589" xfId="169" xr:uid="{00000000-0005-0000-0000-0000AB000000}"/>
    <cellStyle name="style1406114398610" xfId="170" xr:uid="{00000000-0005-0000-0000-0000AC000000}"/>
    <cellStyle name="style1406114398632" xfId="171" xr:uid="{00000000-0005-0000-0000-0000AD000000}"/>
    <cellStyle name="style1406114398654" xfId="172" xr:uid="{00000000-0005-0000-0000-0000AE000000}"/>
    <cellStyle name="style1406114398679" xfId="173" xr:uid="{00000000-0005-0000-0000-0000AF000000}"/>
    <cellStyle name="style1406114398703" xfId="174" xr:uid="{00000000-0005-0000-0000-0000B0000000}"/>
    <cellStyle name="style1406114398726" xfId="175" xr:uid="{00000000-0005-0000-0000-0000B1000000}"/>
    <cellStyle name="style1406114398750" xfId="176" xr:uid="{00000000-0005-0000-0000-0000B2000000}"/>
    <cellStyle name="style1406114398774" xfId="177" xr:uid="{00000000-0005-0000-0000-0000B3000000}"/>
    <cellStyle name="style1406114398792" xfId="178" xr:uid="{00000000-0005-0000-0000-0000B4000000}"/>
    <cellStyle name="style1406114398812" xfId="179" xr:uid="{00000000-0005-0000-0000-0000B5000000}"/>
    <cellStyle name="style1406114398835" xfId="180" xr:uid="{00000000-0005-0000-0000-0000B6000000}"/>
    <cellStyle name="style1406114398855" xfId="181" xr:uid="{00000000-0005-0000-0000-0000B7000000}"/>
    <cellStyle name="style1406114398880" xfId="182" xr:uid="{00000000-0005-0000-0000-0000B8000000}"/>
    <cellStyle name="style1406114398898" xfId="183" xr:uid="{00000000-0005-0000-0000-0000B9000000}"/>
    <cellStyle name="style1406114398922" xfId="184" xr:uid="{00000000-0005-0000-0000-0000BA000000}"/>
    <cellStyle name="style1406114398946" xfId="185" xr:uid="{00000000-0005-0000-0000-0000BB000000}"/>
    <cellStyle name="style1406114398972" xfId="186" xr:uid="{00000000-0005-0000-0000-0000BC000000}"/>
    <cellStyle name="style1406114398991" xfId="187" xr:uid="{00000000-0005-0000-0000-0000BD000000}"/>
    <cellStyle name="style1406114399009" xfId="188" xr:uid="{00000000-0005-0000-0000-0000BE000000}"/>
    <cellStyle name="style1406114399027" xfId="189" xr:uid="{00000000-0005-0000-0000-0000BF000000}"/>
    <cellStyle name="style1406114399044" xfId="190" xr:uid="{00000000-0005-0000-0000-0000C0000000}"/>
    <cellStyle name="style1406114399064" xfId="191" xr:uid="{00000000-0005-0000-0000-0000C1000000}"/>
    <cellStyle name="style1406114399083" xfId="192" xr:uid="{00000000-0005-0000-0000-0000C2000000}"/>
    <cellStyle name="style1406114399102" xfId="193" xr:uid="{00000000-0005-0000-0000-0000C3000000}"/>
    <cellStyle name="style1406114399120" xfId="194" xr:uid="{00000000-0005-0000-0000-0000C4000000}"/>
    <cellStyle name="style1406114399144" xfId="195" xr:uid="{00000000-0005-0000-0000-0000C5000000}"/>
    <cellStyle name="style1406114399167" xfId="196" xr:uid="{00000000-0005-0000-0000-0000C6000000}"/>
    <cellStyle name="style1406114399199" xfId="197" xr:uid="{00000000-0005-0000-0000-0000C7000000}"/>
    <cellStyle name="style1406114399226" xfId="198" xr:uid="{00000000-0005-0000-0000-0000C8000000}"/>
    <cellStyle name="style1406114399254" xfId="199" xr:uid="{00000000-0005-0000-0000-0000C9000000}"/>
    <cellStyle name="style1406114399277" xfId="200" xr:uid="{00000000-0005-0000-0000-0000CA000000}"/>
    <cellStyle name="style1406114399294" xfId="201" xr:uid="{00000000-0005-0000-0000-0000CB000000}"/>
    <cellStyle name="style1406114399311" xfId="202" xr:uid="{00000000-0005-0000-0000-0000CC000000}"/>
    <cellStyle name="style1406114399329" xfId="203" xr:uid="{00000000-0005-0000-0000-0000CD000000}"/>
    <cellStyle name="style1406114399348" xfId="204" xr:uid="{00000000-0005-0000-0000-0000CE000000}"/>
    <cellStyle name="style1406114399367" xfId="205" xr:uid="{00000000-0005-0000-0000-0000CF000000}"/>
    <cellStyle name="style1406114399389" xfId="206" xr:uid="{00000000-0005-0000-0000-0000D0000000}"/>
    <cellStyle name="style1406114399411" xfId="207" xr:uid="{00000000-0005-0000-0000-0000D1000000}"/>
    <cellStyle name="style1406114399490" xfId="208" xr:uid="{00000000-0005-0000-0000-0000D2000000}"/>
    <cellStyle name="style1406114399512" xfId="209" xr:uid="{00000000-0005-0000-0000-0000D3000000}"/>
    <cellStyle name="style1406114399534" xfId="210" xr:uid="{00000000-0005-0000-0000-0000D4000000}"/>
    <cellStyle name="style1406114399551" xfId="211" xr:uid="{00000000-0005-0000-0000-0000D5000000}"/>
    <cellStyle name="style1406114399576" xfId="212" xr:uid="{00000000-0005-0000-0000-0000D6000000}"/>
    <cellStyle name="style1406114399599" xfId="213" xr:uid="{00000000-0005-0000-0000-0000D7000000}"/>
    <cellStyle name="style1406114399622" xfId="214" xr:uid="{00000000-0005-0000-0000-0000D8000000}"/>
    <cellStyle name="style1406114399641" xfId="215" xr:uid="{00000000-0005-0000-0000-0000D9000000}"/>
    <cellStyle name="style1406114399662" xfId="216" xr:uid="{00000000-0005-0000-0000-0000DA000000}"/>
    <cellStyle name="style1406114399689" xfId="217" xr:uid="{00000000-0005-0000-0000-0000DB000000}"/>
    <cellStyle name="style1406114399716" xfId="218" xr:uid="{00000000-0005-0000-0000-0000DC000000}"/>
    <cellStyle name="style1406114399740" xfId="219" xr:uid="{00000000-0005-0000-0000-0000DD000000}"/>
    <cellStyle name="style1406114399758" xfId="220" xr:uid="{00000000-0005-0000-0000-0000DE000000}"/>
    <cellStyle name="style1406114399783" xfId="221" xr:uid="{00000000-0005-0000-0000-0000DF000000}"/>
    <cellStyle name="style1406114399802" xfId="222" xr:uid="{00000000-0005-0000-0000-0000E0000000}"/>
    <cellStyle name="style1406114399820" xfId="223" xr:uid="{00000000-0005-0000-0000-0000E1000000}"/>
    <cellStyle name="style1406114399839" xfId="224" xr:uid="{00000000-0005-0000-0000-0000E2000000}"/>
    <cellStyle name="style1406114399860" xfId="225" xr:uid="{00000000-0005-0000-0000-0000E3000000}"/>
    <cellStyle name="style1406114399878" xfId="226" xr:uid="{00000000-0005-0000-0000-0000E4000000}"/>
    <cellStyle name="style1406114399896" xfId="227" xr:uid="{00000000-0005-0000-0000-0000E5000000}"/>
    <cellStyle name="style1406114399914" xfId="228" xr:uid="{00000000-0005-0000-0000-0000E6000000}"/>
    <cellStyle name="style1406114399932" xfId="229" xr:uid="{00000000-0005-0000-0000-0000E7000000}"/>
    <cellStyle name="style1406114399951" xfId="230" xr:uid="{00000000-0005-0000-0000-0000E8000000}"/>
    <cellStyle name="style1406114399969" xfId="231" xr:uid="{00000000-0005-0000-0000-0000E9000000}"/>
    <cellStyle name="style1406114399987" xfId="232" xr:uid="{00000000-0005-0000-0000-0000EA000000}"/>
    <cellStyle name="style1406114400018" xfId="233" xr:uid="{00000000-0005-0000-0000-0000EB000000}"/>
    <cellStyle name="style1406114400104" xfId="234" xr:uid="{00000000-0005-0000-0000-0000EC000000}"/>
    <cellStyle name="style1406114400339" xfId="235" xr:uid="{00000000-0005-0000-0000-0000ED000000}"/>
    <cellStyle name="style1406114400806" xfId="236" xr:uid="{00000000-0005-0000-0000-0000EE000000}"/>
    <cellStyle name="style1406114440149" xfId="237" xr:uid="{00000000-0005-0000-0000-0000EF000000}"/>
    <cellStyle name="style1406114440175" xfId="238" xr:uid="{00000000-0005-0000-0000-0000F0000000}"/>
    <cellStyle name="style1406114440200" xfId="239" xr:uid="{00000000-0005-0000-0000-0000F1000000}"/>
    <cellStyle name="style1406114440219" xfId="240" xr:uid="{00000000-0005-0000-0000-0000F2000000}"/>
    <cellStyle name="style1406114440242" xfId="241" xr:uid="{00000000-0005-0000-0000-0000F3000000}"/>
    <cellStyle name="style1406114440265" xfId="242" xr:uid="{00000000-0005-0000-0000-0000F4000000}"/>
    <cellStyle name="style1406114440288" xfId="243" xr:uid="{00000000-0005-0000-0000-0000F5000000}"/>
    <cellStyle name="style1406114440311" xfId="244" xr:uid="{00000000-0005-0000-0000-0000F6000000}"/>
    <cellStyle name="style1406114440332" xfId="245" xr:uid="{00000000-0005-0000-0000-0000F7000000}"/>
    <cellStyle name="style1406114440354" xfId="246" xr:uid="{00000000-0005-0000-0000-0000F8000000}"/>
    <cellStyle name="style1406114440375" xfId="247" xr:uid="{00000000-0005-0000-0000-0000F9000000}"/>
    <cellStyle name="style1406114440396" xfId="248" xr:uid="{00000000-0005-0000-0000-0000FA000000}"/>
    <cellStyle name="style1406114440413" xfId="249" xr:uid="{00000000-0005-0000-0000-0000FB000000}"/>
    <cellStyle name="style1406114440430" xfId="250" xr:uid="{00000000-0005-0000-0000-0000FC000000}"/>
    <cellStyle name="style1406114440452" xfId="251" xr:uid="{00000000-0005-0000-0000-0000FD000000}"/>
    <cellStyle name="style1406114440470" xfId="252" xr:uid="{00000000-0005-0000-0000-0000FE000000}"/>
    <cellStyle name="style1406114440492" xfId="253" xr:uid="{00000000-0005-0000-0000-0000FF000000}"/>
    <cellStyle name="style1406114440509" xfId="254" xr:uid="{00000000-0005-0000-0000-000000010000}"/>
    <cellStyle name="style1406114440531" xfId="255" xr:uid="{00000000-0005-0000-0000-000001010000}"/>
    <cellStyle name="style1406114440552" xfId="256" xr:uid="{00000000-0005-0000-0000-000002010000}"/>
    <cellStyle name="style1406114440573" xfId="257" xr:uid="{00000000-0005-0000-0000-000003010000}"/>
    <cellStyle name="style1406114440590" xfId="258" xr:uid="{00000000-0005-0000-0000-000004010000}"/>
    <cellStyle name="style1406114440607" xfId="259" xr:uid="{00000000-0005-0000-0000-000005010000}"/>
    <cellStyle name="style1406114440624" xfId="260" xr:uid="{00000000-0005-0000-0000-000006010000}"/>
    <cellStyle name="style1406114440641" xfId="261" xr:uid="{00000000-0005-0000-0000-000007010000}"/>
    <cellStyle name="style1406114440657" xfId="262" xr:uid="{00000000-0005-0000-0000-000008010000}"/>
    <cellStyle name="style1406114440676" xfId="263" xr:uid="{00000000-0005-0000-0000-000009010000}"/>
    <cellStyle name="style1406114440693" xfId="264" xr:uid="{00000000-0005-0000-0000-00000A010000}"/>
    <cellStyle name="style1406114440711" xfId="265" xr:uid="{00000000-0005-0000-0000-00000B010000}"/>
    <cellStyle name="style1406114440733" xfId="266" xr:uid="{00000000-0005-0000-0000-00000C010000}"/>
    <cellStyle name="style1406114440756" xfId="267" xr:uid="{00000000-0005-0000-0000-00000D010000}"/>
    <cellStyle name="style1406114440778" xfId="268" xr:uid="{00000000-0005-0000-0000-00000E010000}"/>
    <cellStyle name="style1406114440801" xfId="269" xr:uid="{00000000-0005-0000-0000-00000F010000}"/>
    <cellStyle name="style1406114440831" xfId="270" xr:uid="{00000000-0005-0000-0000-000010010000}"/>
    <cellStyle name="style1406114440854" xfId="271" xr:uid="{00000000-0005-0000-0000-000011010000}"/>
    <cellStyle name="style1406114440871" xfId="272" xr:uid="{00000000-0005-0000-0000-000012010000}"/>
    <cellStyle name="style1406114440888" xfId="273" xr:uid="{00000000-0005-0000-0000-000013010000}"/>
    <cellStyle name="style1406114440905" xfId="274" xr:uid="{00000000-0005-0000-0000-000014010000}"/>
    <cellStyle name="style1406114440922" xfId="275" xr:uid="{00000000-0005-0000-0000-000015010000}"/>
    <cellStyle name="style1406114440941" xfId="276" xr:uid="{00000000-0005-0000-0000-000016010000}"/>
    <cellStyle name="style1406114440964" xfId="277" xr:uid="{00000000-0005-0000-0000-000017010000}"/>
    <cellStyle name="style1406114440986" xfId="278" xr:uid="{00000000-0005-0000-0000-000018010000}"/>
    <cellStyle name="style1406114441003" xfId="279" xr:uid="{00000000-0005-0000-0000-000019010000}"/>
    <cellStyle name="style1406114441024" xfId="280" xr:uid="{00000000-0005-0000-0000-00001A010000}"/>
    <cellStyle name="style1406114441046" xfId="281" xr:uid="{00000000-0005-0000-0000-00001B010000}"/>
    <cellStyle name="style1406114441063" xfId="282" xr:uid="{00000000-0005-0000-0000-00001C010000}"/>
    <cellStyle name="style1406114441085" xfId="283" xr:uid="{00000000-0005-0000-0000-00001D010000}"/>
    <cellStyle name="style1406114441106" xfId="284" xr:uid="{00000000-0005-0000-0000-00001E010000}"/>
    <cellStyle name="style1406114441127" xfId="285" xr:uid="{00000000-0005-0000-0000-00001F010000}"/>
    <cellStyle name="style1406114441144" xfId="286" xr:uid="{00000000-0005-0000-0000-000020010000}"/>
    <cellStyle name="style1406114441245" xfId="287" xr:uid="{00000000-0005-0000-0000-000021010000}"/>
    <cellStyle name="style1406114441267" xfId="288" xr:uid="{00000000-0005-0000-0000-000022010000}"/>
    <cellStyle name="style1406114441288" xfId="289" xr:uid="{00000000-0005-0000-0000-000023010000}"/>
    <cellStyle name="style1406114441309" xfId="290" xr:uid="{00000000-0005-0000-0000-000024010000}"/>
    <cellStyle name="style1406114441326" xfId="291" xr:uid="{00000000-0005-0000-0000-000025010000}"/>
    <cellStyle name="style1406114441350" xfId="292" xr:uid="{00000000-0005-0000-0000-000026010000}"/>
    <cellStyle name="style1406114441369" xfId="293" xr:uid="{00000000-0005-0000-0000-000027010000}"/>
    <cellStyle name="style1406114441387" xfId="294" xr:uid="{00000000-0005-0000-0000-000028010000}"/>
    <cellStyle name="style1406114441405" xfId="295" xr:uid="{00000000-0005-0000-0000-000029010000}"/>
    <cellStyle name="style1406114441425" xfId="296" xr:uid="{00000000-0005-0000-0000-00002A010000}"/>
    <cellStyle name="style1406114441444" xfId="297" xr:uid="{00000000-0005-0000-0000-00002B010000}"/>
    <cellStyle name="style1406114441462" xfId="298" xr:uid="{00000000-0005-0000-0000-00002C010000}"/>
    <cellStyle name="style1406114441479" xfId="299" xr:uid="{00000000-0005-0000-0000-00002D010000}"/>
    <cellStyle name="style1406114441496" xfId="300" xr:uid="{00000000-0005-0000-0000-00002E010000}"/>
    <cellStyle name="style1406114441514" xfId="301" xr:uid="{00000000-0005-0000-0000-00002F010000}"/>
    <cellStyle name="style1406114441532" xfId="302" xr:uid="{00000000-0005-0000-0000-000030010000}"/>
    <cellStyle name="style1406114441549" xfId="303" xr:uid="{00000000-0005-0000-0000-000031010000}"/>
    <cellStyle name="style1406114441566" xfId="304" xr:uid="{00000000-0005-0000-0000-000032010000}"/>
    <cellStyle name="style1406114441594" xfId="305" xr:uid="{00000000-0005-0000-0000-000033010000}"/>
    <cellStyle name="style1406114441626" xfId="306" xr:uid="{00000000-0005-0000-0000-000034010000}"/>
    <cellStyle name="style1406114442197" xfId="307" xr:uid="{00000000-0005-0000-0000-000035010000}"/>
    <cellStyle name="style1406114490232" xfId="308" xr:uid="{00000000-0005-0000-0000-000036010000}"/>
    <cellStyle name="style1406114490278" xfId="309" xr:uid="{00000000-0005-0000-0000-000037010000}"/>
    <cellStyle name="style1406114490860" xfId="310" xr:uid="{00000000-0005-0000-0000-000038010000}"/>
    <cellStyle name="style1406114491098" xfId="311" xr:uid="{00000000-0005-0000-0000-000039010000}"/>
    <cellStyle name="style1406114491204" xfId="312" xr:uid="{00000000-0005-0000-0000-00003A010000}"/>
    <cellStyle name="style1406114491528" xfId="313" xr:uid="{00000000-0005-0000-0000-00003B010000}"/>
    <cellStyle name="style1406114491549" xfId="314" xr:uid="{00000000-0005-0000-0000-00003C010000}"/>
    <cellStyle name="style1406114491606" xfId="315" xr:uid="{00000000-0005-0000-0000-00003D010000}"/>
    <cellStyle name="style1406114491677" xfId="316" xr:uid="{00000000-0005-0000-0000-00003E010000}"/>
    <cellStyle name="style1406182998088" xfId="317" xr:uid="{00000000-0005-0000-0000-00003F010000}"/>
    <cellStyle name="style1406182998186" xfId="318" xr:uid="{00000000-0005-0000-0000-000040010000}"/>
    <cellStyle name="style1406183036983" xfId="319" xr:uid="{00000000-0005-0000-0000-000041010000}"/>
    <cellStyle name="style1411446450504" xfId="320" xr:uid="{00000000-0005-0000-0000-000042010000}"/>
    <cellStyle name="style1411446450551" xfId="321" xr:uid="{00000000-0005-0000-0000-000043010000}"/>
    <cellStyle name="style1411446450598" xfId="322" xr:uid="{00000000-0005-0000-0000-000044010000}"/>
    <cellStyle name="style1411446450629" xfId="323" xr:uid="{00000000-0005-0000-0000-000045010000}"/>
    <cellStyle name="style1411446450660" xfId="324" xr:uid="{00000000-0005-0000-0000-000046010000}"/>
    <cellStyle name="style1411446450738" xfId="325" xr:uid="{00000000-0005-0000-0000-000047010000}"/>
    <cellStyle name="style1411446450769" xfId="326" xr:uid="{00000000-0005-0000-0000-000048010000}"/>
    <cellStyle name="style1411446450801" xfId="327" xr:uid="{00000000-0005-0000-0000-000049010000}"/>
    <cellStyle name="style1411446450847" xfId="328" xr:uid="{00000000-0005-0000-0000-00004A010000}"/>
    <cellStyle name="style1411446450879" xfId="329" xr:uid="{00000000-0005-0000-0000-00004B010000}"/>
    <cellStyle name="style1411446450910" xfId="330" xr:uid="{00000000-0005-0000-0000-00004C010000}"/>
    <cellStyle name="style1411446450957" xfId="331" xr:uid="{00000000-0005-0000-0000-00004D010000}"/>
    <cellStyle name="style1411446450988" xfId="332" xr:uid="{00000000-0005-0000-0000-00004E010000}"/>
    <cellStyle name="style1411446451019" xfId="333" xr:uid="{00000000-0005-0000-0000-00004F010000}"/>
    <cellStyle name="style1411446451050" xfId="334" xr:uid="{00000000-0005-0000-0000-000050010000}"/>
    <cellStyle name="style1411446451128" xfId="335" xr:uid="{00000000-0005-0000-0000-000051010000}"/>
    <cellStyle name="style1411446451159" xfId="336" xr:uid="{00000000-0005-0000-0000-000052010000}"/>
    <cellStyle name="style1411446451191" xfId="337" xr:uid="{00000000-0005-0000-0000-000053010000}"/>
    <cellStyle name="style1411446451206" xfId="338" xr:uid="{00000000-0005-0000-0000-000054010000}"/>
    <cellStyle name="style1411446451237" xfId="339" xr:uid="{00000000-0005-0000-0000-000055010000}"/>
    <cellStyle name="style1411446451269" xfId="340" xr:uid="{00000000-0005-0000-0000-000056010000}"/>
    <cellStyle name="style1411446451284" xfId="341" xr:uid="{00000000-0005-0000-0000-000057010000}"/>
    <cellStyle name="style1411446451315" xfId="342" xr:uid="{00000000-0005-0000-0000-000058010000}"/>
    <cellStyle name="style1411446451331" xfId="343" xr:uid="{00000000-0005-0000-0000-000059010000}"/>
    <cellStyle name="style1411446451362" xfId="344" xr:uid="{00000000-0005-0000-0000-00005A010000}"/>
    <cellStyle name="style1411446451378" xfId="345" xr:uid="{00000000-0005-0000-0000-00005B010000}"/>
    <cellStyle name="style1411446451409" xfId="346" xr:uid="{00000000-0005-0000-0000-00005C010000}"/>
    <cellStyle name="style1411446451471" xfId="347" xr:uid="{00000000-0005-0000-0000-00005D010000}"/>
    <cellStyle name="style1411446451518" xfId="348" xr:uid="{00000000-0005-0000-0000-00005E010000}"/>
    <cellStyle name="style1411446451549" xfId="349" xr:uid="{00000000-0005-0000-0000-00005F010000}"/>
    <cellStyle name="style1411446451581" xfId="350" xr:uid="{00000000-0005-0000-0000-000060010000}"/>
    <cellStyle name="style1411446451596" xfId="351" xr:uid="{00000000-0005-0000-0000-000061010000}"/>
    <cellStyle name="style1411446451627" xfId="352" xr:uid="{00000000-0005-0000-0000-000062010000}"/>
    <cellStyle name="style1411446451659" xfId="353" xr:uid="{00000000-0005-0000-0000-000063010000}"/>
    <cellStyle name="style1411446451690" xfId="354" xr:uid="{00000000-0005-0000-0000-000064010000}"/>
    <cellStyle name="style1411446451705" xfId="355" xr:uid="{00000000-0005-0000-0000-000065010000}"/>
    <cellStyle name="style1411446451721" xfId="356" xr:uid="{00000000-0005-0000-0000-000066010000}"/>
    <cellStyle name="style1411446451752" xfId="357" xr:uid="{00000000-0005-0000-0000-000067010000}"/>
    <cellStyle name="style1411446451815" xfId="358" xr:uid="{00000000-0005-0000-0000-000068010000}"/>
    <cellStyle name="style1411446451846" xfId="359" xr:uid="{00000000-0005-0000-0000-000069010000}"/>
    <cellStyle name="style1411446451877" xfId="360" xr:uid="{00000000-0005-0000-0000-00006A010000}"/>
    <cellStyle name="style1411446451893" xfId="361" xr:uid="{00000000-0005-0000-0000-00006B010000}"/>
    <cellStyle name="style1411446451924" xfId="362" xr:uid="{00000000-0005-0000-0000-00006C010000}"/>
    <cellStyle name="style1411446451955" xfId="363" xr:uid="{00000000-0005-0000-0000-00006D010000}"/>
    <cellStyle name="style1411446451971" xfId="364" xr:uid="{00000000-0005-0000-0000-00006E010000}"/>
    <cellStyle name="style1411446452002" xfId="365" xr:uid="{00000000-0005-0000-0000-00006F010000}"/>
    <cellStyle name="style1411446452033" xfId="366" xr:uid="{00000000-0005-0000-0000-000070010000}"/>
    <cellStyle name="style1411446452049" xfId="367" xr:uid="{00000000-0005-0000-0000-000071010000}"/>
    <cellStyle name="style1411446452111" xfId="368" xr:uid="{00000000-0005-0000-0000-000072010000}"/>
    <cellStyle name="style1411446452142" xfId="369" xr:uid="{00000000-0005-0000-0000-000073010000}"/>
    <cellStyle name="style1411446452158" xfId="370" xr:uid="{00000000-0005-0000-0000-000074010000}"/>
    <cellStyle name="style1411446452189" xfId="371" xr:uid="{00000000-0005-0000-0000-000075010000}"/>
    <cellStyle name="style1411446452220" xfId="372" xr:uid="{00000000-0005-0000-0000-000076010000}"/>
    <cellStyle name="style1411446452236" xfId="373" xr:uid="{00000000-0005-0000-0000-000077010000}"/>
    <cellStyle name="style1411446452267" xfId="374" xr:uid="{00000000-0005-0000-0000-000078010000}"/>
    <cellStyle name="style1411446452298" xfId="375" xr:uid="{00000000-0005-0000-0000-000079010000}"/>
    <cellStyle name="style1411446452314" xfId="376" xr:uid="{00000000-0005-0000-0000-00007A010000}"/>
    <cellStyle name="style1411446452329" xfId="377" xr:uid="{00000000-0005-0000-0000-00007B010000}"/>
    <cellStyle name="style1411446452361" xfId="378" xr:uid="{00000000-0005-0000-0000-00007C010000}"/>
    <cellStyle name="style1411446452407" xfId="379" xr:uid="{00000000-0005-0000-0000-00007D010000}"/>
    <cellStyle name="style1411446452439" xfId="380" xr:uid="{00000000-0005-0000-0000-00007E010000}"/>
    <cellStyle name="style1411446452454" xfId="381" xr:uid="{00000000-0005-0000-0000-00007F010000}"/>
    <cellStyle name="style1411446452485" xfId="382" xr:uid="{00000000-0005-0000-0000-000080010000}"/>
    <cellStyle name="style1411446452501" xfId="383" xr:uid="{00000000-0005-0000-0000-000081010000}"/>
    <cellStyle name="style1411446452532" xfId="384" xr:uid="{00000000-0005-0000-0000-000082010000}"/>
    <cellStyle name="style1411446452548" xfId="385" xr:uid="{00000000-0005-0000-0000-000083010000}"/>
    <cellStyle name="style1411446452563" xfId="386" xr:uid="{00000000-0005-0000-0000-000084010000}"/>
    <cellStyle name="style1411449801970" xfId="387" xr:uid="{00000000-0005-0000-0000-000085010000}"/>
    <cellStyle name="style1411449802014" xfId="388" xr:uid="{00000000-0005-0000-0000-000086010000}"/>
    <cellStyle name="style1411449802039" xfId="389" xr:uid="{00000000-0005-0000-0000-000087010000}"/>
    <cellStyle name="style1411449802064" xfId="390" xr:uid="{00000000-0005-0000-0000-000088010000}"/>
    <cellStyle name="style1411449802092" xfId="391" xr:uid="{00000000-0005-0000-0000-000089010000}"/>
    <cellStyle name="style1411449802118" xfId="392" xr:uid="{00000000-0005-0000-0000-00008A010000}"/>
    <cellStyle name="style1411449802516" xfId="393" xr:uid="{00000000-0005-0000-0000-00008B010000}"/>
    <cellStyle name="style1411449802578" xfId="394" xr:uid="{00000000-0005-0000-0000-00008C010000}"/>
    <cellStyle name="style1411449802602" xfId="395" xr:uid="{00000000-0005-0000-0000-00008D010000}"/>
    <cellStyle name="style1411449802628" xfId="396" xr:uid="{00000000-0005-0000-0000-00008E010000}"/>
    <cellStyle name="style1411449802695" xfId="397" xr:uid="{00000000-0005-0000-0000-00008F010000}"/>
    <cellStyle name="style1411449802719" xfId="398" xr:uid="{00000000-0005-0000-0000-000090010000}"/>
    <cellStyle name="style1411449802744" xfId="399" xr:uid="{00000000-0005-0000-0000-000091010000}"/>
    <cellStyle name="style1411449802916" xfId="400" xr:uid="{00000000-0005-0000-0000-000092010000}"/>
    <cellStyle name="style1411449802935" xfId="401" xr:uid="{00000000-0005-0000-0000-000093010000}"/>
    <cellStyle name="style1411449802987" xfId="402" xr:uid="{00000000-0005-0000-0000-000094010000}"/>
    <cellStyle name="style1411449803130" xfId="403" xr:uid="{00000000-0005-0000-0000-000095010000}"/>
    <cellStyle name="style1411449803296" xfId="404" xr:uid="{00000000-0005-0000-0000-000096010000}"/>
    <cellStyle name="style1411449803317" xfId="405" xr:uid="{00000000-0005-0000-0000-000097010000}"/>
    <cellStyle name="style1411449803337" xfId="406" xr:uid="{00000000-0005-0000-0000-000098010000}"/>
    <cellStyle name="style1411449803356" xfId="407" xr:uid="{00000000-0005-0000-0000-000099010000}"/>
    <cellStyle name="style1411449803379" xfId="408" xr:uid="{00000000-0005-0000-0000-00009A010000}"/>
    <cellStyle name="style1411449803400" xfId="409" xr:uid="{00000000-0005-0000-0000-00009B010000}"/>
    <cellStyle name="style1411449803420" xfId="410" xr:uid="{00000000-0005-0000-0000-00009C010000}"/>
    <cellStyle name="style1411449803440" xfId="411" xr:uid="{00000000-0005-0000-0000-00009D010000}"/>
    <cellStyle name="style1411449803461" xfId="412" xr:uid="{00000000-0005-0000-0000-00009E010000}"/>
    <cellStyle name="style1411449803483" xfId="413" xr:uid="{00000000-0005-0000-0000-00009F010000}"/>
    <cellStyle name="style1411449803510" xfId="414" xr:uid="{00000000-0005-0000-0000-0000A0010000}"/>
    <cellStyle name="style1411449803534" xfId="415" xr:uid="{00000000-0005-0000-0000-0000A1010000}"/>
    <cellStyle name="style1411449803554" xfId="416" xr:uid="{00000000-0005-0000-0000-0000A2010000}"/>
    <cellStyle name="style1411449803577" xfId="417" xr:uid="{00000000-0005-0000-0000-0000A3010000}"/>
    <cellStyle name="style1411451081406" xfId="418" xr:uid="{00000000-0005-0000-0000-0000A4010000}"/>
    <cellStyle name="style1411451081449" xfId="419" xr:uid="{00000000-0005-0000-0000-0000A5010000}"/>
    <cellStyle name="style1411451081472" xfId="420" xr:uid="{00000000-0005-0000-0000-0000A6010000}"/>
    <cellStyle name="style1411451081497" xfId="421" xr:uid="{00000000-0005-0000-0000-0000A7010000}"/>
    <cellStyle name="style1411451081522" xfId="422" xr:uid="{00000000-0005-0000-0000-0000A8010000}"/>
    <cellStyle name="style1411451081547" xfId="423" xr:uid="{00000000-0005-0000-0000-0000A9010000}"/>
    <cellStyle name="style1411451081953" xfId="424" xr:uid="{00000000-0005-0000-0000-0000AA010000}"/>
    <cellStyle name="style1411451082017" xfId="425" xr:uid="{00000000-0005-0000-0000-0000AB010000}"/>
    <cellStyle name="style1411451082043" xfId="426" xr:uid="{00000000-0005-0000-0000-0000AC010000}"/>
    <cellStyle name="style1411451082068" xfId="427" xr:uid="{00000000-0005-0000-0000-0000AD010000}"/>
    <cellStyle name="style1411451082091" xfId="428" xr:uid="{00000000-0005-0000-0000-0000AE010000}"/>
    <cellStyle name="style1411451082115" xfId="429" xr:uid="{00000000-0005-0000-0000-0000AF010000}"/>
    <cellStyle name="style1411451082188" xfId="430" xr:uid="{00000000-0005-0000-0000-0000B0010000}"/>
    <cellStyle name="style1411451082364" xfId="431" xr:uid="{00000000-0005-0000-0000-0000B1010000}"/>
    <cellStyle name="style1411451082383" xfId="432" xr:uid="{00000000-0005-0000-0000-0000B2010000}"/>
    <cellStyle name="style1411451082433" xfId="433" xr:uid="{00000000-0005-0000-0000-0000B3010000}"/>
    <cellStyle name="style1411451082533" xfId="434" xr:uid="{00000000-0005-0000-0000-0000B4010000}"/>
    <cellStyle name="style1411451082735" xfId="435" xr:uid="{00000000-0005-0000-0000-0000B5010000}"/>
    <cellStyle name="style1411451082754" xfId="436" xr:uid="{00000000-0005-0000-0000-0000B6010000}"/>
    <cellStyle name="style1411451082774" xfId="437" xr:uid="{00000000-0005-0000-0000-0000B7010000}"/>
    <cellStyle name="style1411451082793" xfId="438" xr:uid="{00000000-0005-0000-0000-0000B8010000}"/>
    <cellStyle name="style1411451082814" xfId="439" xr:uid="{00000000-0005-0000-0000-0000B9010000}"/>
    <cellStyle name="style1411451082834" xfId="440" xr:uid="{00000000-0005-0000-0000-0000BA010000}"/>
    <cellStyle name="style1411451082853" xfId="441" xr:uid="{00000000-0005-0000-0000-0000BB010000}"/>
    <cellStyle name="style1411451082873" xfId="442" xr:uid="{00000000-0005-0000-0000-0000BC010000}"/>
    <cellStyle name="style1411451082893" xfId="443" xr:uid="{00000000-0005-0000-0000-0000BD010000}"/>
    <cellStyle name="style1411451082912" xfId="444" xr:uid="{00000000-0005-0000-0000-0000BE010000}"/>
    <cellStyle name="style1411451082933" xfId="445" xr:uid="{00000000-0005-0000-0000-0000BF010000}"/>
    <cellStyle name="style1411451082954" xfId="446" xr:uid="{00000000-0005-0000-0000-0000C0010000}"/>
    <cellStyle name="style1411451082974" xfId="447" xr:uid="{00000000-0005-0000-0000-0000C1010000}"/>
    <cellStyle name="style1411451082993" xfId="448" xr:uid="{00000000-0005-0000-0000-0000C2010000}"/>
    <cellStyle name="style1411451083012" xfId="449" xr:uid="{00000000-0005-0000-0000-0000C3010000}"/>
    <cellStyle name="style1411542382001" xfId="450" xr:uid="{00000000-0005-0000-0000-0000C4010000}"/>
    <cellStyle name="style1411542382059" xfId="451" xr:uid="{00000000-0005-0000-0000-0000C5010000}"/>
    <cellStyle name="style1411542382094" xfId="452" xr:uid="{00000000-0005-0000-0000-0000C6010000}"/>
    <cellStyle name="style1411542382123" xfId="453" xr:uid="{00000000-0005-0000-0000-0000C7010000}"/>
    <cellStyle name="style1411542382156" xfId="454" xr:uid="{00000000-0005-0000-0000-0000C8010000}"/>
    <cellStyle name="style1411542382190" xfId="455" xr:uid="{00000000-0005-0000-0000-0000C9010000}"/>
    <cellStyle name="style1411542382225" xfId="456" xr:uid="{00000000-0005-0000-0000-0000CA010000}"/>
    <cellStyle name="style1411542382311" xfId="457" xr:uid="{00000000-0005-0000-0000-0000CB010000}"/>
    <cellStyle name="style1411542382346" xfId="458" xr:uid="{00000000-0005-0000-0000-0000CC010000}"/>
    <cellStyle name="style1411542382378" xfId="459" xr:uid="{00000000-0005-0000-0000-0000CD010000}"/>
    <cellStyle name="style1411542382409" xfId="460" xr:uid="{00000000-0005-0000-0000-0000CE010000}"/>
    <cellStyle name="style1411542382440" xfId="461" xr:uid="{00000000-0005-0000-0000-0000CF010000}"/>
    <cellStyle name="style1411542382466" xfId="462" xr:uid="{00000000-0005-0000-0000-0000D0010000}"/>
    <cellStyle name="style1411542382491" xfId="463" xr:uid="{00000000-0005-0000-0000-0000D1010000}"/>
    <cellStyle name="style1411542382523" xfId="464" xr:uid="{00000000-0005-0000-0000-0000D2010000}"/>
    <cellStyle name="style1411542382556" xfId="465" xr:uid="{00000000-0005-0000-0000-0000D3010000}"/>
    <cellStyle name="style1411542382585" xfId="466" xr:uid="{00000000-0005-0000-0000-0000D4010000}"/>
    <cellStyle name="style1411542382613" xfId="467" xr:uid="{00000000-0005-0000-0000-0000D5010000}"/>
    <cellStyle name="style1411542382701" xfId="468" xr:uid="{00000000-0005-0000-0000-0000D6010000}"/>
    <cellStyle name="style1411542382751" xfId="469" xr:uid="{00000000-0005-0000-0000-0000D7010000}"/>
    <cellStyle name="style1411542382774" xfId="470" xr:uid="{00000000-0005-0000-0000-0000D8010000}"/>
    <cellStyle name="style1411542382797" xfId="471" xr:uid="{00000000-0005-0000-0000-0000D9010000}"/>
    <cellStyle name="style1411542382821" xfId="472" xr:uid="{00000000-0005-0000-0000-0000DA010000}"/>
    <cellStyle name="style1411542382844" xfId="473" xr:uid="{00000000-0005-0000-0000-0000DB010000}"/>
    <cellStyle name="style1411542382872" xfId="474" xr:uid="{00000000-0005-0000-0000-0000DC010000}"/>
    <cellStyle name="style1411542382898" xfId="475" xr:uid="{00000000-0005-0000-0000-0000DD010000}"/>
    <cellStyle name="style1411542382921" xfId="476" xr:uid="{00000000-0005-0000-0000-0000DE010000}"/>
    <cellStyle name="style1411542382949" xfId="477" xr:uid="{00000000-0005-0000-0000-0000DF010000}"/>
    <cellStyle name="style1411542382977" xfId="478" xr:uid="{00000000-0005-0000-0000-0000E0010000}"/>
    <cellStyle name="style1411542383005" xfId="479" xr:uid="{00000000-0005-0000-0000-0000E1010000}"/>
    <cellStyle name="style1411542383036" xfId="480" xr:uid="{00000000-0005-0000-0000-0000E2010000}"/>
    <cellStyle name="style1411542383066" xfId="481" xr:uid="{00000000-0005-0000-0000-0000E3010000}"/>
    <cellStyle name="style1411542383094" xfId="482" xr:uid="{00000000-0005-0000-0000-0000E4010000}"/>
    <cellStyle name="style1411542383116" xfId="483" xr:uid="{00000000-0005-0000-0000-0000E5010000}"/>
    <cellStyle name="style1411542383137" xfId="484" xr:uid="{00000000-0005-0000-0000-0000E6010000}"/>
    <cellStyle name="style1411542383160" xfId="485" xr:uid="{00000000-0005-0000-0000-0000E7010000}"/>
    <cellStyle name="style1411542383184" xfId="486" xr:uid="{00000000-0005-0000-0000-0000E8010000}"/>
    <cellStyle name="style1411542383249" xfId="487" xr:uid="{00000000-0005-0000-0000-0000E9010000}"/>
    <cellStyle name="style1411542383276" xfId="488" xr:uid="{00000000-0005-0000-0000-0000EA010000}"/>
    <cellStyle name="style1411542383303" xfId="489" xr:uid="{00000000-0005-0000-0000-0000EB010000}"/>
    <cellStyle name="style1411542383332" xfId="490" xr:uid="{00000000-0005-0000-0000-0000EC010000}"/>
    <cellStyle name="style1411542383355" xfId="491" xr:uid="{00000000-0005-0000-0000-0000ED010000}"/>
    <cellStyle name="style1411542383382" xfId="492" xr:uid="{00000000-0005-0000-0000-0000EE010000}"/>
    <cellStyle name="style1411542383409" xfId="493" xr:uid="{00000000-0005-0000-0000-0000EF010000}"/>
    <cellStyle name="style1411542383430" xfId="494" xr:uid="{00000000-0005-0000-0000-0000F0010000}"/>
    <cellStyle name="style1411542383457" xfId="495" xr:uid="{00000000-0005-0000-0000-0000F1010000}"/>
    <cellStyle name="style1411542383483" xfId="496" xr:uid="{00000000-0005-0000-0000-0000F2010000}"/>
    <cellStyle name="style1411542383510" xfId="497" xr:uid="{00000000-0005-0000-0000-0000F3010000}"/>
    <cellStyle name="style1411542383530" xfId="498" xr:uid="{00000000-0005-0000-0000-0000F4010000}"/>
    <cellStyle name="style1411542383552" xfId="499" xr:uid="{00000000-0005-0000-0000-0000F5010000}"/>
    <cellStyle name="style1411542383579" xfId="500" xr:uid="{00000000-0005-0000-0000-0000F6010000}"/>
    <cellStyle name="style1411542383606" xfId="501" xr:uid="{00000000-0005-0000-0000-0000F7010000}"/>
    <cellStyle name="style1411542383632" xfId="502" xr:uid="{00000000-0005-0000-0000-0000F8010000}"/>
    <cellStyle name="style1411542383654" xfId="503" xr:uid="{00000000-0005-0000-0000-0000F9010000}"/>
    <cellStyle name="style1411542383684" xfId="504" xr:uid="{00000000-0005-0000-0000-0000FA010000}"/>
    <cellStyle name="style1411542383710" xfId="505" xr:uid="{00000000-0005-0000-0000-0000FB010000}"/>
    <cellStyle name="style1411542383732" xfId="506" xr:uid="{00000000-0005-0000-0000-0000FC010000}"/>
    <cellStyle name="style1411542383756" xfId="507" xr:uid="{00000000-0005-0000-0000-0000FD010000}"/>
    <cellStyle name="style1411542383790" xfId="508" xr:uid="{00000000-0005-0000-0000-0000FE010000}"/>
    <cellStyle name="style1411542383813" xfId="509" xr:uid="{00000000-0005-0000-0000-0000FF010000}"/>
    <cellStyle name="style1411542383835" xfId="510" xr:uid="{00000000-0005-0000-0000-000000020000}"/>
    <cellStyle name="style1411542383858" xfId="511" xr:uid="{00000000-0005-0000-0000-000001020000}"/>
    <cellStyle name="style1411542383881" xfId="512" xr:uid="{00000000-0005-0000-0000-000002020000}"/>
    <cellStyle name="style1411542383904" xfId="513" xr:uid="{00000000-0005-0000-0000-000003020000}"/>
    <cellStyle name="style1411542383967" xfId="514" xr:uid="{00000000-0005-0000-0000-000004020000}"/>
    <cellStyle name="style1411542383989" xfId="515" xr:uid="{00000000-0005-0000-0000-000005020000}"/>
    <cellStyle name="style1411542384009" xfId="516" xr:uid="{00000000-0005-0000-0000-000006020000}"/>
    <cellStyle name="style1411542384030" xfId="517" xr:uid="{00000000-0005-0000-0000-000007020000}"/>
    <cellStyle name="style1411542384052" xfId="518" xr:uid="{00000000-0005-0000-0000-000008020000}"/>
    <cellStyle name="style1411542384115" xfId="519" xr:uid="{00000000-0005-0000-0000-000009020000}"/>
    <cellStyle name="style1411542384148" xfId="520" xr:uid="{00000000-0005-0000-0000-00000A020000}"/>
    <cellStyle name="style1411542384169" xfId="521" xr:uid="{00000000-0005-0000-0000-00000B020000}"/>
    <cellStyle name="style1411542384188" xfId="522" xr:uid="{00000000-0005-0000-0000-00000C020000}"/>
    <cellStyle name="style1411542384208" xfId="523" xr:uid="{00000000-0005-0000-0000-00000D020000}"/>
    <cellStyle name="style1411542384227" xfId="524" xr:uid="{00000000-0005-0000-0000-00000E020000}"/>
    <cellStyle name="style1411542384246" xfId="525" xr:uid="{00000000-0005-0000-0000-00000F020000}"/>
    <cellStyle name="style1411542384273" xfId="526" xr:uid="{00000000-0005-0000-0000-000010020000}"/>
    <cellStyle name="style1411542384293" xfId="527" xr:uid="{00000000-0005-0000-0000-000011020000}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dhra%20Pradesh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VA_cur"/>
      <sheetName val="GSVA_const"/>
      <sheetName val="NSVA_cur"/>
      <sheetName val="NSVA_const"/>
    </sheetNames>
    <sheetDataSet>
      <sheetData sheetId="0">
        <row r="3">
          <cell r="I3" t="str">
            <v>As on 15.03.2024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F39"/>
  <sheetViews>
    <sheetView tabSelected="1" zoomScaleSheetLayoutView="100" workbookViewId="0">
      <pane xSplit="2" ySplit="5" topLeftCell="E36" activePane="bottomRight" state="frozen"/>
      <selection activeCell="A40" sqref="A40"/>
      <selection pane="topRight" activeCell="A40" sqref="A40"/>
      <selection pane="bottomLeft" activeCell="A40" sqref="A40"/>
      <selection pane="bottomRight" activeCell="E6" sqref="E6:N38"/>
    </sheetView>
  </sheetViews>
  <sheetFormatPr defaultColWidth="8.85546875" defaultRowHeight="15" x14ac:dyDescent="0.25"/>
  <cols>
    <col min="1" max="1" width="11" style="2" customWidth="1"/>
    <col min="2" max="2" width="44" style="2" customWidth="1"/>
    <col min="3" max="6" width="10.7109375" style="2" customWidth="1"/>
    <col min="7" max="14" width="11.85546875" style="1" customWidth="1"/>
    <col min="15" max="15" width="11.28515625" style="2" customWidth="1"/>
    <col min="16" max="16" width="11.7109375" style="1" customWidth="1"/>
    <col min="17" max="17" width="9.140625" style="2" customWidth="1"/>
    <col min="18" max="18" width="10.85546875" style="2" customWidth="1"/>
    <col min="19" max="19" width="10.85546875" style="1" customWidth="1"/>
    <col min="20" max="20" width="11" style="2" customWidth="1"/>
    <col min="21" max="23" width="11.42578125" style="2" customWidth="1"/>
    <col min="24" max="51" width="9.140625" style="2" customWidth="1"/>
    <col min="52" max="52" width="12.42578125" style="2" customWidth="1"/>
    <col min="53" max="74" width="9.140625" style="2" customWidth="1"/>
    <col min="75" max="75" width="12.140625" style="2" customWidth="1"/>
    <col min="76" max="79" width="9.140625" style="2" customWidth="1"/>
    <col min="80" max="84" width="9.140625" style="2" hidden="1" customWidth="1"/>
    <col min="85" max="85" width="9.140625" style="2" customWidth="1"/>
    <col min="86" max="90" width="9.140625" style="2" hidden="1" customWidth="1"/>
    <col min="91" max="91" width="9.140625" style="2" customWidth="1"/>
    <col min="92" max="96" width="9.140625" style="2" hidden="1" customWidth="1"/>
    <col min="97" max="97" width="9.140625" style="2" customWidth="1"/>
    <col min="98" max="102" width="9.140625" style="2" hidden="1" customWidth="1"/>
    <col min="103" max="103" width="9.140625" style="2" customWidth="1"/>
    <col min="104" max="108" width="9.140625" style="2" hidden="1" customWidth="1"/>
    <col min="109" max="109" width="9.140625" style="1" customWidth="1"/>
    <col min="110" max="114" width="9.140625" style="1" hidden="1" customWidth="1"/>
    <col min="115" max="115" width="9.140625" style="1" customWidth="1"/>
    <col min="116" max="120" width="9.140625" style="1" hidden="1" customWidth="1"/>
    <col min="121" max="121" width="9.140625" style="1" customWidth="1"/>
    <col min="122" max="126" width="9.140625" style="1" hidden="1" customWidth="1"/>
    <col min="127" max="127" width="9.140625" style="1" customWidth="1"/>
    <col min="128" max="157" width="9.140625" style="2" customWidth="1"/>
    <col min="158" max="158" width="9.140625" style="2" hidden="1" customWidth="1"/>
    <col min="159" max="166" width="9.140625" style="2" customWidth="1"/>
    <col min="167" max="167" width="9.140625" style="2" hidden="1" customWidth="1"/>
    <col min="168" max="172" width="9.140625" style="2" customWidth="1"/>
    <col min="173" max="173" width="9.140625" style="2" hidden="1" customWidth="1"/>
    <col min="174" max="183" width="9.140625" style="2" customWidth="1"/>
    <col min="184" max="187" width="8.85546875" style="2"/>
    <col min="188" max="188" width="12.7109375" style="2" bestFit="1" customWidth="1"/>
    <col min="189" max="16384" width="8.85546875" style="2"/>
  </cols>
  <sheetData>
    <row r="1" spans="1:188" ht="21" x14ac:dyDescent="0.35">
      <c r="A1" s="2" t="s">
        <v>53</v>
      </c>
      <c r="B1" s="6" t="s">
        <v>66</v>
      </c>
      <c r="R1" s="3"/>
    </row>
    <row r="2" spans="1:188" ht="15.75" x14ac:dyDescent="0.25">
      <c r="A2" s="7" t="s">
        <v>48</v>
      </c>
      <c r="I2" s="1" t="str">
        <f>[1]GSVA_cur!$I$3</f>
        <v>As on 15.03.2024</v>
      </c>
    </row>
    <row r="3" spans="1:188" ht="15.75" x14ac:dyDescent="0.25">
      <c r="A3" s="7"/>
    </row>
    <row r="4" spans="1:188" ht="15.75" x14ac:dyDescent="0.25">
      <c r="A4" s="7"/>
      <c r="E4" s="8"/>
      <c r="F4" s="8" t="s">
        <v>57</v>
      </c>
    </row>
    <row r="5" spans="1:188" ht="15.75" x14ac:dyDescent="0.25">
      <c r="A5" s="9" t="s">
        <v>0</v>
      </c>
      <c r="B5" s="10" t="s">
        <v>1</v>
      </c>
      <c r="C5" s="11" t="s">
        <v>21</v>
      </c>
      <c r="D5" s="11" t="s">
        <v>22</v>
      </c>
      <c r="E5" s="11" t="s">
        <v>23</v>
      </c>
      <c r="F5" s="11" t="s">
        <v>56</v>
      </c>
      <c r="G5" s="12" t="s">
        <v>65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71</v>
      </c>
      <c r="M5" s="12" t="s">
        <v>72</v>
      </c>
      <c r="N5" s="12" t="s">
        <v>73</v>
      </c>
    </row>
    <row r="6" spans="1:188" s="1" customFormat="1" ht="15.75" x14ac:dyDescent="0.25">
      <c r="A6" s="13" t="s">
        <v>26</v>
      </c>
      <c r="B6" s="14" t="s">
        <v>2</v>
      </c>
      <c r="C6" s="15">
        <f>SUM(C7:C10)</f>
        <v>373362.66954238748</v>
      </c>
      <c r="D6" s="15">
        <f t="shared" ref="D6:E6" si="0">SUM(D7:D10)</f>
        <v>455319.58321822662</v>
      </c>
      <c r="E6" s="15">
        <f t="shared" si="0"/>
        <v>556608.74329999997</v>
      </c>
      <c r="F6" s="15">
        <f t="shared" ref="F6:M6" si="1">SUM(F7:F10)</f>
        <v>618524.59570000006</v>
      </c>
      <c r="G6" s="15">
        <f t="shared" si="1"/>
        <v>596987.46350000007</v>
      </c>
      <c r="H6" s="15">
        <f t="shared" si="1"/>
        <v>694282.46150000009</v>
      </c>
      <c r="I6" s="15">
        <f t="shared" si="1"/>
        <v>764499.04789999989</v>
      </c>
      <c r="J6" s="15">
        <f t="shared" si="1"/>
        <v>773927.18450000009</v>
      </c>
      <c r="K6" s="15">
        <f t="shared" si="1"/>
        <v>877544.9519499999</v>
      </c>
      <c r="L6" s="15">
        <f t="shared" si="1"/>
        <v>890635.22144999995</v>
      </c>
      <c r="M6" s="15">
        <f t="shared" si="1"/>
        <v>713959.18579999998</v>
      </c>
      <c r="N6" s="15">
        <f t="shared" ref="N6" si="2">SUM(N7:N10)</f>
        <v>850701.39390000002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F6" s="2"/>
    </row>
    <row r="7" spans="1:188" ht="15.75" x14ac:dyDescent="0.25">
      <c r="A7" s="16">
        <v>1.1000000000000001</v>
      </c>
      <c r="B7" s="17" t="s">
        <v>59</v>
      </c>
      <c r="C7" s="18">
        <v>204303.98912990978</v>
      </c>
      <c r="D7" s="18">
        <v>262477.875</v>
      </c>
      <c r="E7" s="18">
        <v>340577.36320000002</v>
      </c>
      <c r="F7" s="19">
        <v>380195.06680000003</v>
      </c>
      <c r="G7" s="18">
        <v>405509.5122</v>
      </c>
      <c r="H7" s="18">
        <v>439813.52789999999</v>
      </c>
      <c r="I7" s="18">
        <v>485885.58199999999</v>
      </c>
      <c r="J7" s="18">
        <v>473062.842</v>
      </c>
      <c r="K7" s="18">
        <v>477618.25540000002</v>
      </c>
      <c r="L7" s="18">
        <v>497213.92369999998</v>
      </c>
      <c r="M7" s="18">
        <v>358100.484</v>
      </c>
      <c r="N7" s="18">
        <v>488648.67479999998</v>
      </c>
      <c r="O7" s="4"/>
      <c r="P7" s="3"/>
      <c r="Q7" s="4"/>
      <c r="R7" s="4"/>
      <c r="S7" s="3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1"/>
      <c r="GD7" s="1"/>
      <c r="GE7" s="1"/>
    </row>
    <row r="8" spans="1:188" ht="15.75" x14ac:dyDescent="0.25">
      <c r="A8" s="16">
        <v>1.2</v>
      </c>
      <c r="B8" s="17" t="s">
        <v>60</v>
      </c>
      <c r="C8" s="18">
        <v>83146.601993815217</v>
      </c>
      <c r="D8" s="18">
        <v>102361.30039822657</v>
      </c>
      <c r="E8" s="18">
        <v>115312.315</v>
      </c>
      <c r="F8" s="19">
        <v>123895.56479999999</v>
      </c>
      <c r="G8" s="18">
        <v>71416.355500000005</v>
      </c>
      <c r="H8" s="18">
        <v>71576.194000000003</v>
      </c>
      <c r="I8" s="18">
        <v>94483.815000000002</v>
      </c>
      <c r="J8" s="18">
        <v>86062.474000000002</v>
      </c>
      <c r="K8" s="18">
        <v>90363.749200000006</v>
      </c>
      <c r="L8" s="18">
        <v>75003.479500000001</v>
      </c>
      <c r="M8" s="18">
        <v>78381.393200000006</v>
      </c>
      <c r="N8" s="18">
        <v>75735.947700000004</v>
      </c>
      <c r="O8" s="4"/>
      <c r="P8" s="3"/>
      <c r="Q8" s="4"/>
      <c r="R8" s="4"/>
      <c r="S8" s="3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1"/>
      <c r="GD8" s="1"/>
      <c r="GE8" s="1"/>
    </row>
    <row r="9" spans="1:188" ht="15.75" x14ac:dyDescent="0.25">
      <c r="A9" s="16">
        <v>1.3</v>
      </c>
      <c r="B9" s="17" t="s">
        <v>61</v>
      </c>
      <c r="C9" s="18">
        <v>79568.503200000006</v>
      </c>
      <c r="D9" s="18">
        <v>83502.305699999997</v>
      </c>
      <c r="E9" s="18">
        <v>93028.834199999998</v>
      </c>
      <c r="F9" s="19">
        <v>105963.8112</v>
      </c>
      <c r="G9" s="18">
        <v>110813.2966</v>
      </c>
      <c r="H9" s="18">
        <v>172532.81200000001</v>
      </c>
      <c r="I9" s="18">
        <v>173027.76120000001</v>
      </c>
      <c r="J9" s="18">
        <v>203156.03320000001</v>
      </c>
      <c r="K9" s="18">
        <v>298190.516</v>
      </c>
      <c r="L9" s="18">
        <v>306319.42320000002</v>
      </c>
      <c r="M9" s="18">
        <v>265298.16119999997</v>
      </c>
      <c r="N9" s="18">
        <v>277841.19520000002</v>
      </c>
      <c r="O9" s="4"/>
      <c r="P9" s="3"/>
      <c r="Q9" s="4"/>
      <c r="R9" s="4"/>
      <c r="S9" s="3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1"/>
      <c r="GD9" s="1"/>
      <c r="GE9" s="1"/>
    </row>
    <row r="10" spans="1:188" ht="15.75" x14ac:dyDescent="0.25">
      <c r="A10" s="16">
        <v>1.4</v>
      </c>
      <c r="B10" s="17" t="s">
        <v>62</v>
      </c>
      <c r="C10" s="18">
        <v>6343.5752186624995</v>
      </c>
      <c r="D10" s="18">
        <v>6978.1021200000005</v>
      </c>
      <c r="E10" s="18">
        <v>7690.2308999999996</v>
      </c>
      <c r="F10" s="19">
        <v>8470.1528999999991</v>
      </c>
      <c r="G10" s="18">
        <v>9248.2991999999995</v>
      </c>
      <c r="H10" s="18">
        <v>10359.927600000001</v>
      </c>
      <c r="I10" s="18">
        <v>11101.8897</v>
      </c>
      <c r="J10" s="18">
        <v>11645.835300000001</v>
      </c>
      <c r="K10" s="18">
        <v>11372.431350000001</v>
      </c>
      <c r="L10" s="18">
        <v>12098.395049999999</v>
      </c>
      <c r="M10" s="18">
        <v>12179.1474</v>
      </c>
      <c r="N10" s="18">
        <v>8475.5761999999995</v>
      </c>
      <c r="O10" s="4"/>
      <c r="P10" s="3"/>
      <c r="Q10" s="4"/>
      <c r="R10" s="4"/>
      <c r="S10" s="3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1"/>
      <c r="GD10" s="1"/>
      <c r="GE10" s="1"/>
    </row>
    <row r="11" spans="1:188" ht="15.75" x14ac:dyDescent="0.25">
      <c r="A11" s="20" t="s">
        <v>31</v>
      </c>
      <c r="B11" s="17" t="s">
        <v>3</v>
      </c>
      <c r="C11" s="18">
        <v>5659.6909999999998</v>
      </c>
      <c r="D11" s="18">
        <v>6621.0110000000004</v>
      </c>
      <c r="E11" s="18">
        <v>8005.4351999999999</v>
      </c>
      <c r="F11" s="19">
        <v>8398.2460080000001</v>
      </c>
      <c r="G11" s="18">
        <v>15900.3604</v>
      </c>
      <c r="H11" s="18">
        <v>4692.2511999999997</v>
      </c>
      <c r="I11" s="18">
        <v>6007.2780000000002</v>
      </c>
      <c r="J11" s="18">
        <v>10279.8266</v>
      </c>
      <c r="K11" s="18">
        <v>28509.473999999998</v>
      </c>
      <c r="L11" s="18">
        <v>22999.862499999999</v>
      </c>
      <c r="M11" s="18">
        <v>29854.944</v>
      </c>
      <c r="N11" s="18">
        <v>9089.8912</v>
      </c>
      <c r="O11" s="4"/>
      <c r="P11" s="3"/>
      <c r="Q11" s="4"/>
      <c r="R11" s="4"/>
      <c r="S11" s="3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1"/>
      <c r="GD11" s="1"/>
      <c r="GE11" s="1"/>
    </row>
    <row r="12" spans="1:188" ht="15.75" x14ac:dyDescent="0.25">
      <c r="A12" s="21"/>
      <c r="B12" s="22" t="s">
        <v>28</v>
      </c>
      <c r="C12" s="23">
        <f>C6+C11</f>
        <v>379022.36054238747</v>
      </c>
      <c r="D12" s="23">
        <f t="shared" ref="D12:E12" si="3">D6+D11</f>
        <v>461940.59421822662</v>
      </c>
      <c r="E12" s="23">
        <f t="shared" si="3"/>
        <v>564614.17849999992</v>
      </c>
      <c r="F12" s="23">
        <f t="shared" ref="F12:M12" si="4">F6+F11</f>
        <v>626922.84170800005</v>
      </c>
      <c r="G12" s="23">
        <f t="shared" si="4"/>
        <v>612887.82390000008</v>
      </c>
      <c r="H12" s="23">
        <f t="shared" si="4"/>
        <v>698974.71270000015</v>
      </c>
      <c r="I12" s="23">
        <f t="shared" si="4"/>
        <v>770506.32589999994</v>
      </c>
      <c r="J12" s="23">
        <f t="shared" si="4"/>
        <v>784207.01110000012</v>
      </c>
      <c r="K12" s="23">
        <f t="shared" si="4"/>
        <v>906054.42594999995</v>
      </c>
      <c r="L12" s="23">
        <f t="shared" si="4"/>
        <v>913635.08395</v>
      </c>
      <c r="M12" s="23">
        <f t="shared" si="4"/>
        <v>743814.1298</v>
      </c>
      <c r="N12" s="23">
        <f t="shared" ref="N12" si="5">N6+N11</f>
        <v>859791.28509999998</v>
      </c>
      <c r="O12" s="4"/>
      <c r="P12" s="3"/>
      <c r="Q12" s="4"/>
      <c r="R12" s="4"/>
      <c r="S12" s="3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1"/>
      <c r="GD12" s="1"/>
      <c r="GE12" s="1"/>
    </row>
    <row r="13" spans="1:188" s="1" customFormat="1" ht="15.75" x14ac:dyDescent="0.25">
      <c r="A13" s="13" t="s">
        <v>32</v>
      </c>
      <c r="B13" s="14" t="s">
        <v>4</v>
      </c>
      <c r="C13" s="15">
        <v>15122.336534966214</v>
      </c>
      <c r="D13" s="15">
        <v>19399.906467485216</v>
      </c>
      <c r="E13" s="15">
        <v>16831.072700000001</v>
      </c>
      <c r="F13" s="15">
        <v>24062.168700000002</v>
      </c>
      <c r="G13" s="15">
        <v>26432.182000000001</v>
      </c>
      <c r="H13" s="15">
        <v>30403.088800000001</v>
      </c>
      <c r="I13" s="15">
        <v>31859.096399999999</v>
      </c>
      <c r="J13" s="15">
        <v>34357.234900000003</v>
      </c>
      <c r="K13" s="15">
        <v>32504.234400000001</v>
      </c>
      <c r="L13" s="15">
        <v>26177.378400000001</v>
      </c>
      <c r="M13" s="15">
        <v>27524.338</v>
      </c>
      <c r="N13" s="15">
        <v>28517.643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F13" s="2"/>
    </row>
    <row r="14" spans="1:188" ht="30" x14ac:dyDescent="0.25">
      <c r="A14" s="20" t="s">
        <v>33</v>
      </c>
      <c r="B14" s="17" t="s">
        <v>5</v>
      </c>
      <c r="C14" s="24">
        <v>29545.325000000001</v>
      </c>
      <c r="D14" s="24">
        <v>33795.038</v>
      </c>
      <c r="E14" s="24">
        <v>34633.352400000003</v>
      </c>
      <c r="F14" s="24">
        <v>38362.948000000004</v>
      </c>
      <c r="G14" s="15">
        <v>36164.741600000001</v>
      </c>
      <c r="H14" s="15">
        <v>39505.478000000003</v>
      </c>
      <c r="I14" s="15">
        <v>51648.801599999999</v>
      </c>
      <c r="J14" s="15">
        <v>53692.07</v>
      </c>
      <c r="K14" s="15">
        <v>57393.872000000003</v>
      </c>
      <c r="L14" s="15">
        <v>59127.388200000001</v>
      </c>
      <c r="M14" s="15">
        <v>69155.121500000008</v>
      </c>
      <c r="N14" s="15">
        <v>77248.059399999998</v>
      </c>
      <c r="O14" s="4"/>
      <c r="P14" s="3"/>
      <c r="Q14" s="4"/>
      <c r="R14" s="4"/>
      <c r="S14" s="3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3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3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3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1"/>
      <c r="GD14" s="1"/>
      <c r="GE14" s="1"/>
    </row>
    <row r="15" spans="1:188" ht="15.75" x14ac:dyDescent="0.25">
      <c r="A15" s="20" t="s">
        <v>34</v>
      </c>
      <c r="B15" s="17" t="s">
        <v>6</v>
      </c>
      <c r="C15" s="24">
        <v>105135.141</v>
      </c>
      <c r="D15" s="24">
        <v>113744.47165224994</v>
      </c>
      <c r="E15" s="24">
        <v>117861.5675</v>
      </c>
      <c r="F15" s="24">
        <v>135297.0675</v>
      </c>
      <c r="G15" s="15">
        <v>157865.2942</v>
      </c>
      <c r="H15" s="15">
        <v>181175.67050000001</v>
      </c>
      <c r="I15" s="15">
        <v>216322.79939999999</v>
      </c>
      <c r="J15" s="15">
        <v>216496.37100000001</v>
      </c>
      <c r="K15" s="15">
        <v>216429.9816</v>
      </c>
      <c r="L15" s="15">
        <v>201688.52849999999</v>
      </c>
      <c r="M15" s="15">
        <v>255440.12299999999</v>
      </c>
      <c r="N15" s="15">
        <v>308466.75199999998</v>
      </c>
      <c r="O15" s="4"/>
      <c r="P15" s="3"/>
      <c r="Q15" s="4"/>
      <c r="R15" s="4"/>
      <c r="S15" s="3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3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3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3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1"/>
      <c r="GD15" s="1"/>
      <c r="GE15" s="1"/>
    </row>
    <row r="16" spans="1:188" ht="15.75" x14ac:dyDescent="0.25">
      <c r="A16" s="21"/>
      <c r="B16" s="22" t="s">
        <v>29</v>
      </c>
      <c r="C16" s="23">
        <f>+C13+C14+C15</f>
        <v>149802.80253496621</v>
      </c>
      <c r="D16" s="23">
        <f t="shared" ref="D16:E16" si="6">+D13+D14+D15</f>
        <v>166939.41611973516</v>
      </c>
      <c r="E16" s="23">
        <f t="shared" si="6"/>
        <v>169325.9926</v>
      </c>
      <c r="F16" s="23">
        <f t="shared" ref="F16:J16" si="7">+F13+F14+F15</f>
        <v>197722.18420000002</v>
      </c>
      <c r="G16" s="23">
        <f t="shared" si="7"/>
        <v>220462.21780000001</v>
      </c>
      <c r="H16" s="23">
        <f t="shared" si="7"/>
        <v>251084.23730000001</v>
      </c>
      <c r="I16" s="23">
        <f t="shared" si="7"/>
        <v>299830.6974</v>
      </c>
      <c r="J16" s="23">
        <f t="shared" si="7"/>
        <v>304545.67590000003</v>
      </c>
      <c r="K16" s="23">
        <f t="shared" ref="K16" si="8">+K13+K14+K15</f>
        <v>306328.08799999999</v>
      </c>
      <c r="L16" s="23">
        <f t="shared" ref="L16:M16" si="9">+L13+L14+L15</f>
        <v>286993.29509999999</v>
      </c>
      <c r="M16" s="23">
        <f t="shared" si="9"/>
        <v>352119.58250000002</v>
      </c>
      <c r="N16" s="23">
        <f t="shared" ref="N16" si="10">+N13+N14+N15</f>
        <v>414232.45439999999</v>
      </c>
      <c r="O16" s="4"/>
      <c r="P16" s="3"/>
      <c r="Q16" s="4"/>
      <c r="R16" s="4"/>
      <c r="S16" s="3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3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3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3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1"/>
      <c r="GD16" s="1"/>
      <c r="GE16" s="1"/>
    </row>
    <row r="17" spans="1:188" s="1" customFormat="1" ht="15.75" x14ac:dyDescent="0.25">
      <c r="A17" s="13" t="s">
        <v>35</v>
      </c>
      <c r="B17" s="14" t="s">
        <v>7</v>
      </c>
      <c r="C17" s="15">
        <f>C18+C19</f>
        <v>105152.389</v>
      </c>
      <c r="D17" s="15">
        <f t="shared" ref="D17:J17" si="11">D18+D19</f>
        <v>124506.19600000001</v>
      </c>
      <c r="E17" s="15">
        <f t="shared" si="11"/>
        <v>129374.1731</v>
      </c>
      <c r="F17" s="15">
        <f t="shared" si="11"/>
        <v>148614.95689999999</v>
      </c>
      <c r="G17" s="15">
        <f t="shared" si="11"/>
        <v>176008.34520000001</v>
      </c>
      <c r="H17" s="15">
        <f t="shared" si="11"/>
        <v>199430.856</v>
      </c>
      <c r="I17" s="15">
        <f t="shared" si="11"/>
        <v>240986.70899999997</v>
      </c>
      <c r="J17" s="15">
        <f t="shared" si="11"/>
        <v>289172.51370000001</v>
      </c>
      <c r="K17" s="15">
        <f t="shared" ref="K17" si="12">K18+K19</f>
        <v>330315.81509999995</v>
      </c>
      <c r="L17" s="15">
        <f t="shared" ref="L17:M17" si="13">L18+L19</f>
        <v>319563.761</v>
      </c>
      <c r="M17" s="15">
        <f t="shared" si="13"/>
        <v>252154.3425</v>
      </c>
      <c r="N17" s="15">
        <f t="shared" ref="N17" si="14">N18+N19</f>
        <v>315120.22369999997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F17" s="2"/>
    </row>
    <row r="18" spans="1:188" ht="15.75" x14ac:dyDescent="0.25">
      <c r="A18" s="16">
        <v>6.1</v>
      </c>
      <c r="B18" s="17" t="s">
        <v>8</v>
      </c>
      <c r="C18" s="24">
        <v>100064.122</v>
      </c>
      <c r="D18" s="24">
        <v>118794.774</v>
      </c>
      <c r="E18" s="24">
        <v>123498.36109999999</v>
      </c>
      <c r="F18" s="24">
        <v>142438.81289999999</v>
      </c>
      <c r="G18" s="15">
        <v>169266.45</v>
      </c>
      <c r="H18" s="15">
        <v>191893.416</v>
      </c>
      <c r="I18" s="15">
        <v>232645.68539999999</v>
      </c>
      <c r="J18" s="15">
        <v>279628.61849999998</v>
      </c>
      <c r="K18" s="15">
        <v>319718.49209999997</v>
      </c>
      <c r="L18" s="15">
        <v>314696.15100000001</v>
      </c>
      <c r="M18" s="15">
        <v>244684.23749999999</v>
      </c>
      <c r="N18" s="15">
        <v>302143.43</v>
      </c>
      <c r="O18" s="4"/>
      <c r="P18" s="3"/>
      <c r="Q18" s="4"/>
      <c r="R18" s="4"/>
      <c r="S18" s="3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1"/>
      <c r="GD18" s="1"/>
      <c r="GE18" s="1"/>
    </row>
    <row r="19" spans="1:188" ht="15.75" x14ac:dyDescent="0.25">
      <c r="A19" s="16">
        <v>6.2</v>
      </c>
      <c r="B19" s="17" t="s">
        <v>9</v>
      </c>
      <c r="C19" s="24">
        <v>5088.2669999999998</v>
      </c>
      <c r="D19" s="24">
        <v>5711.4219999999996</v>
      </c>
      <c r="E19" s="24">
        <v>5875.8119999999999</v>
      </c>
      <c r="F19" s="24">
        <v>6176.1440000000002</v>
      </c>
      <c r="G19" s="15">
        <v>6741.8951999999999</v>
      </c>
      <c r="H19" s="15">
        <v>7537.44</v>
      </c>
      <c r="I19" s="15">
        <v>8341.0236000000004</v>
      </c>
      <c r="J19" s="15">
        <v>9543.8952000000008</v>
      </c>
      <c r="K19" s="15">
        <v>10597.323</v>
      </c>
      <c r="L19" s="15">
        <v>4867.6099999999997</v>
      </c>
      <c r="M19" s="15">
        <v>7470.1049999999996</v>
      </c>
      <c r="N19" s="15">
        <v>12976.7937</v>
      </c>
      <c r="O19" s="4"/>
      <c r="P19" s="3"/>
      <c r="Q19" s="4"/>
      <c r="R19" s="4"/>
      <c r="S19" s="3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1"/>
      <c r="GD19" s="1"/>
      <c r="GE19" s="1"/>
    </row>
    <row r="20" spans="1:188" s="1" customFormat="1" ht="30" x14ac:dyDescent="0.25">
      <c r="A20" s="25" t="s">
        <v>36</v>
      </c>
      <c r="B20" s="26" t="s">
        <v>10</v>
      </c>
      <c r="C20" s="15">
        <f>SUM(C21:C27)</f>
        <v>57817.665999999997</v>
      </c>
      <c r="D20" s="15">
        <f t="shared" ref="D20:E20" si="15">SUM(D21:D27)</f>
        <v>63550.0285</v>
      </c>
      <c r="E20" s="15">
        <f t="shared" si="15"/>
        <v>71190.373699999996</v>
      </c>
      <c r="F20" s="15">
        <f t="shared" ref="F20:M20" si="16">SUM(F21:F27)</f>
        <v>82644.819900000002</v>
      </c>
      <c r="G20" s="15">
        <f t="shared" si="16"/>
        <v>92988.453000000009</v>
      </c>
      <c r="H20" s="15">
        <f t="shared" si="16"/>
        <v>101064.63860000001</v>
      </c>
      <c r="I20" s="15">
        <f t="shared" si="16"/>
        <v>108401.6014</v>
      </c>
      <c r="J20" s="15">
        <f t="shared" si="16"/>
        <v>120877.65820000001</v>
      </c>
      <c r="K20" s="15">
        <f t="shared" si="16"/>
        <v>121562.4777</v>
      </c>
      <c r="L20" s="15">
        <f t="shared" si="16"/>
        <v>115277.25159999999</v>
      </c>
      <c r="M20" s="15">
        <f t="shared" si="16"/>
        <v>156472.28479999999</v>
      </c>
      <c r="N20" s="15">
        <f t="shared" ref="N20" si="17">SUM(N21:N27)</f>
        <v>181322.84359999999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F20" s="2"/>
    </row>
    <row r="21" spans="1:188" ht="15.75" x14ac:dyDescent="0.25">
      <c r="A21" s="16">
        <v>7.1</v>
      </c>
      <c r="B21" s="17" t="s">
        <v>11</v>
      </c>
      <c r="C21" s="24">
        <v>378</v>
      </c>
      <c r="D21" s="24">
        <v>452</v>
      </c>
      <c r="E21" s="24">
        <v>285</v>
      </c>
      <c r="F21" s="24">
        <v>362</v>
      </c>
      <c r="G21" s="15">
        <v>421</v>
      </c>
      <c r="H21" s="15">
        <v>354</v>
      </c>
      <c r="I21" s="15">
        <v>363</v>
      </c>
      <c r="J21" s="15">
        <v>216</v>
      </c>
      <c r="K21" s="15">
        <v>269</v>
      </c>
      <c r="L21" s="15">
        <v>315</v>
      </c>
      <c r="M21" s="15">
        <v>635</v>
      </c>
      <c r="N21" s="15">
        <v>717</v>
      </c>
      <c r="O21" s="4"/>
      <c r="P21" s="3"/>
      <c r="Q21" s="4"/>
      <c r="R21" s="4"/>
      <c r="S21" s="3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1"/>
      <c r="GD21" s="1"/>
      <c r="GE21" s="1"/>
    </row>
    <row r="22" spans="1:188" ht="15.75" x14ac:dyDescent="0.25">
      <c r="A22" s="16">
        <v>7.2</v>
      </c>
      <c r="B22" s="17" t="s">
        <v>12</v>
      </c>
      <c r="C22" s="24">
        <v>32071.514999999999</v>
      </c>
      <c r="D22" s="24">
        <v>36447.232300000003</v>
      </c>
      <c r="E22" s="24">
        <v>34417.152000000002</v>
      </c>
      <c r="F22" s="24">
        <v>41302.275300000001</v>
      </c>
      <c r="G22" s="15">
        <v>45749.413999999997</v>
      </c>
      <c r="H22" s="15">
        <v>50463.965199999999</v>
      </c>
      <c r="I22" s="15">
        <v>57129.434999999998</v>
      </c>
      <c r="J22" s="15">
        <v>69937.6685</v>
      </c>
      <c r="K22" s="15">
        <v>74552.621700000003</v>
      </c>
      <c r="L22" s="15">
        <v>54427.565399999999</v>
      </c>
      <c r="M22" s="15">
        <v>84264.212400000004</v>
      </c>
      <c r="N22" s="15">
        <v>95351.567999999999</v>
      </c>
      <c r="O22" s="4"/>
      <c r="P22" s="3"/>
      <c r="Q22" s="4"/>
      <c r="R22" s="4"/>
      <c r="S22" s="3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1"/>
      <c r="GD22" s="1"/>
      <c r="GE22" s="1"/>
    </row>
    <row r="23" spans="1:188" ht="15.75" x14ac:dyDescent="0.25">
      <c r="A23" s="16">
        <v>7.3</v>
      </c>
      <c r="B23" s="17" t="s">
        <v>13</v>
      </c>
      <c r="C23" s="24">
        <v>1319.3167000000001</v>
      </c>
      <c r="D23" s="24">
        <v>689.71</v>
      </c>
      <c r="E23" s="24">
        <v>466.18880000000001</v>
      </c>
      <c r="F23" s="24">
        <v>569.32590000000005</v>
      </c>
      <c r="G23" s="15">
        <v>606.39</v>
      </c>
      <c r="H23" s="15">
        <v>717.40359999999998</v>
      </c>
      <c r="I23" s="15">
        <v>591.29999999999995</v>
      </c>
      <c r="J23" s="15">
        <v>1007.104</v>
      </c>
      <c r="K23" s="15">
        <v>1006.3634</v>
      </c>
      <c r="L23" s="15">
        <v>1345.8145999999999</v>
      </c>
      <c r="M23" s="15">
        <v>2217.0641999999998</v>
      </c>
      <c r="N23" s="15">
        <v>3167.4960000000001</v>
      </c>
      <c r="O23" s="4"/>
      <c r="P23" s="3"/>
      <c r="Q23" s="4"/>
      <c r="R23" s="4"/>
      <c r="S23" s="3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1"/>
      <c r="GD23" s="1"/>
      <c r="GE23" s="1"/>
    </row>
    <row r="24" spans="1:188" ht="15.75" x14ac:dyDescent="0.25">
      <c r="A24" s="16">
        <v>7.4</v>
      </c>
      <c r="B24" s="17" t="s">
        <v>14</v>
      </c>
      <c r="C24" s="24">
        <v>937.02030000000002</v>
      </c>
      <c r="D24" s="24">
        <v>1743.981</v>
      </c>
      <c r="E24" s="24">
        <v>1514.8671999999999</v>
      </c>
      <c r="F24" s="24">
        <v>2420.3751000000002</v>
      </c>
      <c r="G24" s="15">
        <v>1015.58</v>
      </c>
      <c r="H24" s="15">
        <v>1211.7904000000001</v>
      </c>
      <c r="I24" s="15">
        <v>1364.9175</v>
      </c>
      <c r="J24" s="15">
        <v>714.02099999999996</v>
      </c>
      <c r="K24" s="15">
        <v>1273.2171000000001</v>
      </c>
      <c r="L24" s="15">
        <v>1039.9921999999999</v>
      </c>
      <c r="M24" s="15">
        <v>1215.4914000000001</v>
      </c>
      <c r="N24" s="15">
        <v>1502.568</v>
      </c>
      <c r="O24" s="4"/>
      <c r="P24" s="3"/>
      <c r="Q24" s="4"/>
      <c r="R24" s="4"/>
      <c r="S24" s="3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1"/>
      <c r="GD24" s="1"/>
      <c r="GE24" s="1"/>
    </row>
    <row r="25" spans="1:188" ht="15.75" x14ac:dyDescent="0.25">
      <c r="A25" s="16">
        <v>7.5</v>
      </c>
      <c r="B25" s="17" t="s">
        <v>15</v>
      </c>
      <c r="C25" s="24">
        <v>0</v>
      </c>
      <c r="D25" s="24">
        <v>0</v>
      </c>
      <c r="E25" s="24">
        <v>0</v>
      </c>
      <c r="F25" s="24">
        <v>0</v>
      </c>
      <c r="G25" s="15">
        <v>0</v>
      </c>
      <c r="H25" s="15">
        <v>3309.7271999999998</v>
      </c>
      <c r="I25" s="15">
        <v>3388.1489999999999</v>
      </c>
      <c r="J25" s="15">
        <v>4050.0529999999999</v>
      </c>
      <c r="K25" s="15">
        <v>4096.3519999999999</v>
      </c>
      <c r="L25" s="15">
        <v>1033.1307999999999</v>
      </c>
      <c r="M25" s="15">
        <v>1600.9392</v>
      </c>
      <c r="N25" s="15">
        <v>3593.5680000000002</v>
      </c>
      <c r="O25" s="4"/>
      <c r="P25" s="3"/>
      <c r="Q25" s="4"/>
      <c r="R25" s="4"/>
      <c r="S25" s="3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1"/>
      <c r="GD25" s="1"/>
      <c r="GE25" s="1"/>
    </row>
    <row r="26" spans="1:188" ht="15.75" x14ac:dyDescent="0.25">
      <c r="A26" s="16">
        <v>7.6</v>
      </c>
      <c r="B26" s="17" t="s">
        <v>16</v>
      </c>
      <c r="C26" s="24">
        <v>62.659799999999997</v>
      </c>
      <c r="D26" s="24">
        <v>97.353200000000001</v>
      </c>
      <c r="E26" s="24">
        <v>80.165700000000001</v>
      </c>
      <c r="F26" s="24">
        <v>96.843599999999995</v>
      </c>
      <c r="G26" s="15">
        <v>97.069000000000003</v>
      </c>
      <c r="H26" s="15">
        <v>117.7522</v>
      </c>
      <c r="I26" s="15">
        <v>68.799899999999994</v>
      </c>
      <c r="J26" s="15">
        <v>268.81169999999997</v>
      </c>
      <c r="K26" s="15">
        <v>152.92349999999999</v>
      </c>
      <c r="L26" s="15">
        <v>87.832800000000006</v>
      </c>
      <c r="M26" s="15">
        <v>131.57759999999999</v>
      </c>
      <c r="N26" s="15">
        <v>131.64359999999999</v>
      </c>
      <c r="O26" s="4"/>
      <c r="P26" s="3"/>
      <c r="Q26" s="4"/>
      <c r="R26" s="4"/>
      <c r="S26" s="3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1"/>
      <c r="GD26" s="1"/>
      <c r="GE26" s="1"/>
    </row>
    <row r="27" spans="1:188" ht="30" x14ac:dyDescent="0.25">
      <c r="A27" s="16">
        <v>7.7</v>
      </c>
      <c r="B27" s="17" t="s">
        <v>17</v>
      </c>
      <c r="C27" s="24">
        <v>23049.154200000001</v>
      </c>
      <c r="D27" s="24">
        <v>24119.752</v>
      </c>
      <c r="E27" s="24">
        <v>34427</v>
      </c>
      <c r="F27" s="24">
        <v>37894</v>
      </c>
      <c r="G27" s="15">
        <v>45099</v>
      </c>
      <c r="H27" s="15">
        <v>44890</v>
      </c>
      <c r="I27" s="15">
        <v>45496</v>
      </c>
      <c r="J27" s="15">
        <v>44684</v>
      </c>
      <c r="K27" s="15">
        <v>40212</v>
      </c>
      <c r="L27" s="15">
        <v>57027.915800000002</v>
      </c>
      <c r="M27" s="15">
        <v>66408</v>
      </c>
      <c r="N27" s="15">
        <v>76859</v>
      </c>
      <c r="O27" s="4"/>
      <c r="P27" s="3"/>
      <c r="Q27" s="4"/>
      <c r="R27" s="4"/>
      <c r="S27" s="3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1"/>
      <c r="GD27" s="1"/>
      <c r="GE27" s="1"/>
    </row>
    <row r="28" spans="1:188" ht="15.75" x14ac:dyDescent="0.25">
      <c r="A28" s="20" t="s">
        <v>37</v>
      </c>
      <c r="B28" s="17" t="s">
        <v>18</v>
      </c>
      <c r="C28" s="24">
        <v>47701</v>
      </c>
      <c r="D28" s="24">
        <v>53134</v>
      </c>
      <c r="E28" s="24">
        <v>57079</v>
      </c>
      <c r="F28" s="24">
        <v>51073</v>
      </c>
      <c r="G28" s="15">
        <v>54369</v>
      </c>
      <c r="H28" s="15">
        <v>53975</v>
      </c>
      <c r="I28" s="15">
        <v>61020</v>
      </c>
      <c r="J28" s="15">
        <v>70159</v>
      </c>
      <c r="K28" s="15">
        <v>70710</v>
      </c>
      <c r="L28" s="15">
        <v>88026</v>
      </c>
      <c r="M28" s="15">
        <v>192822</v>
      </c>
      <c r="N28" s="15">
        <v>205257</v>
      </c>
      <c r="O28" s="4"/>
      <c r="P28" s="3"/>
      <c r="Q28" s="4"/>
      <c r="R28" s="4"/>
      <c r="S28" s="3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1"/>
      <c r="GD28" s="1"/>
      <c r="GE28" s="1"/>
    </row>
    <row r="29" spans="1:188" ht="30" x14ac:dyDescent="0.25">
      <c r="A29" s="20" t="s">
        <v>38</v>
      </c>
      <c r="B29" s="17" t="s">
        <v>19</v>
      </c>
      <c r="C29" s="24">
        <v>129295.8744</v>
      </c>
      <c r="D29" s="24">
        <v>139145.52249999999</v>
      </c>
      <c r="E29" s="24">
        <v>147985.80720000001</v>
      </c>
      <c r="F29" s="24">
        <v>156824.37400000001</v>
      </c>
      <c r="G29" s="15">
        <v>155184.14170000001</v>
      </c>
      <c r="H29" s="15">
        <v>160603.8941</v>
      </c>
      <c r="I29" s="15">
        <v>166221.65239999999</v>
      </c>
      <c r="J29" s="15">
        <v>177441.70559999999</v>
      </c>
      <c r="K29" s="15">
        <v>174132.46030000001</v>
      </c>
      <c r="L29" s="15">
        <v>177211.2666</v>
      </c>
      <c r="M29" s="15">
        <v>194573.1942</v>
      </c>
      <c r="N29" s="15">
        <v>207008.13879999999</v>
      </c>
      <c r="O29" s="4"/>
      <c r="P29" s="3"/>
      <c r="Q29" s="4"/>
      <c r="R29" s="4"/>
      <c r="S29" s="3"/>
      <c r="T29" s="5"/>
      <c r="U29" s="5"/>
      <c r="V29" s="5"/>
      <c r="W29" s="5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1"/>
      <c r="GD29" s="1"/>
      <c r="GE29" s="1"/>
    </row>
    <row r="30" spans="1:188" ht="15.75" x14ac:dyDescent="0.25">
      <c r="A30" s="20" t="s">
        <v>39</v>
      </c>
      <c r="B30" s="17" t="s">
        <v>54</v>
      </c>
      <c r="C30" s="24">
        <v>182188</v>
      </c>
      <c r="D30" s="24">
        <v>195575</v>
      </c>
      <c r="E30" s="24">
        <v>264724</v>
      </c>
      <c r="F30" s="24">
        <v>308021</v>
      </c>
      <c r="G30" s="15">
        <v>352888</v>
      </c>
      <c r="H30" s="15">
        <v>376398</v>
      </c>
      <c r="I30" s="15">
        <v>415226</v>
      </c>
      <c r="J30" s="15">
        <v>501413</v>
      </c>
      <c r="K30" s="15">
        <v>525433</v>
      </c>
      <c r="L30" s="15">
        <v>503411</v>
      </c>
      <c r="M30" s="15">
        <v>500458</v>
      </c>
      <c r="N30" s="15">
        <v>561909</v>
      </c>
      <c r="O30" s="4"/>
      <c r="P30" s="3"/>
      <c r="Q30" s="4"/>
      <c r="R30" s="4"/>
      <c r="S30" s="3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1"/>
      <c r="GD30" s="1"/>
      <c r="GE30" s="1"/>
    </row>
    <row r="31" spans="1:188" ht="15.75" x14ac:dyDescent="0.25">
      <c r="A31" s="20" t="s">
        <v>40</v>
      </c>
      <c r="B31" s="17" t="s">
        <v>20</v>
      </c>
      <c r="C31" s="24">
        <v>155696.34359999999</v>
      </c>
      <c r="D31" s="24">
        <v>196428.20800000001</v>
      </c>
      <c r="E31" s="24">
        <v>237768.1152</v>
      </c>
      <c r="F31" s="24">
        <v>252570.8322</v>
      </c>
      <c r="G31" s="15">
        <v>262444.95799999998</v>
      </c>
      <c r="H31" s="15">
        <v>283075.94</v>
      </c>
      <c r="I31" s="15">
        <v>313781.08189999999</v>
      </c>
      <c r="J31" s="15">
        <v>344797.92599999998</v>
      </c>
      <c r="K31" s="15">
        <v>427716.44630000001</v>
      </c>
      <c r="L31" s="15">
        <v>460441.05359999998</v>
      </c>
      <c r="M31" s="15">
        <v>580491.19700000004</v>
      </c>
      <c r="N31" s="15">
        <v>659692.2108</v>
      </c>
      <c r="O31" s="4"/>
      <c r="P31" s="3"/>
      <c r="Q31" s="4"/>
      <c r="R31" s="4"/>
      <c r="S31" s="3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1"/>
      <c r="GD31" s="1"/>
      <c r="GE31" s="1"/>
    </row>
    <row r="32" spans="1:188" ht="15.75" x14ac:dyDescent="0.25">
      <c r="A32" s="21"/>
      <c r="B32" s="22" t="s">
        <v>30</v>
      </c>
      <c r="C32" s="23">
        <f>C17+C20+C28+C29+C30+C31</f>
        <v>677851.27300000004</v>
      </c>
      <c r="D32" s="23">
        <f t="shared" ref="D32:E32" si="18">D17+D20+D28+D29+D30+D31</f>
        <v>772338.95499999996</v>
      </c>
      <c r="E32" s="23">
        <f t="shared" si="18"/>
        <v>908121.46920000005</v>
      </c>
      <c r="F32" s="23">
        <f t="shared" ref="F32:H32" si="19">F17+F20+F28+F29+F30+F31</f>
        <v>999748.98300000001</v>
      </c>
      <c r="G32" s="23">
        <f t="shared" si="19"/>
        <v>1093882.8979</v>
      </c>
      <c r="H32" s="23">
        <f t="shared" si="19"/>
        <v>1174548.3287</v>
      </c>
      <c r="I32" s="23">
        <f t="shared" ref="I32:J32" si="20">I17+I20+I28+I29+I30+I31</f>
        <v>1305637.0447</v>
      </c>
      <c r="J32" s="23">
        <f t="shared" si="20"/>
        <v>1503861.8034999999</v>
      </c>
      <c r="K32" s="23">
        <f t="shared" ref="K32" si="21">K17+K20+K28+K29+K30+K31</f>
        <v>1649870.1993999998</v>
      </c>
      <c r="L32" s="23">
        <f t="shared" ref="L32:M32" si="22">L17+L20+L28+L29+L30+L31</f>
        <v>1663930.3328</v>
      </c>
      <c r="M32" s="23">
        <f t="shared" si="22"/>
        <v>1876971.0185000002</v>
      </c>
      <c r="N32" s="23">
        <f t="shared" ref="N32" si="23">N17+N20+N28+N29+N30+N31</f>
        <v>2130309.4169000001</v>
      </c>
      <c r="O32" s="4"/>
      <c r="P32" s="3"/>
      <c r="Q32" s="4"/>
      <c r="R32" s="4"/>
      <c r="S32" s="3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1"/>
      <c r="GD32" s="1"/>
      <c r="GE32" s="1"/>
    </row>
    <row r="33" spans="1:188" s="1" customFormat="1" ht="15.75" x14ac:dyDescent="0.25">
      <c r="A33" s="27" t="s">
        <v>27</v>
      </c>
      <c r="B33" s="28" t="s">
        <v>41</v>
      </c>
      <c r="C33" s="29">
        <f>C6+C11+C13+C14+C15+C17+C20+C28+C29+C30+C31</f>
        <v>1206676.4360773538</v>
      </c>
      <c r="D33" s="29">
        <f>D6+D11+D13+D14+D15+D17+D20+D28+D29+D30+D31</f>
        <v>1401218.9653379619</v>
      </c>
      <c r="E33" s="29">
        <f>E6+E11+E13+E14+E15+E17+E20+E28+E29+E30+E31</f>
        <v>1642061.6403000001</v>
      </c>
      <c r="F33" s="29">
        <f>F6+F11+F13+F14+F15+F17+F20+F28+F29+F30+F31</f>
        <v>1824394.0089080001</v>
      </c>
      <c r="G33" s="29">
        <f t="shared" ref="G33:H33" si="24">G6+G11+G13+G14+G15+G17+G20+G28+G29+G30+G31</f>
        <v>1927232.9396000002</v>
      </c>
      <c r="H33" s="29">
        <f t="shared" si="24"/>
        <v>2124607.2787000001</v>
      </c>
      <c r="I33" s="29">
        <f t="shared" ref="I33:J33" si="25">I6+I11+I13+I14+I15+I17+I20+I28+I29+I30+I31</f>
        <v>2375974.068</v>
      </c>
      <c r="J33" s="29">
        <f t="shared" si="25"/>
        <v>2592614.4905000003</v>
      </c>
      <c r="K33" s="29">
        <f t="shared" ref="K33" si="26">K6+K11+K13+K14+K15+K17+K20+K28+K29+K30+K31</f>
        <v>2862252.7133499999</v>
      </c>
      <c r="L33" s="29">
        <f t="shared" ref="L33:M33" si="27">L6+L11+L13+L14+L15+L17+L20+L28+L29+L30+L31</f>
        <v>2864558.7118500005</v>
      </c>
      <c r="M33" s="29">
        <f t="shared" si="27"/>
        <v>2972904.7308000005</v>
      </c>
      <c r="N33" s="29">
        <f t="shared" ref="N33" si="28">N6+N11+N13+N14+N15+N17+N20+N28+N29+N30+N31</f>
        <v>3404333.1564000002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F33" s="2"/>
    </row>
    <row r="34" spans="1:188" ht="15.75" x14ac:dyDescent="0.25">
      <c r="A34" s="30" t="s">
        <v>43</v>
      </c>
      <c r="B34" s="31" t="s">
        <v>25</v>
      </c>
      <c r="C34" s="24">
        <v>38290</v>
      </c>
      <c r="D34" s="24">
        <v>44596</v>
      </c>
      <c r="E34" s="24">
        <v>50411</v>
      </c>
      <c r="F34" s="24">
        <v>53049</v>
      </c>
      <c r="G34" s="15">
        <v>60279</v>
      </c>
      <c r="H34" s="15">
        <v>70061</v>
      </c>
      <c r="I34" s="15">
        <v>84054</v>
      </c>
      <c r="J34" s="15">
        <v>101096</v>
      </c>
      <c r="K34" s="15">
        <v>130670</v>
      </c>
      <c r="L34" s="15">
        <v>159456</v>
      </c>
      <c r="M34" s="15">
        <v>197122</v>
      </c>
      <c r="N34" s="15">
        <v>204378</v>
      </c>
      <c r="O34" s="4"/>
      <c r="P34" s="3"/>
      <c r="Q34" s="4"/>
      <c r="R34" s="4"/>
      <c r="S34" s="3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</row>
    <row r="35" spans="1:188" ht="15.75" x14ac:dyDescent="0.25">
      <c r="A35" s="30" t="s">
        <v>44</v>
      </c>
      <c r="B35" s="31" t="s">
        <v>24</v>
      </c>
      <c r="C35" s="24">
        <v>27290</v>
      </c>
      <c r="D35" s="24">
        <v>33688</v>
      </c>
      <c r="E35" s="24">
        <v>31300</v>
      </c>
      <c r="F35" s="24">
        <v>37376</v>
      </c>
      <c r="G35" s="15">
        <v>35117</v>
      </c>
      <c r="H35" s="15">
        <v>22423</v>
      </c>
      <c r="I35" s="15">
        <v>20732</v>
      </c>
      <c r="J35" s="15">
        <v>40968</v>
      </c>
      <c r="K35" s="15">
        <v>21336</v>
      </c>
      <c r="L35" s="15">
        <v>40851</v>
      </c>
      <c r="M35" s="15">
        <v>66197</v>
      </c>
      <c r="N35" s="15">
        <v>44413.882467029995</v>
      </c>
      <c r="O35" s="4"/>
      <c r="P35" s="3"/>
      <c r="Q35" s="4"/>
      <c r="R35" s="4"/>
      <c r="S35" s="3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</row>
    <row r="36" spans="1:188" ht="15.75" x14ac:dyDescent="0.25">
      <c r="A36" s="32" t="s">
        <v>45</v>
      </c>
      <c r="B36" s="33" t="s">
        <v>55</v>
      </c>
      <c r="C36" s="23">
        <f>C33+C34-C35</f>
        <v>1217676.4360773538</v>
      </c>
      <c r="D36" s="23">
        <f t="shared" ref="D36:E36" si="29">D33+D34-D35</f>
        <v>1412126.9653379619</v>
      </c>
      <c r="E36" s="23">
        <f t="shared" si="29"/>
        <v>1661172.6403000001</v>
      </c>
      <c r="F36" s="23">
        <f t="shared" ref="F36:M36" si="30">F33+F34-F35</f>
        <v>1840067.0089080001</v>
      </c>
      <c r="G36" s="23">
        <f t="shared" si="30"/>
        <v>1952394.9396000002</v>
      </c>
      <c r="H36" s="23">
        <f t="shared" si="30"/>
        <v>2172245.2787000001</v>
      </c>
      <c r="I36" s="23">
        <f t="shared" si="30"/>
        <v>2439296.068</v>
      </c>
      <c r="J36" s="23">
        <f t="shared" si="30"/>
        <v>2652742.4905000003</v>
      </c>
      <c r="K36" s="23">
        <f t="shared" si="30"/>
        <v>2971586.7133499999</v>
      </c>
      <c r="L36" s="23">
        <f t="shared" si="30"/>
        <v>2983163.7118500005</v>
      </c>
      <c r="M36" s="23">
        <f t="shared" si="30"/>
        <v>3103829.7308000005</v>
      </c>
      <c r="N36" s="23">
        <f t="shared" ref="N36" si="31">N33+N34-N35</f>
        <v>3564297.2739329701</v>
      </c>
      <c r="O36" s="4"/>
      <c r="P36" s="3"/>
      <c r="Q36" s="4"/>
      <c r="R36" s="4"/>
      <c r="S36" s="3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</row>
    <row r="37" spans="1:188" ht="15.75" x14ac:dyDescent="0.25">
      <c r="A37" s="30" t="s">
        <v>46</v>
      </c>
      <c r="B37" s="31" t="s">
        <v>42</v>
      </c>
      <c r="C37" s="11">
        <v>19910</v>
      </c>
      <c r="D37" s="11">
        <v>20120</v>
      </c>
      <c r="E37" s="24">
        <v>20340</v>
      </c>
      <c r="F37" s="24">
        <v>20550</v>
      </c>
      <c r="G37" s="15">
        <v>20770</v>
      </c>
      <c r="H37" s="15">
        <v>20990</v>
      </c>
      <c r="I37" s="15">
        <v>21220</v>
      </c>
      <c r="J37" s="15">
        <v>21440</v>
      </c>
      <c r="K37" s="15">
        <v>21610</v>
      </c>
      <c r="L37" s="15">
        <v>21920</v>
      </c>
      <c r="M37" s="15">
        <v>22130</v>
      </c>
      <c r="N37" s="15">
        <v>22330</v>
      </c>
      <c r="T37" s="1"/>
      <c r="U37" s="1"/>
      <c r="V37" s="1"/>
      <c r="W37" s="1"/>
    </row>
    <row r="38" spans="1:188" ht="15.75" x14ac:dyDescent="0.25">
      <c r="A38" s="32" t="s">
        <v>47</v>
      </c>
      <c r="B38" s="33" t="s">
        <v>58</v>
      </c>
      <c r="C38" s="23">
        <f>C36/C37*1000</f>
        <v>61159.037472493917</v>
      </c>
      <c r="D38" s="23">
        <f t="shared" ref="D38:E38" si="32">D36/D37*1000</f>
        <v>70185.23684582315</v>
      </c>
      <c r="E38" s="23">
        <f t="shared" si="32"/>
        <v>81670.237969518203</v>
      </c>
      <c r="F38" s="23">
        <f t="shared" ref="F38:M38" si="33">F36/F37*1000</f>
        <v>89540.973669489045</v>
      </c>
      <c r="G38" s="23">
        <f t="shared" si="33"/>
        <v>94000.719287433807</v>
      </c>
      <c r="H38" s="23">
        <f t="shared" si="33"/>
        <v>103489.5320962363</v>
      </c>
      <c r="I38" s="23">
        <f t="shared" si="33"/>
        <v>114952.68934967012</v>
      </c>
      <c r="J38" s="23">
        <f t="shared" si="33"/>
        <v>123728.66093750001</v>
      </c>
      <c r="K38" s="23">
        <f t="shared" si="33"/>
        <v>137509.79700832945</v>
      </c>
      <c r="L38" s="23">
        <f t="shared" si="33"/>
        <v>136093.2350296533</v>
      </c>
      <c r="M38" s="23">
        <f t="shared" si="33"/>
        <v>140254.39361952103</v>
      </c>
      <c r="N38" s="23">
        <f t="shared" ref="N38" si="34">N36/N37*1000</f>
        <v>159619.22409014645</v>
      </c>
      <c r="S38" s="3"/>
      <c r="T38" s="3"/>
      <c r="U38" s="3"/>
      <c r="V38" s="3"/>
      <c r="W38" s="3"/>
      <c r="BX38" s="4"/>
      <c r="BY38" s="4"/>
      <c r="BZ38" s="4"/>
      <c r="CA38" s="4"/>
    </row>
    <row r="39" spans="1:188" x14ac:dyDescent="0.25">
      <c r="A39" s="2" t="s">
        <v>74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45" orientation="landscape" horizontalDpi="4294967295" verticalDpi="4294967295" r:id="rId1"/>
  <colBreaks count="7" manualBreakCount="7">
    <brk id="23" max="1048575" man="1"/>
    <brk id="35" max="1048575" man="1"/>
    <brk id="51" max="1048575" man="1"/>
    <brk id="115" max="95" man="1"/>
    <brk id="151" max="1048575" man="1"/>
    <brk id="175" max="1048575" man="1"/>
    <brk id="183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A39"/>
  <sheetViews>
    <sheetView tabSelected="1" zoomScaleSheetLayoutView="100" workbookViewId="0">
      <pane xSplit="2" ySplit="5" topLeftCell="I6" activePane="bottomRight" state="frozen"/>
      <selection activeCell="E6" sqref="E6:N38"/>
      <selection pane="topRight" activeCell="E6" sqref="E6:N38"/>
      <selection pane="bottomLeft" activeCell="E6" sqref="E6:N38"/>
      <selection pane="bottomRight" activeCell="E6" sqref="E6:N38"/>
    </sheetView>
  </sheetViews>
  <sheetFormatPr defaultColWidth="8.85546875" defaultRowHeight="15" x14ac:dyDescent="0.25"/>
  <cols>
    <col min="1" max="1" width="11" style="2" customWidth="1"/>
    <col min="2" max="2" width="36.140625" style="2" customWidth="1"/>
    <col min="3" max="6" width="11.140625" style="2" customWidth="1"/>
    <col min="7" max="14" width="11.85546875" style="1" customWidth="1"/>
    <col min="15" max="15" width="11" style="2" customWidth="1"/>
    <col min="16" max="18" width="11.42578125" style="2" customWidth="1"/>
    <col min="19" max="46" width="9.140625" style="2" customWidth="1"/>
    <col min="47" max="47" width="12.42578125" style="2" customWidth="1"/>
    <col min="48" max="69" width="9.140625" style="2" customWidth="1"/>
    <col min="70" max="70" width="12.140625" style="2" customWidth="1"/>
    <col min="71" max="74" width="9.140625" style="2" customWidth="1"/>
    <col min="75" max="79" width="9.140625" style="2" hidden="1" customWidth="1"/>
    <col min="80" max="80" width="9.140625" style="2" customWidth="1"/>
    <col min="81" max="85" width="9.140625" style="2" hidden="1" customWidth="1"/>
    <col min="86" max="86" width="9.140625" style="2" customWidth="1"/>
    <col min="87" max="91" width="9.140625" style="2" hidden="1" customWidth="1"/>
    <col min="92" max="92" width="9.140625" style="2" customWidth="1"/>
    <col min="93" max="97" width="9.140625" style="2" hidden="1" customWidth="1"/>
    <col min="98" max="98" width="9.140625" style="2" customWidth="1"/>
    <col min="99" max="103" width="9.140625" style="2" hidden="1" customWidth="1"/>
    <col min="104" max="104" width="9.140625" style="1" customWidth="1"/>
    <col min="105" max="109" width="9.140625" style="1" hidden="1" customWidth="1"/>
    <col min="110" max="110" width="9.140625" style="1" customWidth="1"/>
    <col min="111" max="115" width="9.140625" style="1" hidden="1" customWidth="1"/>
    <col min="116" max="116" width="9.140625" style="1" customWidth="1"/>
    <col min="117" max="121" width="9.140625" style="1" hidden="1" customWidth="1"/>
    <col min="122" max="122" width="9.140625" style="1" customWidth="1"/>
    <col min="123" max="152" width="9.140625" style="2" customWidth="1"/>
    <col min="153" max="153" width="9.140625" style="2" hidden="1" customWidth="1"/>
    <col min="154" max="161" width="9.140625" style="2" customWidth="1"/>
    <col min="162" max="162" width="9.140625" style="2" hidden="1" customWidth="1"/>
    <col min="163" max="167" width="9.140625" style="2" customWidth="1"/>
    <col min="168" max="168" width="9.140625" style="2" hidden="1" customWidth="1"/>
    <col min="169" max="178" width="9.140625" style="2" customWidth="1"/>
    <col min="179" max="179" width="9.140625" style="2"/>
    <col min="180" max="182" width="8.85546875" style="2"/>
    <col min="183" max="183" width="12.7109375" style="2" bestFit="1" customWidth="1"/>
    <col min="184" max="16384" width="8.85546875" style="2"/>
  </cols>
  <sheetData>
    <row r="1" spans="1:183" ht="21" x14ac:dyDescent="0.35">
      <c r="A1" s="2" t="s">
        <v>53</v>
      </c>
      <c r="B1" s="6" t="s">
        <v>66</v>
      </c>
    </row>
    <row r="2" spans="1:183" ht="15.75" x14ac:dyDescent="0.25">
      <c r="A2" s="7" t="s">
        <v>49</v>
      </c>
      <c r="I2" s="1" t="str">
        <f>[1]GSVA_cur!$I$3</f>
        <v>As on 15.03.2024</v>
      </c>
    </row>
    <row r="3" spans="1:183" ht="15.75" x14ac:dyDescent="0.25">
      <c r="A3" s="7"/>
    </row>
    <row r="4" spans="1:183" ht="15.75" x14ac:dyDescent="0.25">
      <c r="A4" s="7"/>
      <c r="E4" s="8"/>
      <c r="F4" s="8" t="s">
        <v>57</v>
      </c>
    </row>
    <row r="5" spans="1:183" ht="15.75" x14ac:dyDescent="0.25">
      <c r="A5" s="9" t="s">
        <v>0</v>
      </c>
      <c r="B5" s="10" t="s">
        <v>1</v>
      </c>
      <c r="C5" s="11" t="s">
        <v>21</v>
      </c>
      <c r="D5" s="11" t="s">
        <v>22</v>
      </c>
      <c r="E5" s="11" t="s">
        <v>23</v>
      </c>
      <c r="F5" s="11" t="s">
        <v>56</v>
      </c>
      <c r="G5" s="12" t="s">
        <v>65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71</v>
      </c>
      <c r="M5" s="12" t="s">
        <v>72</v>
      </c>
      <c r="N5" s="12" t="s">
        <v>73</v>
      </c>
    </row>
    <row r="6" spans="1:183" s="1" customFormat="1" ht="15.75" x14ac:dyDescent="0.25">
      <c r="A6" s="13" t="s">
        <v>26</v>
      </c>
      <c r="B6" s="14" t="s">
        <v>2</v>
      </c>
      <c r="C6" s="15">
        <f>SUM(C7:C10)</f>
        <v>373362.66954238748</v>
      </c>
      <c r="D6" s="15">
        <f t="shared" ref="D6:M6" si="0">SUM(D7:D10)</f>
        <v>396443.24314915441</v>
      </c>
      <c r="E6" s="15">
        <f t="shared" si="0"/>
        <v>435268.76007902616</v>
      </c>
      <c r="F6" s="15">
        <f t="shared" si="0"/>
        <v>452811.03210000001</v>
      </c>
      <c r="G6" s="15">
        <f t="shared" si="0"/>
        <v>420256.09019422077</v>
      </c>
      <c r="H6" s="15">
        <f t="shared" si="0"/>
        <v>458523.80254596879</v>
      </c>
      <c r="I6" s="15">
        <f t="shared" si="0"/>
        <v>440955.70466690412</v>
      </c>
      <c r="J6" s="15">
        <f t="shared" si="0"/>
        <v>414289.23779694107</v>
      </c>
      <c r="K6" s="15">
        <f t="shared" si="0"/>
        <v>463946.28757739934</v>
      </c>
      <c r="L6" s="15">
        <f t="shared" si="0"/>
        <v>466363.23252616299</v>
      </c>
      <c r="M6" s="15">
        <f t="shared" si="0"/>
        <v>339256.3721958478</v>
      </c>
      <c r="N6" s="15">
        <f t="shared" ref="N6" si="1">SUM(N7:N10)</f>
        <v>407402.94482583267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GA6" s="2"/>
    </row>
    <row r="7" spans="1:183" ht="15.75" x14ac:dyDescent="0.25">
      <c r="A7" s="16">
        <v>1.1000000000000001</v>
      </c>
      <c r="B7" s="17" t="s">
        <v>59</v>
      </c>
      <c r="C7" s="24">
        <v>204303.98912990978</v>
      </c>
      <c r="D7" s="24">
        <v>235468.77993635947</v>
      </c>
      <c r="E7" s="24">
        <v>276327.00639392645</v>
      </c>
      <c r="F7" s="24">
        <v>291145.42589999997</v>
      </c>
      <c r="G7" s="15">
        <v>290468.53784936049</v>
      </c>
      <c r="H7" s="15">
        <v>295188.86185761431</v>
      </c>
      <c r="I7" s="15">
        <v>287378.10117563233</v>
      </c>
      <c r="J7" s="15">
        <v>268325.1565245688</v>
      </c>
      <c r="K7" s="15">
        <v>277714.83575851395</v>
      </c>
      <c r="L7" s="15">
        <v>286235.95141700405</v>
      </c>
      <c r="M7" s="15">
        <v>182643.69574151491</v>
      </c>
      <c r="N7" s="15">
        <v>251591.34502923978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1"/>
      <c r="FY7" s="1"/>
      <c r="FZ7" s="1"/>
    </row>
    <row r="8" spans="1:183" ht="15.75" x14ac:dyDescent="0.25">
      <c r="A8" s="16">
        <v>1.2</v>
      </c>
      <c r="B8" s="17" t="s">
        <v>60</v>
      </c>
      <c r="C8" s="24">
        <v>83146.601993815217</v>
      </c>
      <c r="D8" s="24">
        <v>77253.758933955265</v>
      </c>
      <c r="E8" s="24">
        <v>75457.225224895257</v>
      </c>
      <c r="F8" s="24">
        <v>74929.486799999999</v>
      </c>
      <c r="G8" s="15">
        <v>43137.996399810516</v>
      </c>
      <c r="H8" s="15">
        <v>41818.27439886846</v>
      </c>
      <c r="I8" s="15">
        <v>48196.933291770576</v>
      </c>
      <c r="J8" s="15">
        <v>37035.863081679141</v>
      </c>
      <c r="K8" s="15">
        <v>38685.026470588236</v>
      </c>
      <c r="L8" s="15">
        <v>29113.875945305936</v>
      </c>
      <c r="M8" s="15">
        <v>30951.249486289238</v>
      </c>
      <c r="N8" s="15">
        <v>30136.584668192219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1"/>
      <c r="FY8" s="1"/>
      <c r="FZ8" s="1"/>
    </row>
    <row r="9" spans="1:183" ht="15.75" x14ac:dyDescent="0.25">
      <c r="A9" s="16">
        <v>1.3</v>
      </c>
      <c r="B9" s="17" t="s">
        <v>61</v>
      </c>
      <c r="C9" s="24">
        <v>79568.503200000006</v>
      </c>
      <c r="D9" s="24">
        <v>77109.315327506323</v>
      </c>
      <c r="E9" s="24">
        <v>76563.59238352222</v>
      </c>
      <c r="F9" s="24">
        <v>79474.845600000001</v>
      </c>
      <c r="G9" s="15">
        <v>79081.42510658456</v>
      </c>
      <c r="H9" s="15">
        <v>113546.16973125884</v>
      </c>
      <c r="I9" s="15">
        <v>97054.411827573917</v>
      </c>
      <c r="J9" s="15">
        <v>100538.90074845428</v>
      </c>
      <c r="K9" s="15">
        <v>138797.76393188853</v>
      </c>
      <c r="L9" s="15">
        <v>142631.40516385302</v>
      </c>
      <c r="M9" s="15">
        <v>117185.84737476087</v>
      </c>
      <c r="N9" s="15">
        <v>117199.28451563691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1"/>
      <c r="FY9" s="1"/>
      <c r="FZ9" s="1"/>
    </row>
    <row r="10" spans="1:183" ht="15.75" x14ac:dyDescent="0.25">
      <c r="A10" s="16">
        <v>1.4</v>
      </c>
      <c r="B10" s="17" t="s">
        <v>62</v>
      </c>
      <c r="C10" s="24">
        <v>6343.5752186624995</v>
      </c>
      <c r="D10" s="24">
        <v>6611.3889513333615</v>
      </c>
      <c r="E10" s="24">
        <v>6920.9360766822247</v>
      </c>
      <c r="F10" s="24">
        <v>7261.2737999999999</v>
      </c>
      <c r="G10" s="15">
        <v>7568.130838465182</v>
      </c>
      <c r="H10" s="15">
        <v>7970.4965582272516</v>
      </c>
      <c r="I10" s="15">
        <v>8326.2583719273243</v>
      </c>
      <c r="J10" s="15">
        <v>8389.3174422388547</v>
      </c>
      <c r="K10" s="15">
        <v>8748.6614164086695</v>
      </c>
      <c r="L10" s="15">
        <v>8382</v>
      </c>
      <c r="M10" s="15">
        <v>8475.5795932827896</v>
      </c>
      <c r="N10" s="15">
        <v>8475.730612763793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1"/>
      <c r="FY10" s="1"/>
      <c r="FZ10" s="1"/>
    </row>
    <row r="11" spans="1:183" ht="15.75" x14ac:dyDescent="0.25">
      <c r="A11" s="20" t="s">
        <v>31</v>
      </c>
      <c r="B11" s="17" t="s">
        <v>3</v>
      </c>
      <c r="C11" s="24">
        <v>5659.6909999999998</v>
      </c>
      <c r="D11" s="24">
        <v>3822.8603242712388</v>
      </c>
      <c r="E11" s="24">
        <v>7022.349131760302</v>
      </c>
      <c r="F11" s="24">
        <v>7742.0503599999993</v>
      </c>
      <c r="G11" s="15">
        <v>18743.062908574135</v>
      </c>
      <c r="H11" s="15">
        <v>4302.647524752475</v>
      </c>
      <c r="I11" s="15">
        <v>5190.4676701104381</v>
      </c>
      <c r="J11" s="15">
        <v>8748.3615359583473</v>
      </c>
      <c r="K11" s="15">
        <v>23241.569659442725</v>
      </c>
      <c r="L11" s="15">
        <v>18388.721717210297</v>
      </c>
      <c r="M11" s="15">
        <v>15936.009353078722</v>
      </c>
      <c r="N11" s="15">
        <v>9121.9938977879483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1"/>
      <c r="FY11" s="1"/>
      <c r="FZ11" s="1"/>
    </row>
    <row r="12" spans="1:183" ht="15.75" x14ac:dyDescent="0.25">
      <c r="A12" s="21"/>
      <c r="B12" s="22" t="s">
        <v>28</v>
      </c>
      <c r="C12" s="23">
        <f>C6+C11</f>
        <v>379022.36054238747</v>
      </c>
      <c r="D12" s="23">
        <f t="shared" ref="D12:M12" si="2">D6+D11</f>
        <v>400266.10347342567</v>
      </c>
      <c r="E12" s="23">
        <f t="shared" si="2"/>
        <v>442291.10921078647</v>
      </c>
      <c r="F12" s="23">
        <f t="shared" si="2"/>
        <v>460553.08246000001</v>
      </c>
      <c r="G12" s="23">
        <f t="shared" si="2"/>
        <v>438999.15310279489</v>
      </c>
      <c r="H12" s="23">
        <f t="shared" si="2"/>
        <v>462826.45007072127</v>
      </c>
      <c r="I12" s="23">
        <f t="shared" si="2"/>
        <v>446146.17233701458</v>
      </c>
      <c r="J12" s="23">
        <f t="shared" si="2"/>
        <v>423037.59933289944</v>
      </c>
      <c r="K12" s="23">
        <f t="shared" si="2"/>
        <v>487187.85723684204</v>
      </c>
      <c r="L12" s="23">
        <f t="shared" si="2"/>
        <v>484751.9542433733</v>
      </c>
      <c r="M12" s="23">
        <f t="shared" si="2"/>
        <v>355192.38154892653</v>
      </c>
      <c r="N12" s="23">
        <f t="shared" ref="N12" si="3">N6+N11</f>
        <v>416524.93872362061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1"/>
      <c r="FY12" s="1"/>
      <c r="FZ12" s="1"/>
    </row>
    <row r="13" spans="1:183" s="1" customFormat="1" ht="15.75" x14ac:dyDescent="0.25">
      <c r="A13" s="13" t="s">
        <v>32</v>
      </c>
      <c r="B13" s="14" t="s">
        <v>4</v>
      </c>
      <c r="C13" s="15">
        <v>15122.336534966214</v>
      </c>
      <c r="D13" s="15">
        <v>18343.411088403263</v>
      </c>
      <c r="E13" s="15">
        <v>14020.040062646434</v>
      </c>
      <c r="F13" s="15">
        <v>16087.2088</v>
      </c>
      <c r="G13" s="15">
        <v>22607.253150165798</v>
      </c>
      <c r="H13" s="15">
        <v>26178.454691183404</v>
      </c>
      <c r="I13" s="15">
        <v>26407.284467402922</v>
      </c>
      <c r="J13" s="15">
        <v>29350.564920273348</v>
      </c>
      <c r="K13" s="15">
        <v>26936.081269349845</v>
      </c>
      <c r="L13" s="15">
        <v>21760.748300359024</v>
      </c>
      <c r="M13" s="15">
        <v>19948.881173386239</v>
      </c>
      <c r="N13" s="15">
        <v>19005.916603101959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GA13" s="2"/>
    </row>
    <row r="14" spans="1:183" ht="30" x14ac:dyDescent="0.25">
      <c r="A14" s="20" t="s">
        <v>33</v>
      </c>
      <c r="B14" s="17" t="s">
        <v>5</v>
      </c>
      <c r="C14" s="24">
        <v>29545.325000000001</v>
      </c>
      <c r="D14" s="24">
        <v>30327.257968546706</v>
      </c>
      <c r="E14" s="24">
        <v>26916.036922596391</v>
      </c>
      <c r="F14" s="24">
        <v>25574.664000000001</v>
      </c>
      <c r="G14" s="15">
        <v>31694.905447655139</v>
      </c>
      <c r="H14" s="15">
        <v>34213.095426685526</v>
      </c>
      <c r="I14" s="15">
        <v>45061.745635910222</v>
      </c>
      <c r="J14" s="15">
        <v>43741.277904328017</v>
      </c>
      <c r="K14" s="15">
        <v>45597.145510835915</v>
      </c>
      <c r="L14" s="15">
        <v>46585.697425712322</v>
      </c>
      <c r="M14" s="15">
        <v>54217.198894636153</v>
      </c>
      <c r="N14" s="15">
        <v>52779.730358504959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3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3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3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1"/>
      <c r="FY14" s="1"/>
      <c r="FZ14" s="1"/>
    </row>
    <row r="15" spans="1:183" ht="15.75" x14ac:dyDescent="0.25">
      <c r="A15" s="20" t="s">
        <v>34</v>
      </c>
      <c r="B15" s="17" t="s">
        <v>6</v>
      </c>
      <c r="C15" s="24">
        <v>105135.31099113538</v>
      </c>
      <c r="D15" s="24">
        <v>105373.702545817</v>
      </c>
      <c r="E15" s="24">
        <v>81434.544870549129</v>
      </c>
      <c r="F15" s="24">
        <v>95937.992499999993</v>
      </c>
      <c r="G15" s="15">
        <v>107752.14400757935</v>
      </c>
      <c r="H15" s="15">
        <v>114874.03960396039</v>
      </c>
      <c r="I15" s="15">
        <v>133699.92073387958</v>
      </c>
      <c r="J15" s="15">
        <v>124732.34868206964</v>
      </c>
      <c r="K15" s="15">
        <v>121002.00247678018</v>
      </c>
      <c r="L15" s="15">
        <v>103563.43319838056</v>
      </c>
      <c r="M15" s="15">
        <v>118941.08410685183</v>
      </c>
      <c r="N15" s="15">
        <v>133842.0322908721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3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3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3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1"/>
      <c r="FY15" s="1"/>
      <c r="FZ15" s="1"/>
    </row>
    <row r="16" spans="1:183" ht="15.75" x14ac:dyDescent="0.25">
      <c r="A16" s="21"/>
      <c r="B16" s="22" t="s">
        <v>29</v>
      </c>
      <c r="C16" s="23">
        <f>+C13+C14+C15</f>
        <v>149802.9725261016</v>
      </c>
      <c r="D16" s="23">
        <f t="shared" ref="D16:J16" si="4">+D13+D14+D15</f>
        <v>154044.37160276697</v>
      </c>
      <c r="E16" s="23">
        <f t="shared" si="4"/>
        <v>122370.62185579195</v>
      </c>
      <c r="F16" s="23">
        <f t="shared" si="4"/>
        <v>137599.8653</v>
      </c>
      <c r="G16" s="23">
        <f t="shared" si="4"/>
        <v>162054.30260540027</v>
      </c>
      <c r="H16" s="23">
        <f t="shared" si="4"/>
        <v>175265.58972182934</v>
      </c>
      <c r="I16" s="23">
        <f t="shared" si="4"/>
        <v>205168.95083719271</v>
      </c>
      <c r="J16" s="23">
        <f t="shared" si="4"/>
        <v>197824.19150667102</v>
      </c>
      <c r="K16" s="23">
        <f t="shared" ref="K16" si="5">+K13+K14+K15</f>
        <v>193535.22925696595</v>
      </c>
      <c r="L16" s="23">
        <f t="shared" ref="L16:M16" si="6">+L13+L14+L15</f>
        <v>171909.87892445188</v>
      </c>
      <c r="M16" s="23">
        <f t="shared" si="6"/>
        <v>193107.16417487423</v>
      </c>
      <c r="N16" s="23">
        <f t="shared" ref="N16" si="7">+N13+N14+N15</f>
        <v>205627.67925247902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3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3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3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1"/>
      <c r="FY16" s="1"/>
      <c r="FZ16" s="1"/>
    </row>
    <row r="17" spans="1:183" s="1" customFormat="1" ht="15.75" x14ac:dyDescent="0.25">
      <c r="A17" s="13" t="s">
        <v>35</v>
      </c>
      <c r="B17" s="14" t="s">
        <v>7</v>
      </c>
      <c r="C17" s="15">
        <f>C18+C19</f>
        <v>105152.389</v>
      </c>
      <c r="D17" s="15">
        <f t="shared" ref="D17:J17" si="8">D18+D19</f>
        <v>113536.60119328614</v>
      </c>
      <c r="E17" s="15">
        <f t="shared" si="8"/>
        <v>108460.41932994805</v>
      </c>
      <c r="F17" s="15">
        <f t="shared" si="8"/>
        <v>110940.3986</v>
      </c>
      <c r="G17" s="15">
        <f t="shared" si="8"/>
        <v>127678.54362861204</v>
      </c>
      <c r="H17" s="15">
        <f t="shared" si="8"/>
        <v>126118.73814238566</v>
      </c>
      <c r="I17" s="15">
        <f t="shared" si="8"/>
        <v>161058.17785892411</v>
      </c>
      <c r="J17" s="15">
        <f t="shared" si="8"/>
        <v>182782.71843475432</v>
      </c>
      <c r="K17" s="15">
        <f t="shared" ref="K17" si="9">K18+K19</f>
        <v>201379.34984520124</v>
      </c>
      <c r="L17" s="15">
        <f t="shared" ref="L17:M17" si="10">L18+L19</f>
        <v>186140.45015659614</v>
      </c>
      <c r="M17" s="15">
        <f t="shared" si="10"/>
        <v>140528.22496988592</v>
      </c>
      <c r="N17" s="15">
        <f t="shared" ref="N17" si="11">N18+N19</f>
        <v>166051.76951436562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GA17" s="2"/>
    </row>
    <row r="18" spans="1:183" ht="15.75" x14ac:dyDescent="0.25">
      <c r="A18" s="16">
        <v>6.1</v>
      </c>
      <c r="B18" s="17" t="s">
        <v>8</v>
      </c>
      <c r="C18" s="24">
        <v>100064.122</v>
      </c>
      <c r="D18" s="24">
        <v>108328.40167810008</v>
      </c>
      <c r="E18" s="24">
        <v>103529.58977828886</v>
      </c>
      <c r="F18" s="24">
        <v>105737.6606</v>
      </c>
      <c r="G18" s="15">
        <v>122784.35585030791</v>
      </c>
      <c r="H18" s="15">
        <v>120911.14738330976</v>
      </c>
      <c r="I18" s="15">
        <v>155475.61426790166</v>
      </c>
      <c r="J18" s="15">
        <v>176734.47242108689</v>
      </c>
      <c r="K18" s="15">
        <v>194897.9120743034</v>
      </c>
      <c r="L18" s="15">
        <v>183282.98281261936</v>
      </c>
      <c r="M18" s="15">
        <v>136335.00106284986</v>
      </c>
      <c r="N18" s="15">
        <v>159197.63793541826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1"/>
      <c r="FY18" s="1"/>
      <c r="FZ18" s="1"/>
    </row>
    <row r="19" spans="1:183" ht="15.75" x14ac:dyDescent="0.25">
      <c r="A19" s="16">
        <v>6.2</v>
      </c>
      <c r="B19" s="17" t="s">
        <v>9</v>
      </c>
      <c r="C19" s="24">
        <v>5088.2669999999998</v>
      </c>
      <c r="D19" s="24">
        <v>5208.199515186061</v>
      </c>
      <c r="E19" s="24">
        <v>4930.8295516591907</v>
      </c>
      <c r="F19" s="24">
        <v>5202.7380000000003</v>
      </c>
      <c r="G19" s="15">
        <v>4894.1877783041209</v>
      </c>
      <c r="H19" s="15">
        <v>5207.590759075908</v>
      </c>
      <c r="I19" s="15">
        <v>5582.5635910224437</v>
      </c>
      <c r="J19" s="15">
        <v>6048.2460136674263</v>
      </c>
      <c r="K19" s="15">
        <v>6481.4377708978327</v>
      </c>
      <c r="L19" s="15">
        <v>2857.467343976778</v>
      </c>
      <c r="M19" s="15">
        <v>4193.2239070360656</v>
      </c>
      <c r="N19" s="15">
        <v>6854.1315789473683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1"/>
      <c r="FY19" s="1"/>
      <c r="FZ19" s="1"/>
    </row>
    <row r="20" spans="1:183" s="1" customFormat="1" ht="30" x14ac:dyDescent="0.25">
      <c r="A20" s="25" t="s">
        <v>36</v>
      </c>
      <c r="B20" s="26" t="s">
        <v>10</v>
      </c>
      <c r="C20" s="15">
        <f>SUM(C21:C27)</f>
        <v>57815.246799999994</v>
      </c>
      <c r="D20" s="15">
        <f t="shared" ref="D20:M20" si="12">SUM(D21:D27)</f>
        <v>59108.015599999999</v>
      </c>
      <c r="E20" s="15">
        <f t="shared" si="12"/>
        <v>63330.580499999996</v>
      </c>
      <c r="F20" s="15">
        <f t="shared" si="12"/>
        <v>69900.979499999987</v>
      </c>
      <c r="G20" s="15">
        <f t="shared" si="12"/>
        <v>75524.477972524866</v>
      </c>
      <c r="H20" s="15">
        <f t="shared" si="12"/>
        <v>82486.529750117857</v>
      </c>
      <c r="I20" s="15">
        <f t="shared" si="12"/>
        <v>86681.797915924471</v>
      </c>
      <c r="J20" s="15">
        <f t="shared" si="12"/>
        <v>96790.628294825903</v>
      </c>
      <c r="K20" s="15">
        <f t="shared" si="12"/>
        <v>88380.674071207439</v>
      </c>
      <c r="L20" s="15">
        <f t="shared" si="12"/>
        <v>68670.778626537314</v>
      </c>
      <c r="M20" s="15">
        <f t="shared" si="12"/>
        <v>93950.29079572027</v>
      </c>
      <c r="N20" s="15">
        <f t="shared" ref="N20" si="13">SUM(N21:N27)</f>
        <v>104651.10049580473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GA20" s="2"/>
    </row>
    <row r="21" spans="1:183" ht="15.75" x14ac:dyDescent="0.25">
      <c r="A21" s="16">
        <v>7.1</v>
      </c>
      <c r="B21" s="17" t="s">
        <v>11</v>
      </c>
      <c r="C21" s="24">
        <v>375.58080000000001</v>
      </c>
      <c r="D21" s="24">
        <v>448.33909999999997</v>
      </c>
      <c r="E21" s="24">
        <v>286</v>
      </c>
      <c r="F21" s="24">
        <v>287</v>
      </c>
      <c r="G21" s="15">
        <v>358</v>
      </c>
      <c r="H21" s="15">
        <v>249</v>
      </c>
      <c r="I21" s="15">
        <v>290</v>
      </c>
      <c r="J21" s="15">
        <v>160</v>
      </c>
      <c r="K21" s="15">
        <v>163</v>
      </c>
      <c r="L21" s="15">
        <v>160</v>
      </c>
      <c r="M21" s="15">
        <v>450</v>
      </c>
      <c r="N21" s="15">
        <v>456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1"/>
      <c r="FY21" s="1"/>
      <c r="FZ21" s="1"/>
    </row>
    <row r="22" spans="1:183" ht="15.75" x14ac:dyDescent="0.25">
      <c r="A22" s="16">
        <v>7.2</v>
      </c>
      <c r="B22" s="17" t="s">
        <v>12</v>
      </c>
      <c r="C22" s="24">
        <v>32071.514999999999</v>
      </c>
      <c r="D22" s="24">
        <v>33813.4905</v>
      </c>
      <c r="E22" s="24">
        <v>31198.4673</v>
      </c>
      <c r="F22" s="24">
        <v>35246.988799999999</v>
      </c>
      <c r="G22" s="15">
        <v>35230.427285646612</v>
      </c>
      <c r="H22" s="15">
        <v>41342.920509193777</v>
      </c>
      <c r="I22" s="15">
        <v>45717.868542928394</v>
      </c>
      <c r="J22" s="15">
        <v>58200.128864301987</v>
      </c>
      <c r="K22" s="15">
        <v>54292.359210526316</v>
      </c>
      <c r="L22" s="15">
        <v>29091.24085249408</v>
      </c>
      <c r="M22" s="15">
        <v>50648.21604194714</v>
      </c>
      <c r="N22" s="15">
        <v>55150.338418510044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1"/>
      <c r="FY22" s="1"/>
      <c r="FZ22" s="1"/>
    </row>
    <row r="23" spans="1:183" ht="15.75" x14ac:dyDescent="0.25">
      <c r="A23" s="16">
        <v>7.3</v>
      </c>
      <c r="B23" s="17" t="s">
        <v>13</v>
      </c>
      <c r="C23" s="24">
        <v>1319.3167000000001</v>
      </c>
      <c r="D23" s="24">
        <v>639.58950000000004</v>
      </c>
      <c r="E23" s="24">
        <v>405.53370000000001</v>
      </c>
      <c r="F23" s="24">
        <v>486.68959999999998</v>
      </c>
      <c r="G23" s="15">
        <v>506.19564187588821</v>
      </c>
      <c r="H23" s="15">
        <v>588.58161244695896</v>
      </c>
      <c r="I23" s="15">
        <v>472.81412540078378</v>
      </c>
      <c r="J23" s="15">
        <v>761.6371623820371</v>
      </c>
      <c r="K23" s="15">
        <v>733.21315789473681</v>
      </c>
      <c r="L23" s="15">
        <v>877.52371858528761</v>
      </c>
      <c r="M23" s="15">
        <v>1332.4570254375399</v>
      </c>
      <c r="N23" s="15">
        <v>1832.1746758199847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1"/>
      <c r="FY23" s="1"/>
      <c r="FZ23" s="1"/>
    </row>
    <row r="24" spans="1:183" ht="15.75" x14ac:dyDescent="0.25">
      <c r="A24" s="16">
        <v>7.4</v>
      </c>
      <c r="B24" s="17" t="s">
        <v>14</v>
      </c>
      <c r="C24" s="24">
        <v>937.02030000000002</v>
      </c>
      <c r="D24" s="24">
        <v>1618.191</v>
      </c>
      <c r="E24" s="24">
        <v>1317.2445</v>
      </c>
      <c r="F24" s="24">
        <v>2069.1711999999998</v>
      </c>
      <c r="G24" s="15">
        <v>848.5930838465182</v>
      </c>
      <c r="H24" s="15">
        <v>993.47835926449784</v>
      </c>
      <c r="I24" s="15">
        <v>1091.716957605985</v>
      </c>
      <c r="J24" s="15">
        <v>539.65741945981131</v>
      </c>
      <c r="K24" s="15">
        <v>926.89210526315787</v>
      </c>
      <c r="L24" s="15">
        <v>677.59407226338703</v>
      </c>
      <c r="M24" s="15">
        <v>730.57450577481757</v>
      </c>
      <c r="N24" s="15">
        <v>869.07042969743202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1"/>
      <c r="FY24" s="1"/>
      <c r="FZ24" s="1"/>
    </row>
    <row r="25" spans="1:183" ht="15.75" x14ac:dyDescent="0.25">
      <c r="A25" s="16">
        <v>7.5</v>
      </c>
      <c r="B25" s="17" t="s">
        <v>15</v>
      </c>
      <c r="C25" s="24">
        <v>0</v>
      </c>
      <c r="D25" s="24">
        <v>0</v>
      </c>
      <c r="E25" s="24">
        <v>0</v>
      </c>
      <c r="F25" s="24">
        <v>0</v>
      </c>
      <c r="G25" s="15">
        <v>0</v>
      </c>
      <c r="H25" s="15">
        <v>2749</v>
      </c>
      <c r="I25" s="15">
        <v>2711.5248485928037</v>
      </c>
      <c r="J25" s="15">
        <v>3063.3204523267163</v>
      </c>
      <c r="K25" s="15">
        <v>2983.2486842105263</v>
      </c>
      <c r="L25" s="15">
        <v>673.65457184325112</v>
      </c>
      <c r="M25" s="15">
        <v>962.22008077658893</v>
      </c>
      <c r="N25" s="15">
        <v>2078.6422578184593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1"/>
      <c r="FY25" s="1"/>
      <c r="FZ25" s="1"/>
    </row>
    <row r="26" spans="1:183" ht="15.75" x14ac:dyDescent="0.25">
      <c r="A26" s="16">
        <v>7.6</v>
      </c>
      <c r="B26" s="17" t="s">
        <v>16</v>
      </c>
      <c r="C26" s="24">
        <v>62.659799999999997</v>
      </c>
      <c r="D26" s="24">
        <v>90.408500000000004</v>
      </c>
      <c r="E26" s="24">
        <v>69.334999999999994</v>
      </c>
      <c r="F26" s="24">
        <v>76.129900000000006</v>
      </c>
      <c r="G26" s="15">
        <v>81.261961155850301</v>
      </c>
      <c r="H26" s="15">
        <v>96.807920792079202</v>
      </c>
      <c r="I26" s="15">
        <v>48.873441396508731</v>
      </c>
      <c r="J26" s="15">
        <v>202.88439635535306</v>
      </c>
      <c r="K26" s="15">
        <v>100.96091331269349</v>
      </c>
      <c r="L26" s="15">
        <v>54.920174165457183</v>
      </c>
      <c r="M26" s="15">
        <v>77.823141784170616</v>
      </c>
      <c r="N26" s="15">
        <v>72.874713958810062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1"/>
      <c r="FY26" s="1"/>
      <c r="FZ26" s="1"/>
    </row>
    <row r="27" spans="1:183" ht="30" x14ac:dyDescent="0.25">
      <c r="A27" s="16">
        <v>7.7</v>
      </c>
      <c r="B27" s="17" t="s">
        <v>17</v>
      </c>
      <c r="C27" s="24">
        <v>23049.154200000001</v>
      </c>
      <c r="D27" s="24">
        <v>22497.996999999999</v>
      </c>
      <c r="E27" s="24">
        <v>30054</v>
      </c>
      <c r="F27" s="24">
        <v>31735</v>
      </c>
      <c r="G27" s="15">
        <v>38500</v>
      </c>
      <c r="H27" s="15">
        <v>36466.741348420554</v>
      </c>
      <c r="I27" s="15">
        <v>36349</v>
      </c>
      <c r="J27" s="15">
        <v>33863</v>
      </c>
      <c r="K27" s="15">
        <v>29181</v>
      </c>
      <c r="L27" s="15">
        <v>37135.845237185851</v>
      </c>
      <c r="M27" s="15">
        <v>39749</v>
      </c>
      <c r="N27" s="15">
        <v>44192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1"/>
      <c r="FY27" s="1"/>
      <c r="FZ27" s="1"/>
    </row>
    <row r="28" spans="1:183" ht="15.75" x14ac:dyDescent="0.25">
      <c r="A28" s="20" t="s">
        <v>37</v>
      </c>
      <c r="B28" s="17" t="s">
        <v>18</v>
      </c>
      <c r="C28" s="24">
        <v>47701</v>
      </c>
      <c r="D28" s="24">
        <v>52078</v>
      </c>
      <c r="E28" s="24">
        <v>52249</v>
      </c>
      <c r="F28" s="24">
        <v>55223</v>
      </c>
      <c r="G28" s="15">
        <v>50390</v>
      </c>
      <c r="H28" s="15">
        <v>50153</v>
      </c>
      <c r="I28" s="15">
        <v>52731</v>
      </c>
      <c r="J28" s="15">
        <v>56045</v>
      </c>
      <c r="K28" s="15">
        <v>54007</v>
      </c>
      <c r="L28" s="15">
        <v>66839</v>
      </c>
      <c r="M28" s="15">
        <v>136627</v>
      </c>
      <c r="N28" s="15">
        <v>130471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1"/>
      <c r="FY28" s="1"/>
      <c r="FZ28" s="1"/>
    </row>
    <row r="29" spans="1:183" ht="30" x14ac:dyDescent="0.25">
      <c r="A29" s="20" t="s">
        <v>38</v>
      </c>
      <c r="B29" s="17" t="s">
        <v>19</v>
      </c>
      <c r="C29" s="24">
        <v>129295.8744</v>
      </c>
      <c r="D29" s="24">
        <v>139105.9418</v>
      </c>
      <c r="E29" s="24">
        <v>131954.7764</v>
      </c>
      <c r="F29" s="24">
        <v>132883.77780000001</v>
      </c>
      <c r="G29" s="15">
        <v>125213.09237328281</v>
      </c>
      <c r="H29" s="15">
        <v>122633.73125884017</v>
      </c>
      <c r="I29" s="15">
        <v>122268.58345208407</v>
      </c>
      <c r="J29" s="15">
        <v>125853.19354051416</v>
      </c>
      <c r="K29" s="15">
        <v>119487.02716718266</v>
      </c>
      <c r="L29" s="15">
        <v>124384.65678710565</v>
      </c>
      <c r="M29" s="15">
        <v>127643.74746687451</v>
      </c>
      <c r="N29" s="15">
        <v>129059.02923976608</v>
      </c>
      <c r="O29" s="5"/>
      <c r="P29" s="5"/>
      <c r="Q29" s="5"/>
      <c r="R29" s="5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1"/>
      <c r="FY29" s="1"/>
      <c r="FZ29" s="1"/>
    </row>
    <row r="30" spans="1:183" ht="15.75" x14ac:dyDescent="0.25">
      <c r="A30" s="20" t="s">
        <v>39</v>
      </c>
      <c r="B30" s="17" t="s">
        <v>54</v>
      </c>
      <c r="C30" s="24">
        <v>182188</v>
      </c>
      <c r="D30" s="24">
        <v>178282</v>
      </c>
      <c r="E30" s="24">
        <v>239851</v>
      </c>
      <c r="F30" s="24">
        <v>252641.8963254593</v>
      </c>
      <c r="G30" s="15">
        <v>268658</v>
      </c>
      <c r="H30" s="15">
        <v>284935</v>
      </c>
      <c r="I30" s="15">
        <v>292805</v>
      </c>
      <c r="J30" s="15">
        <v>334683</v>
      </c>
      <c r="K30" s="15">
        <v>357376</v>
      </c>
      <c r="L30" s="15">
        <v>309316</v>
      </c>
      <c r="M30" s="15">
        <v>275993</v>
      </c>
      <c r="N30" s="15">
        <v>292204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1"/>
      <c r="FY30" s="1"/>
      <c r="FZ30" s="1"/>
    </row>
    <row r="31" spans="1:183" ht="15.75" x14ac:dyDescent="0.25">
      <c r="A31" s="20" t="s">
        <v>40</v>
      </c>
      <c r="B31" s="17" t="s">
        <v>20</v>
      </c>
      <c r="C31" s="24">
        <v>155696.34359999999</v>
      </c>
      <c r="D31" s="24">
        <v>180281.595</v>
      </c>
      <c r="E31" s="24">
        <v>202235.01869999999</v>
      </c>
      <c r="F31" s="24">
        <v>209978.9136</v>
      </c>
      <c r="G31" s="15">
        <v>196272.29445760304</v>
      </c>
      <c r="H31" s="15">
        <v>220672.34040546912</v>
      </c>
      <c r="I31" s="15">
        <v>223928.81617385108</v>
      </c>
      <c r="J31" s="15">
        <v>224036.96241457859</v>
      </c>
      <c r="K31" s="15">
        <v>265587.458126935</v>
      </c>
      <c r="L31" s="15">
        <v>269272.82323733863</v>
      </c>
      <c r="M31" s="15">
        <v>328391.7562531</v>
      </c>
      <c r="N31" s="15">
        <v>356944.28171878972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1"/>
      <c r="FY31" s="1"/>
      <c r="FZ31" s="1"/>
    </row>
    <row r="32" spans="1:183" ht="15.75" x14ac:dyDescent="0.25">
      <c r="A32" s="21"/>
      <c r="B32" s="22" t="s">
        <v>30</v>
      </c>
      <c r="C32" s="23">
        <f>C17+C20+C28+C29+C30+C31</f>
        <v>677848.85380000004</v>
      </c>
      <c r="D32" s="23">
        <f t="shared" ref="D32:J32" si="14">D17+D20+D28+D29+D30+D31</f>
        <v>722392.15359328617</v>
      </c>
      <c r="E32" s="23">
        <f t="shared" si="14"/>
        <v>798080.79492994805</v>
      </c>
      <c r="F32" s="23">
        <f t="shared" si="14"/>
        <v>831568.96582545934</v>
      </c>
      <c r="G32" s="23">
        <f t="shared" si="14"/>
        <v>843736.40843202267</v>
      </c>
      <c r="H32" s="23">
        <f t="shared" si="14"/>
        <v>886999.33955681277</v>
      </c>
      <c r="I32" s="23">
        <f t="shared" si="14"/>
        <v>939473.37540078373</v>
      </c>
      <c r="J32" s="23">
        <f t="shared" si="14"/>
        <v>1020191.5026846728</v>
      </c>
      <c r="K32" s="23">
        <f t="shared" ref="K32" si="15">K17+K20+K28+K29+K30+K31</f>
        <v>1086217.5092105262</v>
      </c>
      <c r="L32" s="23">
        <f t="shared" ref="L32:M32" si="16">L17+L20+L28+L29+L30+L31</f>
        <v>1024623.7088075776</v>
      </c>
      <c r="M32" s="23">
        <f t="shared" si="16"/>
        <v>1103134.0194855807</v>
      </c>
      <c r="N32" s="23">
        <f t="shared" ref="N32" si="17">N17+N20+N28+N29+N30+N31</f>
        <v>1179381.1809687261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1"/>
      <c r="FY32" s="1"/>
      <c r="FZ32" s="1"/>
    </row>
    <row r="33" spans="1:183" s="1" customFormat="1" ht="15.75" x14ac:dyDescent="0.25">
      <c r="A33" s="27" t="s">
        <v>27</v>
      </c>
      <c r="B33" s="28" t="s">
        <v>41</v>
      </c>
      <c r="C33" s="29">
        <f t="shared" ref="C33:N33" si="18">C6+C11+C13+C14+C15+C17+C20+C28+C29+C30+C31</f>
        <v>1206674.186868489</v>
      </c>
      <c r="D33" s="29">
        <f t="shared" si="18"/>
        <v>1276702.6286694787</v>
      </c>
      <c r="E33" s="29">
        <f t="shared" si="18"/>
        <v>1362742.5259965262</v>
      </c>
      <c r="F33" s="29">
        <f t="shared" si="18"/>
        <v>1429721.9135854593</v>
      </c>
      <c r="G33" s="29">
        <f t="shared" si="18"/>
        <v>1444789.8641402179</v>
      </c>
      <c r="H33" s="29">
        <f t="shared" si="18"/>
        <v>1525091.3793493633</v>
      </c>
      <c r="I33" s="29">
        <f t="shared" si="18"/>
        <v>1590788.498574991</v>
      </c>
      <c r="J33" s="29">
        <f t="shared" si="18"/>
        <v>1641053.2935242434</v>
      </c>
      <c r="K33" s="29">
        <f t="shared" si="18"/>
        <v>1766940.5957043343</v>
      </c>
      <c r="L33" s="29">
        <f t="shared" si="18"/>
        <v>1681285.5419754027</v>
      </c>
      <c r="M33" s="29">
        <f t="shared" si="18"/>
        <v>1651433.5652093815</v>
      </c>
      <c r="N33" s="29">
        <f t="shared" si="18"/>
        <v>1801533.7989448258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GA33" s="2"/>
    </row>
    <row r="34" spans="1:183" ht="15.75" x14ac:dyDescent="0.25">
      <c r="A34" s="30" t="s">
        <v>43</v>
      </c>
      <c r="B34" s="31" t="s">
        <v>25</v>
      </c>
      <c r="C34" s="11">
        <v>38290</v>
      </c>
      <c r="D34" s="11">
        <v>41238</v>
      </c>
      <c r="E34" s="24">
        <v>43565</v>
      </c>
      <c r="F34" s="24">
        <v>34095</v>
      </c>
      <c r="G34" s="15">
        <v>50929</v>
      </c>
      <c r="H34" s="15">
        <v>58683</v>
      </c>
      <c r="I34" s="15">
        <v>70611</v>
      </c>
      <c r="J34" s="15">
        <v>76868</v>
      </c>
      <c r="K34" s="15">
        <v>96494</v>
      </c>
      <c r="L34" s="15">
        <v>115652</v>
      </c>
      <c r="M34" s="15">
        <v>123708</v>
      </c>
      <c r="N34" s="15">
        <v>139790.03999999998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</row>
    <row r="35" spans="1:183" ht="15.75" x14ac:dyDescent="0.25">
      <c r="A35" s="30" t="s">
        <v>44</v>
      </c>
      <c r="B35" s="31" t="s">
        <v>24</v>
      </c>
      <c r="C35" s="11">
        <v>27290</v>
      </c>
      <c r="D35" s="11">
        <v>31151</v>
      </c>
      <c r="E35" s="24">
        <v>27049</v>
      </c>
      <c r="F35" s="24">
        <v>23940</v>
      </c>
      <c r="G35" s="15">
        <v>29670</v>
      </c>
      <c r="H35" s="15">
        <v>18782</v>
      </c>
      <c r="I35" s="15">
        <v>17416</v>
      </c>
      <c r="J35" s="15">
        <v>31150</v>
      </c>
      <c r="K35" s="15">
        <v>15756</v>
      </c>
      <c r="L35" s="15">
        <v>29629</v>
      </c>
      <c r="M35" s="15">
        <v>41543</v>
      </c>
      <c r="N35" s="15">
        <v>42016.590200000006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</row>
    <row r="36" spans="1:183" ht="15.75" x14ac:dyDescent="0.25">
      <c r="A36" s="32" t="s">
        <v>45</v>
      </c>
      <c r="B36" s="33" t="s">
        <v>55</v>
      </c>
      <c r="C36" s="23">
        <f>C33+C34-C35</f>
        <v>1217674.186868489</v>
      </c>
      <c r="D36" s="23">
        <f t="shared" ref="D36:M36" si="19">D33+D34-D35</f>
        <v>1286789.6286694787</v>
      </c>
      <c r="E36" s="23">
        <f t="shared" si="19"/>
        <v>1379258.5259965262</v>
      </c>
      <c r="F36" s="23">
        <f t="shared" si="19"/>
        <v>1439876.9135854593</v>
      </c>
      <c r="G36" s="23">
        <f t="shared" si="19"/>
        <v>1466048.8641402179</v>
      </c>
      <c r="H36" s="23">
        <f t="shared" si="19"/>
        <v>1564992.3793493633</v>
      </c>
      <c r="I36" s="23">
        <f t="shared" si="19"/>
        <v>1643983.498574991</v>
      </c>
      <c r="J36" s="23">
        <f t="shared" si="19"/>
        <v>1686771.2935242434</v>
      </c>
      <c r="K36" s="23">
        <f t="shared" si="19"/>
        <v>1847678.5957043343</v>
      </c>
      <c r="L36" s="23">
        <f t="shared" si="19"/>
        <v>1767308.5419754027</v>
      </c>
      <c r="M36" s="23">
        <f t="shared" si="19"/>
        <v>1733598.5652093815</v>
      </c>
      <c r="N36" s="23">
        <f t="shared" ref="N36" si="20">N33+N34-N35</f>
        <v>1899307.2487448258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</row>
    <row r="37" spans="1:183" ht="15.75" x14ac:dyDescent="0.25">
      <c r="A37" s="30" t="s">
        <v>46</v>
      </c>
      <c r="B37" s="31" t="s">
        <v>42</v>
      </c>
      <c r="C37" s="11">
        <f>GSVA_cur!C37</f>
        <v>19910</v>
      </c>
      <c r="D37" s="11">
        <f>GSVA_cur!D37</f>
        <v>20120</v>
      </c>
      <c r="E37" s="24">
        <f>GSVA_cur!E37</f>
        <v>20340</v>
      </c>
      <c r="F37" s="24">
        <f>GSVA_cur!F37</f>
        <v>20550</v>
      </c>
      <c r="G37" s="24">
        <f>GSVA_cur!G37</f>
        <v>20770</v>
      </c>
      <c r="H37" s="24">
        <f>GSVA_cur!H37</f>
        <v>20990</v>
      </c>
      <c r="I37" s="24">
        <f>GSVA_cur!I37</f>
        <v>21220</v>
      </c>
      <c r="J37" s="24">
        <f>GSVA_cur!J37</f>
        <v>21440</v>
      </c>
      <c r="K37" s="24">
        <f>GSVA_cur!K37</f>
        <v>21610</v>
      </c>
      <c r="L37" s="24">
        <f>GSVA_cur!L37</f>
        <v>21920</v>
      </c>
      <c r="M37" s="24">
        <f>GSVA_cur!M37</f>
        <v>22130</v>
      </c>
      <c r="N37" s="24">
        <f>GSVA_cur!N37</f>
        <v>22330</v>
      </c>
      <c r="O37" s="1"/>
      <c r="P37" s="1"/>
      <c r="Q37" s="1"/>
      <c r="R37" s="1"/>
    </row>
    <row r="38" spans="1:183" ht="15.75" x14ac:dyDescent="0.25">
      <c r="A38" s="32" t="s">
        <v>47</v>
      </c>
      <c r="B38" s="33" t="s">
        <v>58</v>
      </c>
      <c r="C38" s="23">
        <f>C36/C37*1000</f>
        <v>61158.924503691058</v>
      </c>
      <c r="D38" s="23">
        <f t="shared" ref="D38:M38" si="21">D36/D37*1000</f>
        <v>63955.746951763351</v>
      </c>
      <c r="E38" s="23">
        <f t="shared" si="21"/>
        <v>67810.153687144848</v>
      </c>
      <c r="F38" s="23">
        <f t="shared" si="21"/>
        <v>70067.003094182932</v>
      </c>
      <c r="G38" s="23">
        <f t="shared" si="21"/>
        <v>70584.923646616182</v>
      </c>
      <c r="H38" s="23">
        <f t="shared" si="21"/>
        <v>74558.950898016352</v>
      </c>
      <c r="I38" s="23">
        <f t="shared" si="21"/>
        <v>77473.303420122102</v>
      </c>
      <c r="J38" s="23">
        <f t="shared" si="21"/>
        <v>78674.034212884493</v>
      </c>
      <c r="K38" s="23">
        <f t="shared" si="21"/>
        <v>85501.091888215378</v>
      </c>
      <c r="L38" s="23">
        <f t="shared" si="21"/>
        <v>80625.389688658892</v>
      </c>
      <c r="M38" s="23">
        <f t="shared" si="21"/>
        <v>78337.034126045255</v>
      </c>
      <c r="N38" s="23">
        <f t="shared" ref="N38" si="22">N36/N37*1000</f>
        <v>85056.303123368823</v>
      </c>
      <c r="O38" s="3"/>
      <c r="P38" s="3"/>
      <c r="Q38" s="3"/>
      <c r="R38" s="3"/>
      <c r="BS38" s="4"/>
      <c r="BT38" s="4"/>
      <c r="BU38" s="4"/>
      <c r="BV38" s="4"/>
    </row>
    <row r="39" spans="1:183" x14ac:dyDescent="0.25">
      <c r="A39" s="2" t="s">
        <v>74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8" max="1048575" man="1"/>
    <brk id="30" max="1048575" man="1"/>
    <brk id="46" max="1048575" man="1"/>
    <brk id="110" max="95" man="1"/>
    <brk id="146" max="1048575" man="1"/>
    <brk id="170" max="1048575" man="1"/>
    <brk id="178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G39"/>
  <sheetViews>
    <sheetView tabSelected="1" zoomScale="115" zoomScaleNormal="115" zoomScaleSheetLayoutView="100" workbookViewId="0">
      <pane xSplit="2" ySplit="5" topLeftCell="S28" activePane="bottomRight" state="frozen"/>
      <selection activeCell="E6" sqref="E6:N38"/>
      <selection pane="topRight" activeCell="E6" sqref="E6:N38"/>
      <selection pane="bottomLeft" activeCell="E6" sqref="E6:N38"/>
      <selection pane="bottomRight" activeCell="E6" sqref="E6:N38"/>
    </sheetView>
  </sheetViews>
  <sheetFormatPr defaultColWidth="8.85546875" defaultRowHeight="15" x14ac:dyDescent="0.25"/>
  <cols>
    <col min="1" max="1" width="11" style="2" customWidth="1"/>
    <col min="2" max="2" width="37.28515625" style="2" customWidth="1"/>
    <col min="3" max="6" width="11.28515625" style="2" customWidth="1"/>
    <col min="7" max="14" width="11.85546875" style="1" customWidth="1"/>
    <col min="15" max="15" width="11.85546875" style="2" customWidth="1"/>
    <col min="16" max="16" width="11.28515625" style="2" customWidth="1"/>
    <col min="17" max="17" width="11.7109375" style="1" customWidth="1"/>
    <col min="18" max="18" width="9.140625" style="2" customWidth="1"/>
    <col min="19" max="19" width="10.85546875" style="2" customWidth="1"/>
    <col min="20" max="20" width="10.85546875" style="1" customWidth="1"/>
    <col min="21" max="21" width="11" style="2" customWidth="1"/>
    <col min="22" max="24" width="11.42578125" style="2" customWidth="1"/>
    <col min="25" max="52" width="9.140625" style="2" customWidth="1"/>
    <col min="53" max="53" width="12.42578125" style="2" customWidth="1"/>
    <col min="54" max="75" width="9.140625" style="2" customWidth="1"/>
    <col min="76" max="76" width="12.140625" style="2" customWidth="1"/>
    <col min="77" max="80" width="9.140625" style="2" customWidth="1"/>
    <col min="81" max="85" width="9.140625" style="2" hidden="1" customWidth="1"/>
    <col min="86" max="86" width="9.140625" style="2" customWidth="1"/>
    <col min="87" max="91" width="9.140625" style="2" hidden="1" customWidth="1"/>
    <col min="92" max="92" width="9.140625" style="2" customWidth="1"/>
    <col min="93" max="97" width="9.140625" style="2" hidden="1" customWidth="1"/>
    <col min="98" max="98" width="9.140625" style="2" customWidth="1"/>
    <col min="99" max="103" width="9.140625" style="2" hidden="1" customWidth="1"/>
    <col min="104" max="104" width="9.140625" style="2" customWidth="1"/>
    <col min="105" max="109" width="9.140625" style="2" hidden="1" customWidth="1"/>
    <col min="110" max="110" width="9.140625" style="1" customWidth="1"/>
    <col min="111" max="115" width="9.140625" style="1" hidden="1" customWidth="1"/>
    <col min="116" max="116" width="9.140625" style="1" customWidth="1"/>
    <col min="117" max="121" width="9.140625" style="1" hidden="1" customWidth="1"/>
    <col min="122" max="122" width="9.140625" style="1" customWidth="1"/>
    <col min="123" max="127" width="9.140625" style="1" hidden="1" customWidth="1"/>
    <col min="128" max="128" width="9.140625" style="1" customWidth="1"/>
    <col min="129" max="158" width="9.140625" style="2" customWidth="1"/>
    <col min="159" max="159" width="9.140625" style="2" hidden="1" customWidth="1"/>
    <col min="160" max="167" width="9.140625" style="2" customWidth="1"/>
    <col min="168" max="168" width="9.140625" style="2" hidden="1" customWidth="1"/>
    <col min="169" max="173" width="9.140625" style="2" customWidth="1"/>
    <col min="174" max="174" width="9.140625" style="2" hidden="1" customWidth="1"/>
    <col min="175" max="184" width="9.140625" style="2" customWidth="1"/>
    <col min="185" max="188" width="8.85546875" style="2"/>
    <col min="189" max="189" width="12.7109375" style="2" bestFit="1" customWidth="1"/>
    <col min="190" max="16384" width="8.85546875" style="2"/>
  </cols>
  <sheetData>
    <row r="1" spans="1:189" ht="21" x14ac:dyDescent="0.35">
      <c r="A1" s="2" t="s">
        <v>53</v>
      </c>
      <c r="B1" s="6" t="s">
        <v>66</v>
      </c>
      <c r="S1" s="3"/>
    </row>
    <row r="2" spans="1:189" ht="15.75" x14ac:dyDescent="0.25">
      <c r="A2" s="7" t="s">
        <v>50</v>
      </c>
      <c r="I2" s="1" t="str">
        <f>[1]GSVA_cur!$I$3</f>
        <v>As on 15.03.2024</v>
      </c>
    </row>
    <row r="3" spans="1:189" ht="15.75" x14ac:dyDescent="0.25">
      <c r="A3" s="7"/>
    </row>
    <row r="4" spans="1:189" ht="15.75" x14ac:dyDescent="0.25">
      <c r="A4" s="7"/>
      <c r="E4" s="8"/>
      <c r="F4" s="8" t="s">
        <v>57</v>
      </c>
    </row>
    <row r="5" spans="1:189" ht="15.75" x14ac:dyDescent="0.25">
      <c r="A5" s="9" t="s">
        <v>0</v>
      </c>
      <c r="B5" s="10" t="s">
        <v>1</v>
      </c>
      <c r="C5" s="11" t="s">
        <v>21</v>
      </c>
      <c r="D5" s="11" t="s">
        <v>22</v>
      </c>
      <c r="E5" s="11" t="s">
        <v>23</v>
      </c>
      <c r="F5" s="11" t="s">
        <v>56</v>
      </c>
      <c r="G5" s="12" t="s">
        <v>65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71</v>
      </c>
      <c r="M5" s="12" t="s">
        <v>72</v>
      </c>
      <c r="N5" s="12" t="s">
        <v>73</v>
      </c>
    </row>
    <row r="6" spans="1:189" s="1" customFormat="1" ht="15.75" x14ac:dyDescent="0.25">
      <c r="A6" s="13" t="s">
        <v>26</v>
      </c>
      <c r="B6" s="14" t="s">
        <v>2</v>
      </c>
      <c r="C6" s="15">
        <f>SUM(C7:C10)</f>
        <v>327768.54149000841</v>
      </c>
      <c r="D6" s="15">
        <f t="shared" ref="D6:M6" si="0">SUM(D7:D10)</f>
        <v>402422.33735123306</v>
      </c>
      <c r="E6" s="15">
        <f t="shared" si="0"/>
        <v>493900.74330000003</v>
      </c>
      <c r="F6" s="15">
        <f t="shared" si="0"/>
        <v>547886.59570000006</v>
      </c>
      <c r="G6" s="15">
        <f t="shared" si="0"/>
        <v>521079.46350000001</v>
      </c>
      <c r="H6" s="15">
        <f t="shared" si="0"/>
        <v>611664.46150000009</v>
      </c>
      <c r="I6" s="15">
        <f t="shared" si="0"/>
        <v>675680.04789999989</v>
      </c>
      <c r="J6" s="15">
        <f t="shared" si="0"/>
        <v>677724.18450000009</v>
      </c>
      <c r="K6" s="15">
        <f t="shared" si="0"/>
        <v>772481.95195000002</v>
      </c>
      <c r="L6" s="15">
        <f t="shared" si="0"/>
        <v>774376.22145000007</v>
      </c>
      <c r="M6" s="15">
        <f t="shared" si="0"/>
        <v>582379.18579999998</v>
      </c>
      <c r="N6" s="15">
        <f t="shared" ref="N6" si="1">SUM(N7:N10)</f>
        <v>707117.39390000002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G6" s="2"/>
    </row>
    <row r="7" spans="1:189" ht="15.75" x14ac:dyDescent="0.25">
      <c r="A7" s="16">
        <v>1.1000000000000001</v>
      </c>
      <c r="B7" s="17" t="s">
        <v>59</v>
      </c>
      <c r="C7" s="24">
        <v>161408.09604843371</v>
      </c>
      <c r="D7" s="24">
        <v>212607.37273083301</v>
      </c>
      <c r="E7" s="24">
        <v>281237.36320000002</v>
      </c>
      <c r="F7" s="24">
        <v>312925.06680000003</v>
      </c>
      <c r="G7" s="15">
        <v>332335.5122</v>
      </c>
      <c r="H7" s="15">
        <v>360219.52789999999</v>
      </c>
      <c r="I7" s="15">
        <v>400529.58199999999</v>
      </c>
      <c r="J7" s="15">
        <v>380829.842</v>
      </c>
      <c r="K7" s="15">
        <v>376920.25540000002</v>
      </c>
      <c r="L7" s="15">
        <v>385516.92369999998</v>
      </c>
      <c r="M7" s="15">
        <v>232090.484</v>
      </c>
      <c r="N7" s="15">
        <v>351294.67479999998</v>
      </c>
      <c r="O7" s="4"/>
      <c r="P7" s="4"/>
      <c r="Q7" s="3"/>
      <c r="R7" s="4"/>
      <c r="S7" s="4"/>
      <c r="T7" s="3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1"/>
      <c r="GE7" s="1"/>
      <c r="GF7" s="1"/>
    </row>
    <row r="8" spans="1:189" ht="15.75" x14ac:dyDescent="0.25">
      <c r="A8" s="16">
        <v>1.2</v>
      </c>
      <c r="B8" s="17" t="s">
        <v>60</v>
      </c>
      <c r="C8" s="24">
        <v>82066.796379602456</v>
      </c>
      <c r="D8" s="24">
        <v>101051.73639155364</v>
      </c>
      <c r="E8" s="24">
        <v>113790.315</v>
      </c>
      <c r="F8" s="24">
        <v>122369.56479999999</v>
      </c>
      <c r="G8" s="15">
        <v>70546.355500000005</v>
      </c>
      <c r="H8" s="15">
        <v>70745.194000000003</v>
      </c>
      <c r="I8" s="15">
        <v>93476.815000000002</v>
      </c>
      <c r="J8" s="15">
        <v>85132.474000000002</v>
      </c>
      <c r="K8" s="15">
        <v>89435.749200000006</v>
      </c>
      <c r="L8" s="15">
        <v>74237.479500000001</v>
      </c>
      <c r="M8" s="15">
        <v>77510.393200000006</v>
      </c>
      <c r="N8" s="15">
        <v>74832.947700000004</v>
      </c>
      <c r="O8" s="4"/>
      <c r="P8" s="4"/>
      <c r="Q8" s="3"/>
      <c r="R8" s="4"/>
      <c r="S8" s="4"/>
      <c r="T8" s="3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1"/>
      <c r="GE8" s="1"/>
      <c r="GF8" s="1"/>
    </row>
    <row r="9" spans="1:189" ht="15.75" x14ac:dyDescent="0.25">
      <c r="A9" s="16">
        <v>1.3</v>
      </c>
      <c r="B9" s="17" t="s">
        <v>61</v>
      </c>
      <c r="C9" s="24">
        <v>78695.669158758887</v>
      </c>
      <c r="D9" s="24">
        <v>82568.251128429416</v>
      </c>
      <c r="E9" s="24">
        <v>91993.834199999998</v>
      </c>
      <c r="F9" s="24">
        <v>104918.8112</v>
      </c>
      <c r="G9" s="15">
        <v>109777.2966</v>
      </c>
      <c r="H9" s="15">
        <v>171180.81200000001</v>
      </c>
      <c r="I9" s="15">
        <v>171381.76120000001</v>
      </c>
      <c r="J9" s="15">
        <v>200941.03320000001</v>
      </c>
      <c r="K9" s="15">
        <v>295560.516</v>
      </c>
      <c r="L9" s="15">
        <v>303438.42320000002</v>
      </c>
      <c r="M9" s="15">
        <v>261500.16119999997</v>
      </c>
      <c r="N9" s="15">
        <v>273422.19520000002</v>
      </c>
      <c r="O9" s="4"/>
      <c r="P9" s="4"/>
      <c r="Q9" s="3"/>
      <c r="R9" s="4"/>
      <c r="S9" s="4"/>
      <c r="T9" s="3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1"/>
      <c r="GE9" s="1"/>
      <c r="GF9" s="1"/>
    </row>
    <row r="10" spans="1:189" ht="15.75" x14ac:dyDescent="0.25">
      <c r="A10" s="16">
        <v>1.4</v>
      </c>
      <c r="B10" s="17" t="s">
        <v>62</v>
      </c>
      <c r="C10" s="24">
        <v>5597.9799032134051</v>
      </c>
      <c r="D10" s="24">
        <v>6194.9771004169679</v>
      </c>
      <c r="E10" s="24">
        <v>6879.2308999999996</v>
      </c>
      <c r="F10" s="24">
        <v>7673.1528999999991</v>
      </c>
      <c r="G10" s="15">
        <v>8420.2991999999995</v>
      </c>
      <c r="H10" s="15">
        <v>9518.9276000000009</v>
      </c>
      <c r="I10" s="15">
        <v>10291.8897</v>
      </c>
      <c r="J10" s="15">
        <v>10820.835300000001</v>
      </c>
      <c r="K10" s="15">
        <v>10565.431350000001</v>
      </c>
      <c r="L10" s="15">
        <v>11183.395049999999</v>
      </c>
      <c r="M10" s="15">
        <v>11278.1474</v>
      </c>
      <c r="N10" s="15">
        <v>7567.5761999999995</v>
      </c>
      <c r="O10" s="4"/>
      <c r="P10" s="4"/>
      <c r="Q10" s="3"/>
      <c r="R10" s="4"/>
      <c r="S10" s="4"/>
      <c r="T10" s="3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1"/>
      <c r="GE10" s="1"/>
      <c r="GF10" s="1"/>
    </row>
    <row r="11" spans="1:189" ht="15.75" x14ac:dyDescent="0.25">
      <c r="A11" s="20" t="s">
        <v>31</v>
      </c>
      <c r="B11" s="17" t="s">
        <v>3</v>
      </c>
      <c r="C11" s="24">
        <v>4976.5258189132037</v>
      </c>
      <c r="D11" s="24">
        <v>5808.6955296119704</v>
      </c>
      <c r="E11" s="24">
        <v>6868.4351999999999</v>
      </c>
      <c r="F11" s="24">
        <v>5762.2460080000001</v>
      </c>
      <c r="G11" s="15">
        <v>13360.3604</v>
      </c>
      <c r="H11" s="15">
        <v>4038.2511999999997</v>
      </c>
      <c r="I11" s="15">
        <v>5108.2780000000002</v>
      </c>
      <c r="J11" s="15">
        <v>8669.8266000000003</v>
      </c>
      <c r="K11" s="15">
        <v>23474.473999999998</v>
      </c>
      <c r="L11" s="15">
        <v>17916.862499999999</v>
      </c>
      <c r="M11" s="15">
        <v>24913.944</v>
      </c>
      <c r="N11" s="15">
        <v>936.89120000000003</v>
      </c>
      <c r="O11" s="4"/>
      <c r="P11" s="4"/>
      <c r="Q11" s="3"/>
      <c r="R11" s="4"/>
      <c r="S11" s="4"/>
      <c r="T11" s="3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1"/>
      <c r="GE11" s="1"/>
      <c r="GF11" s="1"/>
    </row>
    <row r="12" spans="1:189" ht="15.75" x14ac:dyDescent="0.25">
      <c r="A12" s="21"/>
      <c r="B12" s="22" t="s">
        <v>28</v>
      </c>
      <c r="C12" s="23">
        <f>C6+C11</f>
        <v>332745.0673089216</v>
      </c>
      <c r="D12" s="23">
        <f t="shared" ref="D12:M12" si="2">D6+D11</f>
        <v>408231.03288084501</v>
      </c>
      <c r="E12" s="23">
        <f t="shared" si="2"/>
        <v>500769.17850000004</v>
      </c>
      <c r="F12" s="23">
        <f t="shared" si="2"/>
        <v>553648.84170800005</v>
      </c>
      <c r="G12" s="23">
        <f t="shared" si="2"/>
        <v>534439.82389999996</v>
      </c>
      <c r="H12" s="23">
        <f t="shared" si="2"/>
        <v>615702.71270000015</v>
      </c>
      <c r="I12" s="23">
        <f t="shared" si="2"/>
        <v>680788.32589999994</v>
      </c>
      <c r="J12" s="23">
        <f t="shared" si="2"/>
        <v>686394.01110000012</v>
      </c>
      <c r="K12" s="23">
        <f t="shared" si="2"/>
        <v>795956.42595000006</v>
      </c>
      <c r="L12" s="23">
        <f t="shared" si="2"/>
        <v>792293.08395000012</v>
      </c>
      <c r="M12" s="23">
        <f t="shared" si="2"/>
        <v>607293.1298</v>
      </c>
      <c r="N12" s="23">
        <f t="shared" ref="N12" si="3">N6+N11</f>
        <v>708054.28509999998</v>
      </c>
      <c r="O12" s="4"/>
      <c r="P12" s="4"/>
      <c r="Q12" s="3"/>
      <c r="R12" s="4"/>
      <c r="S12" s="4"/>
      <c r="T12" s="3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1"/>
      <c r="GE12" s="1"/>
      <c r="GF12" s="1"/>
    </row>
    <row r="13" spans="1:189" s="1" customFormat="1" ht="15.75" x14ac:dyDescent="0.25">
      <c r="A13" s="13" t="s">
        <v>32</v>
      </c>
      <c r="B13" s="14" t="s">
        <v>4</v>
      </c>
      <c r="C13" s="15">
        <v>11152.866548083504</v>
      </c>
      <c r="D13" s="15">
        <v>14766.415310447486</v>
      </c>
      <c r="E13" s="15">
        <v>11997.072700000001</v>
      </c>
      <c r="F13" s="15">
        <v>18840.168700000002</v>
      </c>
      <c r="G13" s="15">
        <v>21170.182000000001</v>
      </c>
      <c r="H13" s="15">
        <v>25285.088800000001</v>
      </c>
      <c r="I13" s="15">
        <v>26501.096399999999</v>
      </c>
      <c r="J13" s="15">
        <v>28678.234900000003</v>
      </c>
      <c r="K13" s="15">
        <v>26859.234400000001</v>
      </c>
      <c r="L13" s="15">
        <v>20228.378400000001</v>
      </c>
      <c r="M13" s="15">
        <v>20819.338</v>
      </c>
      <c r="N13" s="15">
        <v>20339.643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G13" s="2"/>
    </row>
    <row r="14" spans="1:189" ht="30" x14ac:dyDescent="0.25">
      <c r="A14" s="20" t="s">
        <v>33</v>
      </c>
      <c r="B14" s="17" t="s">
        <v>5</v>
      </c>
      <c r="C14" s="24">
        <v>21462.651536656442</v>
      </c>
      <c r="D14" s="24">
        <v>25199.433108147339</v>
      </c>
      <c r="E14" s="24">
        <v>22920.352400000003</v>
      </c>
      <c r="F14" s="24">
        <v>25077.948000000004</v>
      </c>
      <c r="G14" s="15">
        <v>24353.741600000001</v>
      </c>
      <c r="H14" s="15">
        <v>26315.478000000003</v>
      </c>
      <c r="I14" s="15">
        <v>37282.801599999999</v>
      </c>
      <c r="J14" s="15">
        <v>36471.07</v>
      </c>
      <c r="K14" s="15">
        <v>57393.872000000003</v>
      </c>
      <c r="L14" s="15">
        <v>41111.388200000001</v>
      </c>
      <c r="M14" s="15">
        <v>50317.121500000008</v>
      </c>
      <c r="N14" s="15">
        <v>55013.059399999998</v>
      </c>
      <c r="O14" s="4"/>
      <c r="P14" s="4"/>
      <c r="Q14" s="3"/>
      <c r="R14" s="4"/>
      <c r="S14" s="4"/>
      <c r="T14" s="3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3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3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3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1"/>
      <c r="GE14" s="1"/>
      <c r="GF14" s="1"/>
    </row>
    <row r="15" spans="1:189" ht="15.75" x14ac:dyDescent="0.25">
      <c r="A15" s="20" t="s">
        <v>34</v>
      </c>
      <c r="B15" s="17" t="s">
        <v>6</v>
      </c>
      <c r="C15" s="24">
        <v>99948.404457690398</v>
      </c>
      <c r="D15" s="24">
        <v>107746.85525685425</v>
      </c>
      <c r="E15" s="24">
        <v>110731.5675</v>
      </c>
      <c r="F15" s="24">
        <v>127347.0675</v>
      </c>
      <c r="G15" s="15">
        <v>148472.2942</v>
      </c>
      <c r="H15" s="15">
        <v>170049.67050000001</v>
      </c>
      <c r="I15" s="15">
        <v>205024.79939999999</v>
      </c>
      <c r="J15" s="15">
        <v>202178.37100000001</v>
      </c>
      <c r="K15" s="15">
        <v>200153.9816</v>
      </c>
      <c r="L15" s="15">
        <v>184050.52849999999</v>
      </c>
      <c r="M15" s="15">
        <v>236286.12299999999</v>
      </c>
      <c r="N15" s="15">
        <v>280051.75199999998</v>
      </c>
      <c r="O15" s="4"/>
      <c r="P15" s="4"/>
      <c r="Q15" s="3"/>
      <c r="R15" s="4"/>
      <c r="S15" s="4"/>
      <c r="T15" s="3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3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3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3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1"/>
      <c r="GE15" s="1"/>
      <c r="GF15" s="1"/>
    </row>
    <row r="16" spans="1:189" ht="15.75" x14ac:dyDescent="0.25">
      <c r="A16" s="21"/>
      <c r="B16" s="22" t="s">
        <v>29</v>
      </c>
      <c r="C16" s="23">
        <f>+C13+C14+C15</f>
        <v>132563.92254243034</v>
      </c>
      <c r="D16" s="23">
        <f t="shared" ref="D16:J16" si="4">+D13+D14+D15</f>
        <v>147712.70367544907</v>
      </c>
      <c r="E16" s="23">
        <f t="shared" si="4"/>
        <v>145648.9926</v>
      </c>
      <c r="F16" s="23">
        <f t="shared" si="4"/>
        <v>171265.18420000002</v>
      </c>
      <c r="G16" s="23">
        <f t="shared" si="4"/>
        <v>193996.21780000001</v>
      </c>
      <c r="H16" s="23">
        <f t="shared" si="4"/>
        <v>221650.23730000001</v>
      </c>
      <c r="I16" s="23">
        <f t="shared" si="4"/>
        <v>268808.6974</v>
      </c>
      <c r="J16" s="23">
        <f t="shared" si="4"/>
        <v>267327.67590000003</v>
      </c>
      <c r="K16" s="23">
        <f t="shared" ref="K16" si="5">+K13+K14+K15</f>
        <v>284407.08799999999</v>
      </c>
      <c r="L16" s="23">
        <f t="shared" ref="L16:M16" si="6">+L13+L14+L15</f>
        <v>245390.29509999999</v>
      </c>
      <c r="M16" s="23">
        <f t="shared" si="6"/>
        <v>307422.58250000002</v>
      </c>
      <c r="N16" s="23">
        <f t="shared" ref="N16" si="7">+N13+N14+N15</f>
        <v>355404.45439999999</v>
      </c>
      <c r="O16" s="4"/>
      <c r="P16" s="4"/>
      <c r="Q16" s="3"/>
      <c r="R16" s="4"/>
      <c r="S16" s="4"/>
      <c r="T16" s="3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3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3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3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1"/>
      <c r="GE16" s="1"/>
      <c r="GF16" s="1"/>
    </row>
    <row r="17" spans="1:189" s="1" customFormat="1" ht="15.75" x14ac:dyDescent="0.25">
      <c r="A17" s="13" t="s">
        <v>35</v>
      </c>
      <c r="B17" s="14" t="s">
        <v>7</v>
      </c>
      <c r="C17" s="15">
        <f>C18+C19</f>
        <v>103558.389</v>
      </c>
      <c r="D17" s="15">
        <f t="shared" ref="D17:J17" si="8">D18+D19</f>
        <v>122547.19600000001</v>
      </c>
      <c r="E17" s="15">
        <f t="shared" si="8"/>
        <v>127069.1731</v>
      </c>
      <c r="F17" s="15">
        <f t="shared" si="8"/>
        <v>146052.95689999999</v>
      </c>
      <c r="G17" s="15">
        <f t="shared" si="8"/>
        <v>171255.34520000001</v>
      </c>
      <c r="H17" s="15">
        <f t="shared" si="8"/>
        <v>194027.856</v>
      </c>
      <c r="I17" s="15">
        <f t="shared" si="8"/>
        <v>234715.70899999997</v>
      </c>
      <c r="J17" s="15">
        <f t="shared" si="8"/>
        <v>281506.51370000001</v>
      </c>
      <c r="K17" s="15">
        <f t="shared" ref="K17" si="9">K18+K19</f>
        <v>321709.81509999995</v>
      </c>
      <c r="L17" s="15">
        <f t="shared" ref="L17:M17" si="10">L18+L19</f>
        <v>309764.761</v>
      </c>
      <c r="M17" s="15">
        <f t="shared" si="10"/>
        <v>242094.3425</v>
      </c>
      <c r="N17" s="15">
        <f t="shared" ref="N17" si="11">N18+N19</f>
        <v>302836.22369999997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G17" s="2"/>
    </row>
    <row r="18" spans="1:189" ht="15.75" x14ac:dyDescent="0.25">
      <c r="A18" s="16">
        <v>6.1</v>
      </c>
      <c r="B18" s="17" t="s">
        <v>8</v>
      </c>
      <c r="C18" s="24">
        <v>98933.122000000003</v>
      </c>
      <c r="D18" s="24">
        <v>117355.774</v>
      </c>
      <c r="E18" s="24">
        <v>121696.36109999999</v>
      </c>
      <c r="F18" s="24">
        <v>140414.81289999999</v>
      </c>
      <c r="G18" s="15">
        <v>165398.45000000001</v>
      </c>
      <c r="H18" s="15">
        <v>187466.416</v>
      </c>
      <c r="I18" s="15">
        <v>227464.68539999999</v>
      </c>
      <c r="J18" s="15">
        <v>273194.61849999998</v>
      </c>
      <c r="K18" s="15">
        <v>312492.49209999997</v>
      </c>
      <c r="L18" s="15">
        <v>306417.15100000001</v>
      </c>
      <c r="M18" s="15">
        <v>236560.23749999999</v>
      </c>
      <c r="N18" s="15">
        <v>292486.43</v>
      </c>
      <c r="O18" s="4"/>
      <c r="P18" s="4"/>
      <c r="Q18" s="3"/>
      <c r="R18" s="4"/>
      <c r="S18" s="4"/>
      <c r="T18" s="3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1"/>
      <c r="GE18" s="1"/>
      <c r="GF18" s="1"/>
    </row>
    <row r="19" spans="1:189" ht="15.75" x14ac:dyDescent="0.25">
      <c r="A19" s="16">
        <v>6.2</v>
      </c>
      <c r="B19" s="17" t="s">
        <v>9</v>
      </c>
      <c r="C19" s="24">
        <v>4625.2669999999998</v>
      </c>
      <c r="D19" s="24">
        <v>5191.4219999999996</v>
      </c>
      <c r="E19" s="24">
        <v>5372.8119999999999</v>
      </c>
      <c r="F19" s="24">
        <v>5638.1440000000002</v>
      </c>
      <c r="G19" s="15">
        <v>5856.8951999999999</v>
      </c>
      <c r="H19" s="15">
        <v>6561.44</v>
      </c>
      <c r="I19" s="15">
        <v>7251.0236000000004</v>
      </c>
      <c r="J19" s="15">
        <v>8311.8952000000008</v>
      </c>
      <c r="K19" s="15">
        <v>9217.3230000000003</v>
      </c>
      <c r="L19" s="15">
        <v>3347.6099999999997</v>
      </c>
      <c r="M19" s="15">
        <v>5534.1049999999996</v>
      </c>
      <c r="N19" s="15">
        <v>10349.7937</v>
      </c>
      <c r="O19" s="4"/>
      <c r="P19" s="4"/>
      <c r="Q19" s="3"/>
      <c r="R19" s="4"/>
      <c r="S19" s="4"/>
      <c r="T19" s="3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1"/>
      <c r="GE19" s="1"/>
      <c r="GF19" s="1"/>
    </row>
    <row r="20" spans="1:189" s="1" customFormat="1" ht="30" x14ac:dyDescent="0.25">
      <c r="A20" s="25" t="s">
        <v>36</v>
      </c>
      <c r="B20" s="26" t="s">
        <v>10</v>
      </c>
      <c r="C20" s="15">
        <f>SUM(C21:C27)</f>
        <v>48756.665999999997</v>
      </c>
      <c r="D20" s="15">
        <f t="shared" ref="D20:M20" si="12">SUM(D21:D27)</f>
        <v>53707.0285</v>
      </c>
      <c r="E20" s="15">
        <f t="shared" si="12"/>
        <v>57085.373700000004</v>
      </c>
      <c r="F20" s="15">
        <f t="shared" si="12"/>
        <v>67859.819900000002</v>
      </c>
      <c r="G20" s="15">
        <f t="shared" si="12"/>
        <v>77427.453000000009</v>
      </c>
      <c r="H20" s="15">
        <f t="shared" si="12"/>
        <v>82937.638600000006</v>
      </c>
      <c r="I20" s="15">
        <f t="shared" si="12"/>
        <v>86556.6014</v>
      </c>
      <c r="J20" s="15">
        <f t="shared" si="12"/>
        <v>95314.658200000005</v>
      </c>
      <c r="K20" s="15">
        <f t="shared" si="12"/>
        <v>91819.477700000003</v>
      </c>
      <c r="L20" s="15">
        <f t="shared" si="12"/>
        <v>82489.251599999989</v>
      </c>
      <c r="M20" s="15">
        <f t="shared" si="12"/>
        <v>120610.28479999999</v>
      </c>
      <c r="N20" s="15">
        <f t="shared" ref="N20" si="13">SUM(N21:N27)</f>
        <v>140688.84359999999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G20" s="2"/>
    </row>
    <row r="21" spans="1:189" ht="15.75" x14ac:dyDescent="0.25">
      <c r="A21" s="16">
        <v>7.1</v>
      </c>
      <c r="B21" s="17" t="s">
        <v>11</v>
      </c>
      <c r="C21" s="24">
        <v>233</v>
      </c>
      <c r="D21" s="24">
        <v>286</v>
      </c>
      <c r="E21" s="24">
        <v>160</v>
      </c>
      <c r="F21" s="24">
        <v>191</v>
      </c>
      <c r="G21" s="15">
        <v>209</v>
      </c>
      <c r="H21" s="15">
        <v>116</v>
      </c>
      <c r="I21" s="15">
        <v>101</v>
      </c>
      <c r="J21" s="15">
        <v>58</v>
      </c>
      <c r="K21" s="15">
        <v>156</v>
      </c>
      <c r="L21" s="15">
        <v>315</v>
      </c>
      <c r="M21" s="15">
        <v>242</v>
      </c>
      <c r="N21" s="15">
        <v>290</v>
      </c>
      <c r="O21" s="4"/>
      <c r="P21" s="4"/>
      <c r="Q21" s="3"/>
      <c r="R21" s="4"/>
      <c r="S21" s="4"/>
      <c r="T21" s="3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1"/>
      <c r="GE21" s="1"/>
      <c r="GF21" s="1"/>
    </row>
    <row r="22" spans="1:189" ht="15.75" x14ac:dyDescent="0.25">
      <c r="A22" s="16">
        <v>7.2</v>
      </c>
      <c r="B22" s="17" t="s">
        <v>12</v>
      </c>
      <c r="C22" s="24">
        <v>28698.514999999999</v>
      </c>
      <c r="D22" s="24">
        <v>32652.232300000003</v>
      </c>
      <c r="E22" s="24">
        <v>29747.152000000002</v>
      </c>
      <c r="F22" s="24">
        <v>36479.275300000001</v>
      </c>
      <c r="G22" s="15">
        <v>40866.413999999997</v>
      </c>
      <c r="H22" s="15">
        <v>44614.965199999999</v>
      </c>
      <c r="I22" s="15">
        <v>50168.434999999998</v>
      </c>
      <c r="J22" s="15">
        <v>61361.6685</v>
      </c>
      <c r="K22" s="15">
        <v>64615.621700000003</v>
      </c>
      <c r="L22" s="15">
        <v>43677.565399999999</v>
      </c>
      <c r="M22" s="15">
        <v>72645.212400000004</v>
      </c>
      <c r="N22" s="15">
        <v>81732.567999999999</v>
      </c>
      <c r="O22" s="4"/>
      <c r="P22" s="4"/>
      <c r="Q22" s="3"/>
      <c r="R22" s="4"/>
      <c r="S22" s="4"/>
      <c r="T22" s="3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1"/>
      <c r="GE22" s="1"/>
      <c r="GF22" s="1"/>
    </row>
    <row r="23" spans="1:189" ht="15.75" x14ac:dyDescent="0.25">
      <c r="A23" s="16">
        <v>7.3</v>
      </c>
      <c r="B23" s="17" t="s">
        <v>13</v>
      </c>
      <c r="C23" s="24">
        <v>856.31670000000008</v>
      </c>
      <c r="D23" s="24">
        <v>411.71000000000004</v>
      </c>
      <c r="E23" s="24">
        <v>259.18880000000001</v>
      </c>
      <c r="F23" s="24">
        <v>360.32590000000005</v>
      </c>
      <c r="G23" s="15">
        <v>368.39</v>
      </c>
      <c r="H23" s="15">
        <v>497.40359999999998</v>
      </c>
      <c r="I23" s="15">
        <v>419.29999999999995</v>
      </c>
      <c r="J23" s="15">
        <v>781.10400000000004</v>
      </c>
      <c r="K23" s="15">
        <v>784.36339999999996</v>
      </c>
      <c r="L23" s="15">
        <v>1029.8145999999999</v>
      </c>
      <c r="M23" s="15">
        <v>1810.0641999999998</v>
      </c>
      <c r="N23" s="15">
        <v>2691.4960000000001</v>
      </c>
      <c r="O23" s="4"/>
      <c r="P23" s="4"/>
      <c r="Q23" s="3"/>
      <c r="R23" s="4"/>
      <c r="S23" s="4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1"/>
      <c r="GE23" s="1"/>
      <c r="GF23" s="1"/>
    </row>
    <row r="24" spans="1:189" ht="15.75" x14ac:dyDescent="0.25">
      <c r="A24" s="16">
        <v>7.4</v>
      </c>
      <c r="B24" s="17" t="s">
        <v>14</v>
      </c>
      <c r="C24" s="24">
        <v>249.02030000000002</v>
      </c>
      <c r="D24" s="24">
        <v>980.98099999999999</v>
      </c>
      <c r="E24" s="24">
        <v>739.86719999999991</v>
      </c>
      <c r="F24" s="24">
        <v>1616.3751000000002</v>
      </c>
      <c r="G24" s="15">
        <v>836.58</v>
      </c>
      <c r="H24" s="15">
        <v>1020.7904000000001</v>
      </c>
      <c r="I24" s="15">
        <v>1146.9175</v>
      </c>
      <c r="J24" s="15">
        <v>504.02099999999996</v>
      </c>
      <c r="K24" s="15">
        <v>776.21710000000007</v>
      </c>
      <c r="L24" s="15">
        <v>135.99219999999991</v>
      </c>
      <c r="M24" s="15">
        <v>86.491400000000112</v>
      </c>
      <c r="N24" s="15">
        <v>475.56799999999998</v>
      </c>
      <c r="O24" s="4"/>
      <c r="P24" s="4"/>
      <c r="Q24" s="3"/>
      <c r="R24" s="4"/>
      <c r="S24" s="4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1"/>
      <c r="GE24" s="1"/>
      <c r="GF24" s="1"/>
    </row>
    <row r="25" spans="1:189" ht="15.75" x14ac:dyDescent="0.25">
      <c r="A25" s="16">
        <v>7.5</v>
      </c>
      <c r="B25" s="17" t="s">
        <v>15</v>
      </c>
      <c r="C25" s="24">
        <v>0</v>
      </c>
      <c r="D25" s="24">
        <v>0</v>
      </c>
      <c r="E25" s="24">
        <v>0</v>
      </c>
      <c r="F25" s="24">
        <v>0</v>
      </c>
      <c r="G25" s="15">
        <v>0</v>
      </c>
      <c r="H25" s="15">
        <v>2876.7271999999998</v>
      </c>
      <c r="I25" s="15">
        <v>2921.1489999999999</v>
      </c>
      <c r="J25" s="15">
        <v>3418.0529999999999</v>
      </c>
      <c r="K25" s="15">
        <v>3403.3519999999999</v>
      </c>
      <c r="L25" s="15">
        <v>825.13079999999991</v>
      </c>
      <c r="M25" s="15">
        <v>1326.9392</v>
      </c>
      <c r="N25" s="15">
        <v>3026.5680000000002</v>
      </c>
      <c r="O25" s="4"/>
      <c r="P25" s="4"/>
      <c r="Q25" s="3"/>
      <c r="R25" s="4"/>
      <c r="S25" s="4"/>
      <c r="T25" s="3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1"/>
      <c r="GE25" s="1"/>
      <c r="GF25" s="1"/>
    </row>
    <row r="26" spans="1:189" ht="15.75" x14ac:dyDescent="0.25">
      <c r="A26" s="16">
        <v>7.6</v>
      </c>
      <c r="B26" s="17" t="s">
        <v>16</v>
      </c>
      <c r="C26" s="24">
        <v>53.659799999999997</v>
      </c>
      <c r="D26" s="24">
        <v>84.353200000000001</v>
      </c>
      <c r="E26" s="24">
        <v>68.165700000000001</v>
      </c>
      <c r="F26" s="24">
        <v>81.843599999999995</v>
      </c>
      <c r="G26" s="15">
        <v>81.069000000000003</v>
      </c>
      <c r="H26" s="15">
        <v>98.752200000000002</v>
      </c>
      <c r="I26" s="15">
        <v>57.799899999999994</v>
      </c>
      <c r="J26" s="15">
        <v>244.81169999999997</v>
      </c>
      <c r="K26" s="15">
        <v>138.92349999999999</v>
      </c>
      <c r="L26" s="15">
        <v>78.832800000000006</v>
      </c>
      <c r="M26" s="15">
        <v>116.57759999999999</v>
      </c>
      <c r="N26" s="15">
        <v>115.64359999999999</v>
      </c>
      <c r="O26" s="4"/>
      <c r="P26" s="4"/>
      <c r="Q26" s="3"/>
      <c r="R26" s="4"/>
      <c r="S26" s="4"/>
      <c r="T26" s="3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1"/>
      <c r="GE26" s="1"/>
      <c r="GF26" s="1"/>
    </row>
    <row r="27" spans="1:189" ht="30" x14ac:dyDescent="0.25">
      <c r="A27" s="16">
        <v>7.7</v>
      </c>
      <c r="B27" s="17" t="s">
        <v>17</v>
      </c>
      <c r="C27" s="24">
        <v>18666.154200000001</v>
      </c>
      <c r="D27" s="24">
        <v>19291.752</v>
      </c>
      <c r="E27" s="24">
        <v>26111</v>
      </c>
      <c r="F27" s="24">
        <v>29131</v>
      </c>
      <c r="G27" s="15">
        <v>35066</v>
      </c>
      <c r="H27" s="15">
        <v>33713</v>
      </c>
      <c r="I27" s="15">
        <v>31742</v>
      </c>
      <c r="J27" s="15">
        <v>28947</v>
      </c>
      <c r="K27" s="15">
        <v>21945</v>
      </c>
      <c r="L27" s="15">
        <v>36426.915800000002</v>
      </c>
      <c r="M27" s="15">
        <v>44383</v>
      </c>
      <c r="N27" s="15">
        <v>52357</v>
      </c>
      <c r="O27" s="4"/>
      <c r="P27" s="4"/>
      <c r="Q27" s="3"/>
      <c r="R27" s="4"/>
      <c r="S27" s="4"/>
      <c r="T27" s="3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1"/>
      <c r="GE27" s="1"/>
      <c r="GF27" s="1"/>
    </row>
    <row r="28" spans="1:189" ht="15.75" x14ac:dyDescent="0.25">
      <c r="A28" s="20" t="s">
        <v>37</v>
      </c>
      <c r="B28" s="17" t="s">
        <v>18</v>
      </c>
      <c r="C28" s="24">
        <v>46947.768266776759</v>
      </c>
      <c r="D28" s="24">
        <v>52192.787387449214</v>
      </c>
      <c r="E28" s="24">
        <v>56126</v>
      </c>
      <c r="F28" s="24">
        <v>50131</v>
      </c>
      <c r="G28" s="15">
        <v>53257</v>
      </c>
      <c r="H28" s="15">
        <v>52784</v>
      </c>
      <c r="I28" s="15">
        <v>59703</v>
      </c>
      <c r="J28" s="15">
        <v>68562</v>
      </c>
      <c r="K28" s="15">
        <v>69099</v>
      </c>
      <c r="L28" s="15">
        <v>85739</v>
      </c>
      <c r="M28" s="15">
        <v>187745</v>
      </c>
      <c r="N28" s="15">
        <v>200403</v>
      </c>
      <c r="O28" s="4"/>
      <c r="P28" s="4"/>
      <c r="Q28" s="3"/>
      <c r="R28" s="4"/>
      <c r="S28" s="4"/>
      <c r="T28" s="3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1"/>
      <c r="GE28" s="1"/>
      <c r="GF28" s="1"/>
    </row>
    <row r="29" spans="1:189" ht="30" x14ac:dyDescent="0.25">
      <c r="A29" s="20" t="s">
        <v>38</v>
      </c>
      <c r="B29" s="17" t="s">
        <v>19</v>
      </c>
      <c r="C29" s="24">
        <v>106716.10031983392</v>
      </c>
      <c r="D29" s="24">
        <v>112855.79454582644</v>
      </c>
      <c r="E29" s="24">
        <v>117855.80720000001</v>
      </c>
      <c r="F29" s="24">
        <v>124439.37400000001</v>
      </c>
      <c r="G29" s="15">
        <v>123050.14170000001</v>
      </c>
      <c r="H29" s="15">
        <v>126744.8941</v>
      </c>
      <c r="I29" s="15">
        <v>129374.65239999999</v>
      </c>
      <c r="J29" s="15">
        <v>136991.70559999999</v>
      </c>
      <c r="K29" s="15">
        <v>132027.46030000001</v>
      </c>
      <c r="L29" s="15">
        <v>132523.2666</v>
      </c>
      <c r="M29" s="15">
        <v>143033.1942</v>
      </c>
      <c r="N29" s="15">
        <v>149076.13879999999</v>
      </c>
      <c r="O29" s="4"/>
      <c r="P29" s="4"/>
      <c r="Q29" s="3"/>
      <c r="R29" s="4"/>
      <c r="S29" s="4"/>
      <c r="T29" s="3"/>
      <c r="U29" s="5"/>
      <c r="V29" s="5"/>
      <c r="W29" s="5"/>
      <c r="X29" s="5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1"/>
      <c r="GE29" s="1"/>
      <c r="GF29" s="1"/>
    </row>
    <row r="30" spans="1:189" ht="15.75" x14ac:dyDescent="0.25">
      <c r="A30" s="20" t="s">
        <v>39</v>
      </c>
      <c r="B30" s="17" t="s">
        <v>54</v>
      </c>
      <c r="C30" s="24">
        <v>128283.47259520626</v>
      </c>
      <c r="D30" s="24">
        <v>139625.8226399156</v>
      </c>
      <c r="E30" s="24">
        <v>207143</v>
      </c>
      <c r="F30" s="24">
        <v>243477</v>
      </c>
      <c r="G30" s="15">
        <v>282744</v>
      </c>
      <c r="H30" s="15">
        <v>304552</v>
      </c>
      <c r="I30" s="15">
        <v>340470</v>
      </c>
      <c r="J30" s="15">
        <v>414050</v>
      </c>
      <c r="K30" s="15">
        <v>436949</v>
      </c>
      <c r="L30" s="15">
        <v>417317</v>
      </c>
      <c r="M30" s="15">
        <v>394332</v>
      </c>
      <c r="N30" s="15">
        <v>444965</v>
      </c>
      <c r="O30" s="4"/>
      <c r="P30" s="4"/>
      <c r="Q30" s="3"/>
      <c r="R30" s="4"/>
      <c r="S30" s="4"/>
      <c r="T30" s="3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1"/>
      <c r="GE30" s="1"/>
      <c r="GF30" s="1"/>
    </row>
    <row r="31" spans="1:189" ht="15.75" x14ac:dyDescent="0.25">
      <c r="A31" s="20" t="s">
        <v>40</v>
      </c>
      <c r="B31" s="17" t="s">
        <v>20</v>
      </c>
      <c r="C31" s="24">
        <v>144859.18346619845</v>
      </c>
      <c r="D31" s="24">
        <v>184059.98640422241</v>
      </c>
      <c r="E31" s="24">
        <v>223712.1152</v>
      </c>
      <c r="F31" s="24">
        <v>237894.8322</v>
      </c>
      <c r="G31" s="15">
        <v>251479.95799999998</v>
      </c>
      <c r="H31" s="15">
        <v>271345.94</v>
      </c>
      <c r="I31" s="15">
        <v>300770.08189999999</v>
      </c>
      <c r="J31" s="15">
        <v>330922.92599999998</v>
      </c>
      <c r="K31" s="15">
        <v>411528.44630000001</v>
      </c>
      <c r="L31" s="15">
        <v>441484.05359999998</v>
      </c>
      <c r="M31" s="15">
        <v>558978.19700000004</v>
      </c>
      <c r="N31" s="15">
        <v>634280.2108</v>
      </c>
      <c r="O31" s="4"/>
      <c r="P31" s="4"/>
      <c r="Q31" s="3"/>
      <c r="R31" s="4"/>
      <c r="S31" s="4"/>
      <c r="T31" s="3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1"/>
      <c r="GE31" s="1"/>
      <c r="GF31" s="1"/>
    </row>
    <row r="32" spans="1:189" ht="15.75" x14ac:dyDescent="0.25">
      <c r="A32" s="21"/>
      <c r="B32" s="22" t="s">
        <v>30</v>
      </c>
      <c r="C32" s="23">
        <f>C17+C20+C28+C29+C30+C31</f>
        <v>579121.57964801532</v>
      </c>
      <c r="D32" s="23">
        <f t="shared" ref="D32:F32" si="14">D17+D20+D28+D29+D30+D31</f>
        <v>664988.61547741375</v>
      </c>
      <c r="E32" s="23">
        <f t="shared" si="14"/>
        <v>788991.46920000005</v>
      </c>
      <c r="F32" s="23">
        <f t="shared" si="14"/>
        <v>869854.98300000001</v>
      </c>
      <c r="G32" s="23">
        <f t="shared" ref="G32:H32" si="15">G17+G20+G28+G29+G30+G31</f>
        <v>959213.89789999998</v>
      </c>
      <c r="H32" s="23">
        <f t="shared" si="15"/>
        <v>1032392.3287</v>
      </c>
      <c r="I32" s="23">
        <f t="shared" ref="I32:J32" si="16">I17+I20+I28+I29+I30+I31</f>
        <v>1151590.0447</v>
      </c>
      <c r="J32" s="23">
        <f t="shared" si="16"/>
        <v>1327347.8034999999</v>
      </c>
      <c r="K32" s="23">
        <f t="shared" ref="K32" si="17">K17+K20+K28+K29+K30+K31</f>
        <v>1463133.1993999998</v>
      </c>
      <c r="L32" s="23">
        <f t="shared" ref="L32:M32" si="18">L17+L20+L28+L29+L30+L31</f>
        <v>1469317.3328</v>
      </c>
      <c r="M32" s="23">
        <f t="shared" si="18"/>
        <v>1646793.0185000002</v>
      </c>
      <c r="N32" s="23">
        <f t="shared" ref="N32" si="19">N17+N20+N28+N29+N30+N31</f>
        <v>1872249.4169000001</v>
      </c>
      <c r="O32" s="4"/>
      <c r="P32" s="4"/>
      <c r="Q32" s="3"/>
      <c r="R32" s="4"/>
      <c r="S32" s="4"/>
      <c r="T32" s="3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1"/>
      <c r="GE32" s="1"/>
      <c r="GF32" s="1"/>
    </row>
    <row r="33" spans="1:189" s="1" customFormat="1" ht="15.75" x14ac:dyDescent="0.25">
      <c r="A33" s="27" t="s">
        <v>27</v>
      </c>
      <c r="B33" s="28" t="s">
        <v>51</v>
      </c>
      <c r="C33" s="29">
        <f>C6+C11+C13+C14+C15+C17+C20+C28+C29+C30+C31</f>
        <v>1044430.5694993674</v>
      </c>
      <c r="D33" s="29">
        <f>D6+D11+D13+D14+D15+D17+D20+D28+D29+D30+D31</f>
        <v>1220932.3520337078</v>
      </c>
      <c r="E33" s="29">
        <f>E6+E11+E13+E14+E15+E17+E20+E28+E29+E30+E31</f>
        <v>1435409.6403000001</v>
      </c>
      <c r="F33" s="29">
        <f>F6+F11+F13+F14+F15+F17+F20+F28+F29+F30+F31</f>
        <v>1594769.0089080001</v>
      </c>
      <c r="G33" s="29">
        <f t="shared" ref="G33:H33" si="20">G6+G11+G13+G14+G15+G17+G20+G28+G29+G30+G31</f>
        <v>1687649.9395999997</v>
      </c>
      <c r="H33" s="29">
        <f t="shared" si="20"/>
        <v>1869745.2787000001</v>
      </c>
      <c r="I33" s="29">
        <f t="shared" ref="I33:J33" si="21">I6+I11+I13+I14+I15+I17+I20+I28+I29+I30+I31</f>
        <v>2101187.068</v>
      </c>
      <c r="J33" s="29">
        <f t="shared" si="21"/>
        <v>2281069.4905000003</v>
      </c>
      <c r="K33" s="29">
        <f t="shared" ref="K33" si="22">K6+K11+K13+K14+K15+K17+K20+K28+K29+K30+K31</f>
        <v>2543496.7133499999</v>
      </c>
      <c r="L33" s="29">
        <f t="shared" ref="L33:M33" si="23">L6+L11+L13+L14+L15+L17+L20+L28+L29+L30+L31</f>
        <v>2507000.7118500005</v>
      </c>
      <c r="M33" s="29">
        <f t="shared" si="23"/>
        <v>2561508.7308</v>
      </c>
      <c r="N33" s="29">
        <f t="shared" ref="N33" si="24">N6+N11+N13+N14+N15+N17+N20+N28+N29+N30+N31</f>
        <v>2935708.1564000002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G33" s="2"/>
    </row>
    <row r="34" spans="1:189" ht="15.75" x14ac:dyDescent="0.25">
      <c r="A34" s="30" t="s">
        <v>43</v>
      </c>
      <c r="B34" s="31" t="s">
        <v>25</v>
      </c>
      <c r="C34" s="24">
        <f>GSVA_cur!C34</f>
        <v>38290</v>
      </c>
      <c r="D34" s="24">
        <f>GSVA_cur!D34</f>
        <v>44596</v>
      </c>
      <c r="E34" s="24">
        <f>GSVA_cur!E34</f>
        <v>50411</v>
      </c>
      <c r="F34" s="24">
        <f>GSVA_cur!F34</f>
        <v>53049</v>
      </c>
      <c r="G34" s="24">
        <f>GSVA_cur!G34</f>
        <v>60279</v>
      </c>
      <c r="H34" s="24">
        <f>GSVA_cur!H34</f>
        <v>70061</v>
      </c>
      <c r="I34" s="24">
        <f>GSVA_cur!I34</f>
        <v>84054</v>
      </c>
      <c r="J34" s="24">
        <f>GSVA_cur!J34</f>
        <v>101096</v>
      </c>
      <c r="K34" s="24">
        <f>GSVA_cur!K34</f>
        <v>130670</v>
      </c>
      <c r="L34" s="24">
        <f>GSVA_cur!L34</f>
        <v>159456</v>
      </c>
      <c r="M34" s="24">
        <f>GSVA_cur!M34</f>
        <v>197122</v>
      </c>
      <c r="N34" s="24">
        <f>GSVA_cur!N34</f>
        <v>204378</v>
      </c>
      <c r="O34" s="4"/>
      <c r="P34" s="4"/>
      <c r="Q34" s="3"/>
      <c r="R34" s="4"/>
      <c r="S34" s="4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</row>
    <row r="35" spans="1:189" ht="15.75" x14ac:dyDescent="0.25">
      <c r="A35" s="30" t="s">
        <v>44</v>
      </c>
      <c r="B35" s="31" t="s">
        <v>24</v>
      </c>
      <c r="C35" s="24">
        <f>GSVA_cur!C35</f>
        <v>27290</v>
      </c>
      <c r="D35" s="24">
        <f>GSVA_cur!D35</f>
        <v>33688</v>
      </c>
      <c r="E35" s="24">
        <f>GSVA_cur!E35</f>
        <v>31300</v>
      </c>
      <c r="F35" s="24">
        <f>GSVA_cur!F35</f>
        <v>37376</v>
      </c>
      <c r="G35" s="24">
        <f>GSVA_cur!G35</f>
        <v>35117</v>
      </c>
      <c r="H35" s="24">
        <f>GSVA_cur!H35</f>
        <v>22423</v>
      </c>
      <c r="I35" s="24">
        <f>GSVA_cur!I35</f>
        <v>20732</v>
      </c>
      <c r="J35" s="24">
        <f>GSVA_cur!J35</f>
        <v>40968</v>
      </c>
      <c r="K35" s="24">
        <f>GSVA_cur!K35</f>
        <v>21336</v>
      </c>
      <c r="L35" s="24">
        <f>GSVA_cur!L35</f>
        <v>40851</v>
      </c>
      <c r="M35" s="24">
        <f>GSVA_cur!M35</f>
        <v>66197</v>
      </c>
      <c r="N35" s="24">
        <f>GSVA_cur!N35</f>
        <v>44413.882467029995</v>
      </c>
      <c r="O35" s="4"/>
      <c r="P35" s="4"/>
      <c r="Q35" s="3"/>
      <c r="R35" s="4"/>
      <c r="S35" s="4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</row>
    <row r="36" spans="1:189" ht="15.75" x14ac:dyDescent="0.25">
      <c r="A36" s="32" t="s">
        <v>45</v>
      </c>
      <c r="B36" s="33" t="s">
        <v>63</v>
      </c>
      <c r="C36" s="23">
        <f>C33+C34-C35</f>
        <v>1055430.5694993674</v>
      </c>
      <c r="D36" s="23">
        <f t="shared" ref="D36:L36" si="25">D33+D34-D35</f>
        <v>1231840.3520337078</v>
      </c>
      <c r="E36" s="23">
        <f t="shared" si="25"/>
        <v>1454520.6403000001</v>
      </c>
      <c r="F36" s="23">
        <f t="shared" si="25"/>
        <v>1610442.0089080001</v>
      </c>
      <c r="G36" s="23">
        <f t="shared" si="25"/>
        <v>1712811.9395999997</v>
      </c>
      <c r="H36" s="23">
        <f t="shared" si="25"/>
        <v>1917383.2787000001</v>
      </c>
      <c r="I36" s="23">
        <f t="shared" si="25"/>
        <v>2164509.068</v>
      </c>
      <c r="J36" s="23">
        <f t="shared" si="25"/>
        <v>2341197.4905000003</v>
      </c>
      <c r="K36" s="23">
        <f t="shared" si="25"/>
        <v>2652830.7133499999</v>
      </c>
      <c r="L36" s="23">
        <f t="shared" si="25"/>
        <v>2625605.7118500005</v>
      </c>
      <c r="M36" s="23">
        <f t="shared" ref="M36" si="26">M33+M34-M35</f>
        <v>2692433.7308</v>
      </c>
      <c r="N36" s="23">
        <f t="shared" ref="N36" si="27">N33+N34-N35</f>
        <v>3095672.2739329701</v>
      </c>
      <c r="O36" s="4"/>
      <c r="P36" s="4"/>
      <c r="Q36" s="3"/>
      <c r="R36" s="4"/>
      <c r="S36" s="4"/>
      <c r="T36" s="3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</row>
    <row r="37" spans="1:189" ht="15.75" x14ac:dyDescent="0.25">
      <c r="A37" s="30" t="s">
        <v>46</v>
      </c>
      <c r="B37" s="31" t="s">
        <v>42</v>
      </c>
      <c r="C37" s="11">
        <f>GSVA_cur!C37</f>
        <v>19910</v>
      </c>
      <c r="D37" s="11">
        <f>GSVA_cur!D37</f>
        <v>20120</v>
      </c>
      <c r="E37" s="24">
        <f>GSVA_cur!E37</f>
        <v>20340</v>
      </c>
      <c r="F37" s="24">
        <f>GSVA_cur!F37</f>
        <v>20550</v>
      </c>
      <c r="G37" s="24">
        <f>GSVA_cur!G37</f>
        <v>20770</v>
      </c>
      <c r="H37" s="24">
        <f>GSVA_cur!H37</f>
        <v>20990</v>
      </c>
      <c r="I37" s="24">
        <f>GSVA_cur!I37</f>
        <v>21220</v>
      </c>
      <c r="J37" s="24">
        <f>GSVA_cur!J37</f>
        <v>21440</v>
      </c>
      <c r="K37" s="24">
        <f>GSVA_cur!K37</f>
        <v>21610</v>
      </c>
      <c r="L37" s="24">
        <f>GSVA_cur!L37</f>
        <v>21920</v>
      </c>
      <c r="M37" s="24">
        <f>GSVA_cur!M37</f>
        <v>22130</v>
      </c>
      <c r="N37" s="24">
        <f>GSVA_cur!N37</f>
        <v>22330</v>
      </c>
      <c r="U37" s="1"/>
      <c r="V37" s="1"/>
      <c r="W37" s="1"/>
      <c r="X37" s="1"/>
    </row>
    <row r="38" spans="1:189" ht="15.75" x14ac:dyDescent="0.25">
      <c r="A38" s="32" t="s">
        <v>47</v>
      </c>
      <c r="B38" s="33" t="s">
        <v>64</v>
      </c>
      <c r="C38" s="23">
        <f>C36/C37*1000</f>
        <v>53010.073807100322</v>
      </c>
      <c r="D38" s="23">
        <f t="shared" ref="D38:L38" si="28">D36/D37*1000</f>
        <v>61224.669584180301</v>
      </c>
      <c r="E38" s="23">
        <f t="shared" si="28"/>
        <v>71510.355963618495</v>
      </c>
      <c r="F38" s="23">
        <f t="shared" si="28"/>
        <v>78367.007732749393</v>
      </c>
      <c r="G38" s="23">
        <f t="shared" si="28"/>
        <v>82465.668733750586</v>
      </c>
      <c r="H38" s="23">
        <f t="shared" si="28"/>
        <v>91347.464444973812</v>
      </c>
      <c r="I38" s="23">
        <f t="shared" si="28"/>
        <v>102003.25485391141</v>
      </c>
      <c r="J38" s="23">
        <f t="shared" si="28"/>
        <v>109197.64414645523</v>
      </c>
      <c r="K38" s="23">
        <f t="shared" si="28"/>
        <v>122759.40367191115</v>
      </c>
      <c r="L38" s="23">
        <f t="shared" si="28"/>
        <v>119781.28247490877</v>
      </c>
      <c r="M38" s="23">
        <f t="shared" ref="M38" si="29">M36/M37*1000</f>
        <v>121664.42525079078</v>
      </c>
      <c r="N38" s="23">
        <f t="shared" ref="N38" si="30">N36/N37*1000</f>
        <v>138632.8828451845</v>
      </c>
      <c r="T38" s="3"/>
      <c r="U38" s="3"/>
      <c r="V38" s="3"/>
      <c r="W38" s="3"/>
      <c r="X38" s="3"/>
      <c r="BY38" s="4"/>
      <c r="BZ38" s="4"/>
      <c r="CA38" s="4"/>
      <c r="CB38" s="4"/>
    </row>
    <row r="39" spans="1:189" x14ac:dyDescent="0.25">
      <c r="A39" s="2" t="s">
        <v>74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47" orientation="landscape" horizontalDpi="4294967295" verticalDpi="4294967295" r:id="rId1"/>
  <colBreaks count="7" manualBreakCount="7">
    <brk id="24" max="1048575" man="1"/>
    <brk id="36" max="1048575" man="1"/>
    <brk id="52" max="1048575" man="1"/>
    <brk id="116" max="95" man="1"/>
    <brk id="152" max="1048575" man="1"/>
    <brk id="176" max="1048575" man="1"/>
    <brk id="184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A39"/>
  <sheetViews>
    <sheetView tabSelected="1" zoomScale="75" zoomScaleNormal="75" zoomScaleSheetLayoutView="100" workbookViewId="0">
      <pane xSplit="2" ySplit="5" topLeftCell="C35" activePane="bottomRight" state="frozen"/>
      <selection activeCell="E6" sqref="E6:N38"/>
      <selection pane="topRight" activeCell="E6" sqref="E6:N38"/>
      <selection pane="bottomLeft" activeCell="E6" sqref="E6:N38"/>
      <selection pane="bottomRight" activeCell="E6" sqref="E6:N38"/>
    </sheetView>
  </sheetViews>
  <sheetFormatPr defaultColWidth="8.85546875" defaultRowHeight="15" x14ac:dyDescent="0.25"/>
  <cols>
    <col min="1" max="1" width="11" style="2" customWidth="1"/>
    <col min="2" max="2" width="28.5703125" style="2" customWidth="1"/>
    <col min="3" max="6" width="10.85546875" style="2" customWidth="1"/>
    <col min="7" max="14" width="11.85546875" style="1" customWidth="1"/>
    <col min="15" max="15" width="11" style="2" customWidth="1"/>
    <col min="16" max="18" width="11.42578125" style="2" customWidth="1"/>
    <col min="19" max="46" width="9.140625" style="2" customWidth="1"/>
    <col min="47" max="47" width="12.42578125" style="2" customWidth="1"/>
    <col min="48" max="69" width="9.140625" style="2" customWidth="1"/>
    <col min="70" max="70" width="12.140625" style="2" customWidth="1"/>
    <col min="71" max="74" width="9.140625" style="2" customWidth="1"/>
    <col min="75" max="79" width="9.140625" style="2" hidden="1" customWidth="1"/>
    <col min="80" max="80" width="9.140625" style="2" customWidth="1"/>
    <col min="81" max="85" width="9.140625" style="2" hidden="1" customWidth="1"/>
    <col min="86" max="86" width="9.140625" style="2" customWidth="1"/>
    <col min="87" max="91" width="9.140625" style="2" hidden="1" customWidth="1"/>
    <col min="92" max="92" width="9.140625" style="2" customWidth="1"/>
    <col min="93" max="97" width="9.140625" style="2" hidden="1" customWidth="1"/>
    <col min="98" max="98" width="9.140625" style="2" customWidth="1"/>
    <col min="99" max="103" width="9.140625" style="2" hidden="1" customWidth="1"/>
    <col min="104" max="104" width="9.140625" style="1" customWidth="1"/>
    <col min="105" max="109" width="9.140625" style="1" hidden="1" customWidth="1"/>
    <col min="110" max="110" width="9.140625" style="1" customWidth="1"/>
    <col min="111" max="115" width="9.140625" style="1" hidden="1" customWidth="1"/>
    <col min="116" max="116" width="9.140625" style="1" customWidth="1"/>
    <col min="117" max="121" width="9.140625" style="1" hidden="1" customWidth="1"/>
    <col min="122" max="122" width="9.140625" style="1" customWidth="1"/>
    <col min="123" max="152" width="9.140625" style="2" customWidth="1"/>
    <col min="153" max="153" width="9.140625" style="2" hidden="1" customWidth="1"/>
    <col min="154" max="161" width="9.140625" style="2" customWidth="1"/>
    <col min="162" max="162" width="9.140625" style="2" hidden="1" customWidth="1"/>
    <col min="163" max="167" width="9.140625" style="2" customWidth="1"/>
    <col min="168" max="168" width="9.140625" style="2" hidden="1" customWidth="1"/>
    <col min="169" max="178" width="9.140625" style="2" customWidth="1"/>
    <col min="179" max="182" width="8.85546875" style="2"/>
    <col min="183" max="183" width="12.7109375" style="2" bestFit="1" customWidth="1"/>
    <col min="184" max="16384" width="8.85546875" style="2"/>
  </cols>
  <sheetData>
    <row r="1" spans="1:183" ht="21" x14ac:dyDescent="0.35">
      <c r="A1" s="2" t="s">
        <v>53</v>
      </c>
      <c r="B1" s="6" t="s">
        <v>66</v>
      </c>
    </row>
    <row r="2" spans="1:183" ht="15.75" x14ac:dyDescent="0.25">
      <c r="A2" s="7" t="s">
        <v>52</v>
      </c>
      <c r="I2" s="1" t="str">
        <f>[1]GSVA_cur!$I$3</f>
        <v>As on 15.03.2024</v>
      </c>
    </row>
    <row r="3" spans="1:183" ht="15.75" x14ac:dyDescent="0.25">
      <c r="A3" s="7"/>
    </row>
    <row r="4" spans="1:183" ht="15.75" x14ac:dyDescent="0.25">
      <c r="A4" s="7"/>
      <c r="E4" s="8"/>
      <c r="F4" s="8" t="s">
        <v>57</v>
      </c>
    </row>
    <row r="5" spans="1:183" ht="15.75" x14ac:dyDescent="0.25">
      <c r="A5" s="9" t="s">
        <v>0</v>
      </c>
      <c r="B5" s="10" t="s">
        <v>1</v>
      </c>
      <c r="C5" s="11" t="s">
        <v>21</v>
      </c>
      <c r="D5" s="11" t="s">
        <v>22</v>
      </c>
      <c r="E5" s="11" t="s">
        <v>23</v>
      </c>
      <c r="F5" s="11" t="s">
        <v>56</v>
      </c>
      <c r="G5" s="12" t="s">
        <v>65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71</v>
      </c>
      <c r="M5" s="12" t="s">
        <v>72</v>
      </c>
      <c r="N5" s="12" t="s">
        <v>73</v>
      </c>
    </row>
    <row r="6" spans="1:183" s="1" customFormat="1" ht="30" x14ac:dyDescent="0.25">
      <c r="A6" s="13" t="s">
        <v>26</v>
      </c>
      <c r="B6" s="14" t="s">
        <v>2</v>
      </c>
      <c r="C6" s="15">
        <f>SUM(C7:C10)</f>
        <v>327767.66954238748</v>
      </c>
      <c r="D6" s="15">
        <f t="shared" ref="D6:M6" si="0">SUM(D7:D10)</f>
        <v>347359.24314915441</v>
      </c>
      <c r="E6" s="15">
        <f t="shared" si="0"/>
        <v>381412.76007902616</v>
      </c>
      <c r="F6" s="15">
        <f t="shared" si="0"/>
        <v>394944.03210000001</v>
      </c>
      <c r="G6" s="15">
        <f t="shared" si="0"/>
        <v>360563.09019422077</v>
      </c>
      <c r="H6" s="15">
        <f t="shared" si="0"/>
        <v>395744.80254596879</v>
      </c>
      <c r="I6" s="15">
        <f t="shared" si="0"/>
        <v>375012.70466690412</v>
      </c>
      <c r="J6" s="15">
        <f t="shared" si="0"/>
        <v>344918.23779694107</v>
      </c>
      <c r="K6" s="15">
        <f t="shared" si="0"/>
        <v>390742.28757739934</v>
      </c>
      <c r="L6" s="15">
        <f t="shared" si="0"/>
        <v>388529.23252616299</v>
      </c>
      <c r="M6" s="15">
        <f t="shared" si="0"/>
        <v>207676.3721958478</v>
      </c>
      <c r="N6" s="15">
        <f t="shared" ref="N6" si="1">SUM(N7:N10)</f>
        <v>263818.94482583273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GA6" s="2"/>
    </row>
    <row r="7" spans="1:183" ht="15.75" x14ac:dyDescent="0.25">
      <c r="A7" s="16">
        <v>1.1000000000000001</v>
      </c>
      <c r="B7" s="17" t="s">
        <v>59</v>
      </c>
      <c r="C7" s="24">
        <v>161407.98912990978</v>
      </c>
      <c r="D7" s="24">
        <v>189203.77993635947</v>
      </c>
      <c r="E7" s="24">
        <v>225448.00639392645</v>
      </c>
      <c r="F7" s="24">
        <v>236193.42589999997</v>
      </c>
      <c r="G7" s="15">
        <v>233194.53784936049</v>
      </c>
      <c r="H7" s="15">
        <v>235053.86185761431</v>
      </c>
      <c r="I7" s="15">
        <v>224332.10117563233</v>
      </c>
      <c r="J7" s="15">
        <v>202099.1565245688</v>
      </c>
      <c r="K7" s="15">
        <v>207912.83575851395</v>
      </c>
      <c r="L7" s="15">
        <v>211871.95141700405</v>
      </c>
      <c r="M7" s="15">
        <v>56633.695741514908</v>
      </c>
      <c r="N7" s="15">
        <v>114237.34502923978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1"/>
      <c r="FY7" s="1"/>
      <c r="FZ7" s="1"/>
    </row>
    <row r="8" spans="1:183" ht="15.75" x14ac:dyDescent="0.25">
      <c r="A8" s="16">
        <v>1.2</v>
      </c>
      <c r="B8" s="17" t="s">
        <v>60</v>
      </c>
      <c r="C8" s="24">
        <v>82066.601993815217</v>
      </c>
      <c r="D8" s="24">
        <v>76040.758933955265</v>
      </c>
      <c r="E8" s="24">
        <v>74108.225224895257</v>
      </c>
      <c r="F8" s="24">
        <v>73616.486799999999</v>
      </c>
      <c r="G8" s="15">
        <v>42357.996399810516</v>
      </c>
      <c r="H8" s="15">
        <v>41089.27439886846</v>
      </c>
      <c r="I8" s="15">
        <v>47365.933291770576</v>
      </c>
      <c r="J8" s="15">
        <v>36315.863081679141</v>
      </c>
      <c r="K8" s="15">
        <v>37970.026470588236</v>
      </c>
      <c r="L8" s="15">
        <v>28538.875945305936</v>
      </c>
      <c r="M8" s="15">
        <v>30080.249486289238</v>
      </c>
      <c r="N8" s="15">
        <v>29233.584668192219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1"/>
      <c r="FY8" s="1"/>
      <c r="FZ8" s="1"/>
    </row>
    <row r="9" spans="1:183" ht="15.75" x14ac:dyDescent="0.25">
      <c r="A9" s="16">
        <v>1.3</v>
      </c>
      <c r="B9" s="17" t="s">
        <v>61</v>
      </c>
      <c r="C9" s="24">
        <v>78695.503200000006</v>
      </c>
      <c r="D9" s="24">
        <v>76242.315327506323</v>
      </c>
      <c r="E9" s="24">
        <v>75646.59238352222</v>
      </c>
      <c r="F9" s="24">
        <v>78576.845600000001</v>
      </c>
      <c r="G9" s="15">
        <v>78166.42510658456</v>
      </c>
      <c r="H9" s="15">
        <v>112379.16973125884</v>
      </c>
      <c r="I9" s="15">
        <v>95710.411827573917</v>
      </c>
      <c r="J9" s="15">
        <v>98831.900748454282</v>
      </c>
      <c r="K9" s="15">
        <v>136790.76393188853</v>
      </c>
      <c r="L9" s="15">
        <v>140491.40516385302</v>
      </c>
      <c r="M9" s="15">
        <v>113387.84737476087</v>
      </c>
      <c r="N9" s="15">
        <v>112780.28451563691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1"/>
      <c r="FY9" s="1"/>
      <c r="FZ9" s="1"/>
    </row>
    <row r="10" spans="1:183" ht="15.75" x14ac:dyDescent="0.25">
      <c r="A10" s="16">
        <v>1.4</v>
      </c>
      <c r="B10" s="17" t="s">
        <v>62</v>
      </c>
      <c r="C10" s="24">
        <v>5597.5752186624995</v>
      </c>
      <c r="D10" s="24">
        <v>5872.3889513333615</v>
      </c>
      <c r="E10" s="24">
        <v>6209.9360766822247</v>
      </c>
      <c r="F10" s="24">
        <v>6557.2737999999999</v>
      </c>
      <c r="G10" s="15">
        <v>6844.130838465182</v>
      </c>
      <c r="H10" s="15">
        <v>7222.4965582272516</v>
      </c>
      <c r="I10" s="15">
        <v>7604.2583719273243</v>
      </c>
      <c r="J10" s="15">
        <v>7671.3174422388547</v>
      </c>
      <c r="K10" s="15">
        <v>8068.6614164086695</v>
      </c>
      <c r="L10" s="15">
        <v>7627</v>
      </c>
      <c r="M10" s="15">
        <v>7574.5795932827896</v>
      </c>
      <c r="N10" s="15">
        <v>7567.730612763793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1"/>
      <c r="FY10" s="1"/>
      <c r="FZ10" s="1"/>
    </row>
    <row r="11" spans="1:183" ht="15.75" x14ac:dyDescent="0.25">
      <c r="A11" s="20" t="s">
        <v>31</v>
      </c>
      <c r="B11" s="17" t="s">
        <v>3</v>
      </c>
      <c r="C11" s="24">
        <v>4976.6909999999998</v>
      </c>
      <c r="D11" s="24">
        <v>3049.8603242712388</v>
      </c>
      <c r="E11" s="24">
        <v>5981.349131760302</v>
      </c>
      <c r="F11" s="24">
        <v>5472.0503599999993</v>
      </c>
      <c r="G11" s="15">
        <v>16617.062908574135</v>
      </c>
      <c r="H11" s="15">
        <v>3764.647524752475</v>
      </c>
      <c r="I11" s="15">
        <v>4469.4676701104381</v>
      </c>
      <c r="J11" s="15">
        <v>7497.3615359583473</v>
      </c>
      <c r="K11" s="15">
        <v>19450.569659442725</v>
      </c>
      <c r="L11" s="15">
        <v>14681.721717210297</v>
      </c>
      <c r="M11" s="15">
        <v>10995.009353078722</v>
      </c>
      <c r="N11" s="15">
        <v>968.9938977879483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1"/>
      <c r="FY11" s="1"/>
      <c r="FZ11" s="1"/>
    </row>
    <row r="12" spans="1:183" ht="15.75" x14ac:dyDescent="0.25">
      <c r="A12" s="21"/>
      <c r="B12" s="22" t="s">
        <v>28</v>
      </c>
      <c r="C12" s="23">
        <f>C6+C11</f>
        <v>332744.36054238747</v>
      </c>
      <c r="D12" s="23">
        <f t="shared" ref="D12:M12" si="2">D6+D11</f>
        <v>350409.10347342567</v>
      </c>
      <c r="E12" s="23">
        <f t="shared" si="2"/>
        <v>387394.10921078647</v>
      </c>
      <c r="F12" s="23">
        <f t="shared" si="2"/>
        <v>400416.08246000001</v>
      </c>
      <c r="G12" s="23">
        <f t="shared" si="2"/>
        <v>377180.15310279489</v>
      </c>
      <c r="H12" s="23">
        <f t="shared" si="2"/>
        <v>399509.45007072127</v>
      </c>
      <c r="I12" s="23">
        <f t="shared" si="2"/>
        <v>379482.17233701458</v>
      </c>
      <c r="J12" s="23">
        <f t="shared" si="2"/>
        <v>352415.59933289944</v>
      </c>
      <c r="K12" s="23">
        <f t="shared" si="2"/>
        <v>410192.85723684204</v>
      </c>
      <c r="L12" s="23">
        <f t="shared" si="2"/>
        <v>403210.9542433733</v>
      </c>
      <c r="M12" s="23">
        <f t="shared" si="2"/>
        <v>218671.38154892653</v>
      </c>
      <c r="N12" s="23">
        <f t="shared" ref="N12" si="3">N6+N11</f>
        <v>264787.93872362067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1"/>
      <c r="FY12" s="1"/>
      <c r="FZ12" s="1"/>
    </row>
    <row r="13" spans="1:183" s="1" customFormat="1" ht="15.75" x14ac:dyDescent="0.25">
      <c r="A13" s="13" t="s">
        <v>32</v>
      </c>
      <c r="B13" s="14" t="s">
        <v>4</v>
      </c>
      <c r="C13" s="15">
        <v>11153.336534966214</v>
      </c>
      <c r="D13" s="15">
        <v>13906.411088403263</v>
      </c>
      <c r="E13" s="15">
        <v>9537.0400626464343</v>
      </c>
      <c r="F13" s="15">
        <v>11410.2088</v>
      </c>
      <c r="G13" s="15">
        <v>17876.253150165798</v>
      </c>
      <c r="H13" s="15">
        <v>21585.454691183404</v>
      </c>
      <c r="I13" s="15">
        <v>21739.284467402922</v>
      </c>
      <c r="J13" s="15">
        <v>24591.564920273348</v>
      </c>
      <c r="K13" s="15">
        <v>22273.081269349845</v>
      </c>
      <c r="L13" s="15">
        <v>16933.748300359024</v>
      </c>
      <c r="M13" s="15">
        <v>13243.881173386239</v>
      </c>
      <c r="N13" s="15">
        <v>10827.916603101959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GA13" s="2"/>
    </row>
    <row r="14" spans="1:183" ht="30" x14ac:dyDescent="0.25">
      <c r="A14" s="20" t="s">
        <v>33</v>
      </c>
      <c r="B14" s="17" t="s">
        <v>5</v>
      </c>
      <c r="C14" s="24">
        <v>21462.325000000001</v>
      </c>
      <c r="D14" s="24">
        <v>22042.257968546706</v>
      </c>
      <c r="E14" s="24">
        <v>15929.036922596391</v>
      </c>
      <c r="F14" s="24">
        <v>13698.664000000001</v>
      </c>
      <c r="G14" s="15">
        <v>21114.905447655139</v>
      </c>
      <c r="H14" s="15">
        <v>22394.095426685526</v>
      </c>
      <c r="I14" s="15">
        <v>32499.745635910222</v>
      </c>
      <c r="J14" s="15">
        <v>29159.277904328017</v>
      </c>
      <c r="K14" s="15">
        <v>30817.145510835915</v>
      </c>
      <c r="L14" s="15">
        <v>31771.697425712322</v>
      </c>
      <c r="M14" s="15">
        <v>35379.198894636153</v>
      </c>
      <c r="N14" s="15">
        <v>30544.730358504959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3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3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3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1"/>
      <c r="FY14" s="1"/>
      <c r="FZ14" s="1"/>
    </row>
    <row r="15" spans="1:183" ht="15.75" x14ac:dyDescent="0.25">
      <c r="A15" s="20" t="s">
        <v>34</v>
      </c>
      <c r="B15" s="17" t="s">
        <v>6</v>
      </c>
      <c r="C15" s="24">
        <v>99948.310991135382</v>
      </c>
      <c r="D15" s="24">
        <v>99651.702545816996</v>
      </c>
      <c r="E15" s="24">
        <v>74725.544870549129</v>
      </c>
      <c r="F15" s="24">
        <v>88564.992499999993</v>
      </c>
      <c r="G15" s="15">
        <v>98993.144007579351</v>
      </c>
      <c r="H15" s="15">
        <v>104259.03960396039</v>
      </c>
      <c r="I15" s="15">
        <v>122972.92073387958</v>
      </c>
      <c r="J15" s="15">
        <v>111520.34868206964</v>
      </c>
      <c r="K15" s="15">
        <v>106002.00247678018</v>
      </c>
      <c r="L15" s="15">
        <v>87310.43319838056</v>
      </c>
      <c r="M15" s="15">
        <v>99787.084106851835</v>
      </c>
      <c r="N15" s="15">
        <v>105427.0322908721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3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3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3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1"/>
      <c r="FY15" s="1"/>
      <c r="FZ15" s="1"/>
    </row>
    <row r="16" spans="1:183" ht="15.75" x14ac:dyDescent="0.25">
      <c r="A16" s="21"/>
      <c r="B16" s="22" t="s">
        <v>29</v>
      </c>
      <c r="C16" s="23">
        <f>+C13+C14+C15</f>
        <v>132563.9725261016</v>
      </c>
      <c r="D16" s="23">
        <f t="shared" ref="D16:J16" si="4">+D13+D14+D15</f>
        <v>135600.37160276697</v>
      </c>
      <c r="E16" s="23">
        <f t="shared" si="4"/>
        <v>100191.62185579195</v>
      </c>
      <c r="F16" s="23">
        <f t="shared" si="4"/>
        <v>113673.86529999999</v>
      </c>
      <c r="G16" s="23">
        <f t="shared" si="4"/>
        <v>137984.30260540027</v>
      </c>
      <c r="H16" s="23">
        <f t="shared" si="4"/>
        <v>148238.58972182934</v>
      </c>
      <c r="I16" s="23">
        <f t="shared" si="4"/>
        <v>177211.95083719271</v>
      </c>
      <c r="J16" s="23">
        <f t="shared" si="4"/>
        <v>165271.19150667102</v>
      </c>
      <c r="K16" s="23">
        <f t="shared" ref="K16" si="5">+K13+K14+K15</f>
        <v>159092.22925696595</v>
      </c>
      <c r="L16" s="23">
        <f t="shared" ref="L16:M16" si="6">+L13+L14+L15</f>
        <v>136015.87892445191</v>
      </c>
      <c r="M16" s="23">
        <f t="shared" si="6"/>
        <v>148410.16417487423</v>
      </c>
      <c r="N16" s="23">
        <f t="shared" ref="N16" si="7">+N13+N14+N15</f>
        <v>146799.67925247902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3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3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3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1"/>
      <c r="FY16" s="1"/>
      <c r="FZ16" s="1"/>
    </row>
    <row r="17" spans="1:183" s="1" customFormat="1" ht="30" x14ac:dyDescent="0.25">
      <c r="A17" s="13" t="s">
        <v>35</v>
      </c>
      <c r="B17" s="14" t="s">
        <v>7</v>
      </c>
      <c r="C17" s="15">
        <f>C18+C19</f>
        <v>103558.389</v>
      </c>
      <c r="D17" s="15">
        <f t="shared" ref="D17:J17" si="8">D18+D19</f>
        <v>111688.60119328614</v>
      </c>
      <c r="E17" s="15">
        <f t="shared" si="8"/>
        <v>106360.41932994805</v>
      </c>
      <c r="F17" s="15">
        <f t="shared" si="8"/>
        <v>108690.3986</v>
      </c>
      <c r="G17" s="15">
        <f t="shared" si="8"/>
        <v>123427.54362861204</v>
      </c>
      <c r="H17" s="15">
        <f t="shared" si="8"/>
        <v>121333.73814238566</v>
      </c>
      <c r="I17" s="15">
        <f t="shared" si="8"/>
        <v>155739.17785892411</v>
      </c>
      <c r="J17" s="15">
        <f t="shared" si="8"/>
        <v>176576.71843475432</v>
      </c>
      <c r="K17" s="15">
        <f t="shared" ref="K17" si="9">K18+K19</f>
        <v>194492.34984520124</v>
      </c>
      <c r="L17" s="15">
        <f t="shared" ref="L17:M17" si="10">L18+L19</f>
        <v>178484.45015659614</v>
      </c>
      <c r="M17" s="15">
        <f t="shared" si="10"/>
        <v>130468.22496988592</v>
      </c>
      <c r="N17" s="15">
        <f t="shared" ref="N17" si="11">N18+N19</f>
        <v>153767.76951436562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GA17" s="2"/>
    </row>
    <row r="18" spans="1:183" ht="15.75" x14ac:dyDescent="0.25">
      <c r="A18" s="16">
        <v>6.1</v>
      </c>
      <c r="B18" s="17" t="s">
        <v>8</v>
      </c>
      <c r="C18" s="24">
        <v>98933.122000000003</v>
      </c>
      <c r="D18" s="24">
        <v>106973.40167810008</v>
      </c>
      <c r="E18" s="24">
        <v>101890.58977828886</v>
      </c>
      <c r="F18" s="24">
        <v>103960.6606</v>
      </c>
      <c r="G18" s="15">
        <v>119323.35585030791</v>
      </c>
      <c r="H18" s="15">
        <v>116988.14738330976</v>
      </c>
      <c r="I18" s="15">
        <v>151078.61426790166</v>
      </c>
      <c r="J18" s="15">
        <v>171519.47242108689</v>
      </c>
      <c r="K18" s="15">
        <v>189109.9120743034</v>
      </c>
      <c r="L18" s="15">
        <v>176810.98281261936</v>
      </c>
      <c r="M18" s="15">
        <v>128211.00106284986</v>
      </c>
      <c r="N18" s="15">
        <v>149540.63793541826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1"/>
      <c r="FY18" s="1"/>
      <c r="FZ18" s="1"/>
    </row>
    <row r="19" spans="1:183" ht="15.75" x14ac:dyDescent="0.25">
      <c r="A19" s="16">
        <v>6.2</v>
      </c>
      <c r="B19" s="17" t="s">
        <v>9</v>
      </c>
      <c r="C19" s="24">
        <v>4625.2669999999998</v>
      </c>
      <c r="D19" s="24">
        <v>4715.199515186061</v>
      </c>
      <c r="E19" s="24">
        <v>4469.8295516591907</v>
      </c>
      <c r="F19" s="24">
        <v>4729.7380000000003</v>
      </c>
      <c r="G19" s="15">
        <v>4104.1877783041209</v>
      </c>
      <c r="H19" s="15">
        <v>4345.590759075908</v>
      </c>
      <c r="I19" s="15">
        <v>4660.5635910224437</v>
      </c>
      <c r="J19" s="15">
        <v>5057.2460136674263</v>
      </c>
      <c r="K19" s="15">
        <v>5382.4377708978327</v>
      </c>
      <c r="L19" s="15">
        <v>1673.467343976778</v>
      </c>
      <c r="M19" s="15">
        <v>2257.2239070360656</v>
      </c>
      <c r="N19" s="15">
        <v>4227.1315789473683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1"/>
      <c r="FY19" s="1"/>
      <c r="FZ19" s="1"/>
    </row>
    <row r="20" spans="1:183" s="1" customFormat="1" ht="45" x14ac:dyDescent="0.25">
      <c r="A20" s="25" t="s">
        <v>36</v>
      </c>
      <c r="B20" s="26" t="s">
        <v>10</v>
      </c>
      <c r="C20" s="15">
        <f>SUM(C21:C27)</f>
        <v>48754.246800000001</v>
      </c>
      <c r="D20" s="15">
        <f t="shared" ref="D20:M20" si="12">SUM(D21:D27)</f>
        <v>49591.015599999999</v>
      </c>
      <c r="E20" s="15">
        <f t="shared" si="12"/>
        <v>49848.580499999996</v>
      </c>
      <c r="F20" s="15">
        <f t="shared" si="12"/>
        <v>56676.979500000001</v>
      </c>
      <c r="G20" s="15">
        <f t="shared" si="12"/>
        <v>61883.477972524866</v>
      </c>
      <c r="H20" s="15">
        <f t="shared" si="12"/>
        <v>66606.529750117857</v>
      </c>
      <c r="I20" s="15">
        <f t="shared" si="12"/>
        <v>67855.797915924471</v>
      </c>
      <c r="J20" s="15">
        <f t="shared" si="12"/>
        <v>75286.628294825903</v>
      </c>
      <c r="K20" s="15">
        <f t="shared" si="12"/>
        <v>64085.674071207432</v>
      </c>
      <c r="L20" s="15">
        <f t="shared" si="12"/>
        <v>42597.778626537314</v>
      </c>
      <c r="M20" s="15">
        <f t="shared" si="12"/>
        <v>58088.290795720262</v>
      </c>
      <c r="N20" s="15">
        <f t="shared" ref="N20" si="13">SUM(N21:N27)</f>
        <v>64017.100495804727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GA20" s="2"/>
    </row>
    <row r="21" spans="1:183" ht="15.75" x14ac:dyDescent="0.25">
      <c r="A21" s="16">
        <v>7.1</v>
      </c>
      <c r="B21" s="17" t="s">
        <v>11</v>
      </c>
      <c r="C21" s="24">
        <v>230.58080000000001</v>
      </c>
      <c r="D21" s="24">
        <v>292.33909999999997</v>
      </c>
      <c r="E21" s="24">
        <v>172</v>
      </c>
      <c r="F21" s="24">
        <v>138</v>
      </c>
      <c r="G21" s="15">
        <v>174</v>
      </c>
      <c r="H21" s="15">
        <v>45</v>
      </c>
      <c r="I21" s="15">
        <v>73</v>
      </c>
      <c r="J21" s="15">
        <v>34</v>
      </c>
      <c r="K21" s="15">
        <v>75</v>
      </c>
      <c r="L21" s="15">
        <v>160</v>
      </c>
      <c r="M21" s="15">
        <v>57</v>
      </c>
      <c r="N21" s="15">
        <v>29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1"/>
      <c r="FY21" s="1"/>
      <c r="FZ21" s="1"/>
    </row>
    <row r="22" spans="1:183" ht="15.75" x14ac:dyDescent="0.25">
      <c r="A22" s="16">
        <v>7.2</v>
      </c>
      <c r="B22" s="17" t="s">
        <v>12</v>
      </c>
      <c r="C22" s="24">
        <v>28698.514999999999</v>
      </c>
      <c r="D22" s="24">
        <v>30180.4905</v>
      </c>
      <c r="E22" s="24">
        <v>26877.4673</v>
      </c>
      <c r="F22" s="24">
        <v>30754.988799999999</v>
      </c>
      <c r="G22" s="15">
        <v>30675.427285646612</v>
      </c>
      <c r="H22" s="15">
        <v>35979.920509193777</v>
      </c>
      <c r="I22" s="15">
        <v>39486.868542928394</v>
      </c>
      <c r="J22" s="15">
        <v>50653.128864301987</v>
      </c>
      <c r="K22" s="15">
        <v>45969.359210526316</v>
      </c>
      <c r="L22" s="15">
        <v>20627.24085249408</v>
      </c>
      <c r="M22" s="15">
        <v>39029.21604194714</v>
      </c>
      <c r="N22" s="15">
        <v>41531.338418510044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1"/>
      <c r="FY22" s="1"/>
      <c r="FZ22" s="1"/>
    </row>
    <row r="23" spans="1:183" ht="15.75" x14ac:dyDescent="0.25">
      <c r="A23" s="16">
        <v>7.3</v>
      </c>
      <c r="B23" s="17" t="s">
        <v>13</v>
      </c>
      <c r="C23" s="24">
        <v>856.31670000000008</v>
      </c>
      <c r="D23" s="24">
        <v>372.58950000000004</v>
      </c>
      <c r="E23" s="24">
        <v>213.53370000000001</v>
      </c>
      <c r="F23" s="24">
        <v>291.68959999999998</v>
      </c>
      <c r="G23" s="15">
        <v>284.19564187588821</v>
      </c>
      <c r="H23" s="15">
        <v>386.58161244695896</v>
      </c>
      <c r="I23" s="15">
        <v>318.81412540078378</v>
      </c>
      <c r="J23" s="15">
        <v>563.6371623820371</v>
      </c>
      <c r="K23" s="15">
        <v>548.21315789473681</v>
      </c>
      <c r="L23" s="15">
        <v>629.52371858528761</v>
      </c>
      <c r="M23" s="15">
        <v>925.45702543753987</v>
      </c>
      <c r="N23" s="15">
        <v>1356.1746758199847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1"/>
      <c r="FY23" s="1"/>
      <c r="FZ23" s="1"/>
    </row>
    <row r="24" spans="1:183" ht="15.75" x14ac:dyDescent="0.25">
      <c r="A24" s="16">
        <v>7.4</v>
      </c>
      <c r="B24" s="17" t="s">
        <v>14</v>
      </c>
      <c r="C24" s="24">
        <v>249.02030000000002</v>
      </c>
      <c r="D24" s="24">
        <v>885.19100000000003</v>
      </c>
      <c r="E24" s="24">
        <v>597.24450000000002</v>
      </c>
      <c r="F24" s="24">
        <v>1319.1711999999998</v>
      </c>
      <c r="G24" s="15">
        <v>683.5930838465182</v>
      </c>
      <c r="H24" s="15">
        <v>819.47835926449784</v>
      </c>
      <c r="I24" s="15">
        <v>897.71695760598504</v>
      </c>
      <c r="J24" s="15">
        <v>357.65741945981131</v>
      </c>
      <c r="K24" s="15">
        <v>511.89210526315787</v>
      </c>
      <c r="L24" s="15">
        <v>-33.405927736612966</v>
      </c>
      <c r="M24" s="15">
        <v>-398.42549422518243</v>
      </c>
      <c r="N24" s="15">
        <v>-157.92957030256798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1"/>
      <c r="FY24" s="1"/>
      <c r="FZ24" s="1"/>
    </row>
    <row r="25" spans="1:183" ht="30" x14ac:dyDescent="0.25">
      <c r="A25" s="16">
        <v>7.5</v>
      </c>
      <c r="B25" s="17" t="s">
        <v>15</v>
      </c>
      <c r="C25" s="24">
        <v>0</v>
      </c>
      <c r="D25" s="24">
        <v>0</v>
      </c>
      <c r="E25" s="24">
        <v>0</v>
      </c>
      <c r="F25" s="24">
        <v>0</v>
      </c>
      <c r="G25" s="15">
        <v>0</v>
      </c>
      <c r="H25" s="15">
        <v>2372</v>
      </c>
      <c r="I25" s="15">
        <v>2314.5248485928037</v>
      </c>
      <c r="J25" s="15">
        <v>2546.3204523267163</v>
      </c>
      <c r="K25" s="15">
        <v>2427.2486842105263</v>
      </c>
      <c r="L25" s="15">
        <v>509.65457184325112</v>
      </c>
      <c r="M25" s="15">
        <v>688.22008077658893</v>
      </c>
      <c r="N25" s="15">
        <v>1511.6422578184593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1"/>
      <c r="FY25" s="1"/>
      <c r="FZ25" s="1"/>
    </row>
    <row r="26" spans="1:183" ht="15.75" x14ac:dyDescent="0.25">
      <c r="A26" s="16">
        <v>7.6</v>
      </c>
      <c r="B26" s="17" t="s">
        <v>16</v>
      </c>
      <c r="C26" s="24">
        <v>53.659799999999997</v>
      </c>
      <c r="D26" s="24">
        <v>78.408500000000004</v>
      </c>
      <c r="E26" s="24">
        <v>58.334999999999994</v>
      </c>
      <c r="F26" s="24">
        <v>63.129900000000006</v>
      </c>
      <c r="G26" s="15">
        <v>67.261961155850301</v>
      </c>
      <c r="H26" s="15">
        <v>79.807920792079202</v>
      </c>
      <c r="I26" s="15">
        <v>39.873441396508731</v>
      </c>
      <c r="J26" s="15">
        <v>183.88439635535306</v>
      </c>
      <c r="K26" s="15">
        <v>89.960913312693492</v>
      </c>
      <c r="L26" s="15">
        <v>47.920174165457183</v>
      </c>
      <c r="M26" s="15">
        <v>62.823141784170616</v>
      </c>
      <c r="N26" s="15">
        <v>56.874713958810062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1"/>
      <c r="FY26" s="1"/>
      <c r="FZ26" s="1"/>
    </row>
    <row r="27" spans="1:183" ht="30" x14ac:dyDescent="0.25">
      <c r="A27" s="16">
        <v>7.7</v>
      </c>
      <c r="B27" s="17" t="s">
        <v>17</v>
      </c>
      <c r="C27" s="24">
        <v>18666.154200000001</v>
      </c>
      <c r="D27" s="24">
        <v>17781.996999999999</v>
      </c>
      <c r="E27" s="24">
        <v>21930</v>
      </c>
      <c r="F27" s="24">
        <v>24110</v>
      </c>
      <c r="G27" s="15">
        <v>29999</v>
      </c>
      <c r="H27" s="15">
        <v>26923.741348420554</v>
      </c>
      <c r="I27" s="15">
        <v>24725</v>
      </c>
      <c r="J27" s="15">
        <v>20948</v>
      </c>
      <c r="K27" s="15">
        <v>14464</v>
      </c>
      <c r="L27" s="15">
        <v>20656.845237185851</v>
      </c>
      <c r="M27" s="15">
        <v>17724</v>
      </c>
      <c r="N27" s="15">
        <v>19690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1"/>
      <c r="FY27" s="1"/>
      <c r="FZ27" s="1"/>
    </row>
    <row r="28" spans="1:183" ht="15.75" x14ac:dyDescent="0.25">
      <c r="A28" s="20" t="s">
        <v>37</v>
      </c>
      <c r="B28" s="17" t="s">
        <v>18</v>
      </c>
      <c r="C28" s="24">
        <v>46948</v>
      </c>
      <c r="D28" s="24">
        <v>51166</v>
      </c>
      <c r="E28" s="24">
        <v>51342</v>
      </c>
      <c r="F28" s="24">
        <v>54388</v>
      </c>
      <c r="G28" s="15">
        <v>49425</v>
      </c>
      <c r="H28" s="15">
        <v>49111</v>
      </c>
      <c r="I28" s="15">
        <v>51608</v>
      </c>
      <c r="J28" s="15">
        <v>54735</v>
      </c>
      <c r="K28" s="15">
        <v>52709</v>
      </c>
      <c r="L28" s="15">
        <v>65011</v>
      </c>
      <c r="M28" s="15">
        <v>131550</v>
      </c>
      <c r="N28" s="15">
        <v>125617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1"/>
      <c r="FY28" s="1"/>
      <c r="FZ28" s="1"/>
    </row>
    <row r="29" spans="1:183" ht="45" x14ac:dyDescent="0.25">
      <c r="A29" s="20" t="s">
        <v>38</v>
      </c>
      <c r="B29" s="17" t="s">
        <v>19</v>
      </c>
      <c r="C29" s="24">
        <v>106715.8744</v>
      </c>
      <c r="D29" s="24">
        <v>114731.9418</v>
      </c>
      <c r="E29" s="24">
        <v>105275.7764</v>
      </c>
      <c r="F29" s="24">
        <v>105275.77780000001</v>
      </c>
      <c r="G29" s="15">
        <v>97455.092373282809</v>
      </c>
      <c r="H29" s="15">
        <v>94110.731258840169</v>
      </c>
      <c r="I29" s="15">
        <v>92962.583452084073</v>
      </c>
      <c r="J29" s="15">
        <v>95432.193540514156</v>
      </c>
      <c r="K29" s="15">
        <v>87999.027167182663</v>
      </c>
      <c r="L29" s="15">
        <v>91981.656787105647</v>
      </c>
      <c r="M29" s="15">
        <v>76103.747466874513</v>
      </c>
      <c r="N29" s="15">
        <v>71127.029239766081</v>
      </c>
      <c r="O29" s="5"/>
      <c r="P29" s="5"/>
      <c r="Q29" s="5"/>
      <c r="R29" s="5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1"/>
      <c r="FY29" s="1"/>
      <c r="FZ29" s="1"/>
    </row>
    <row r="30" spans="1:183" ht="15.75" x14ac:dyDescent="0.25">
      <c r="A30" s="20" t="s">
        <v>39</v>
      </c>
      <c r="B30" s="17" t="s">
        <v>54</v>
      </c>
      <c r="C30" s="24">
        <v>128283</v>
      </c>
      <c r="D30" s="24">
        <v>124518</v>
      </c>
      <c r="E30" s="24">
        <v>186146</v>
      </c>
      <c r="F30" s="24">
        <v>194265.8963254593</v>
      </c>
      <c r="G30" s="15">
        <v>204788</v>
      </c>
      <c r="H30" s="15">
        <v>219667</v>
      </c>
      <c r="I30" s="15">
        <v>226844</v>
      </c>
      <c r="J30" s="15">
        <v>327244</v>
      </c>
      <c r="K30" s="15">
        <v>283400</v>
      </c>
      <c r="L30" s="15">
        <v>238821</v>
      </c>
      <c r="M30" s="15">
        <v>169867</v>
      </c>
      <c r="N30" s="15">
        <v>175260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1"/>
      <c r="FY30" s="1"/>
      <c r="FZ30" s="1"/>
    </row>
    <row r="31" spans="1:183" ht="15.75" x14ac:dyDescent="0.25">
      <c r="A31" s="20" t="s">
        <v>40</v>
      </c>
      <c r="B31" s="17" t="s">
        <v>20</v>
      </c>
      <c r="C31" s="24">
        <v>144859.34359999999</v>
      </c>
      <c r="D31" s="24">
        <v>168509.595</v>
      </c>
      <c r="E31" s="24">
        <v>189243.01869999999</v>
      </c>
      <c r="F31" s="24">
        <v>197098.9136</v>
      </c>
      <c r="G31" s="15">
        <v>186567.29445760304</v>
      </c>
      <c r="H31" s="15">
        <v>210311.34040546912</v>
      </c>
      <c r="I31" s="15">
        <v>212880.81617385108</v>
      </c>
      <c r="J31" s="15">
        <v>212790.96241457859</v>
      </c>
      <c r="K31" s="15">
        <v>252615.458126935</v>
      </c>
      <c r="L31" s="15">
        <v>254379.82323733863</v>
      </c>
      <c r="M31" s="15">
        <v>306878.7562531</v>
      </c>
      <c r="N31" s="15">
        <v>331532.28171878972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1"/>
      <c r="FY31" s="1"/>
      <c r="FZ31" s="1"/>
    </row>
    <row r="32" spans="1:183" ht="15.75" x14ac:dyDescent="0.25">
      <c r="A32" s="21"/>
      <c r="B32" s="22" t="s">
        <v>30</v>
      </c>
      <c r="C32" s="23">
        <f>C17+C20+C28+C29+C30+C31</f>
        <v>579118.85380000004</v>
      </c>
      <c r="D32" s="23">
        <f t="shared" ref="D32:F32" si="14">D17+D20+D28+D29+D30+D31</f>
        <v>620205.15359328617</v>
      </c>
      <c r="E32" s="23">
        <f t="shared" si="14"/>
        <v>688215.79492994805</v>
      </c>
      <c r="F32" s="23">
        <f t="shared" si="14"/>
        <v>716395.96582545934</v>
      </c>
      <c r="G32" s="23">
        <f t="shared" ref="G32:H32" si="15">G17+G20+G28+G29+G30+G31</f>
        <v>723546.40843202267</v>
      </c>
      <c r="H32" s="23">
        <f t="shared" si="15"/>
        <v>761140.33955681277</v>
      </c>
      <c r="I32" s="23">
        <f t="shared" ref="I32:J32" si="16">I17+I20+I28+I29+I30+I31</f>
        <v>807890.37540078373</v>
      </c>
      <c r="J32" s="23">
        <f t="shared" si="16"/>
        <v>942065.50268467283</v>
      </c>
      <c r="K32" s="23">
        <f t="shared" ref="K32" si="17">K17+K20+K28+K29+K30+K31</f>
        <v>935301.50921052624</v>
      </c>
      <c r="L32" s="23">
        <f t="shared" ref="L32:M32" si="18">L17+L20+L28+L29+L30+L31</f>
        <v>871275.70880757761</v>
      </c>
      <c r="M32" s="23">
        <f t="shared" si="18"/>
        <v>872956.01948558073</v>
      </c>
      <c r="N32" s="23">
        <f t="shared" ref="N32" si="19">N17+N20+N28+N29+N30+N31</f>
        <v>921321.18096872617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1"/>
      <c r="FY32" s="1"/>
      <c r="FZ32" s="1"/>
    </row>
    <row r="33" spans="1:183" s="1" customFormat="1" ht="15.75" x14ac:dyDescent="0.25">
      <c r="A33" s="27" t="s">
        <v>27</v>
      </c>
      <c r="B33" s="28" t="s">
        <v>51</v>
      </c>
      <c r="C33" s="29">
        <f>C6+C11+C13+C14+C15+C17+C20+C28+C29+C30+C31</f>
        <v>1044427.186868489</v>
      </c>
      <c r="D33" s="29">
        <f>D6+D11+D13+D14+D15+D17+D20+D28+D29+D30+D31</f>
        <v>1106214.6286694789</v>
      </c>
      <c r="E33" s="29">
        <f>E6+E11+E13+E14+E15+E17+E20+E28+E29+E30+E31</f>
        <v>1175801.5259965265</v>
      </c>
      <c r="F33" s="29">
        <f>F6+F11+F13+F14+F15+F17+F20+F28+F29+F30+F31</f>
        <v>1230485.9135854593</v>
      </c>
      <c r="G33" s="29">
        <f t="shared" ref="G33:H33" si="20">G6+G11+G13+G14+G15+G17+G20+G28+G29+G30+G31</f>
        <v>1238710.8641402179</v>
      </c>
      <c r="H33" s="29">
        <f t="shared" si="20"/>
        <v>1308888.3793493633</v>
      </c>
      <c r="I33" s="29">
        <f t="shared" ref="I33:J33" si="21">I6+I11+I13+I14+I15+I17+I20+I28+I29+I30+I31</f>
        <v>1364584.498574991</v>
      </c>
      <c r="J33" s="29">
        <f t="shared" si="21"/>
        <v>1459752.2935242434</v>
      </c>
      <c r="K33" s="29">
        <f t="shared" ref="K33" si="22">K6+K11+K13+K14+K15+K17+K20+K28+K29+K30+K31</f>
        <v>1504586.5957043341</v>
      </c>
      <c r="L33" s="29">
        <f t="shared" ref="L33:M33" si="23">L6+L11+L13+L14+L15+L17+L20+L28+L29+L30+L31</f>
        <v>1410502.5419754027</v>
      </c>
      <c r="M33" s="29">
        <f t="shared" si="23"/>
        <v>1240037.5652093815</v>
      </c>
      <c r="N33" s="29">
        <f t="shared" ref="N33" si="24">N6+N11+N13+N14+N15+N17+N20+N28+N29+N30+N31</f>
        <v>1332908.7989448258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GA33" s="2"/>
    </row>
    <row r="34" spans="1:183" ht="15.75" x14ac:dyDescent="0.25">
      <c r="A34" s="30" t="s">
        <v>43</v>
      </c>
      <c r="B34" s="31" t="s">
        <v>25</v>
      </c>
      <c r="C34" s="11">
        <f>GSVA_const!C34</f>
        <v>38290</v>
      </c>
      <c r="D34" s="11">
        <f>GSVA_const!D34</f>
        <v>41238</v>
      </c>
      <c r="E34" s="24">
        <f>GSVA_const!E34</f>
        <v>43565</v>
      </c>
      <c r="F34" s="24">
        <f>GSVA_const!F34</f>
        <v>34095</v>
      </c>
      <c r="G34" s="24">
        <f>GSVA_const!G34</f>
        <v>50929</v>
      </c>
      <c r="H34" s="24">
        <f>GSVA_const!H34</f>
        <v>58683</v>
      </c>
      <c r="I34" s="24">
        <f>GSVA_const!I34</f>
        <v>70611</v>
      </c>
      <c r="J34" s="24">
        <f>GSVA_const!J34</f>
        <v>76868</v>
      </c>
      <c r="K34" s="24">
        <f>GSVA_const!K34</f>
        <v>96494</v>
      </c>
      <c r="L34" s="24">
        <f>GSVA_const!L34</f>
        <v>115652</v>
      </c>
      <c r="M34" s="24">
        <f>GSVA_const!M34</f>
        <v>123708</v>
      </c>
      <c r="N34" s="24">
        <f>GSVA_const!N34</f>
        <v>139790.03999999998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</row>
    <row r="35" spans="1:183" ht="15.75" x14ac:dyDescent="0.25">
      <c r="A35" s="30" t="s">
        <v>44</v>
      </c>
      <c r="B35" s="31" t="s">
        <v>24</v>
      </c>
      <c r="C35" s="11">
        <f>GSVA_const!C35</f>
        <v>27290</v>
      </c>
      <c r="D35" s="11">
        <f>GSVA_const!D35</f>
        <v>31151</v>
      </c>
      <c r="E35" s="24">
        <f>GSVA_const!E35</f>
        <v>27049</v>
      </c>
      <c r="F35" s="24">
        <f>GSVA_const!F35</f>
        <v>23940</v>
      </c>
      <c r="G35" s="24">
        <f>GSVA_const!G35</f>
        <v>29670</v>
      </c>
      <c r="H35" s="24">
        <f>GSVA_const!H35</f>
        <v>18782</v>
      </c>
      <c r="I35" s="24">
        <f>GSVA_const!I35</f>
        <v>17416</v>
      </c>
      <c r="J35" s="24">
        <f>GSVA_const!J35</f>
        <v>31150</v>
      </c>
      <c r="K35" s="24">
        <f>GSVA_const!K35</f>
        <v>15756</v>
      </c>
      <c r="L35" s="24">
        <f>GSVA_const!L35</f>
        <v>29629</v>
      </c>
      <c r="M35" s="24">
        <f>GSVA_const!M35</f>
        <v>41543</v>
      </c>
      <c r="N35" s="24">
        <f>GSVA_const!N35</f>
        <v>42016.590200000006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</row>
    <row r="36" spans="1:183" ht="15.75" x14ac:dyDescent="0.25">
      <c r="A36" s="32" t="s">
        <v>45</v>
      </c>
      <c r="B36" s="33" t="s">
        <v>63</v>
      </c>
      <c r="C36" s="23">
        <f>C33+C34-C35</f>
        <v>1055427.186868489</v>
      </c>
      <c r="D36" s="23">
        <f t="shared" ref="D36:L36" si="25">D33+D34-D35</f>
        <v>1116301.6286694789</v>
      </c>
      <c r="E36" s="23">
        <f t="shared" si="25"/>
        <v>1192317.5259965265</v>
      </c>
      <c r="F36" s="23">
        <f t="shared" si="25"/>
        <v>1240640.9135854593</v>
      </c>
      <c r="G36" s="23">
        <f t="shared" si="25"/>
        <v>1259969.8641402179</v>
      </c>
      <c r="H36" s="23">
        <f t="shared" si="25"/>
        <v>1348789.3793493633</v>
      </c>
      <c r="I36" s="23">
        <f t="shared" si="25"/>
        <v>1417779.498574991</v>
      </c>
      <c r="J36" s="23">
        <f t="shared" si="25"/>
        <v>1505470.2935242434</v>
      </c>
      <c r="K36" s="23">
        <f t="shared" si="25"/>
        <v>1585324.5957043341</v>
      </c>
      <c r="L36" s="23">
        <f t="shared" si="25"/>
        <v>1496525.5419754027</v>
      </c>
      <c r="M36" s="23">
        <f t="shared" ref="M36" si="26">M33+M34-M35</f>
        <v>1322202.5652093815</v>
      </c>
      <c r="N36" s="23">
        <f t="shared" ref="N36" si="27">N33+N34-N35</f>
        <v>1430682.2487448258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</row>
    <row r="37" spans="1:183" ht="15.75" x14ac:dyDescent="0.25">
      <c r="A37" s="30" t="s">
        <v>46</v>
      </c>
      <c r="B37" s="31" t="s">
        <v>42</v>
      </c>
      <c r="C37" s="11">
        <f>GSVA_cur!C37</f>
        <v>19910</v>
      </c>
      <c r="D37" s="11">
        <f>GSVA_cur!D37</f>
        <v>20120</v>
      </c>
      <c r="E37" s="24">
        <f>GSVA_cur!E37</f>
        <v>20340</v>
      </c>
      <c r="F37" s="24">
        <f>GSVA_cur!F37</f>
        <v>20550</v>
      </c>
      <c r="G37" s="24">
        <f>GSVA_cur!G37</f>
        <v>20770</v>
      </c>
      <c r="H37" s="24">
        <f>GSVA_cur!H37</f>
        <v>20990</v>
      </c>
      <c r="I37" s="24">
        <f>GSVA_cur!I37</f>
        <v>21220</v>
      </c>
      <c r="J37" s="24">
        <f>GSVA_cur!J37</f>
        <v>21440</v>
      </c>
      <c r="K37" s="24">
        <f>GSVA_cur!K37</f>
        <v>21610</v>
      </c>
      <c r="L37" s="24">
        <f>GSVA_cur!L37</f>
        <v>21920</v>
      </c>
      <c r="M37" s="24">
        <f>GSVA_cur!M37</f>
        <v>22130</v>
      </c>
      <c r="N37" s="24">
        <f>GSVA_cur!N37</f>
        <v>22330</v>
      </c>
      <c r="O37" s="1"/>
      <c r="P37" s="1"/>
      <c r="Q37" s="1"/>
      <c r="R37" s="1"/>
    </row>
    <row r="38" spans="1:183" ht="15.75" x14ac:dyDescent="0.25">
      <c r="A38" s="32" t="s">
        <v>47</v>
      </c>
      <c r="B38" s="33" t="s">
        <v>64</v>
      </c>
      <c r="C38" s="23">
        <f>C36/C37*1000</f>
        <v>53009.903911024063</v>
      </c>
      <c r="D38" s="23">
        <f t="shared" ref="D38:L38" si="28">D36/D37*1000</f>
        <v>55482.188303652038</v>
      </c>
      <c r="E38" s="23">
        <f t="shared" si="28"/>
        <v>58619.347394126176</v>
      </c>
      <c r="F38" s="23">
        <f t="shared" si="28"/>
        <v>60371.820612431118</v>
      </c>
      <c r="G38" s="23">
        <f t="shared" si="28"/>
        <v>60662.968904199224</v>
      </c>
      <c r="H38" s="23">
        <f t="shared" si="28"/>
        <v>64258.665047611401</v>
      </c>
      <c r="I38" s="23">
        <f t="shared" si="28"/>
        <v>66813.359970546226</v>
      </c>
      <c r="J38" s="23">
        <f t="shared" si="28"/>
        <v>70217.830854675529</v>
      </c>
      <c r="K38" s="23">
        <f t="shared" si="28"/>
        <v>73360.693924309773</v>
      </c>
      <c r="L38" s="23">
        <f t="shared" si="28"/>
        <v>68272.150637564002</v>
      </c>
      <c r="M38" s="23">
        <f t="shared" ref="M38" si="29">M36/M37*1000</f>
        <v>59747.065757315031</v>
      </c>
      <c r="N38" s="23">
        <f t="shared" ref="N38" si="30">N36/N37*1000</f>
        <v>64069.961878406888</v>
      </c>
      <c r="O38" s="3"/>
      <c r="P38" s="3"/>
      <c r="Q38" s="3"/>
      <c r="R38" s="3"/>
      <c r="BS38" s="4"/>
      <c r="BT38" s="4"/>
      <c r="BU38" s="4"/>
      <c r="BV38" s="4"/>
    </row>
    <row r="39" spans="1:183" x14ac:dyDescent="0.25">
      <c r="A39" s="2" t="s">
        <v>74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8" max="1048575" man="1"/>
    <brk id="30" max="1048575" man="1"/>
    <brk id="46" max="1048575" man="1"/>
    <brk id="110" max="95" man="1"/>
    <brk id="146" max="1048575" man="1"/>
    <brk id="170" max="1048575" man="1"/>
    <brk id="178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GSVA_cur</vt:lpstr>
      <vt:lpstr>GSVA_const</vt:lpstr>
      <vt:lpstr>NSVA_cur</vt:lpstr>
      <vt:lpstr>NSVA_const</vt:lpstr>
      <vt:lpstr>GSVA_const!Print_Titles</vt:lpstr>
      <vt:lpstr>GSVA_cur!Print_Titles</vt:lpstr>
      <vt:lpstr>NSVA_const!Print_Titles</vt:lpstr>
      <vt:lpstr>NSVA_cur!Print_Titles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2024-04-12T11:27:50Z</dcterms:modified>
</cp:coreProperties>
</file>