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53966512-07DB-4C47-960B-E65D2765CCDC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A39" i="1" l="1"/>
  <c r="A39" i="11"/>
  <c r="A39" i="12"/>
  <c r="O6" i="11" l="1"/>
  <c r="O35" i="12"/>
  <c r="O6" i="1"/>
  <c r="O12" i="1" s="1"/>
  <c r="O37" i="12"/>
  <c r="O34" i="11"/>
  <c r="O16" i="1"/>
  <c r="O17" i="1"/>
  <c r="O20" i="1"/>
  <c r="O16" i="11"/>
  <c r="O17" i="11"/>
  <c r="O20" i="11"/>
  <c r="O35" i="11"/>
  <c r="O6" i="12"/>
  <c r="O16" i="12"/>
  <c r="O17" i="12"/>
  <c r="O20" i="12"/>
  <c r="O34" i="12"/>
  <c r="O6" i="10"/>
  <c r="O12" i="10" s="1"/>
  <c r="O16" i="10"/>
  <c r="O17" i="10"/>
  <c r="O20" i="10"/>
  <c r="O32" i="12" l="1"/>
  <c r="O33" i="12"/>
  <c r="O36" i="12" s="1"/>
  <c r="O12" i="12"/>
  <c r="O32" i="11"/>
  <c r="O33" i="11"/>
  <c r="O12" i="11"/>
  <c r="O32" i="1"/>
  <c r="O33" i="1"/>
  <c r="O36" i="1" s="1"/>
  <c r="O37" i="1"/>
  <c r="O37" i="11"/>
  <c r="O32" i="10"/>
  <c r="O33" i="10"/>
  <c r="O36" i="10" s="1"/>
  <c r="O36" i="11" l="1"/>
  <c r="O38" i="11" s="1"/>
  <c r="O38" i="1"/>
  <c r="O38" i="10"/>
  <c r="O38" i="12"/>
  <c r="I2" i="1"/>
  <c r="I2" i="11"/>
  <c r="I2" i="12"/>
  <c r="I2" i="10"/>
  <c r="N34" i="12" l="1"/>
  <c r="N35" i="12"/>
  <c r="N37" i="12"/>
  <c r="N34" i="11"/>
  <c r="N35" i="11"/>
  <c r="N37" i="11"/>
  <c r="N37" i="1" l="1"/>
  <c r="N20" i="1"/>
  <c r="N20" i="11"/>
  <c r="N20" i="12"/>
  <c r="N20" i="10"/>
  <c r="N17" i="1"/>
  <c r="N17" i="11"/>
  <c r="N17" i="12"/>
  <c r="N17" i="10"/>
  <c r="N16" i="1"/>
  <c r="N16" i="11"/>
  <c r="N16" i="12"/>
  <c r="N16" i="10"/>
  <c r="N6" i="1"/>
  <c r="N12" i="1" s="1"/>
  <c r="N6" i="11"/>
  <c r="N6" i="12"/>
  <c r="N6" i="10"/>
  <c r="N33" i="1" l="1"/>
  <c r="N32" i="1"/>
  <c r="N32" i="10"/>
  <c r="N32" i="12"/>
  <c r="N12" i="12"/>
  <c r="N33" i="12"/>
  <c r="N32" i="11"/>
  <c r="N33" i="11"/>
  <c r="N12" i="11"/>
  <c r="N33" i="10"/>
  <c r="N12" i="10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M35" i="12"/>
  <c r="D37" i="12"/>
  <c r="E37" i="12"/>
  <c r="F37" i="12"/>
  <c r="G37" i="12"/>
  <c r="H37" i="12"/>
  <c r="I37" i="12"/>
  <c r="J37" i="12"/>
  <c r="K37" i="12"/>
  <c r="L37" i="12"/>
  <c r="M37" i="12"/>
  <c r="D34" i="11"/>
  <c r="E34" i="11"/>
  <c r="F34" i="11"/>
  <c r="G34" i="11"/>
  <c r="H34" i="11"/>
  <c r="I34" i="11"/>
  <c r="J34" i="11"/>
  <c r="K34" i="11"/>
  <c r="L34" i="11"/>
  <c r="M34" i="11"/>
  <c r="D35" i="11"/>
  <c r="E35" i="11"/>
  <c r="F35" i="11"/>
  <c r="G35" i="11"/>
  <c r="H35" i="11"/>
  <c r="I35" i="11"/>
  <c r="J35" i="11"/>
  <c r="K35" i="11"/>
  <c r="L35" i="11"/>
  <c r="M35" i="11"/>
  <c r="D37" i="11"/>
  <c r="E37" i="11"/>
  <c r="F37" i="11"/>
  <c r="G37" i="11"/>
  <c r="H37" i="11"/>
  <c r="I37" i="11"/>
  <c r="J37" i="11"/>
  <c r="K37" i="11"/>
  <c r="L37" i="11"/>
  <c r="M37" i="11"/>
  <c r="D37" i="1"/>
  <c r="E37" i="1"/>
  <c r="F37" i="1"/>
  <c r="G37" i="1"/>
  <c r="H37" i="1"/>
  <c r="I37" i="1"/>
  <c r="J37" i="1"/>
  <c r="K37" i="1"/>
  <c r="L37" i="1"/>
  <c r="M37" i="1"/>
  <c r="N36" i="1" l="1"/>
  <c r="N36" i="10"/>
  <c r="N36" i="12"/>
  <c r="N36" i="11"/>
  <c r="M17" i="1"/>
  <c r="M17" i="11"/>
  <c r="M17" i="12"/>
  <c r="M17" i="10"/>
  <c r="M20" i="1"/>
  <c r="M20" i="11"/>
  <c r="M20" i="12"/>
  <c r="M20" i="10"/>
  <c r="M16" i="1"/>
  <c r="M16" i="11"/>
  <c r="M16" i="12"/>
  <c r="M16" i="10"/>
  <c r="M6" i="1"/>
  <c r="M12" i="1" s="1"/>
  <c r="M6" i="11"/>
  <c r="M6" i="12"/>
  <c r="M6" i="10"/>
  <c r="M12" i="11" l="1"/>
  <c r="N38" i="1"/>
  <c r="M12" i="10"/>
  <c r="N38" i="10"/>
  <c r="N38" i="11"/>
  <c r="N38" i="12"/>
  <c r="M32" i="12"/>
  <c r="M33" i="12"/>
  <c r="M12" i="12"/>
  <c r="M32" i="11"/>
  <c r="M33" i="11"/>
  <c r="M32" i="1"/>
  <c r="M33" i="1"/>
  <c r="M32" i="10"/>
  <c r="M33" i="10"/>
  <c r="M36" i="12" l="1"/>
  <c r="M36" i="11"/>
  <c r="M36" i="1"/>
  <c r="M36" i="10"/>
  <c r="L17" i="1"/>
  <c r="L17" i="11"/>
  <c r="L17" i="12"/>
  <c r="L17" i="10"/>
  <c r="L20" i="1"/>
  <c r="L20" i="11"/>
  <c r="L20" i="12"/>
  <c r="L20" i="10"/>
  <c r="L16" i="1"/>
  <c r="L16" i="11"/>
  <c r="L16" i="12"/>
  <c r="L16" i="10"/>
  <c r="L6" i="1"/>
  <c r="L12" i="1" s="1"/>
  <c r="L6" i="11"/>
  <c r="L6" i="12"/>
  <c r="L6" i="10"/>
  <c r="M38" i="12" l="1"/>
  <c r="M38" i="11"/>
  <c r="M38" i="1"/>
  <c r="L32" i="12"/>
  <c r="L12" i="12"/>
  <c r="L33" i="12"/>
  <c r="M38" i="10"/>
  <c r="L33" i="11"/>
  <c r="L32" i="11"/>
  <c r="L12" i="11"/>
  <c r="L32" i="10"/>
  <c r="L12" i="10"/>
  <c r="L33" i="1"/>
  <c r="L32" i="1"/>
  <c r="L33" i="10"/>
  <c r="L36" i="12" l="1"/>
  <c r="L36" i="11"/>
  <c r="L36" i="1"/>
  <c r="L36" i="10"/>
  <c r="K20" i="1"/>
  <c r="K20" i="11"/>
  <c r="K20" i="12"/>
  <c r="K20" i="10"/>
  <c r="K17" i="1"/>
  <c r="K17" i="11"/>
  <c r="K17" i="12"/>
  <c r="K17" i="10"/>
  <c r="K16" i="1"/>
  <c r="K16" i="11"/>
  <c r="K16" i="12"/>
  <c r="K16" i="10"/>
  <c r="K6" i="1"/>
  <c r="K12" i="1" s="1"/>
  <c r="K6" i="11"/>
  <c r="K6" i="12"/>
  <c r="K6" i="10"/>
  <c r="K32" i="12" l="1"/>
  <c r="K32" i="11"/>
  <c r="L38" i="12"/>
  <c r="L38" i="11"/>
  <c r="L38" i="1"/>
  <c r="K33" i="12"/>
  <c r="K36" i="12" s="1"/>
  <c r="K38" i="12" s="1"/>
  <c r="K32" i="1"/>
  <c r="K33" i="11"/>
  <c r="K36" i="11" s="1"/>
  <c r="K38" i="11" s="1"/>
  <c r="L38" i="10"/>
  <c r="K12" i="12"/>
  <c r="K12" i="11"/>
  <c r="K33" i="1"/>
  <c r="K36" i="1" s="1"/>
  <c r="K38" i="1" s="1"/>
  <c r="K32" i="10"/>
  <c r="K12" i="10"/>
  <c r="K33" i="10"/>
  <c r="K36" i="10" l="1"/>
  <c r="I20" i="12"/>
  <c r="J20" i="12"/>
  <c r="I20" i="11"/>
  <c r="J20" i="1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I20" i="1"/>
  <c r="J20" i="1"/>
  <c r="I20" i="10"/>
  <c r="J20" i="10"/>
  <c r="J16" i="11"/>
  <c r="J17" i="11"/>
  <c r="J16" i="12"/>
  <c r="J17" i="12"/>
  <c r="J16" i="10"/>
  <c r="J17" i="10"/>
  <c r="I16" i="11"/>
  <c r="I17" i="11"/>
  <c r="I16" i="12"/>
  <c r="I17" i="12"/>
  <c r="I16" i="10"/>
  <c r="I17" i="10"/>
  <c r="I6" i="1"/>
  <c r="I12" i="1" s="1"/>
  <c r="J6" i="1"/>
  <c r="J12" i="1" s="1"/>
  <c r="I6" i="11"/>
  <c r="J6" i="11"/>
  <c r="I6" i="12"/>
  <c r="J6" i="12"/>
  <c r="I6" i="10"/>
  <c r="J6" i="10"/>
  <c r="J32" i="12" l="1"/>
  <c r="J33" i="12"/>
  <c r="J36" i="12" s="1"/>
  <c r="J38" i="12" s="1"/>
  <c r="I32" i="11"/>
  <c r="I32" i="12"/>
  <c r="I33" i="12"/>
  <c r="I36" i="12" s="1"/>
  <c r="I38" i="12" s="1"/>
  <c r="J33" i="11"/>
  <c r="J36" i="11" s="1"/>
  <c r="J38" i="11" s="1"/>
  <c r="I33" i="11"/>
  <c r="I36" i="11" s="1"/>
  <c r="I38" i="11" s="1"/>
  <c r="J32" i="11"/>
  <c r="K38" i="10"/>
  <c r="I33" i="1"/>
  <c r="I36" i="1" s="1"/>
  <c r="I38" i="1" s="1"/>
  <c r="J32" i="1"/>
  <c r="I32" i="1"/>
  <c r="I32" i="10"/>
  <c r="J32" i="10"/>
  <c r="J12" i="12"/>
  <c r="I12" i="12"/>
  <c r="J12" i="11"/>
  <c r="I12" i="11"/>
  <c r="J33" i="1"/>
  <c r="J36" i="1" s="1"/>
  <c r="J38" i="1" s="1"/>
  <c r="J33" i="10"/>
  <c r="J12" i="10"/>
  <c r="I12" i="10"/>
  <c r="I33" i="10"/>
  <c r="D6" i="11"/>
  <c r="E6" i="11"/>
  <c r="F6" i="11"/>
  <c r="G6" i="11"/>
  <c r="H6" i="11"/>
  <c r="J36" i="10" l="1"/>
  <c r="I36" i="10"/>
  <c r="I38" i="10" l="1"/>
  <c r="J38" i="10"/>
  <c r="G17" i="11"/>
  <c r="H17" i="11"/>
  <c r="G17" i="12"/>
  <c r="G32" i="12" s="1"/>
  <c r="H17" i="12"/>
  <c r="H32" i="12" s="1"/>
  <c r="G17" i="10"/>
  <c r="H17" i="10"/>
  <c r="G20" i="1"/>
  <c r="H20" i="1"/>
  <c r="G20" i="11"/>
  <c r="H20" i="11"/>
  <c r="G20" i="12"/>
  <c r="H20" i="12"/>
  <c r="G20" i="10"/>
  <c r="H20" i="10"/>
  <c r="G16" i="11"/>
  <c r="H16" i="11"/>
  <c r="G16" i="12"/>
  <c r="H16" i="12"/>
  <c r="G16" i="10"/>
  <c r="H16" i="10"/>
  <c r="G6" i="1"/>
  <c r="G12" i="1" s="1"/>
  <c r="H6" i="1"/>
  <c r="H12" i="1" s="1"/>
  <c r="H12" i="11"/>
  <c r="G6" i="12"/>
  <c r="H6" i="12"/>
  <c r="G6" i="10"/>
  <c r="H6" i="10"/>
  <c r="H33" i="12" l="1"/>
  <c r="H36" i="12" s="1"/>
  <c r="H38" i="12" s="1"/>
  <c r="G33" i="12"/>
  <c r="G36" i="12" s="1"/>
  <c r="G38" i="12" s="1"/>
  <c r="H32" i="11"/>
  <c r="H33" i="11"/>
  <c r="H36" i="11" s="1"/>
  <c r="H38" i="11" s="1"/>
  <c r="G32" i="11"/>
  <c r="G33" i="11"/>
  <c r="G36" i="11" s="1"/>
  <c r="G38" i="11" s="1"/>
  <c r="H12" i="12"/>
  <c r="G12" i="12"/>
  <c r="G12" i="10"/>
  <c r="G12" i="11"/>
  <c r="H32" i="1"/>
  <c r="H33" i="1"/>
  <c r="H36" i="1" s="1"/>
  <c r="H38" i="1" s="1"/>
  <c r="G32" i="1"/>
  <c r="G33" i="1"/>
  <c r="G36" i="1" s="1"/>
  <c r="G38" i="1" s="1"/>
  <c r="H32" i="10"/>
  <c r="G32" i="10"/>
  <c r="H33" i="10"/>
  <c r="G33" i="10"/>
  <c r="H12" i="10"/>
  <c r="H36" i="10" l="1"/>
  <c r="G36" i="10"/>
  <c r="H38" i="10" l="1"/>
  <c r="G38" i="10"/>
  <c r="C35" i="11" l="1"/>
  <c r="C34" i="11"/>
  <c r="C35" i="12"/>
  <c r="C34" i="12"/>
  <c r="C37" i="12"/>
  <c r="C37" i="11"/>
  <c r="C37" i="1"/>
  <c r="F20" i="12" l="1"/>
  <c r="E20" i="12"/>
  <c r="D20" i="12"/>
  <c r="C20" i="12"/>
  <c r="F17" i="12"/>
  <c r="E17" i="12"/>
  <c r="D17" i="12"/>
  <c r="C17" i="12"/>
  <c r="F16" i="12"/>
  <c r="E16" i="12"/>
  <c r="D16" i="12"/>
  <c r="C16" i="12"/>
  <c r="F6" i="12"/>
  <c r="E6" i="12"/>
  <c r="D6" i="12"/>
  <c r="C6" i="12"/>
  <c r="F20" i="11"/>
  <c r="E20" i="11"/>
  <c r="D20" i="11"/>
  <c r="C20" i="11"/>
  <c r="F17" i="11"/>
  <c r="E17" i="11"/>
  <c r="D17" i="11"/>
  <c r="C17" i="11"/>
  <c r="F16" i="11"/>
  <c r="E16" i="11"/>
  <c r="D16" i="11"/>
  <c r="C16" i="11"/>
  <c r="C6" i="11"/>
  <c r="F20" i="1"/>
  <c r="E20" i="1"/>
  <c r="D20" i="1"/>
  <c r="C20" i="1"/>
  <c r="F6" i="1"/>
  <c r="E6" i="1"/>
  <c r="D6" i="1"/>
  <c r="C6" i="1"/>
  <c r="F20" i="10"/>
  <c r="F17" i="10"/>
  <c r="F16" i="10"/>
  <c r="F6" i="10"/>
  <c r="E20" i="10"/>
  <c r="D20" i="10"/>
  <c r="C20" i="10"/>
  <c r="E17" i="10"/>
  <c r="D17" i="10"/>
  <c r="C17" i="10"/>
  <c r="E16" i="10"/>
  <c r="D16" i="10"/>
  <c r="C16" i="10"/>
  <c r="E6" i="10"/>
  <c r="D6" i="10"/>
  <c r="C6" i="10"/>
  <c r="D32" i="12" l="1"/>
  <c r="E32" i="12"/>
  <c r="F12" i="1"/>
  <c r="E12" i="1"/>
  <c r="C12" i="1"/>
  <c r="D12" i="1"/>
  <c r="F33" i="12"/>
  <c r="F36" i="12" s="1"/>
  <c r="F38" i="12" s="1"/>
  <c r="F32" i="12"/>
  <c r="D33" i="12"/>
  <c r="D36" i="12" s="1"/>
  <c r="D38" i="12" s="1"/>
  <c r="E33" i="12"/>
  <c r="E36" i="12" s="1"/>
  <c r="E38" i="12" s="1"/>
  <c r="D32" i="11"/>
  <c r="D33" i="11"/>
  <c r="D36" i="11" s="1"/>
  <c r="D38" i="11" s="1"/>
  <c r="E32" i="11"/>
  <c r="E33" i="11"/>
  <c r="E36" i="11" s="1"/>
  <c r="E38" i="11" s="1"/>
  <c r="F32" i="11"/>
  <c r="F33" i="11"/>
  <c r="F36" i="11" s="1"/>
  <c r="F38" i="11" s="1"/>
  <c r="C33" i="12"/>
  <c r="E33" i="1"/>
  <c r="E36" i="1" s="1"/>
  <c r="E38" i="1" s="1"/>
  <c r="E12" i="11"/>
  <c r="E12" i="12"/>
  <c r="C12" i="10"/>
  <c r="F33" i="1"/>
  <c r="F33" i="10"/>
  <c r="C33" i="11"/>
  <c r="D33" i="10"/>
  <c r="C32" i="1"/>
  <c r="C32" i="11"/>
  <c r="D32" i="1"/>
  <c r="E32" i="1"/>
  <c r="F32" i="1"/>
  <c r="F32" i="10"/>
  <c r="C32" i="12"/>
  <c r="C33" i="1"/>
  <c r="D33" i="1"/>
  <c r="D36" i="1" s="1"/>
  <c r="D38" i="1" s="1"/>
  <c r="F12" i="10"/>
  <c r="C12" i="12"/>
  <c r="D12" i="12"/>
  <c r="F12" i="12"/>
  <c r="C12" i="11"/>
  <c r="D12" i="11"/>
  <c r="F12" i="11"/>
  <c r="D12" i="10"/>
  <c r="C33" i="10"/>
  <c r="D32" i="10"/>
  <c r="E32" i="10"/>
  <c r="E33" i="10"/>
  <c r="C32" i="10"/>
  <c r="E12" i="10"/>
  <c r="F36" i="1" l="1"/>
  <c r="F38" i="1" s="1"/>
  <c r="C36" i="12"/>
  <c r="C36" i="11"/>
  <c r="C36" i="1"/>
  <c r="D36" i="10"/>
  <c r="F36" i="10"/>
  <c r="E36" i="10"/>
  <c r="C36" i="10"/>
  <c r="C38" i="11" l="1"/>
  <c r="D38" i="10"/>
  <c r="C38" i="12"/>
  <c r="C38" i="1"/>
  <c r="F38" i="10"/>
  <c r="C38" i="10"/>
  <c r="E38" i="10"/>
</calcChain>
</file>

<file path=xl/sharedStrings.xml><?xml version="1.0" encoding="utf-8"?>
<sst xmlns="http://schemas.openxmlformats.org/spreadsheetml/2006/main" count="277" uniqueCount="86">
  <si>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</si>
  <si>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</si>
  <si>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</si>
  <si>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</si>
  <si>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</si>
  <si>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</si>
  <si>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</si>
  <si>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</si>
  <si>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</si>
  <si>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</si>
  <si>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</si>
  <si>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</si>
  <si>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</si>
  <si>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</si>
  <si>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</si>
  <si>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</si>
  <si>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</si>
  <si>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</si>
  <si>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</si>
  <si>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</si>
  <si>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</si>
  <si>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</si>
  <si>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</si>
  <si>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</si>
  <si>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</si>
  <si>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</si>
  <si>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</si>
  <si>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</si>
  <si>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</si>
  <si>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</si>
  <si>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</si>
  <si>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</si>
  <si>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</si>
  <si>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</si>
  <si>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</si>
  <si>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</si>
  <si>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</si>
  <si>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</si>
  <si>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</si>
  <si>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</si>
  <si>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</si>
  <si>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</si>
  <si>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</si>
  <si>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</si>
  <si>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</si>
  <si>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</si>
  <si>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</si>
  <si>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</si>
  <si>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</si>
  <si>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</si>
  <si>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</si>
  <si>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</si>
  <si>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</si>
  <si>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</si>
  <si>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</si>
  <si>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</si>
  <si>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</si>
  <si>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</si>
  <si>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</si>
  <si>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</si>
  <si>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</si>
  <si>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</si>
  <si>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</si>
  <si>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</si>
  <si>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</si>
  <si>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2.       </t>
  </si>
  <si>
    <t>3.       </t>
  </si>
  <si>
    <t>4.       </t>
  </si>
  <si>
    <t>5.       </t>
  </si>
  <si>
    <t>6.       </t>
  </si>
  <si>
    <t>7.       </t>
  </si>
  <si>
    <t>8.       </t>
  </si>
  <si>
    <t>9.       </t>
  </si>
  <si>
    <t>10.   </t>
  </si>
  <si>
    <t>11.   </t>
  </si>
  <si>
    <t>2015-16</t>
  </si>
  <si>
    <t>Punjab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</si>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</sst>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sz val="16"/>
      <name val="Calibri"/>
      <family val="2"/>
      <scheme val="minor"/>
    </font>
    <font>
      <b/>
      <sz val="16"/>
      <color theme="1"/>
      <name val="Times New Roman"/>
      <family val="1"/>
    </font>
    <font>
      <sz val="16"/>
      <name val="Times New Roman"/>
      <family val="1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2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2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0" fontId="7" fillId="0" borderId="0" xfId="0" applyFont="1" applyFill="1" applyProtection="1">
      <protection locked="0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0" fontId="7" fillId="0" borderId="0" xfId="0" quotePrefix="1" applyFont="1" applyFill="1" applyProtection="1">
      <protection locked="0"/>
    </xf>
    <xf numFmtId="0" fontId="1" fillId="0" borderId="0" xfId="0" applyFont="1" applyFill="1" applyAlignment="1">
      <alignment horizontal="left" vertical="center"/>
    </xf>
    <xf numFmtId="49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9" fontId="11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Protection="1"/>
    <xf numFmtId="49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49" fontId="11" fillId="0" borderId="1" xfId="0" quotePrefix="1" applyNumberFormat="1" applyFont="1" applyFill="1" applyBorder="1" applyAlignment="1" applyProtection="1">
      <alignment vertical="center" wrapText="1"/>
    </xf>
    <xf numFmtId="0" fontId="14" fillId="0" borderId="0" xfId="0" applyFont="1" applyFill="1" applyProtection="1">
      <protection locked="0"/>
    </xf>
    <xf numFmtId="0" fontId="14" fillId="0" borderId="0" xfId="0" applyFont="1" applyFill="1" applyBorder="1" applyProtection="1">
      <protection locked="0"/>
    </xf>
    <xf numFmtId="0" fontId="14" fillId="0" borderId="0" xfId="0" applyFont="1" applyFill="1" applyBorder="1" applyProtection="1"/>
    <xf numFmtId="1" fontId="14" fillId="0" borderId="0" xfId="0" applyNumberFormat="1" applyFont="1" applyFill="1" applyBorder="1" applyProtection="1"/>
    <xf numFmtId="0" fontId="15" fillId="0" borderId="0" xfId="0" applyFont="1" applyFill="1" applyAlignment="1">
      <alignment horizontal="left" vertical="center"/>
    </xf>
    <xf numFmtId="0" fontId="14" fillId="0" borderId="0" xfId="0" quotePrefix="1" applyFont="1" applyFill="1" applyProtection="1">
      <protection locked="0"/>
    </xf>
    <xf numFmtId="0" fontId="14" fillId="0" borderId="0" xfId="0" applyFont="1" applyFill="1" applyProtection="1"/>
    <xf numFmtId="1" fontId="14" fillId="0" borderId="0" xfId="0" applyNumberFormat="1" applyFont="1" applyFill="1" applyBorder="1" applyProtection="1">
      <protection locked="0"/>
    </xf>
    <xf numFmtId="0" fontId="7" fillId="0" borderId="1" xfId="0" applyFont="1" applyFill="1" applyBorder="1" applyProtection="1"/>
    <xf numFmtId="49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49" fontId="16" fillId="0" borderId="1" xfId="0" applyNumberFormat="1" applyFont="1" applyFill="1" applyBorder="1" applyAlignment="1" applyProtection="1">
      <alignment vertical="center" wrapText="1"/>
      <protection locked="0"/>
    </xf>
    <xf numFmtId="49" fontId="16" fillId="0" borderId="1" xfId="0" applyNumberFormat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49" fontId="16" fillId="0" borderId="1" xfId="0" quotePrefix="1" applyNumberFormat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Protection="1"/>
    <xf numFmtId="0" fontId="20" fillId="0" borderId="1" xfId="0" applyFont="1" applyFill="1" applyBorder="1" applyProtection="1">
      <protection locked="0"/>
    </xf>
    <xf numFmtId="0" fontId="20" fillId="0" borderId="1" xfId="0" applyFont="1" applyFill="1" applyBorder="1" applyProtection="1"/>
    <xf numFmtId="0" fontId="20" fillId="0" borderId="3" xfId="0" applyFont="1" applyFill="1" applyBorder="1" applyProtection="1"/>
    <xf numFmtId="0" fontId="7" fillId="0" borderId="3" xfId="0" applyFont="1" applyFill="1" applyBorder="1" applyProtection="1"/>
    <xf numFmtId="49" fontId="16" fillId="3" borderId="1" xfId="0" applyNumberFormat="1" applyFont="1" applyFill="1" applyBorder="1" applyAlignment="1" applyProtection="1">
      <alignment vertical="center" wrapText="1"/>
    </xf>
    <xf numFmtId="0" fontId="17" fillId="3" borderId="1" xfId="0" applyFont="1" applyFill="1" applyBorder="1" applyAlignment="1" applyProtection="1">
      <alignment horizontal="left" vertical="center" wrapText="1"/>
    </xf>
    <xf numFmtId="1" fontId="14" fillId="3" borderId="0" xfId="0" applyNumberFormat="1" applyFont="1" applyFill="1" applyBorder="1" applyProtection="1"/>
    <xf numFmtId="0" fontId="14" fillId="3" borderId="0" xfId="0" applyFont="1" applyFill="1" applyBorder="1" applyProtection="1"/>
    <xf numFmtId="0" fontId="14" fillId="3" borderId="0" xfId="0" applyFont="1" applyFill="1" applyBorder="1" applyProtection="1">
      <protection locked="0"/>
    </xf>
    <xf numFmtId="0" fontId="14" fillId="3" borderId="0" xfId="0" applyFont="1" applyFill="1" applyProtection="1"/>
    <xf numFmtId="49" fontId="16" fillId="3" borderId="1" xfId="0" applyNumberFormat="1" applyFont="1" applyFill="1" applyBorder="1" applyAlignment="1" applyProtection="1">
      <alignment vertical="center" wrapText="1"/>
      <protection locked="0"/>
    </xf>
    <xf numFmtId="0" fontId="18" fillId="3" borderId="1" xfId="0" applyFont="1" applyFill="1" applyBorder="1" applyAlignment="1" applyProtection="1">
      <alignment horizontal="left" vertical="center" wrapText="1"/>
      <protection locked="0"/>
    </xf>
    <xf numFmtId="1" fontId="7" fillId="3" borderId="0" xfId="0" applyNumberFormat="1" applyFont="1" applyFill="1" applyBorder="1" applyProtection="1"/>
    <xf numFmtId="1" fontId="14" fillId="3" borderId="0" xfId="0" applyNumberFormat="1" applyFont="1" applyFill="1" applyBorder="1" applyProtection="1">
      <protection locked="0"/>
    </xf>
    <xf numFmtId="0" fontId="14" fillId="3" borderId="0" xfId="0" applyFont="1" applyFill="1" applyProtection="1">
      <protection locked="0"/>
    </xf>
    <xf numFmtId="0" fontId="17" fillId="3" borderId="1" xfId="0" applyFont="1" applyFill="1" applyBorder="1" applyAlignment="1" applyProtection="1">
      <alignment horizontal="left" vertical="top" wrapText="1"/>
    </xf>
    <xf numFmtId="49" fontId="16" fillId="3" borderId="1" xfId="0" quotePrefix="1" applyNumberFormat="1" applyFont="1" applyFill="1" applyBorder="1" applyAlignment="1" applyProtection="1">
      <alignment vertical="center" wrapText="1"/>
    </xf>
    <xf numFmtId="0" fontId="17" fillId="3" borderId="1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Protection="1">
      <protection locked="0"/>
    </xf>
    <xf numFmtId="0" fontId="7" fillId="3" borderId="0" xfId="0" applyFont="1" applyFill="1" applyBorder="1" applyProtection="1">
      <protection locked="0"/>
    </xf>
    <xf numFmtId="0" fontId="7" fillId="3" borderId="0" xfId="0" applyFont="1" applyFill="1" applyBorder="1" applyProtection="1"/>
    <xf numFmtId="1" fontId="7" fillId="3" borderId="0" xfId="0" applyNumberFormat="1" applyFont="1" applyFill="1" applyBorder="1" applyProtection="1">
      <protection locked="0"/>
    </xf>
    <xf numFmtId="49" fontId="11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Protection="1"/>
    <xf numFmtId="49" fontId="11" fillId="3" borderId="1" xfId="0" applyNumberFormat="1" applyFont="1" applyFill="1" applyBorder="1" applyAlignment="1" applyProtection="1">
      <alignment vertical="center" wrapText="1"/>
      <protection locked="0"/>
    </xf>
    <xf numFmtId="0" fontId="19" fillId="3" borderId="1" xfId="0" applyFont="1" applyFill="1" applyBorder="1" applyAlignment="1" applyProtection="1">
      <alignment horizontal="left" vertical="center" wrapText="1"/>
      <protection locked="0"/>
    </xf>
    <xf numFmtId="49" fontId="13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49" fontId="11" fillId="3" borderId="1" xfId="0" quotePrefix="1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  <protection locked="0"/>
    </xf>
    <xf numFmtId="1" fontId="7" fillId="3" borderId="1" xfId="0" applyNumberFormat="1" applyFont="1" applyFill="1" applyBorder="1" applyAlignment="1" applyProtection="1">
      <alignment horizontal="left"/>
    </xf>
    <xf numFmtId="1" fontId="21" fillId="0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4" xfId="0" applyNumberFormat="1" applyFont="1" applyBorder="1" applyAlignment="1">
      <alignment horizontal="left" vertical="center"/>
    </xf>
    <xf numFmtId="1" fontId="17" fillId="3" borderId="1" xfId="0" applyNumberFormat="1" applyFont="1" applyFill="1" applyBorder="1" applyAlignment="1" applyProtection="1">
      <alignment horizontal="left"/>
      <protection locked="0"/>
    </xf>
    <xf numFmtId="1" fontId="7" fillId="3" borderId="1" xfId="0" applyNumberFormat="1" applyFont="1" applyFill="1" applyBorder="1" applyAlignment="1" applyProtection="1">
      <alignment horizontal="left"/>
      <protection locked="0"/>
    </xf>
    <xf numFmtId="1" fontId="2" fillId="0" borderId="1" xfId="0" applyNumberFormat="1" applyFont="1" applyFill="1" applyBorder="1" applyAlignment="1">
      <alignment horizontal="left" vertical="center"/>
    </xf>
    <xf numFmtId="1" fontId="2" fillId="0" borderId="4" xfId="0" applyNumberFormat="1" applyFont="1" applyFill="1" applyBorder="1" applyAlignment="1">
      <alignment horizontal="left" vertical="center"/>
    </xf>
    <xf numFmtId="1" fontId="17" fillId="3" borderId="1" xfId="0" applyNumberFormat="1" applyFont="1" applyFill="1" applyBorder="1" applyAlignment="1" applyProtection="1">
      <alignment horizontal="left"/>
    </xf>
    <xf numFmtId="1" fontId="2" fillId="0" borderId="0" xfId="0" applyNumberFormat="1" applyFont="1" applyBorder="1" applyAlignment="1">
      <alignment horizontal="left" vertical="center"/>
    </xf>
    <xf numFmtId="1" fontId="17" fillId="0" borderId="1" xfId="0" applyNumberFormat="1" applyFont="1" applyFill="1" applyBorder="1" applyAlignment="1" applyProtection="1">
      <alignment horizontal="left"/>
      <protection locked="0"/>
    </xf>
    <xf numFmtId="1" fontId="17" fillId="0" borderId="1" xfId="0" applyNumberFormat="1" applyFont="1" applyFill="1" applyBorder="1" applyAlignment="1" applyProtection="1">
      <alignment horizontal="left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  <row r="39">
          <cell r="A39" t="str">
            <v>Source:  Directorate of Economics &amp; Statistics of respective State Governments.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V39"/>
  <sheetViews>
    <sheetView tabSelected="1" zoomScale="62" zoomScaleNormal="62" zoomScaleSheetLayoutView="100" workbookViewId="0">
      <pane xSplit="2" ySplit="5" topLeftCell="C27" activePane="bottomRight" state="frozen"/>
      <selection activeCell="H30" sqref="H30"/>
      <selection pane="topRight" activeCell="H30" sqref="H30"/>
      <selection pane="bottomLeft" activeCell="H30" sqref="H30"/>
      <selection pane="bottomRight" activeCell="AL17" sqref="AL17"/>
    </sheetView>
  </sheetViews>
  <sheetFormatPr defaultColWidth="8.85546875" defaultRowHeight="21" x14ac:dyDescent="0.35"/>
  <cols>
    <col min="1" max="1" width="11" style="19" customWidth="1"/>
    <col min="2" max="5" width="16.42578125" style="19" customWidth="1"/>
    <col min="6" max="6" width="16.42578125" style="20" customWidth="1"/>
    <col min="7" max="15" width="16.42578125" style="21" customWidth="1"/>
    <col min="16" max="41" width="9.140625" style="20" customWidth="1"/>
    <col min="42" max="42" width="12.42578125" style="20" customWidth="1"/>
    <col min="43" max="64" width="9.140625" style="20" customWidth="1"/>
    <col min="65" max="65" width="12.140625" style="20" customWidth="1"/>
    <col min="66" max="69" width="9.140625" style="20" customWidth="1"/>
    <col min="70" max="74" width="9.140625" style="20" hidden="1" customWidth="1"/>
    <col min="75" max="75" width="9.140625" style="20" customWidth="1"/>
    <col min="76" max="80" width="9.140625" style="20" hidden="1" customWidth="1"/>
    <col min="81" max="81" width="9.140625" style="20" customWidth="1"/>
    <col min="82" max="86" width="9.140625" style="20" hidden="1" customWidth="1"/>
    <col min="87" max="87" width="9.140625" style="20" customWidth="1"/>
    <col min="88" max="92" width="9.140625" style="20" hidden="1" customWidth="1"/>
    <col min="93" max="93" width="9.140625" style="20" customWidth="1"/>
    <col min="94" max="98" width="9.140625" style="20" hidden="1" customWidth="1"/>
    <col min="99" max="99" width="9.140625" style="21" customWidth="1"/>
    <col min="100" max="104" width="9.140625" style="21" hidden="1" customWidth="1"/>
    <col min="105" max="105" width="9.140625" style="21" customWidth="1"/>
    <col min="106" max="110" width="9.140625" style="21" hidden="1" customWidth="1"/>
    <col min="111" max="111" width="9.140625" style="21" customWidth="1"/>
    <col min="112" max="116" width="9.140625" style="21" hidden="1" customWidth="1"/>
    <col min="117" max="117" width="9.140625" style="21" customWidth="1"/>
    <col min="118" max="147" width="9.140625" style="20" customWidth="1"/>
    <col min="148" max="148" width="9.140625" style="20" hidden="1" customWidth="1"/>
    <col min="149" max="156" width="9.140625" style="20" customWidth="1"/>
    <col min="157" max="157" width="9.140625" style="20" hidden="1" customWidth="1"/>
    <col min="158" max="162" width="9.140625" style="20" customWidth="1"/>
    <col min="163" max="163" width="9.140625" style="20" hidden="1" customWidth="1"/>
    <col min="164" max="173" width="9.140625" style="20" customWidth="1"/>
    <col min="174" max="177" width="8.85546875" style="20"/>
    <col min="178" max="178" width="12.7109375" style="20" bestFit="1" customWidth="1"/>
    <col min="179" max="16384" width="8.85546875" style="19"/>
  </cols>
  <sheetData>
    <row r="1" spans="1:178" x14ac:dyDescent="0.35">
      <c r="A1" s="19" t="s">
        <v>53</v>
      </c>
      <c r="B1" s="19" t="s">
        <v>76</v>
      </c>
    </row>
    <row r="2" spans="1:178" x14ac:dyDescent="0.35">
      <c r="A2" s="23" t="s">
        <v>48</v>
      </c>
      <c r="I2" s="35" t="str">
        <f>[1]GSVA_cur!$I$3</f>
        <v>As on 01.08.2024</v>
      </c>
    </row>
    <row r="3" spans="1:178" x14ac:dyDescent="0.35">
      <c r="A3" s="23"/>
    </row>
    <row r="4" spans="1:178" x14ac:dyDescent="0.35">
      <c r="A4" s="23"/>
      <c r="E4" s="24"/>
      <c r="F4" s="24" t="s">
        <v>57</v>
      </c>
    </row>
    <row r="5" spans="1:178" x14ac:dyDescent="0.35">
      <c r="A5" s="10" t="s">
        <v>0</v>
      </c>
      <c r="B5" s="11" t="s">
        <v>1</v>
      </c>
      <c r="C5" s="36" t="s">
        <v>21</v>
      </c>
      <c r="D5" s="36" t="s">
        <v>22</v>
      </c>
      <c r="E5" s="36" t="s">
        <v>23</v>
      </c>
      <c r="F5" s="36" t="s">
        <v>56</v>
      </c>
      <c r="G5" s="37" t="s">
        <v>75</v>
      </c>
      <c r="H5" s="37" t="s">
        <v>77</v>
      </c>
      <c r="I5" s="37" t="s">
        <v>78</v>
      </c>
      <c r="J5" s="37" t="s">
        <v>79</v>
      </c>
      <c r="K5" s="37" t="s">
        <v>80</v>
      </c>
      <c r="L5" s="37" t="s">
        <v>81</v>
      </c>
      <c r="M5" s="38" t="s">
        <v>82</v>
      </c>
      <c r="N5" s="38" t="s">
        <v>83</v>
      </c>
      <c r="O5" s="38" t="s">
        <v>84</v>
      </c>
    </row>
    <row r="6" spans="1:178" s="45" customFormat="1" ht="63" x14ac:dyDescent="0.35">
      <c r="A6" s="40" t="s">
        <v>26</v>
      </c>
      <c r="B6" s="41" t="s">
        <v>2</v>
      </c>
      <c r="C6" s="75">
        <f>SUM(C7:C10)</f>
        <v>7816825</v>
      </c>
      <c r="D6" s="75">
        <f t="shared" ref="D6:E6" si="0">SUM(D7:D10)</f>
        <v>8373465.46</v>
      </c>
      <c r="E6" s="75">
        <f t="shared" si="0"/>
        <v>9101468</v>
      </c>
      <c r="F6" s="75">
        <f t="shared" ref="F6:N6" si="1">SUM(F7:F10)</f>
        <v>9488170</v>
      </c>
      <c r="G6" s="75">
        <f t="shared" si="1"/>
        <v>10139834</v>
      </c>
      <c r="H6" s="75">
        <f t="shared" si="1"/>
        <v>11287209.868090518</v>
      </c>
      <c r="I6" s="75">
        <f t="shared" si="1"/>
        <v>12470514.774965253</v>
      </c>
      <c r="J6" s="75">
        <f t="shared" si="1"/>
        <v>13521231.888112459</v>
      </c>
      <c r="K6" s="75">
        <f t="shared" si="1"/>
        <v>14136301.242631108</v>
      </c>
      <c r="L6" s="75">
        <f t="shared" si="1"/>
        <v>14788138.482476484</v>
      </c>
      <c r="M6" s="75">
        <f t="shared" si="1"/>
        <v>15341307.556817057</v>
      </c>
      <c r="N6" s="75">
        <f t="shared" si="1"/>
        <v>16295578.998802477</v>
      </c>
      <c r="O6" s="75">
        <f t="shared" ref="O6" si="2">SUM(O7:O10)</f>
        <v>17462288.745650586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3"/>
      <c r="FT6" s="43"/>
      <c r="FU6" s="43"/>
      <c r="FV6" s="44"/>
    </row>
    <row r="7" spans="1:178" x14ac:dyDescent="0.35">
      <c r="A7" s="28">
        <v>1.1000000000000001</v>
      </c>
      <c r="B7" s="29" t="s">
        <v>59</v>
      </c>
      <c r="C7" s="68">
        <v>5007937</v>
      </c>
      <c r="D7" s="69">
        <v>5314252</v>
      </c>
      <c r="E7" s="69">
        <v>5760170</v>
      </c>
      <c r="F7" s="69">
        <v>5715593</v>
      </c>
      <c r="G7" s="69">
        <v>5936438</v>
      </c>
      <c r="H7" s="69">
        <v>6633055</v>
      </c>
      <c r="I7" s="69">
        <v>7189095.8670677599</v>
      </c>
      <c r="J7" s="69">
        <v>7680122.7648680303</v>
      </c>
      <c r="K7" s="69">
        <v>7820362</v>
      </c>
      <c r="L7" s="69">
        <v>8237008.4102166602</v>
      </c>
      <c r="M7" s="69">
        <v>8246144</v>
      </c>
      <c r="N7" s="70">
        <v>8810743</v>
      </c>
      <c r="O7" s="69">
        <v>9416675</v>
      </c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1"/>
      <c r="FT7" s="21"/>
      <c r="FU7" s="21"/>
    </row>
    <row r="8" spans="1:178" x14ac:dyDescent="0.35">
      <c r="A8" s="28">
        <v>1.2</v>
      </c>
      <c r="B8" s="29" t="s">
        <v>60</v>
      </c>
      <c r="C8" s="68">
        <v>2034580</v>
      </c>
      <c r="D8" s="69">
        <v>2222010</v>
      </c>
      <c r="E8" s="69">
        <v>2490291</v>
      </c>
      <c r="F8" s="69">
        <v>2804686</v>
      </c>
      <c r="G8" s="69">
        <v>3211231</v>
      </c>
      <c r="H8" s="69">
        <v>3613447</v>
      </c>
      <c r="I8" s="69">
        <v>4208664.9078974929</v>
      </c>
      <c r="J8" s="69">
        <v>4719671.2543515852</v>
      </c>
      <c r="K8" s="69">
        <v>5151677.3168925727</v>
      </c>
      <c r="L8" s="69">
        <v>5358617.1580648189</v>
      </c>
      <c r="M8" s="69">
        <v>5823130</v>
      </c>
      <c r="N8" s="70">
        <v>6171299</v>
      </c>
      <c r="O8" s="69">
        <v>6670720</v>
      </c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1"/>
      <c r="FT8" s="21"/>
      <c r="FU8" s="21"/>
    </row>
    <row r="9" spans="1:178" ht="42" x14ac:dyDescent="0.35">
      <c r="A9" s="28">
        <v>1.3</v>
      </c>
      <c r="B9" s="29" t="s">
        <v>61</v>
      </c>
      <c r="C9" s="68">
        <v>715707</v>
      </c>
      <c r="D9" s="69">
        <v>769612</v>
      </c>
      <c r="E9" s="69">
        <v>758790</v>
      </c>
      <c r="F9" s="69">
        <v>860233</v>
      </c>
      <c r="G9" s="69">
        <v>873535</v>
      </c>
      <c r="H9" s="69">
        <v>902790</v>
      </c>
      <c r="I9" s="69">
        <v>928511</v>
      </c>
      <c r="J9" s="69">
        <v>977822</v>
      </c>
      <c r="K9" s="69">
        <v>1002955.4481999221</v>
      </c>
      <c r="L9" s="69">
        <v>1016612.8589826869</v>
      </c>
      <c r="M9" s="69">
        <v>1058693</v>
      </c>
      <c r="N9" s="70">
        <v>1097059</v>
      </c>
      <c r="O9" s="69">
        <v>1136171</v>
      </c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1"/>
      <c r="FT9" s="21"/>
      <c r="FU9" s="21"/>
    </row>
    <row r="10" spans="1:178" ht="42" x14ac:dyDescent="0.35">
      <c r="A10" s="28">
        <v>1.4</v>
      </c>
      <c r="B10" s="29" t="s">
        <v>62</v>
      </c>
      <c r="C10" s="68">
        <v>58601</v>
      </c>
      <c r="D10" s="69">
        <v>67591.460000000006</v>
      </c>
      <c r="E10" s="69">
        <v>92217</v>
      </c>
      <c r="F10" s="69">
        <v>107658</v>
      </c>
      <c r="G10" s="69">
        <v>118630</v>
      </c>
      <c r="H10" s="69">
        <v>137917.86809051779</v>
      </c>
      <c r="I10" s="69">
        <v>144243</v>
      </c>
      <c r="J10" s="69">
        <v>143615.86889284514</v>
      </c>
      <c r="K10" s="69">
        <v>161306.47753861378</v>
      </c>
      <c r="L10" s="69">
        <v>175900.05521231869</v>
      </c>
      <c r="M10" s="69">
        <v>213340.55681705626</v>
      </c>
      <c r="N10" s="70">
        <v>216477.99880247738</v>
      </c>
      <c r="O10" s="69">
        <v>238722.74565058734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1"/>
      <c r="FT10" s="21"/>
      <c r="FU10" s="21"/>
    </row>
    <row r="11" spans="1:178" ht="42" x14ac:dyDescent="0.35">
      <c r="A11" s="30" t="s">
        <v>65</v>
      </c>
      <c r="B11" s="29" t="s">
        <v>3</v>
      </c>
      <c r="C11" s="68">
        <v>3682</v>
      </c>
      <c r="D11" s="69">
        <v>2057</v>
      </c>
      <c r="E11" s="69">
        <v>8831</v>
      </c>
      <c r="F11" s="69">
        <v>9285</v>
      </c>
      <c r="G11" s="69">
        <v>2513</v>
      </c>
      <c r="H11" s="69">
        <v>3733</v>
      </c>
      <c r="I11" s="69">
        <v>11227</v>
      </c>
      <c r="J11" s="69">
        <v>13436</v>
      </c>
      <c r="K11" s="69">
        <v>12786</v>
      </c>
      <c r="L11" s="69">
        <v>13150.718999999999</v>
      </c>
      <c r="M11" s="69">
        <v>14241</v>
      </c>
      <c r="N11" s="70">
        <v>15423</v>
      </c>
      <c r="O11" s="76">
        <v>16533.455999999998</v>
      </c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1"/>
      <c r="FT11" s="21"/>
      <c r="FU11" s="21"/>
    </row>
    <row r="12" spans="1:178" s="50" customFormat="1" x14ac:dyDescent="0.35">
      <c r="A12" s="46"/>
      <c r="B12" s="47" t="s">
        <v>28</v>
      </c>
      <c r="C12" s="71">
        <f>C6+C11</f>
        <v>7820507</v>
      </c>
      <c r="D12" s="71">
        <f t="shared" ref="D12:E12" si="3">D6+D11</f>
        <v>8375522.46</v>
      </c>
      <c r="E12" s="71">
        <f t="shared" si="3"/>
        <v>9110299</v>
      </c>
      <c r="F12" s="71">
        <f t="shared" ref="F12:N12" si="4">F6+F11</f>
        <v>9497455</v>
      </c>
      <c r="G12" s="71">
        <f t="shared" si="4"/>
        <v>10142347</v>
      </c>
      <c r="H12" s="71">
        <f t="shared" si="4"/>
        <v>11290942.868090518</v>
      </c>
      <c r="I12" s="71">
        <f t="shared" si="4"/>
        <v>12481741.774965253</v>
      </c>
      <c r="J12" s="71">
        <f t="shared" si="4"/>
        <v>13534667.888112459</v>
      </c>
      <c r="K12" s="71">
        <f t="shared" si="4"/>
        <v>14149087.242631108</v>
      </c>
      <c r="L12" s="71">
        <f t="shared" si="4"/>
        <v>14801289.201476485</v>
      </c>
      <c r="M12" s="71">
        <f t="shared" si="4"/>
        <v>15355548.556817057</v>
      </c>
      <c r="N12" s="71">
        <f t="shared" si="4"/>
        <v>16311001.998802477</v>
      </c>
      <c r="O12" s="71">
        <f t="shared" ref="O12" si="5">O6+O11</f>
        <v>17478822.201650586</v>
      </c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3"/>
      <c r="FT12" s="43"/>
      <c r="FU12" s="43"/>
      <c r="FV12" s="44"/>
    </row>
    <row r="13" spans="1:178" s="25" customFormat="1" ht="42" x14ac:dyDescent="0.35">
      <c r="A13" s="31" t="s">
        <v>66</v>
      </c>
      <c r="B13" s="32" t="s">
        <v>4</v>
      </c>
      <c r="C13" s="68">
        <v>3750728</v>
      </c>
      <c r="D13" s="69">
        <v>4067078</v>
      </c>
      <c r="E13" s="69">
        <v>4437477</v>
      </c>
      <c r="F13" s="69">
        <v>4458534</v>
      </c>
      <c r="G13" s="69">
        <v>5112610</v>
      </c>
      <c r="H13" s="69">
        <v>5477230</v>
      </c>
      <c r="I13" s="69">
        <v>5914022</v>
      </c>
      <c r="J13" s="69">
        <v>6756327</v>
      </c>
      <c r="K13" s="69">
        <v>6931877</v>
      </c>
      <c r="L13" s="69">
        <v>7649799</v>
      </c>
      <c r="M13" s="69">
        <v>10090463.2199242</v>
      </c>
      <c r="N13" s="70">
        <v>10738934</v>
      </c>
      <c r="O13" s="69">
        <v>11432433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1"/>
      <c r="FT13" s="21"/>
      <c r="FU13" s="21"/>
      <c r="FV13" s="20"/>
    </row>
    <row r="14" spans="1:178" ht="105" x14ac:dyDescent="0.35">
      <c r="A14" s="30" t="s">
        <v>67</v>
      </c>
      <c r="B14" s="29" t="s">
        <v>5</v>
      </c>
      <c r="C14" s="68">
        <v>714902.56724894012</v>
      </c>
      <c r="D14" s="69">
        <v>816015.40025793377</v>
      </c>
      <c r="E14" s="69">
        <v>959429</v>
      </c>
      <c r="F14" s="69">
        <v>1237287</v>
      </c>
      <c r="G14" s="69">
        <v>1348511</v>
      </c>
      <c r="H14" s="69">
        <v>1458607</v>
      </c>
      <c r="I14" s="69">
        <v>1897652</v>
      </c>
      <c r="J14" s="69">
        <v>1688425</v>
      </c>
      <c r="K14" s="69">
        <v>1706901</v>
      </c>
      <c r="L14" s="69">
        <v>1754440</v>
      </c>
      <c r="M14" s="69">
        <v>1879458</v>
      </c>
      <c r="N14" s="70">
        <v>2063120</v>
      </c>
      <c r="O14" s="69">
        <v>2262526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2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2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2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1"/>
      <c r="FT14" s="21"/>
      <c r="FU14" s="21"/>
    </row>
    <row r="15" spans="1:178" ht="42" x14ac:dyDescent="0.35">
      <c r="A15" s="30" t="s">
        <v>68</v>
      </c>
      <c r="B15" s="29" t="s">
        <v>6</v>
      </c>
      <c r="C15" s="68">
        <v>1978422.6426583058</v>
      </c>
      <c r="D15" s="69">
        <v>2054739.382307231</v>
      </c>
      <c r="E15" s="69">
        <v>2256358</v>
      </c>
      <c r="F15" s="69">
        <v>2308915</v>
      </c>
      <c r="G15" s="69">
        <v>2295407</v>
      </c>
      <c r="H15" s="69">
        <v>2526228</v>
      </c>
      <c r="I15" s="69">
        <v>2793553</v>
      </c>
      <c r="J15" s="69">
        <v>3131092</v>
      </c>
      <c r="K15" s="69">
        <v>3168522</v>
      </c>
      <c r="L15" s="69">
        <v>3012986</v>
      </c>
      <c r="M15" s="69">
        <v>3878446</v>
      </c>
      <c r="N15" s="70">
        <v>4622610</v>
      </c>
      <c r="O15" s="69">
        <v>5265147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2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2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2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1"/>
      <c r="FT15" s="21"/>
      <c r="FU15" s="21"/>
    </row>
    <row r="16" spans="1:178" s="50" customFormat="1" x14ac:dyDescent="0.35">
      <c r="A16" s="46"/>
      <c r="B16" s="47" t="s">
        <v>29</v>
      </c>
      <c r="C16" s="71">
        <f>+C13+C14+C15</f>
        <v>6444053.2099072468</v>
      </c>
      <c r="D16" s="71">
        <f t="shared" ref="D16:E16" si="6">+D13+D14+D15</f>
        <v>6937832.7825651653</v>
      </c>
      <c r="E16" s="71">
        <f t="shared" si="6"/>
        <v>7653264</v>
      </c>
      <c r="F16" s="71">
        <f t="shared" ref="F16:H16" si="7">+F13+F14+F15</f>
        <v>8004736</v>
      </c>
      <c r="G16" s="71">
        <f t="shared" si="7"/>
        <v>8756528</v>
      </c>
      <c r="H16" s="71">
        <f t="shared" si="7"/>
        <v>9462065</v>
      </c>
      <c r="I16" s="71">
        <f t="shared" ref="I16:N16" si="8">+I13+I14+I15</f>
        <v>10605227</v>
      </c>
      <c r="J16" s="71">
        <f t="shared" si="8"/>
        <v>11575844</v>
      </c>
      <c r="K16" s="71">
        <f t="shared" si="8"/>
        <v>11807300</v>
      </c>
      <c r="L16" s="71">
        <f t="shared" si="8"/>
        <v>12417225</v>
      </c>
      <c r="M16" s="71">
        <f t="shared" si="8"/>
        <v>15848367.2199242</v>
      </c>
      <c r="N16" s="71">
        <f t="shared" si="8"/>
        <v>17424664</v>
      </c>
      <c r="O16" s="71">
        <f t="shared" ref="O16" si="9">+O13+O14+O15</f>
        <v>18960106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2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2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2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3"/>
      <c r="FT16" s="43"/>
      <c r="FU16" s="43"/>
      <c r="FV16" s="44"/>
    </row>
    <row r="17" spans="1:178" s="45" customFormat="1" ht="84" x14ac:dyDescent="0.35">
      <c r="A17" s="40" t="s">
        <v>69</v>
      </c>
      <c r="B17" s="41" t="s">
        <v>7</v>
      </c>
      <c r="C17" s="75">
        <f>C18+C19</f>
        <v>2532467</v>
      </c>
      <c r="D17" s="75">
        <f t="shared" ref="D17:E17" si="10">D18+D19</f>
        <v>2993141</v>
      </c>
      <c r="E17" s="75">
        <f t="shared" si="10"/>
        <v>3368080</v>
      </c>
      <c r="F17" s="75">
        <f t="shared" ref="F17:H17" si="11">F18+F19</f>
        <v>3648582</v>
      </c>
      <c r="G17" s="75">
        <f t="shared" si="11"/>
        <v>3801439</v>
      </c>
      <c r="H17" s="75">
        <f t="shared" si="11"/>
        <v>4189156</v>
      </c>
      <c r="I17" s="75">
        <f t="shared" ref="I17:N17" si="12">I18+I19</f>
        <v>4600213</v>
      </c>
      <c r="J17" s="75">
        <f t="shared" si="12"/>
        <v>5267239</v>
      </c>
      <c r="K17" s="75">
        <f t="shared" si="12"/>
        <v>5717835</v>
      </c>
      <c r="L17" s="75">
        <f t="shared" si="12"/>
        <v>4575038</v>
      </c>
      <c r="M17" s="75">
        <f t="shared" si="12"/>
        <v>5399583</v>
      </c>
      <c r="N17" s="75">
        <f t="shared" si="12"/>
        <v>6329977</v>
      </c>
      <c r="O17" s="75">
        <f t="shared" ref="O17" si="13">O18+O19</f>
        <v>7075148</v>
      </c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3"/>
      <c r="FT17" s="43"/>
      <c r="FU17" s="43"/>
      <c r="FV17" s="44"/>
    </row>
    <row r="18" spans="1:178" ht="63" x14ac:dyDescent="0.35">
      <c r="A18" s="28">
        <v>6.1</v>
      </c>
      <c r="B18" s="29" t="s">
        <v>8</v>
      </c>
      <c r="C18" s="77">
        <v>2371685</v>
      </c>
      <c r="D18" s="77">
        <v>2815726</v>
      </c>
      <c r="E18" s="77">
        <v>3173848</v>
      </c>
      <c r="F18" s="77">
        <v>3442746</v>
      </c>
      <c r="G18" s="78">
        <v>3577096</v>
      </c>
      <c r="H18" s="78">
        <v>3919558</v>
      </c>
      <c r="I18" s="78">
        <v>4304352</v>
      </c>
      <c r="J18" s="78">
        <v>4916828</v>
      </c>
      <c r="K18" s="78">
        <v>5357819</v>
      </c>
      <c r="L18" s="78">
        <v>4392181</v>
      </c>
      <c r="M18" s="78">
        <v>5080886</v>
      </c>
      <c r="N18" s="78">
        <v>5918528</v>
      </c>
      <c r="O18" s="78">
        <v>6667602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1"/>
      <c r="FT18" s="21"/>
      <c r="FU18" s="21"/>
    </row>
    <row r="19" spans="1:178" ht="42" x14ac:dyDescent="0.35">
      <c r="A19" s="28">
        <v>6.2</v>
      </c>
      <c r="B19" s="29" t="s">
        <v>9</v>
      </c>
      <c r="C19" s="77">
        <v>160782</v>
      </c>
      <c r="D19" s="77">
        <v>177415</v>
      </c>
      <c r="E19" s="77">
        <v>194232</v>
      </c>
      <c r="F19" s="77">
        <v>205836</v>
      </c>
      <c r="G19" s="78">
        <v>224343</v>
      </c>
      <c r="H19" s="78">
        <v>269598</v>
      </c>
      <c r="I19" s="78">
        <v>295861</v>
      </c>
      <c r="J19" s="78">
        <v>350411</v>
      </c>
      <c r="K19" s="78">
        <v>360016</v>
      </c>
      <c r="L19" s="78">
        <v>182857</v>
      </c>
      <c r="M19" s="78">
        <v>318697</v>
      </c>
      <c r="N19" s="78">
        <v>411449</v>
      </c>
      <c r="O19" s="78">
        <v>407546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1"/>
      <c r="FT19" s="21"/>
      <c r="FU19" s="21"/>
    </row>
    <row r="20" spans="1:178" s="45" customFormat="1" ht="168" x14ac:dyDescent="0.35">
      <c r="A20" s="40" t="s">
        <v>70</v>
      </c>
      <c r="B20" s="51" t="s">
        <v>10</v>
      </c>
      <c r="C20" s="75">
        <f>SUM(C21:C27)</f>
        <v>1321322.7722430017</v>
      </c>
      <c r="D20" s="75">
        <f t="shared" ref="D20:E20" si="14">SUM(D21:D27)</f>
        <v>1540246.0980381994</v>
      </c>
      <c r="E20" s="75">
        <f t="shared" si="14"/>
        <v>1663148</v>
      </c>
      <c r="F20" s="75">
        <f t="shared" ref="F20:N20" si="15">SUM(F21:F27)</f>
        <v>1818092</v>
      </c>
      <c r="G20" s="75">
        <f t="shared" si="15"/>
        <v>1974795</v>
      </c>
      <c r="H20" s="75">
        <f t="shared" si="15"/>
        <v>2078887</v>
      </c>
      <c r="I20" s="75">
        <f t="shared" si="15"/>
        <v>2232326</v>
      </c>
      <c r="J20" s="75">
        <f t="shared" si="15"/>
        <v>2496484</v>
      </c>
      <c r="K20" s="75">
        <f t="shared" si="15"/>
        <v>2767811</v>
      </c>
      <c r="L20" s="75">
        <f t="shared" si="15"/>
        <v>2389366</v>
      </c>
      <c r="M20" s="75">
        <f t="shared" si="15"/>
        <v>3224870</v>
      </c>
      <c r="N20" s="75">
        <f t="shared" si="15"/>
        <v>3568552</v>
      </c>
      <c r="O20" s="75">
        <f t="shared" ref="O20" si="16">SUM(O21:O27)</f>
        <v>3868674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3"/>
      <c r="FT20" s="43"/>
      <c r="FU20" s="43"/>
      <c r="FV20" s="44"/>
    </row>
    <row r="21" spans="1:178" x14ac:dyDescent="0.35">
      <c r="A21" s="28">
        <v>7.1</v>
      </c>
      <c r="B21" s="29" t="s">
        <v>11</v>
      </c>
      <c r="C21" s="68">
        <v>190402</v>
      </c>
      <c r="D21" s="69">
        <v>228933</v>
      </c>
      <c r="E21" s="69">
        <v>215046</v>
      </c>
      <c r="F21" s="69">
        <v>240649</v>
      </c>
      <c r="G21" s="69">
        <v>244969</v>
      </c>
      <c r="H21" s="69">
        <v>225029</v>
      </c>
      <c r="I21" s="69">
        <v>238789</v>
      </c>
      <c r="J21" s="69">
        <v>260278</v>
      </c>
      <c r="K21" s="69">
        <v>374366</v>
      </c>
      <c r="L21" s="69">
        <v>230432</v>
      </c>
      <c r="M21" s="69">
        <v>355667</v>
      </c>
      <c r="N21" s="70">
        <v>475588</v>
      </c>
      <c r="O21" s="69">
        <v>520651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1"/>
      <c r="FT21" s="21"/>
      <c r="FU21" s="21"/>
    </row>
    <row r="22" spans="1:178" ht="42" x14ac:dyDescent="0.35">
      <c r="A22" s="28">
        <v>7.2</v>
      </c>
      <c r="B22" s="29" t="s">
        <v>12</v>
      </c>
      <c r="C22" s="68">
        <v>625062</v>
      </c>
      <c r="D22" s="69">
        <v>708850.09803819947</v>
      </c>
      <c r="E22" s="69">
        <v>786899</v>
      </c>
      <c r="F22" s="69">
        <v>845212</v>
      </c>
      <c r="G22" s="69">
        <v>870136</v>
      </c>
      <c r="H22" s="69">
        <v>948052</v>
      </c>
      <c r="I22" s="69">
        <v>1046107</v>
      </c>
      <c r="J22" s="69">
        <v>1213334</v>
      </c>
      <c r="K22" s="69">
        <v>1220418</v>
      </c>
      <c r="L22" s="69">
        <v>961021</v>
      </c>
      <c r="M22" s="69">
        <v>1471465</v>
      </c>
      <c r="N22" s="70">
        <v>1543188</v>
      </c>
      <c r="O22" s="69">
        <v>1659508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1"/>
      <c r="FT22" s="21"/>
      <c r="FU22" s="21"/>
    </row>
    <row r="23" spans="1:178" ht="42" x14ac:dyDescent="0.35">
      <c r="A23" s="28">
        <v>7.3</v>
      </c>
      <c r="B23" s="29" t="s">
        <v>13</v>
      </c>
      <c r="C23" s="68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70">
        <v>0</v>
      </c>
      <c r="O23" s="69">
        <v>0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1"/>
      <c r="FT23" s="21"/>
      <c r="FU23" s="21"/>
    </row>
    <row r="24" spans="1:178" ht="42" x14ac:dyDescent="0.35">
      <c r="A24" s="28">
        <v>7.4</v>
      </c>
      <c r="B24" s="29" t="s">
        <v>14</v>
      </c>
      <c r="C24" s="68">
        <v>2464.2366518626118</v>
      </c>
      <c r="D24" s="69">
        <v>4658</v>
      </c>
      <c r="E24" s="69">
        <v>4102</v>
      </c>
      <c r="F24" s="69">
        <v>6492</v>
      </c>
      <c r="G24" s="69">
        <v>11364</v>
      </c>
      <c r="H24" s="69">
        <v>13174</v>
      </c>
      <c r="I24" s="69">
        <v>17197</v>
      </c>
      <c r="J24" s="69">
        <v>9730</v>
      </c>
      <c r="K24" s="69">
        <v>16895</v>
      </c>
      <c r="L24" s="69">
        <v>8328</v>
      </c>
      <c r="M24" s="69">
        <v>8210</v>
      </c>
      <c r="N24" s="70">
        <v>12802</v>
      </c>
      <c r="O24" s="69">
        <v>27046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1"/>
      <c r="FT24" s="21"/>
      <c r="FU24" s="21"/>
    </row>
    <row r="25" spans="1:178" ht="63" x14ac:dyDescent="0.35">
      <c r="A25" s="28">
        <v>7.5</v>
      </c>
      <c r="B25" s="29" t="s">
        <v>15</v>
      </c>
      <c r="C25" s="68">
        <v>32147.043053344129</v>
      </c>
      <c r="D25" s="69">
        <v>36862</v>
      </c>
      <c r="E25" s="69">
        <v>40850</v>
      </c>
      <c r="F25" s="69">
        <v>44101</v>
      </c>
      <c r="G25" s="69">
        <v>46318</v>
      </c>
      <c r="H25" s="69">
        <v>68708</v>
      </c>
      <c r="I25" s="69">
        <v>73353</v>
      </c>
      <c r="J25" s="69">
        <v>78795</v>
      </c>
      <c r="K25" s="69">
        <v>88766</v>
      </c>
      <c r="L25" s="69">
        <v>64549</v>
      </c>
      <c r="M25" s="69">
        <v>92009</v>
      </c>
      <c r="N25" s="70">
        <v>104801</v>
      </c>
      <c r="O25" s="69">
        <v>113886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1"/>
      <c r="FT25" s="21"/>
      <c r="FU25" s="21"/>
    </row>
    <row r="26" spans="1:178" x14ac:dyDescent="0.35">
      <c r="A26" s="28">
        <v>7.6</v>
      </c>
      <c r="B26" s="29" t="s">
        <v>16</v>
      </c>
      <c r="C26" s="68">
        <v>48042.492537794998</v>
      </c>
      <c r="D26" s="69">
        <v>91143</v>
      </c>
      <c r="E26" s="69">
        <v>22524</v>
      </c>
      <c r="F26" s="69">
        <v>23012</v>
      </c>
      <c r="G26" s="69">
        <v>42503</v>
      </c>
      <c r="H26" s="69">
        <v>43972</v>
      </c>
      <c r="I26" s="69">
        <v>64490</v>
      </c>
      <c r="J26" s="69">
        <v>71162</v>
      </c>
      <c r="K26" s="69">
        <v>104192</v>
      </c>
      <c r="L26" s="69">
        <v>97013</v>
      </c>
      <c r="M26" s="69">
        <v>72261</v>
      </c>
      <c r="N26" s="70">
        <v>73526</v>
      </c>
      <c r="O26" s="69">
        <v>77039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1"/>
      <c r="FT26" s="21"/>
      <c r="FU26" s="21"/>
    </row>
    <row r="27" spans="1:178" ht="126" x14ac:dyDescent="0.35">
      <c r="A27" s="28">
        <v>7.7</v>
      </c>
      <c r="B27" s="29" t="s">
        <v>17</v>
      </c>
      <c r="C27" s="68">
        <v>423205</v>
      </c>
      <c r="D27" s="69">
        <v>469800</v>
      </c>
      <c r="E27" s="69">
        <v>593727</v>
      </c>
      <c r="F27" s="69">
        <v>658626</v>
      </c>
      <c r="G27" s="69">
        <v>759505</v>
      </c>
      <c r="H27" s="69">
        <v>779952</v>
      </c>
      <c r="I27" s="69">
        <v>792390</v>
      </c>
      <c r="J27" s="69">
        <v>863185</v>
      </c>
      <c r="K27" s="69">
        <v>963174</v>
      </c>
      <c r="L27" s="69">
        <v>1028023</v>
      </c>
      <c r="M27" s="69">
        <v>1225258</v>
      </c>
      <c r="N27" s="70">
        <v>1358647</v>
      </c>
      <c r="O27" s="69">
        <v>1470544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1"/>
      <c r="FT27" s="21"/>
      <c r="FU27" s="21"/>
    </row>
    <row r="28" spans="1:178" ht="42" x14ac:dyDescent="0.35">
      <c r="A28" s="30" t="s">
        <v>71</v>
      </c>
      <c r="B28" s="29" t="s">
        <v>18</v>
      </c>
      <c r="C28" s="68">
        <v>1464304</v>
      </c>
      <c r="D28" s="69">
        <v>1655979</v>
      </c>
      <c r="E28" s="69">
        <v>1706932</v>
      </c>
      <c r="F28" s="69">
        <v>1696078</v>
      </c>
      <c r="G28" s="69">
        <v>1892770</v>
      </c>
      <c r="H28" s="69">
        <v>1920820</v>
      </c>
      <c r="I28" s="69">
        <v>2092924</v>
      </c>
      <c r="J28" s="69">
        <v>2210001</v>
      </c>
      <c r="K28" s="69">
        <v>2400357</v>
      </c>
      <c r="L28" s="69">
        <v>2426611</v>
      </c>
      <c r="M28" s="69">
        <v>2638339</v>
      </c>
      <c r="N28" s="70">
        <v>3034097</v>
      </c>
      <c r="O28" s="69">
        <v>3312323.6949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1"/>
      <c r="FT28" s="21"/>
      <c r="FU28" s="21"/>
    </row>
    <row r="29" spans="1:178" ht="126" x14ac:dyDescent="0.35">
      <c r="A29" s="30" t="s">
        <v>72</v>
      </c>
      <c r="B29" s="29" t="s">
        <v>19</v>
      </c>
      <c r="C29" s="68">
        <v>2274674.2553568217</v>
      </c>
      <c r="D29" s="69">
        <v>2574058.0309974626</v>
      </c>
      <c r="E29" s="73">
        <v>2881610</v>
      </c>
      <c r="F29" s="69">
        <v>3147413</v>
      </c>
      <c r="G29" s="69">
        <v>3276020</v>
      </c>
      <c r="H29" s="69">
        <v>3587047</v>
      </c>
      <c r="I29" s="69">
        <v>3902389</v>
      </c>
      <c r="J29" s="69">
        <v>4217591</v>
      </c>
      <c r="K29" s="69">
        <v>4399684</v>
      </c>
      <c r="L29" s="69">
        <v>4486194</v>
      </c>
      <c r="M29" s="69">
        <v>5097147</v>
      </c>
      <c r="N29" s="70">
        <v>5862876</v>
      </c>
      <c r="O29" s="69">
        <v>6449977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1"/>
      <c r="FT29" s="21"/>
      <c r="FU29" s="21"/>
    </row>
    <row r="30" spans="1:178" ht="63" x14ac:dyDescent="0.35">
      <c r="A30" s="30" t="s">
        <v>73</v>
      </c>
      <c r="B30" s="29" t="s">
        <v>54</v>
      </c>
      <c r="C30" s="68">
        <v>1269455</v>
      </c>
      <c r="D30" s="69">
        <v>1486914</v>
      </c>
      <c r="E30" s="69">
        <v>1539947</v>
      </c>
      <c r="F30" s="69">
        <v>1753289</v>
      </c>
      <c r="G30" s="69">
        <v>1840966</v>
      </c>
      <c r="H30" s="69">
        <v>2023775</v>
      </c>
      <c r="I30" s="69">
        <v>2212621</v>
      </c>
      <c r="J30" s="69">
        <v>2266247</v>
      </c>
      <c r="K30" s="69">
        <v>2410960</v>
      </c>
      <c r="L30" s="69">
        <v>2740770</v>
      </c>
      <c r="M30" s="69">
        <v>2967681</v>
      </c>
      <c r="N30" s="70">
        <v>3369610</v>
      </c>
      <c r="O30" s="69">
        <v>3699154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1"/>
      <c r="FT30" s="21"/>
      <c r="FU30" s="21"/>
    </row>
    <row r="31" spans="1:178" ht="42" x14ac:dyDescent="0.35">
      <c r="A31" s="30" t="s">
        <v>74</v>
      </c>
      <c r="B31" s="29" t="s">
        <v>20</v>
      </c>
      <c r="C31" s="68">
        <v>2250644</v>
      </c>
      <c r="D31" s="69">
        <v>2520088.7842612178</v>
      </c>
      <c r="E31" s="69">
        <v>2909625.5662675467</v>
      </c>
      <c r="F31" s="69">
        <v>3312290</v>
      </c>
      <c r="G31" s="69">
        <v>3630673</v>
      </c>
      <c r="H31" s="69">
        <v>4066178</v>
      </c>
      <c r="I31" s="69">
        <v>4573595</v>
      </c>
      <c r="J31" s="69">
        <v>4830738</v>
      </c>
      <c r="K31" s="69">
        <v>5356462</v>
      </c>
      <c r="L31" s="69">
        <v>4847382</v>
      </c>
      <c r="M31" s="69">
        <v>5727813</v>
      </c>
      <c r="N31" s="70">
        <v>6770274</v>
      </c>
      <c r="O31" s="70">
        <v>7407248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1"/>
      <c r="FT31" s="21"/>
      <c r="FU31" s="21"/>
    </row>
    <row r="32" spans="1:178" s="50" customFormat="1" x14ac:dyDescent="0.35">
      <c r="A32" s="46"/>
      <c r="B32" s="47" t="s">
        <v>30</v>
      </c>
      <c r="C32" s="71">
        <f>C17+C20+C28+C29+C30+C31</f>
        <v>11112867.027599823</v>
      </c>
      <c r="D32" s="71">
        <f t="shared" ref="D32:E32" si="17">D17+D20+D28+D29+D30+D31</f>
        <v>12770426.91329688</v>
      </c>
      <c r="E32" s="71">
        <f t="shared" si="17"/>
        <v>14069342.566267546</v>
      </c>
      <c r="F32" s="71">
        <f t="shared" ref="F32:H32" si="18">F17+F20+F28+F29+F30+F31</f>
        <v>15375744</v>
      </c>
      <c r="G32" s="71">
        <f t="shared" si="18"/>
        <v>16416663</v>
      </c>
      <c r="H32" s="71">
        <f t="shared" si="18"/>
        <v>17865863</v>
      </c>
      <c r="I32" s="71">
        <f t="shared" ref="I32:J32" si="19">I17+I20+I28+I29+I30+I31</f>
        <v>19614068</v>
      </c>
      <c r="J32" s="71">
        <f t="shared" si="19"/>
        <v>21288300</v>
      </c>
      <c r="K32" s="71">
        <f t="shared" ref="K32:L32" si="20">K17+K20+K28+K29+K30+K31</f>
        <v>23053109</v>
      </c>
      <c r="L32" s="71">
        <f t="shared" si="20"/>
        <v>21465361</v>
      </c>
      <c r="M32" s="71">
        <f t="shared" ref="M32:N32" si="21">M17+M20+M28+M29+M30+M31</f>
        <v>25055433</v>
      </c>
      <c r="N32" s="71">
        <f t="shared" si="21"/>
        <v>28935386</v>
      </c>
      <c r="O32" s="71">
        <f t="shared" ref="O32" si="22">O17+O20+O28+O29+O30+O31</f>
        <v>31812524.694899999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3"/>
      <c r="FT32" s="43"/>
      <c r="FU32" s="43"/>
      <c r="FV32" s="44"/>
    </row>
    <row r="33" spans="1:178" s="45" customFormat="1" ht="63" x14ac:dyDescent="0.35">
      <c r="A33" s="40" t="s">
        <v>27</v>
      </c>
      <c r="B33" s="41" t="s">
        <v>41</v>
      </c>
      <c r="C33" s="75">
        <f>C6+C11+C13+C14+C15+C17+C20+C28+C29+C30+C31</f>
        <v>25377427.237507071</v>
      </c>
      <c r="D33" s="75">
        <f>D6+D11+D13+D14+D15+D17+D20+D28+D29+D30+D31</f>
        <v>28083782.155862048</v>
      </c>
      <c r="E33" s="75">
        <f>E6+E11+E13+E14+E15+E17+E20+E28+E29+E30+E31</f>
        <v>30832905.566267546</v>
      </c>
      <c r="F33" s="75">
        <f>F6+F11+F13+F14+F15+F17+F20+F28+F29+F30+F31</f>
        <v>32877935</v>
      </c>
      <c r="G33" s="75">
        <f t="shared" ref="G33:H33" si="23">G6+G11+G13+G14+G15+G17+G20+G28+G29+G30+G31</f>
        <v>35315538</v>
      </c>
      <c r="H33" s="75">
        <f t="shared" si="23"/>
        <v>38618870.868090518</v>
      </c>
      <c r="I33" s="75">
        <f t="shared" ref="I33:J33" si="24">I6+I11+I13+I14+I15+I17+I20+I28+I29+I30+I31</f>
        <v>42701036.774965256</v>
      </c>
      <c r="J33" s="75">
        <f t="shared" si="24"/>
        <v>46398811.888112456</v>
      </c>
      <c r="K33" s="75">
        <f t="shared" ref="K33:L33" si="25">K6+K11+K13+K14+K15+K17+K20+K28+K29+K30+K31</f>
        <v>49009496.242631108</v>
      </c>
      <c r="L33" s="75">
        <f t="shared" si="25"/>
        <v>48683875.201476485</v>
      </c>
      <c r="M33" s="75">
        <f t="shared" ref="M33:N33" si="26">M6+M11+M13+M14+M15+M17+M20+M28+M29+M30+M31</f>
        <v>56259348.776741259</v>
      </c>
      <c r="N33" s="75">
        <f t="shared" si="26"/>
        <v>62671051.998802476</v>
      </c>
      <c r="O33" s="75">
        <f t="shared" ref="O33" si="27">O6+O11+O13+O14+O15+O17+O20+O28+O29+O30+O31</f>
        <v>68251452.896550596</v>
      </c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3"/>
      <c r="FT33" s="43"/>
      <c r="FU33" s="43"/>
      <c r="FV33" s="44"/>
    </row>
    <row r="34" spans="1:178" ht="42" x14ac:dyDescent="0.35">
      <c r="A34" s="33" t="s">
        <v>43</v>
      </c>
      <c r="B34" s="34" t="s">
        <v>25</v>
      </c>
      <c r="C34" s="68">
        <v>2192500</v>
      </c>
      <c r="D34" s="73">
        <v>2726900</v>
      </c>
      <c r="E34" s="73">
        <v>3326918</v>
      </c>
      <c r="F34" s="73">
        <v>3689719</v>
      </c>
      <c r="G34" s="73">
        <v>4619287</v>
      </c>
      <c r="H34" s="73">
        <v>5274318</v>
      </c>
      <c r="I34" s="73">
        <v>5204749</v>
      </c>
      <c r="J34" s="73">
        <v>5673145</v>
      </c>
      <c r="K34" s="73">
        <v>5578218</v>
      </c>
      <c r="L34" s="73">
        <v>6630428</v>
      </c>
      <c r="M34" s="73">
        <v>8310674</v>
      </c>
      <c r="N34" s="74">
        <v>7672118</v>
      </c>
      <c r="O34" s="73">
        <v>8252067.3339999998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</row>
    <row r="35" spans="1:178" ht="42" x14ac:dyDescent="0.35">
      <c r="A35" s="33" t="s">
        <v>44</v>
      </c>
      <c r="B35" s="34" t="s">
        <v>24</v>
      </c>
      <c r="C35" s="68">
        <v>907100</v>
      </c>
      <c r="D35" s="73">
        <v>1037300</v>
      </c>
      <c r="E35" s="73">
        <v>945130</v>
      </c>
      <c r="F35" s="73">
        <v>1057472</v>
      </c>
      <c r="G35" s="73">
        <v>926081</v>
      </c>
      <c r="H35" s="73">
        <v>1194379</v>
      </c>
      <c r="I35" s="73">
        <v>804425</v>
      </c>
      <c r="J35" s="73">
        <v>820988</v>
      </c>
      <c r="K35" s="73">
        <v>884610</v>
      </c>
      <c r="L35" s="73">
        <v>1229042</v>
      </c>
      <c r="M35" s="73">
        <v>1798284</v>
      </c>
      <c r="N35" s="74">
        <v>2218044</v>
      </c>
      <c r="O35" s="73">
        <v>2013641.6964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</row>
    <row r="36" spans="1:178" s="50" customFormat="1" ht="63" x14ac:dyDescent="0.35">
      <c r="A36" s="52" t="s">
        <v>45</v>
      </c>
      <c r="B36" s="53" t="s">
        <v>55</v>
      </c>
      <c r="C36" s="71">
        <f>C33+C34-C35</f>
        <v>26662827.237507071</v>
      </c>
      <c r="D36" s="71">
        <f t="shared" ref="D36:E36" si="28">D33+D34-D35</f>
        <v>29773382.155862048</v>
      </c>
      <c r="E36" s="71">
        <f t="shared" si="28"/>
        <v>33214693.56626755</v>
      </c>
      <c r="F36" s="71">
        <f t="shared" ref="F36:N36" si="29">F33+F34-F35</f>
        <v>35510182</v>
      </c>
      <c r="G36" s="71">
        <f t="shared" si="29"/>
        <v>39008744</v>
      </c>
      <c r="H36" s="71">
        <f t="shared" si="29"/>
        <v>42698809.868090518</v>
      </c>
      <c r="I36" s="71">
        <f t="shared" si="29"/>
        <v>47101360.774965256</v>
      </c>
      <c r="J36" s="71">
        <f t="shared" si="29"/>
        <v>51250968.888112456</v>
      </c>
      <c r="K36" s="71">
        <f t="shared" si="29"/>
        <v>53703104.242631108</v>
      </c>
      <c r="L36" s="71">
        <f t="shared" si="29"/>
        <v>54085261.201476485</v>
      </c>
      <c r="M36" s="71">
        <f t="shared" si="29"/>
        <v>62771738.776741259</v>
      </c>
      <c r="N36" s="71">
        <f t="shared" si="29"/>
        <v>68125125.998802483</v>
      </c>
      <c r="O36" s="71">
        <f t="shared" ref="O36" si="30">O33+O34-O35</f>
        <v>74489878.5341506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4"/>
      <c r="FS36" s="44"/>
      <c r="FT36" s="44"/>
      <c r="FU36" s="44"/>
      <c r="FV36" s="44"/>
    </row>
    <row r="37" spans="1:178" ht="42" x14ac:dyDescent="0.35">
      <c r="A37" s="33" t="s">
        <v>46</v>
      </c>
      <c r="B37" s="34" t="s">
        <v>42</v>
      </c>
      <c r="C37" s="77">
        <v>279547</v>
      </c>
      <c r="D37" s="77">
        <v>283207</v>
      </c>
      <c r="E37" s="77">
        <v>286916</v>
      </c>
      <c r="F37" s="77">
        <v>290673</v>
      </c>
      <c r="G37" s="78">
        <v>294479</v>
      </c>
      <c r="H37" s="78">
        <v>298335</v>
      </c>
      <c r="I37" s="78">
        <v>302241</v>
      </c>
      <c r="J37" s="78">
        <v>306199</v>
      </c>
      <c r="K37" s="78">
        <v>310209</v>
      </c>
      <c r="L37" s="78">
        <v>314271</v>
      </c>
      <c r="M37" s="78">
        <v>318386</v>
      </c>
      <c r="N37" s="78">
        <v>322556</v>
      </c>
      <c r="O37" s="78">
        <v>326781.48359999998</v>
      </c>
    </row>
    <row r="38" spans="1:178" s="50" customFormat="1" ht="42" x14ac:dyDescent="0.35">
      <c r="A38" s="52" t="s">
        <v>47</v>
      </c>
      <c r="B38" s="53" t="s">
        <v>58</v>
      </c>
      <c r="C38" s="71">
        <f>C36/C37*1000</f>
        <v>95378.692089369855</v>
      </c>
      <c r="D38" s="71">
        <f t="shared" ref="D38:E38" si="31">D36/D37*1000</f>
        <v>105129.40060048674</v>
      </c>
      <c r="E38" s="71">
        <f t="shared" si="31"/>
        <v>115764.52190281318</v>
      </c>
      <c r="F38" s="71">
        <f t="shared" ref="F38:N38" si="32">F36/F37*1000</f>
        <v>122165.39547876823</v>
      </c>
      <c r="G38" s="71">
        <f t="shared" si="32"/>
        <v>132466.98066755183</v>
      </c>
      <c r="H38" s="71">
        <f t="shared" si="32"/>
        <v>143123.70277738289</v>
      </c>
      <c r="I38" s="71">
        <f t="shared" si="32"/>
        <v>155840.40806828078</v>
      </c>
      <c r="J38" s="71">
        <f t="shared" si="32"/>
        <v>167377.97604862344</v>
      </c>
      <c r="K38" s="71">
        <f t="shared" si="32"/>
        <v>173119.10435426151</v>
      </c>
      <c r="L38" s="71">
        <f t="shared" si="32"/>
        <v>172097.52475244767</v>
      </c>
      <c r="M38" s="71">
        <f t="shared" si="32"/>
        <v>197156.08970476483</v>
      </c>
      <c r="N38" s="71">
        <f t="shared" si="32"/>
        <v>211204.02658391869</v>
      </c>
      <c r="O38" s="71">
        <f t="shared" ref="O38" si="33">O36/O37*1000</f>
        <v>227950.12040930279</v>
      </c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9"/>
      <c r="BO38" s="49"/>
      <c r="BP38" s="49"/>
      <c r="BQ38" s="49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</row>
    <row r="39" spans="1:178" x14ac:dyDescent="0.35">
      <c r="A39" s="19" t="s">
        <v>85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5" max="1048575" man="1"/>
    <brk id="41" max="1048575" man="1"/>
    <brk id="105" max="95" man="1"/>
    <brk id="141" max="1048575" man="1"/>
    <brk id="165" max="1048575" man="1"/>
    <brk id="173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R39"/>
  <sheetViews>
    <sheetView zoomScale="71" zoomScaleNormal="71" zoomScaleSheetLayoutView="100" workbookViewId="0">
      <pane xSplit="2" ySplit="5" topLeftCell="C6" activePane="bottomRight" state="frozen"/>
      <selection activeCell="AL17" sqref="AL17"/>
      <selection pane="topRight" activeCell="AL17" sqref="AL17"/>
      <selection pane="bottomLeft" activeCell="AL17" sqref="AL17"/>
      <selection pane="bottomRight" activeCell="AL17" sqref="AL17"/>
    </sheetView>
  </sheetViews>
  <sheetFormatPr defaultColWidth="8.85546875" defaultRowHeight="15" x14ac:dyDescent="0.25"/>
  <cols>
    <col min="1" max="1" width="11" style="1" customWidth="1"/>
    <col min="2" max="5" width="16.42578125" style="1" customWidth="1"/>
    <col min="6" max="6" width="16.42578125" style="5" customWidth="1"/>
    <col min="7" max="15" width="16.42578125" style="4" customWidth="1"/>
    <col min="16" max="37" width="9.140625" style="5" customWidth="1"/>
    <col min="38" max="38" width="12.42578125" style="5" customWidth="1"/>
    <col min="39" max="60" width="9.140625" style="5" customWidth="1"/>
    <col min="61" max="61" width="12.140625" style="5" customWidth="1"/>
    <col min="62" max="65" width="9.140625" style="5" customWidth="1"/>
    <col min="66" max="70" width="9.140625" style="5" hidden="1" customWidth="1"/>
    <col min="71" max="71" width="9.140625" style="5" customWidth="1"/>
    <col min="72" max="76" width="9.140625" style="5" hidden="1" customWidth="1"/>
    <col min="77" max="77" width="9.140625" style="5" customWidth="1"/>
    <col min="78" max="82" width="9.140625" style="5" hidden="1" customWidth="1"/>
    <col min="83" max="83" width="9.140625" style="5" customWidth="1"/>
    <col min="84" max="88" width="9.140625" style="5" hidden="1" customWidth="1"/>
    <col min="89" max="89" width="9.140625" style="5" customWidth="1"/>
    <col min="90" max="94" width="9.140625" style="5" hidden="1" customWidth="1"/>
    <col min="95" max="95" width="9.140625" style="4" customWidth="1"/>
    <col min="96" max="100" width="9.140625" style="4" hidden="1" customWidth="1"/>
    <col min="101" max="101" width="9.140625" style="4" customWidth="1"/>
    <col min="102" max="106" width="9.140625" style="4" hidden="1" customWidth="1"/>
    <col min="107" max="107" width="9.140625" style="4" customWidth="1"/>
    <col min="108" max="112" width="9.140625" style="4" hidden="1" customWidth="1"/>
    <col min="113" max="113" width="9.140625" style="4" customWidth="1"/>
    <col min="114" max="143" width="9.140625" style="5" customWidth="1"/>
    <col min="144" max="144" width="9.140625" style="5" hidden="1" customWidth="1"/>
    <col min="145" max="152" width="9.140625" style="5" customWidth="1"/>
    <col min="153" max="153" width="9.140625" style="5" hidden="1" customWidth="1"/>
    <col min="154" max="158" width="9.140625" style="5" customWidth="1"/>
    <col min="159" max="159" width="9.140625" style="5" hidden="1" customWidth="1"/>
    <col min="160" max="169" width="9.140625" style="5" customWidth="1"/>
    <col min="170" max="170" width="9.140625" style="5"/>
    <col min="171" max="173" width="8.85546875" style="5"/>
    <col min="174" max="174" width="12.7109375" style="5" bestFit="1" customWidth="1"/>
    <col min="175" max="16384" width="8.85546875" style="1"/>
  </cols>
  <sheetData>
    <row r="1" spans="1:174" x14ac:dyDescent="0.25">
      <c r="A1" s="1" t="s">
        <v>53</v>
      </c>
      <c r="B1" s="1" t="s">
        <v>76</v>
      </c>
    </row>
    <row r="2" spans="1:174" ht="15.75" x14ac:dyDescent="0.25">
      <c r="A2" s="9" t="s">
        <v>49</v>
      </c>
      <c r="I2" s="4" t="str">
        <f>[1]GSVA_cur!$I$3</f>
        <v>As on 01.08.2024</v>
      </c>
    </row>
    <row r="3" spans="1:174" ht="15.75" x14ac:dyDescent="0.25">
      <c r="A3" s="9"/>
    </row>
    <row r="4" spans="1:174" ht="15.75" x14ac:dyDescent="0.25">
      <c r="A4" s="9"/>
      <c r="E4" s="8"/>
      <c r="F4" s="8" t="s">
        <v>57</v>
      </c>
    </row>
    <row r="5" spans="1:174" ht="15.75" x14ac:dyDescent="0.25">
      <c r="A5" s="10" t="s">
        <v>0</v>
      </c>
      <c r="B5" s="11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27" t="s">
        <v>75</v>
      </c>
      <c r="H5" s="27" t="s">
        <v>77</v>
      </c>
      <c r="I5" s="27" t="s">
        <v>78</v>
      </c>
      <c r="J5" s="27" t="s">
        <v>79</v>
      </c>
      <c r="K5" s="27" t="s">
        <v>80</v>
      </c>
      <c r="L5" s="27" t="s">
        <v>81</v>
      </c>
      <c r="M5" s="27" t="s">
        <v>82</v>
      </c>
      <c r="N5" s="27" t="s">
        <v>83</v>
      </c>
      <c r="O5" s="27" t="s">
        <v>84</v>
      </c>
    </row>
    <row r="6" spans="1:174" s="60" customFormat="1" ht="45" x14ac:dyDescent="0.25">
      <c r="A6" s="58" t="s">
        <v>26</v>
      </c>
      <c r="B6" s="59" t="s">
        <v>2</v>
      </c>
      <c r="C6" s="67">
        <f>SUM(C7:C10)</f>
        <v>7816825</v>
      </c>
      <c r="D6" s="67">
        <f t="shared" ref="D6:N6" si="0">SUM(D7:D10)</f>
        <v>7886830</v>
      </c>
      <c r="E6" s="67">
        <f t="shared" si="0"/>
        <v>8147237</v>
      </c>
      <c r="F6" s="67">
        <f t="shared" si="0"/>
        <v>7866141</v>
      </c>
      <c r="G6" s="67">
        <f t="shared" si="0"/>
        <v>7976262</v>
      </c>
      <c r="H6" s="67">
        <f t="shared" si="0"/>
        <v>8474871.7826141827</v>
      </c>
      <c r="I6" s="67">
        <f t="shared" si="0"/>
        <v>8880793.5660229009</v>
      </c>
      <c r="J6" s="67">
        <f t="shared" si="0"/>
        <v>9091914.881261237</v>
      </c>
      <c r="K6" s="67">
        <f t="shared" si="0"/>
        <v>9254982.8452344984</v>
      </c>
      <c r="L6" s="67">
        <f t="shared" si="0"/>
        <v>9356001.7239679173</v>
      </c>
      <c r="M6" s="67">
        <f t="shared" si="0"/>
        <v>9470601.3309852425</v>
      </c>
      <c r="N6" s="67">
        <f t="shared" si="0"/>
        <v>9697987.6122376993</v>
      </c>
      <c r="O6" s="67">
        <f t="shared" ref="O6" si="1">SUM(O7:O10)</f>
        <v>9923426.912702512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56"/>
      <c r="FP6" s="56"/>
      <c r="FQ6" s="56"/>
      <c r="FR6" s="55"/>
    </row>
    <row r="7" spans="1:174" ht="15.75" x14ac:dyDescent="0.25">
      <c r="A7" s="15">
        <v>1.1000000000000001</v>
      </c>
      <c r="B7" s="16" t="s">
        <v>59</v>
      </c>
      <c r="C7" s="68">
        <v>5007937</v>
      </c>
      <c r="D7" s="69">
        <v>5014188</v>
      </c>
      <c r="E7" s="69">
        <v>5173765</v>
      </c>
      <c r="F7" s="69">
        <v>4824441</v>
      </c>
      <c r="G7" s="69">
        <v>4794550</v>
      </c>
      <c r="H7" s="69">
        <v>5119470</v>
      </c>
      <c r="I7" s="69">
        <v>5295173.8767951606</v>
      </c>
      <c r="J7" s="70">
        <v>5301377.8204510603</v>
      </c>
      <c r="K7" s="69">
        <v>5254179.3746900894</v>
      </c>
      <c r="L7" s="70">
        <v>5342078.6690791398</v>
      </c>
      <c r="M7" s="69">
        <v>5226716</v>
      </c>
      <c r="N7" s="70">
        <v>5349207</v>
      </c>
      <c r="O7" s="69">
        <v>5433294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4"/>
      <c r="FP7" s="4"/>
      <c r="FQ7" s="4"/>
    </row>
    <row r="8" spans="1:174" ht="15.75" x14ac:dyDescent="0.25">
      <c r="A8" s="15">
        <v>1.2</v>
      </c>
      <c r="B8" s="16" t="s">
        <v>60</v>
      </c>
      <c r="C8" s="68">
        <v>2034580</v>
      </c>
      <c r="D8" s="69">
        <v>2109779</v>
      </c>
      <c r="E8" s="69">
        <v>2220928</v>
      </c>
      <c r="F8" s="69">
        <v>2286234</v>
      </c>
      <c r="G8" s="69">
        <v>2404491</v>
      </c>
      <c r="H8" s="69">
        <v>2549229</v>
      </c>
      <c r="I8" s="69">
        <v>2750213.3172976961</v>
      </c>
      <c r="J8" s="70">
        <v>2936272.2568556028</v>
      </c>
      <c r="K8" s="69">
        <v>3123920.6100613112</v>
      </c>
      <c r="L8" s="70">
        <v>3123616.1762076402</v>
      </c>
      <c r="M8" s="69">
        <v>3310875</v>
      </c>
      <c r="N8" s="70">
        <v>3401979</v>
      </c>
      <c r="O8" s="69">
        <v>3519101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4"/>
      <c r="FP8" s="4"/>
      <c r="FQ8" s="4"/>
    </row>
    <row r="9" spans="1:174" ht="30" x14ac:dyDescent="0.25">
      <c r="A9" s="15">
        <v>1.3</v>
      </c>
      <c r="B9" s="16" t="s">
        <v>61</v>
      </c>
      <c r="C9" s="68">
        <v>715707</v>
      </c>
      <c r="D9" s="69">
        <v>703349</v>
      </c>
      <c r="E9" s="69">
        <v>690100</v>
      </c>
      <c r="F9" s="69">
        <v>686563</v>
      </c>
      <c r="G9" s="69">
        <v>705151</v>
      </c>
      <c r="H9" s="69">
        <v>726546</v>
      </c>
      <c r="I9" s="69">
        <v>753088</v>
      </c>
      <c r="J9" s="70">
        <v>771691</v>
      </c>
      <c r="K9" s="69">
        <v>784451.43616676284</v>
      </c>
      <c r="L9" s="70">
        <v>789801.44322621753</v>
      </c>
      <c r="M9" s="69">
        <v>815894</v>
      </c>
      <c r="N9" s="70">
        <v>830617</v>
      </c>
      <c r="O9" s="69">
        <v>851076.74885661562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4"/>
      <c r="FP9" s="4"/>
      <c r="FQ9" s="4"/>
    </row>
    <row r="10" spans="1:174" ht="30" x14ac:dyDescent="0.25">
      <c r="A10" s="15">
        <v>1.4</v>
      </c>
      <c r="B10" s="16" t="s">
        <v>62</v>
      </c>
      <c r="C10" s="68">
        <v>58601</v>
      </c>
      <c r="D10" s="69">
        <v>59514</v>
      </c>
      <c r="E10" s="69">
        <v>62444</v>
      </c>
      <c r="F10" s="69">
        <v>68903</v>
      </c>
      <c r="G10" s="69">
        <v>72070</v>
      </c>
      <c r="H10" s="69">
        <v>79626.782614181997</v>
      </c>
      <c r="I10" s="69">
        <v>82318.371930043737</v>
      </c>
      <c r="J10" s="70">
        <v>82573.803954573756</v>
      </c>
      <c r="K10" s="69">
        <v>92431.42431633595</v>
      </c>
      <c r="L10" s="70">
        <v>100505.43545491947</v>
      </c>
      <c r="M10" s="69">
        <v>117116.33098524206</v>
      </c>
      <c r="N10" s="70">
        <v>116184.61223769891</v>
      </c>
      <c r="O10" s="69">
        <v>119955.16384589684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4"/>
      <c r="FP10" s="4"/>
      <c r="FQ10" s="4"/>
    </row>
    <row r="11" spans="1:174" ht="30" x14ac:dyDescent="0.25">
      <c r="A11" s="17" t="s">
        <v>31</v>
      </c>
      <c r="B11" s="16" t="s">
        <v>3</v>
      </c>
      <c r="C11" s="68">
        <v>3682</v>
      </c>
      <c r="D11" s="69">
        <v>1988</v>
      </c>
      <c r="E11" s="69">
        <v>7759</v>
      </c>
      <c r="F11" s="69">
        <v>8158</v>
      </c>
      <c r="G11" s="69">
        <v>3297</v>
      </c>
      <c r="H11" s="69">
        <v>4329</v>
      </c>
      <c r="I11" s="69">
        <v>4927</v>
      </c>
      <c r="J11" s="70">
        <v>5225.5429999999997</v>
      </c>
      <c r="K11" s="69">
        <v>6155</v>
      </c>
      <c r="L11" s="70">
        <v>5585.6625000000004</v>
      </c>
      <c r="M11" s="69">
        <v>5678</v>
      </c>
      <c r="N11" s="70">
        <v>5844</v>
      </c>
      <c r="O11" s="69">
        <v>5932.8288000000002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4"/>
      <c r="FP11" s="4"/>
      <c r="FQ11" s="4"/>
    </row>
    <row r="12" spans="1:174" s="54" customFormat="1" ht="21" x14ac:dyDescent="0.35">
      <c r="A12" s="61"/>
      <c r="B12" s="62" t="s">
        <v>28</v>
      </c>
      <c r="C12" s="71">
        <f>C6+C11</f>
        <v>7820507</v>
      </c>
      <c r="D12" s="71">
        <f t="shared" ref="D12:O12" si="2">D6+D11</f>
        <v>7888818</v>
      </c>
      <c r="E12" s="71">
        <f t="shared" si="2"/>
        <v>8154996</v>
      </c>
      <c r="F12" s="71">
        <f t="shared" si="2"/>
        <v>7874299</v>
      </c>
      <c r="G12" s="71">
        <f t="shared" si="2"/>
        <v>7979559</v>
      </c>
      <c r="H12" s="71">
        <f t="shared" si="2"/>
        <v>8479200.7826141827</v>
      </c>
      <c r="I12" s="71">
        <f t="shared" si="2"/>
        <v>8885720.5660229009</v>
      </c>
      <c r="J12" s="71">
        <f t="shared" si="2"/>
        <v>9097140.4242612366</v>
      </c>
      <c r="K12" s="71">
        <f t="shared" si="2"/>
        <v>9261137.8452344984</v>
      </c>
      <c r="L12" s="71">
        <f t="shared" si="2"/>
        <v>9361587.3864679169</v>
      </c>
      <c r="M12" s="71">
        <f t="shared" si="2"/>
        <v>9476279.3309852425</v>
      </c>
      <c r="N12" s="71">
        <f t="shared" si="2"/>
        <v>9703831.6122376993</v>
      </c>
      <c r="O12" s="71">
        <f t="shared" si="2"/>
        <v>9929359.7415025122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6"/>
      <c r="FP12" s="56"/>
      <c r="FQ12" s="56"/>
      <c r="FR12" s="55"/>
    </row>
    <row r="13" spans="1:174" s="14" customFormat="1" ht="15.75" x14ac:dyDescent="0.25">
      <c r="A13" s="12" t="s">
        <v>32</v>
      </c>
      <c r="B13" s="13" t="s">
        <v>4</v>
      </c>
      <c r="C13" s="68">
        <v>3750728</v>
      </c>
      <c r="D13" s="69">
        <v>3892533</v>
      </c>
      <c r="E13" s="69">
        <v>4096020</v>
      </c>
      <c r="F13" s="69">
        <v>4298654</v>
      </c>
      <c r="G13" s="69">
        <v>4559941</v>
      </c>
      <c r="H13" s="69">
        <v>4881747</v>
      </c>
      <c r="I13" s="69">
        <v>5167533</v>
      </c>
      <c r="J13" s="70">
        <v>5421627</v>
      </c>
      <c r="K13" s="69">
        <v>5508671</v>
      </c>
      <c r="L13" s="70">
        <v>5808718</v>
      </c>
      <c r="M13" s="69">
        <v>6570755</v>
      </c>
      <c r="N13" s="70">
        <v>6957237</v>
      </c>
      <c r="O13" s="69">
        <v>7387851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4"/>
      <c r="FP13" s="4"/>
      <c r="FQ13" s="4"/>
      <c r="FR13" s="5"/>
    </row>
    <row r="14" spans="1:174" ht="60" x14ac:dyDescent="0.25">
      <c r="A14" s="17" t="s">
        <v>33</v>
      </c>
      <c r="B14" s="16" t="s">
        <v>5</v>
      </c>
      <c r="C14" s="68">
        <v>714902.56724894012</v>
      </c>
      <c r="D14" s="69">
        <v>752950</v>
      </c>
      <c r="E14" s="69">
        <v>801289</v>
      </c>
      <c r="F14" s="69">
        <v>921703</v>
      </c>
      <c r="G14" s="69">
        <v>1061506</v>
      </c>
      <c r="H14" s="69">
        <v>1152205</v>
      </c>
      <c r="I14" s="69">
        <v>1257046</v>
      </c>
      <c r="J14" s="70">
        <v>1272838</v>
      </c>
      <c r="K14" s="69">
        <v>1307857</v>
      </c>
      <c r="L14" s="70">
        <v>1290964</v>
      </c>
      <c r="M14" s="69">
        <v>1383533</v>
      </c>
      <c r="N14" s="70">
        <v>1486122</v>
      </c>
      <c r="O14" s="69">
        <v>1614770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6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6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6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4"/>
      <c r="FP14" s="4"/>
      <c r="FQ14" s="4"/>
    </row>
    <row r="15" spans="1:174" ht="15.75" x14ac:dyDescent="0.25">
      <c r="A15" s="17" t="s">
        <v>34</v>
      </c>
      <c r="B15" s="16" t="s">
        <v>6</v>
      </c>
      <c r="C15" s="68">
        <v>1978422.6426583058</v>
      </c>
      <c r="D15" s="69">
        <v>1942098</v>
      </c>
      <c r="E15" s="69">
        <v>1997838</v>
      </c>
      <c r="F15" s="69">
        <v>2025364</v>
      </c>
      <c r="G15" s="69">
        <v>2071872</v>
      </c>
      <c r="H15" s="69">
        <v>2132174</v>
      </c>
      <c r="I15" s="69">
        <v>2234487</v>
      </c>
      <c r="J15" s="70">
        <v>2399523</v>
      </c>
      <c r="K15" s="69">
        <v>2483289</v>
      </c>
      <c r="L15" s="70">
        <v>2503229</v>
      </c>
      <c r="M15" s="69">
        <v>2739539</v>
      </c>
      <c r="N15" s="70">
        <v>3024955</v>
      </c>
      <c r="O15" s="69">
        <v>3277974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6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6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6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4"/>
      <c r="FP15" s="4"/>
      <c r="FQ15" s="4"/>
    </row>
    <row r="16" spans="1:174" s="54" customFormat="1" ht="15.75" x14ac:dyDescent="0.25">
      <c r="A16" s="61"/>
      <c r="B16" s="62" t="s">
        <v>29</v>
      </c>
      <c r="C16" s="72">
        <f>+C13+C14+C15</f>
        <v>6444053.2099072468</v>
      </c>
      <c r="D16" s="72">
        <f t="shared" ref="D16:H16" si="3">+D13+D14+D15</f>
        <v>6587581</v>
      </c>
      <c r="E16" s="72">
        <f t="shared" si="3"/>
        <v>6895147</v>
      </c>
      <c r="F16" s="72">
        <f t="shared" si="3"/>
        <v>7245721</v>
      </c>
      <c r="G16" s="72">
        <f t="shared" si="3"/>
        <v>7693319</v>
      </c>
      <c r="H16" s="72">
        <f t="shared" si="3"/>
        <v>8166126</v>
      </c>
      <c r="I16" s="72">
        <f t="shared" ref="I16:N16" si="4">+I13+I14+I15</f>
        <v>8659066</v>
      </c>
      <c r="J16" s="72">
        <f t="shared" si="4"/>
        <v>9093988</v>
      </c>
      <c r="K16" s="72">
        <f t="shared" si="4"/>
        <v>9299817</v>
      </c>
      <c r="L16" s="72">
        <f t="shared" si="4"/>
        <v>9602911</v>
      </c>
      <c r="M16" s="72">
        <f t="shared" si="4"/>
        <v>10693827</v>
      </c>
      <c r="N16" s="72">
        <f t="shared" si="4"/>
        <v>11468314</v>
      </c>
      <c r="O16" s="72">
        <f t="shared" ref="O16" si="5">+O13+O14+O15</f>
        <v>12280595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48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48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48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6"/>
      <c r="FP16" s="56"/>
      <c r="FQ16" s="56"/>
      <c r="FR16" s="55"/>
    </row>
    <row r="17" spans="1:174" s="60" customFormat="1" ht="45" x14ac:dyDescent="0.25">
      <c r="A17" s="58" t="s">
        <v>35</v>
      </c>
      <c r="B17" s="59" t="s">
        <v>7</v>
      </c>
      <c r="C17" s="67">
        <f>C18+C19</f>
        <v>2532467</v>
      </c>
      <c r="D17" s="67">
        <f t="shared" ref="D17:H17" si="6">D18+D19</f>
        <v>2758214</v>
      </c>
      <c r="E17" s="67">
        <f t="shared" si="6"/>
        <v>3004908</v>
      </c>
      <c r="F17" s="67">
        <f t="shared" si="6"/>
        <v>3237423</v>
      </c>
      <c r="G17" s="67">
        <f t="shared" si="6"/>
        <v>3458884</v>
      </c>
      <c r="H17" s="67">
        <f t="shared" si="6"/>
        <v>3674850</v>
      </c>
      <c r="I17" s="67">
        <f t="shared" ref="I17:N17" si="7">I18+I19</f>
        <v>3934840</v>
      </c>
      <c r="J17" s="67">
        <f t="shared" si="7"/>
        <v>4204671</v>
      </c>
      <c r="K17" s="67">
        <f t="shared" si="7"/>
        <v>4466272</v>
      </c>
      <c r="L17" s="67">
        <f t="shared" si="7"/>
        <v>3882005</v>
      </c>
      <c r="M17" s="67">
        <f t="shared" si="7"/>
        <v>4222983</v>
      </c>
      <c r="N17" s="67">
        <f t="shared" si="7"/>
        <v>4510774</v>
      </c>
      <c r="O17" s="67">
        <f t="shared" ref="O17" si="8">O18+O19</f>
        <v>4791069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56"/>
      <c r="FP17" s="56"/>
      <c r="FQ17" s="56"/>
      <c r="FR17" s="55"/>
    </row>
    <row r="18" spans="1:174" ht="30" x14ac:dyDescent="0.25">
      <c r="A18" s="15">
        <v>6.1</v>
      </c>
      <c r="B18" s="16" t="s">
        <v>8</v>
      </c>
      <c r="C18" s="68">
        <v>2371685</v>
      </c>
      <c r="D18" s="69">
        <v>2590152</v>
      </c>
      <c r="E18" s="69">
        <v>2828781</v>
      </c>
      <c r="F18" s="69">
        <v>3056097</v>
      </c>
      <c r="G18" s="69">
        <v>3266267</v>
      </c>
      <c r="H18" s="69">
        <v>3464334</v>
      </c>
      <c r="I18" s="69">
        <v>3707799</v>
      </c>
      <c r="J18" s="70">
        <v>3963963</v>
      </c>
      <c r="K18" s="69">
        <v>4202989</v>
      </c>
      <c r="L18" s="70">
        <v>3651310</v>
      </c>
      <c r="M18" s="69">
        <v>3968747</v>
      </c>
      <c r="N18" s="70">
        <v>4234438</v>
      </c>
      <c r="O18" s="69">
        <v>4498226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4"/>
      <c r="FP18" s="4"/>
      <c r="FQ18" s="4"/>
    </row>
    <row r="19" spans="1:174" ht="30" x14ac:dyDescent="0.25">
      <c r="A19" s="15">
        <v>6.2</v>
      </c>
      <c r="B19" s="16" t="s">
        <v>9</v>
      </c>
      <c r="C19" s="68">
        <v>160782</v>
      </c>
      <c r="D19" s="69">
        <v>168062</v>
      </c>
      <c r="E19" s="69">
        <v>176127</v>
      </c>
      <c r="F19" s="69">
        <v>181326</v>
      </c>
      <c r="G19" s="69">
        <v>192617</v>
      </c>
      <c r="H19" s="69">
        <v>210516</v>
      </c>
      <c r="I19" s="69">
        <v>227041</v>
      </c>
      <c r="J19" s="70">
        <v>240708</v>
      </c>
      <c r="K19" s="69">
        <v>263283</v>
      </c>
      <c r="L19" s="70">
        <v>230695</v>
      </c>
      <c r="M19" s="69">
        <v>254236</v>
      </c>
      <c r="N19" s="70">
        <v>276336</v>
      </c>
      <c r="O19" s="69">
        <v>292843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4"/>
      <c r="FP19" s="4"/>
      <c r="FQ19" s="4"/>
    </row>
    <row r="20" spans="1:174" s="60" customFormat="1" ht="90" x14ac:dyDescent="0.25">
      <c r="A20" s="63" t="s">
        <v>36</v>
      </c>
      <c r="B20" s="64" t="s">
        <v>10</v>
      </c>
      <c r="C20" s="67">
        <f>SUM(C21:C27)</f>
        <v>1321322.7722430017</v>
      </c>
      <c r="D20" s="67">
        <f t="shared" ref="D20:N20" si="9">SUM(D21:D27)</f>
        <v>1463689</v>
      </c>
      <c r="E20" s="67">
        <f t="shared" si="9"/>
        <v>1517981</v>
      </c>
      <c r="F20" s="67">
        <f t="shared" si="9"/>
        <v>1638758</v>
      </c>
      <c r="G20" s="67">
        <f t="shared" si="9"/>
        <v>1769451</v>
      </c>
      <c r="H20" s="67">
        <f t="shared" si="9"/>
        <v>1857913</v>
      </c>
      <c r="I20" s="67">
        <f t="shared" si="9"/>
        <v>1958524</v>
      </c>
      <c r="J20" s="67">
        <f t="shared" si="9"/>
        <v>2085402</v>
      </c>
      <c r="K20" s="67">
        <f t="shared" si="9"/>
        <v>2190145</v>
      </c>
      <c r="L20" s="67">
        <f t="shared" si="9"/>
        <v>2013654</v>
      </c>
      <c r="M20" s="67">
        <f t="shared" si="9"/>
        <v>2209622</v>
      </c>
      <c r="N20" s="67">
        <f t="shared" si="9"/>
        <v>2390345</v>
      </c>
      <c r="O20" s="67">
        <f t="shared" ref="O20" si="10">SUM(O21:O27)</f>
        <v>2540687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56"/>
      <c r="FP20" s="56"/>
      <c r="FQ20" s="56"/>
      <c r="FR20" s="55"/>
    </row>
    <row r="21" spans="1:174" ht="15.75" x14ac:dyDescent="0.25">
      <c r="A21" s="15">
        <v>7.1</v>
      </c>
      <c r="B21" s="16" t="s">
        <v>11</v>
      </c>
      <c r="C21" s="68">
        <v>190402</v>
      </c>
      <c r="D21" s="69">
        <v>228801</v>
      </c>
      <c r="E21" s="69">
        <v>199649</v>
      </c>
      <c r="F21" s="69">
        <v>211077</v>
      </c>
      <c r="G21" s="69">
        <v>218604</v>
      </c>
      <c r="H21" s="69">
        <v>220111</v>
      </c>
      <c r="I21" s="69">
        <v>230765</v>
      </c>
      <c r="J21" s="70">
        <v>241450</v>
      </c>
      <c r="K21" s="69">
        <v>270368</v>
      </c>
      <c r="L21" s="70">
        <v>220810</v>
      </c>
      <c r="M21" s="69">
        <v>246795</v>
      </c>
      <c r="N21" s="70">
        <v>265965</v>
      </c>
      <c r="O21" s="69">
        <v>282913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4"/>
      <c r="FP21" s="4"/>
      <c r="FQ21" s="4"/>
    </row>
    <row r="22" spans="1:174" ht="15.75" x14ac:dyDescent="0.25">
      <c r="A22" s="15">
        <v>7.2</v>
      </c>
      <c r="B22" s="16" t="s">
        <v>12</v>
      </c>
      <c r="C22" s="68">
        <v>625062</v>
      </c>
      <c r="D22" s="69">
        <v>668665</v>
      </c>
      <c r="E22" s="69">
        <v>728759</v>
      </c>
      <c r="F22" s="69">
        <v>776484</v>
      </c>
      <c r="G22" s="69">
        <v>821929</v>
      </c>
      <c r="H22" s="69">
        <v>883797</v>
      </c>
      <c r="I22" s="69">
        <v>951948</v>
      </c>
      <c r="J22" s="70">
        <v>1018934</v>
      </c>
      <c r="K22" s="69">
        <v>1051940</v>
      </c>
      <c r="L22" s="70">
        <v>918838</v>
      </c>
      <c r="M22" s="69">
        <v>1008887</v>
      </c>
      <c r="N22" s="70">
        <v>1085767</v>
      </c>
      <c r="O22" s="69">
        <v>1154622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4"/>
      <c r="FP22" s="4"/>
      <c r="FQ22" s="4"/>
    </row>
    <row r="23" spans="1:174" ht="15.75" x14ac:dyDescent="0.25">
      <c r="A23" s="15">
        <v>7.3</v>
      </c>
      <c r="B23" s="16" t="s">
        <v>13</v>
      </c>
      <c r="C23" s="68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70">
        <v>0</v>
      </c>
      <c r="K23" s="69">
        <v>0</v>
      </c>
      <c r="L23" s="70">
        <v>0</v>
      </c>
      <c r="M23" s="69">
        <v>0</v>
      </c>
      <c r="N23" s="70">
        <v>0</v>
      </c>
      <c r="O23" s="69">
        <v>0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4"/>
      <c r="FP23" s="4"/>
      <c r="FQ23" s="4"/>
    </row>
    <row r="24" spans="1:174" ht="15.75" x14ac:dyDescent="0.25">
      <c r="A24" s="15">
        <v>7.4</v>
      </c>
      <c r="B24" s="16" t="s">
        <v>14</v>
      </c>
      <c r="C24" s="68">
        <v>2464.2366518626118</v>
      </c>
      <c r="D24" s="69">
        <v>4344</v>
      </c>
      <c r="E24" s="69">
        <v>3520</v>
      </c>
      <c r="F24" s="69">
        <v>9753</v>
      </c>
      <c r="G24" s="69">
        <v>11364</v>
      </c>
      <c r="H24" s="69">
        <v>12096</v>
      </c>
      <c r="I24" s="69">
        <v>13463</v>
      </c>
      <c r="J24" s="70">
        <v>14809</v>
      </c>
      <c r="K24" s="69">
        <v>15831</v>
      </c>
      <c r="L24" s="70">
        <v>14225</v>
      </c>
      <c r="M24" s="69">
        <v>17646</v>
      </c>
      <c r="N24" s="70">
        <v>21308</v>
      </c>
      <c r="O24" s="69">
        <v>23600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4"/>
      <c r="FP24" s="4"/>
      <c r="FQ24" s="4"/>
    </row>
    <row r="25" spans="1:174" ht="45" x14ac:dyDescent="0.25">
      <c r="A25" s="15">
        <v>7.5</v>
      </c>
      <c r="B25" s="16" t="s">
        <v>15</v>
      </c>
      <c r="C25" s="68">
        <v>32147.043053344129</v>
      </c>
      <c r="D25" s="69">
        <v>34791</v>
      </c>
      <c r="E25" s="69">
        <v>37875</v>
      </c>
      <c r="F25" s="69">
        <v>41144</v>
      </c>
      <c r="G25" s="69">
        <v>44221</v>
      </c>
      <c r="H25" s="69">
        <v>47167</v>
      </c>
      <c r="I25" s="69">
        <v>50474</v>
      </c>
      <c r="J25" s="70">
        <v>53748</v>
      </c>
      <c r="K25" s="69">
        <v>55502</v>
      </c>
      <c r="L25" s="70">
        <v>50468</v>
      </c>
      <c r="M25" s="69">
        <v>55233</v>
      </c>
      <c r="N25" s="70">
        <v>59933</v>
      </c>
      <c r="O25" s="69">
        <v>63941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4"/>
      <c r="FP25" s="4"/>
      <c r="FQ25" s="4"/>
    </row>
    <row r="26" spans="1:174" ht="15.75" x14ac:dyDescent="0.25">
      <c r="A26" s="15">
        <v>7.6</v>
      </c>
      <c r="B26" s="16" t="s">
        <v>16</v>
      </c>
      <c r="C26" s="68">
        <v>48042.492537794998</v>
      </c>
      <c r="D26" s="69">
        <v>86001</v>
      </c>
      <c r="E26" s="69">
        <v>22391</v>
      </c>
      <c r="F26" s="69">
        <v>22708</v>
      </c>
      <c r="G26" s="69">
        <v>36609</v>
      </c>
      <c r="H26" s="69">
        <v>38339</v>
      </c>
      <c r="I26" s="69">
        <v>42263</v>
      </c>
      <c r="J26" s="70">
        <v>45800</v>
      </c>
      <c r="K26" s="69">
        <v>55559</v>
      </c>
      <c r="L26" s="70">
        <v>52498</v>
      </c>
      <c r="M26" s="69">
        <v>53379</v>
      </c>
      <c r="N26" s="70">
        <v>54702</v>
      </c>
      <c r="O26" s="69">
        <v>57066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4"/>
      <c r="FP26" s="4"/>
      <c r="FQ26" s="4"/>
    </row>
    <row r="27" spans="1:174" ht="60" x14ac:dyDescent="0.25">
      <c r="A27" s="15">
        <v>7.7</v>
      </c>
      <c r="B27" s="16" t="s">
        <v>17</v>
      </c>
      <c r="C27" s="68">
        <v>423205</v>
      </c>
      <c r="D27" s="69">
        <v>441087</v>
      </c>
      <c r="E27" s="69">
        <v>525787</v>
      </c>
      <c r="F27" s="69">
        <v>577592</v>
      </c>
      <c r="G27" s="69">
        <v>636724</v>
      </c>
      <c r="H27" s="69">
        <v>656403</v>
      </c>
      <c r="I27" s="69">
        <v>669611</v>
      </c>
      <c r="J27" s="70">
        <v>710661</v>
      </c>
      <c r="K27" s="69">
        <v>740945</v>
      </c>
      <c r="L27" s="70">
        <v>756815</v>
      </c>
      <c r="M27" s="69">
        <v>827682</v>
      </c>
      <c r="N27" s="70">
        <v>902670</v>
      </c>
      <c r="O27" s="69">
        <v>958545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4"/>
      <c r="FP27" s="4"/>
      <c r="FQ27" s="4"/>
    </row>
    <row r="28" spans="1:174" ht="30" x14ac:dyDescent="0.25">
      <c r="A28" s="17" t="s">
        <v>37</v>
      </c>
      <c r="B28" s="16" t="s">
        <v>18</v>
      </c>
      <c r="C28" s="68">
        <v>1464304</v>
      </c>
      <c r="D28" s="69">
        <v>1552557</v>
      </c>
      <c r="E28" s="69">
        <v>1602959</v>
      </c>
      <c r="F28" s="69">
        <v>1651615</v>
      </c>
      <c r="G28" s="69">
        <v>1731383</v>
      </c>
      <c r="H28" s="69">
        <v>1800057.4575927397</v>
      </c>
      <c r="I28" s="69">
        <v>1893649</v>
      </c>
      <c r="J28" s="70">
        <v>2000450.8036</v>
      </c>
      <c r="K28" s="69">
        <v>2102473.7945836</v>
      </c>
      <c r="L28" s="70">
        <v>2139648.7044366398</v>
      </c>
      <c r="M28" s="69">
        <v>2228858.8675106661</v>
      </c>
      <c r="N28" s="70">
        <v>2352783.4205442593</v>
      </c>
      <c r="O28" s="69">
        <v>2554181.6813428476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4"/>
      <c r="FP28" s="4"/>
      <c r="FQ28" s="4"/>
    </row>
    <row r="29" spans="1:174" ht="75" x14ac:dyDescent="0.25">
      <c r="A29" s="17" t="s">
        <v>38</v>
      </c>
      <c r="B29" s="16" t="s">
        <v>19</v>
      </c>
      <c r="C29" s="68">
        <v>2274674.2553568217</v>
      </c>
      <c r="D29" s="69">
        <v>2448099</v>
      </c>
      <c r="E29" s="69">
        <v>2618777</v>
      </c>
      <c r="F29" s="69">
        <v>2818121</v>
      </c>
      <c r="G29" s="69">
        <v>2967090</v>
      </c>
      <c r="H29" s="69">
        <v>3178816</v>
      </c>
      <c r="I29" s="69">
        <v>3404922</v>
      </c>
      <c r="J29" s="70">
        <v>3629997</v>
      </c>
      <c r="K29" s="69">
        <v>3808590</v>
      </c>
      <c r="L29" s="70">
        <v>3845793</v>
      </c>
      <c r="M29" s="69">
        <v>4009934</v>
      </c>
      <c r="N29" s="70">
        <v>4192798</v>
      </c>
      <c r="O29" s="69">
        <v>4470334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4"/>
      <c r="FP29" s="4"/>
      <c r="FQ29" s="4"/>
    </row>
    <row r="30" spans="1:174" ht="30" x14ac:dyDescent="0.25">
      <c r="A30" s="17" t="s">
        <v>39</v>
      </c>
      <c r="B30" s="16" t="s">
        <v>54</v>
      </c>
      <c r="C30" s="68">
        <v>1269455</v>
      </c>
      <c r="D30" s="69">
        <v>1396131</v>
      </c>
      <c r="E30" s="69">
        <v>1458937</v>
      </c>
      <c r="F30" s="69">
        <v>1574931</v>
      </c>
      <c r="G30" s="69">
        <v>1665076</v>
      </c>
      <c r="H30" s="69">
        <v>1779205</v>
      </c>
      <c r="I30" s="69">
        <v>1903070</v>
      </c>
      <c r="J30" s="70">
        <v>2005566</v>
      </c>
      <c r="K30" s="69">
        <v>2139896</v>
      </c>
      <c r="L30" s="70">
        <v>2271772</v>
      </c>
      <c r="M30" s="69">
        <v>2436920</v>
      </c>
      <c r="N30" s="70">
        <v>2658369</v>
      </c>
      <c r="O30" s="69">
        <v>2853190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4"/>
      <c r="FP30" s="4"/>
      <c r="FQ30" s="4"/>
    </row>
    <row r="31" spans="1:174" ht="15.75" x14ac:dyDescent="0.25">
      <c r="A31" s="17" t="s">
        <v>40</v>
      </c>
      <c r="B31" s="16" t="s">
        <v>20</v>
      </c>
      <c r="C31" s="68">
        <v>2250644</v>
      </c>
      <c r="D31" s="69">
        <v>2445027</v>
      </c>
      <c r="E31" s="69">
        <v>2671396</v>
      </c>
      <c r="F31" s="69">
        <v>2968523.2859999998</v>
      </c>
      <c r="G31" s="69">
        <v>3256111.6616927953</v>
      </c>
      <c r="H31" s="69">
        <v>3548379</v>
      </c>
      <c r="I31" s="69">
        <v>3828832</v>
      </c>
      <c r="J31" s="70">
        <v>4177256.4359999998</v>
      </c>
      <c r="K31" s="69">
        <v>4512146.8569841199</v>
      </c>
      <c r="L31" s="70">
        <v>4141248.3853400252</v>
      </c>
      <c r="M31" s="69">
        <v>4493254.4980939273</v>
      </c>
      <c r="N31" s="70">
        <v>4857208.1124395356</v>
      </c>
      <c r="O31" s="69">
        <v>5281242.3806555066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4"/>
      <c r="FP31" s="4"/>
      <c r="FQ31" s="4"/>
    </row>
    <row r="32" spans="1:174" s="54" customFormat="1" ht="15.75" x14ac:dyDescent="0.25">
      <c r="A32" s="61"/>
      <c r="B32" s="62" t="s">
        <v>30</v>
      </c>
      <c r="C32" s="72">
        <f>C17+C20+C28+C29+C30+C31</f>
        <v>11112867.027599823</v>
      </c>
      <c r="D32" s="72">
        <f t="shared" ref="D32:F32" si="11">D17+D20+D28+D29+D30+D31</f>
        <v>12063717</v>
      </c>
      <c r="E32" s="72">
        <f t="shared" si="11"/>
        <v>12874958</v>
      </c>
      <c r="F32" s="72">
        <f t="shared" si="11"/>
        <v>13889371.286</v>
      </c>
      <c r="G32" s="72">
        <f t="shared" ref="G32:H32" si="12">G17+G20+G28+G29+G30+G31</f>
        <v>14847995.661692794</v>
      </c>
      <c r="H32" s="72">
        <f t="shared" si="12"/>
        <v>15839220.457592741</v>
      </c>
      <c r="I32" s="72">
        <f t="shared" ref="I32:J32" si="13">I17+I20+I28+I29+I30+I31</f>
        <v>16923837</v>
      </c>
      <c r="J32" s="72">
        <f t="shared" si="13"/>
        <v>18103343.239599999</v>
      </c>
      <c r="K32" s="72">
        <f t="shared" ref="K32:L32" si="14">K17+K20+K28+K29+K30+K31</f>
        <v>19219523.65156772</v>
      </c>
      <c r="L32" s="72">
        <f t="shared" si="14"/>
        <v>18294121.089776665</v>
      </c>
      <c r="M32" s="72">
        <f t="shared" ref="M32:N32" si="15">M17+M20+M28+M29+M30+M31</f>
        <v>19601572.365604594</v>
      </c>
      <c r="N32" s="72">
        <f t="shared" si="15"/>
        <v>20962277.532983795</v>
      </c>
      <c r="O32" s="72">
        <f t="shared" ref="O32" si="16">O17+O20+O28+O29+O30+O31</f>
        <v>22490704.061998352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6"/>
      <c r="FP32" s="56"/>
      <c r="FQ32" s="56"/>
      <c r="FR32" s="55"/>
    </row>
    <row r="33" spans="1:174" s="60" customFormat="1" ht="30" x14ac:dyDescent="0.25">
      <c r="A33" s="58" t="s">
        <v>27</v>
      </c>
      <c r="B33" s="59" t="s">
        <v>41</v>
      </c>
      <c r="C33" s="67">
        <f>C6+C11+C13+C14+C15+C17+C20+C28+C29+C30+C31</f>
        <v>25377427.237507071</v>
      </c>
      <c r="D33" s="67">
        <f>D6+D11+D13+D14+D15+D17+D20+D28+D29+D30+D31</f>
        <v>26540116</v>
      </c>
      <c r="E33" s="67">
        <f>E6+E11+E13+E14+E15+E17+E20+E28+E29+E30+E31</f>
        <v>27925101</v>
      </c>
      <c r="F33" s="67">
        <f>F6+F11+F13+F14+F15+F17+F20+F28+F29+F30+F31</f>
        <v>29009391.285999998</v>
      </c>
      <c r="G33" s="67">
        <f t="shared" ref="G33:H33" si="17">G6+G11+G13+G14+G15+G17+G20+G28+G29+G30+G31</f>
        <v>30520873.661692794</v>
      </c>
      <c r="H33" s="67">
        <f t="shared" si="17"/>
        <v>32484547.240206923</v>
      </c>
      <c r="I33" s="67">
        <f t="shared" ref="I33:J33" si="18">I6+I11+I13+I14+I15+I17+I20+I28+I29+I30+I31</f>
        <v>34468623.566022903</v>
      </c>
      <c r="J33" s="67">
        <f t="shared" si="18"/>
        <v>36294471.66386123</v>
      </c>
      <c r="K33" s="67">
        <f t="shared" ref="K33:L33" si="19">K6+K11+K13+K14+K15+K17+K20+K28+K29+K30+K31</f>
        <v>37780478.496802218</v>
      </c>
      <c r="L33" s="67">
        <f t="shared" si="19"/>
        <v>37258619.476244584</v>
      </c>
      <c r="M33" s="67">
        <f t="shared" ref="M33:N33" si="20">M6+M11+M13+M14+M15+M17+M20+M28+M29+M30+M31</f>
        <v>39771678.696589835</v>
      </c>
      <c r="N33" s="67">
        <f t="shared" si="20"/>
        <v>42134423.145221494</v>
      </c>
      <c r="O33" s="67">
        <f t="shared" ref="O33" si="21">O6+O11+O13+O14+O15+O17+O20+O28+O29+O30+O31</f>
        <v>44700658.803500868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56"/>
      <c r="FP33" s="56"/>
      <c r="FQ33" s="56"/>
      <c r="FR33" s="55"/>
    </row>
    <row r="34" spans="1:174" ht="30" x14ac:dyDescent="0.25">
      <c r="A34" s="18" t="s">
        <v>43</v>
      </c>
      <c r="B34" s="3" t="s">
        <v>25</v>
      </c>
      <c r="C34" s="68">
        <v>2192500</v>
      </c>
      <c r="D34" s="73">
        <v>2488955.8232931728</v>
      </c>
      <c r="E34" s="73">
        <v>2810436</v>
      </c>
      <c r="F34" s="73">
        <v>2999774</v>
      </c>
      <c r="G34" s="73">
        <v>3299751</v>
      </c>
      <c r="H34" s="73">
        <v>3612237</v>
      </c>
      <c r="I34" s="73">
        <v>3902848</v>
      </c>
      <c r="J34" s="74">
        <v>4246304</v>
      </c>
      <c r="K34" s="73">
        <v>4440700</v>
      </c>
      <c r="L34" s="74">
        <v>4624854</v>
      </c>
      <c r="M34" s="73">
        <v>5220465</v>
      </c>
      <c r="N34" s="74">
        <v>5651153.3624999998</v>
      </c>
      <c r="O34" s="73">
        <v>6191968.7392912498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</row>
    <row r="35" spans="1:174" ht="30" x14ac:dyDescent="0.25">
      <c r="A35" s="18" t="s">
        <v>44</v>
      </c>
      <c r="B35" s="3" t="s">
        <v>24</v>
      </c>
      <c r="C35" s="68">
        <v>907100</v>
      </c>
      <c r="D35" s="73">
        <v>946787.14859437756</v>
      </c>
      <c r="E35" s="73">
        <v>790564</v>
      </c>
      <c r="F35" s="73">
        <v>796632</v>
      </c>
      <c r="G35" s="73">
        <v>815432</v>
      </c>
      <c r="H35" s="73">
        <v>824728</v>
      </c>
      <c r="I35" s="73">
        <v>830911</v>
      </c>
      <c r="J35" s="74">
        <v>838887</v>
      </c>
      <c r="K35" s="73">
        <v>891715</v>
      </c>
      <c r="L35" s="74">
        <v>1157062</v>
      </c>
      <c r="M35" s="73">
        <v>1254862</v>
      </c>
      <c r="N35" s="74">
        <v>1277700.4883999999</v>
      </c>
      <c r="O35" s="73">
        <v>1304532.1986564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</row>
    <row r="36" spans="1:174" s="54" customFormat="1" ht="45" x14ac:dyDescent="0.25">
      <c r="A36" s="65" t="s">
        <v>45</v>
      </c>
      <c r="B36" s="66" t="s">
        <v>55</v>
      </c>
      <c r="C36" s="72">
        <f>C33+C34-C35</f>
        <v>26662827.237507071</v>
      </c>
      <c r="D36" s="72">
        <f t="shared" ref="D36:N36" si="22">D33+D34-D35</f>
        <v>28082284.674698792</v>
      </c>
      <c r="E36" s="72">
        <f t="shared" si="22"/>
        <v>29944973</v>
      </c>
      <c r="F36" s="72">
        <f t="shared" si="22"/>
        <v>31212533.285999998</v>
      </c>
      <c r="G36" s="72">
        <f t="shared" si="22"/>
        <v>33005192.661692798</v>
      </c>
      <c r="H36" s="72">
        <f t="shared" si="22"/>
        <v>35272056.240206927</v>
      </c>
      <c r="I36" s="72">
        <f t="shared" si="22"/>
        <v>37540560.566022903</v>
      </c>
      <c r="J36" s="72">
        <f t="shared" si="22"/>
        <v>39701888.66386123</v>
      </c>
      <c r="K36" s="72">
        <f t="shared" si="22"/>
        <v>41329463.496802218</v>
      </c>
      <c r="L36" s="72">
        <f t="shared" si="22"/>
        <v>40726411.476244584</v>
      </c>
      <c r="M36" s="72">
        <f t="shared" si="22"/>
        <v>43737281.696589835</v>
      </c>
      <c r="N36" s="72">
        <f t="shared" si="22"/>
        <v>46507876.019321494</v>
      </c>
      <c r="O36" s="72">
        <f t="shared" ref="O36" si="23">O33+O34-O35</f>
        <v>49588095.344135717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5"/>
      <c r="FO36" s="55"/>
      <c r="FP36" s="55"/>
      <c r="FQ36" s="55"/>
      <c r="FR36" s="55"/>
    </row>
    <row r="37" spans="1:174" s="54" customFormat="1" ht="15.75" x14ac:dyDescent="0.25">
      <c r="A37" s="65" t="s">
        <v>46</v>
      </c>
      <c r="B37" s="66" t="s">
        <v>42</v>
      </c>
      <c r="C37" s="72">
        <f>GSVA_cur!C37</f>
        <v>279547</v>
      </c>
      <c r="D37" s="72">
        <f>GSVA_cur!D37</f>
        <v>283207</v>
      </c>
      <c r="E37" s="72">
        <f>GSVA_cur!E37</f>
        <v>286916</v>
      </c>
      <c r="F37" s="72">
        <f>GSVA_cur!F37</f>
        <v>290673</v>
      </c>
      <c r="G37" s="72">
        <f>GSVA_cur!G37</f>
        <v>294479</v>
      </c>
      <c r="H37" s="72">
        <f>GSVA_cur!H37</f>
        <v>298335</v>
      </c>
      <c r="I37" s="72">
        <f>GSVA_cur!I37</f>
        <v>302241</v>
      </c>
      <c r="J37" s="72">
        <f>GSVA_cur!J37</f>
        <v>306199</v>
      </c>
      <c r="K37" s="72">
        <f>GSVA_cur!K37</f>
        <v>310209</v>
      </c>
      <c r="L37" s="72">
        <f>GSVA_cur!L37</f>
        <v>314271</v>
      </c>
      <c r="M37" s="72">
        <f>GSVA_cur!M37</f>
        <v>318386</v>
      </c>
      <c r="N37" s="72">
        <f>GSVA_cur!N37</f>
        <v>322556</v>
      </c>
      <c r="O37" s="72">
        <f>GSVA_cur!O37</f>
        <v>326781.48359999998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</row>
    <row r="38" spans="1:174" s="54" customFormat="1" ht="30" x14ac:dyDescent="0.25">
      <c r="A38" s="65" t="s">
        <v>47</v>
      </c>
      <c r="B38" s="66" t="s">
        <v>58</v>
      </c>
      <c r="C38" s="72">
        <f>C36/C37*1000</f>
        <v>95378.692089369855</v>
      </c>
      <c r="D38" s="72">
        <f t="shared" ref="D38:M38" si="24">D36/D37*1000</f>
        <v>99158.158783853476</v>
      </c>
      <c r="E38" s="72">
        <f t="shared" si="24"/>
        <v>104368.43187553152</v>
      </c>
      <c r="F38" s="72">
        <f t="shared" si="24"/>
        <v>107380.22893767223</v>
      </c>
      <c r="G38" s="72">
        <f t="shared" si="24"/>
        <v>112079.95361873953</v>
      </c>
      <c r="H38" s="72">
        <f t="shared" si="24"/>
        <v>118229.69561133266</v>
      </c>
      <c r="I38" s="72">
        <f t="shared" si="24"/>
        <v>124207.37281183858</v>
      </c>
      <c r="J38" s="72">
        <f t="shared" si="24"/>
        <v>129660.41255478049</v>
      </c>
      <c r="K38" s="72">
        <f t="shared" si="24"/>
        <v>133231.02649117922</v>
      </c>
      <c r="L38" s="72">
        <f t="shared" si="24"/>
        <v>129590.10368835999</v>
      </c>
      <c r="M38" s="72">
        <f t="shared" si="24"/>
        <v>137371.87469483531</v>
      </c>
      <c r="N38" s="72">
        <f t="shared" ref="N38" si="25">N36/N37*1000</f>
        <v>144185.43142685763</v>
      </c>
      <c r="O38" s="72">
        <f t="shared" ref="O38" si="26">O36/O37*1000</f>
        <v>151746.95578784536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5"/>
      <c r="BE38" s="55"/>
      <c r="BF38" s="55"/>
      <c r="BG38" s="55"/>
      <c r="BH38" s="55"/>
      <c r="BI38" s="55"/>
      <c r="BJ38" s="57"/>
      <c r="BK38" s="57"/>
      <c r="BL38" s="57"/>
      <c r="BM38" s="57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</row>
    <row r="39" spans="1:174" x14ac:dyDescent="0.25">
      <c r="A39" s="1" t="str">
        <f>[1]GSVA_cur!$A$39</f>
        <v>Source:  Directorate of Economics &amp; Statistics of respective State Governments.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1" max="1048575" man="1"/>
    <brk id="37" max="1048575" man="1"/>
    <brk id="101" max="95" man="1"/>
    <brk id="137" max="1048575" man="1"/>
    <brk id="161" max="1048575" man="1"/>
    <brk id="169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V39"/>
  <sheetViews>
    <sheetView zoomScale="71" zoomScaleNormal="71" zoomScaleSheetLayoutView="100" workbookViewId="0">
      <pane xSplit="2" ySplit="5" topLeftCell="C18" activePane="bottomRight" state="frozen"/>
      <selection activeCell="AL17" sqref="AL17"/>
      <selection pane="topRight" activeCell="AL17" sqref="AL17"/>
      <selection pane="bottomLeft" activeCell="AL17" sqref="AL17"/>
      <selection pane="bottomRight" activeCell="AL17" sqref="AL17"/>
    </sheetView>
  </sheetViews>
  <sheetFormatPr defaultColWidth="8.85546875" defaultRowHeight="15" x14ac:dyDescent="0.25"/>
  <cols>
    <col min="1" max="1" width="11" style="1" customWidth="1"/>
    <col min="2" max="5" width="16.42578125" style="1" customWidth="1"/>
    <col min="6" max="6" width="16.42578125" style="5" customWidth="1"/>
    <col min="7" max="15" width="16.42578125" style="4" customWidth="1"/>
    <col min="16" max="41" width="9.140625" style="5" customWidth="1"/>
    <col min="42" max="42" width="12.42578125" style="5" customWidth="1"/>
    <col min="43" max="64" width="9.140625" style="5" customWidth="1"/>
    <col min="65" max="65" width="12.140625" style="5" customWidth="1"/>
    <col min="66" max="69" width="9.140625" style="5" customWidth="1"/>
    <col min="70" max="74" width="9.140625" style="5" hidden="1" customWidth="1"/>
    <col min="75" max="75" width="9.140625" style="5" customWidth="1"/>
    <col min="76" max="80" width="9.140625" style="5" hidden="1" customWidth="1"/>
    <col min="81" max="81" width="9.140625" style="5" customWidth="1"/>
    <col min="82" max="86" width="9.140625" style="5" hidden="1" customWidth="1"/>
    <col min="87" max="87" width="9.140625" style="5" customWidth="1"/>
    <col min="88" max="92" width="9.140625" style="5" hidden="1" customWidth="1"/>
    <col min="93" max="93" width="9.140625" style="5" customWidth="1"/>
    <col min="94" max="98" width="9.140625" style="5" hidden="1" customWidth="1"/>
    <col min="99" max="99" width="9.140625" style="4" customWidth="1"/>
    <col min="100" max="104" width="9.140625" style="4" hidden="1" customWidth="1"/>
    <col min="105" max="105" width="9.140625" style="4" customWidth="1"/>
    <col min="106" max="110" width="9.140625" style="4" hidden="1" customWidth="1"/>
    <col min="111" max="111" width="9.140625" style="4" customWidth="1"/>
    <col min="112" max="116" width="9.140625" style="4" hidden="1" customWidth="1"/>
    <col min="117" max="117" width="9.140625" style="4" customWidth="1"/>
    <col min="118" max="147" width="9.140625" style="5" customWidth="1"/>
    <col min="148" max="148" width="9.140625" style="5" hidden="1" customWidth="1"/>
    <col min="149" max="156" width="9.140625" style="5" customWidth="1"/>
    <col min="157" max="157" width="9.140625" style="5" hidden="1" customWidth="1"/>
    <col min="158" max="162" width="9.140625" style="5" customWidth="1"/>
    <col min="163" max="163" width="9.140625" style="5" hidden="1" customWidth="1"/>
    <col min="164" max="173" width="9.140625" style="5" customWidth="1"/>
    <col min="174" max="177" width="8.85546875" style="5"/>
    <col min="178" max="178" width="12.7109375" style="5" bestFit="1" customWidth="1"/>
    <col min="179" max="16384" width="8.85546875" style="1"/>
  </cols>
  <sheetData>
    <row r="1" spans="1:178" x14ac:dyDescent="0.25">
      <c r="A1" s="1" t="s">
        <v>53</v>
      </c>
      <c r="B1" s="1" t="s">
        <v>76</v>
      </c>
    </row>
    <row r="2" spans="1:178" ht="15.75" x14ac:dyDescent="0.25">
      <c r="A2" s="9" t="s">
        <v>50</v>
      </c>
      <c r="I2" s="4" t="str">
        <f>[1]GSVA_cur!$I$3</f>
        <v>As on 01.08.2024</v>
      </c>
    </row>
    <row r="3" spans="1:178" ht="15.75" x14ac:dyDescent="0.25">
      <c r="A3" s="9"/>
    </row>
    <row r="4" spans="1:178" ht="15.75" x14ac:dyDescent="0.25">
      <c r="A4" s="9"/>
      <c r="E4" s="8"/>
      <c r="F4" s="8" t="s">
        <v>57</v>
      </c>
    </row>
    <row r="5" spans="1:178" ht="15.75" x14ac:dyDescent="0.25">
      <c r="A5" s="10" t="s">
        <v>0</v>
      </c>
      <c r="B5" s="11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27" t="s">
        <v>75</v>
      </c>
      <c r="H5" s="27" t="s">
        <v>77</v>
      </c>
      <c r="I5" s="27" t="s">
        <v>78</v>
      </c>
      <c r="J5" s="27" t="s">
        <v>79</v>
      </c>
      <c r="K5" s="27" t="s">
        <v>80</v>
      </c>
      <c r="L5" s="27" t="s">
        <v>81</v>
      </c>
      <c r="M5" s="27" t="s">
        <v>82</v>
      </c>
      <c r="N5" s="27" t="s">
        <v>83</v>
      </c>
      <c r="O5" s="27" t="s">
        <v>84</v>
      </c>
    </row>
    <row r="6" spans="1:178" s="60" customFormat="1" ht="45" x14ac:dyDescent="0.25">
      <c r="A6" s="58" t="s">
        <v>26</v>
      </c>
      <c r="B6" s="59" t="s">
        <v>2</v>
      </c>
      <c r="C6" s="67">
        <f>SUM(C7:C10)</f>
        <v>7510242.2142386725</v>
      </c>
      <c r="D6" s="67">
        <f t="shared" ref="D6:N6" si="0">SUM(D7:D10)</f>
        <v>8022317.1781818299</v>
      </c>
      <c r="E6" s="67">
        <f t="shared" si="0"/>
        <v>8689244</v>
      </c>
      <c r="F6" s="67">
        <f t="shared" si="0"/>
        <v>9028166</v>
      </c>
      <c r="G6" s="67">
        <f t="shared" si="0"/>
        <v>9647497</v>
      </c>
      <c r="H6" s="67">
        <f t="shared" si="0"/>
        <v>10757811.868090518</v>
      </c>
      <c r="I6" s="67">
        <f t="shared" si="0"/>
        <v>11906134.774965253</v>
      </c>
      <c r="J6" s="67">
        <f t="shared" si="0"/>
        <v>12905090.019219615</v>
      </c>
      <c r="K6" s="67">
        <f t="shared" si="0"/>
        <v>13469408.242631108</v>
      </c>
      <c r="L6" s="67">
        <f t="shared" si="0"/>
        <v>14054129.482476484</v>
      </c>
      <c r="M6" s="67">
        <f t="shared" si="0"/>
        <v>14519962.955644445</v>
      </c>
      <c r="N6" s="67">
        <f t="shared" si="0"/>
        <v>15374664.150096225</v>
      </c>
      <c r="O6" s="67">
        <f t="shared" ref="O6" si="1">SUM(O7:O10)</f>
        <v>16384968.929387663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56"/>
      <c r="FT6" s="56"/>
      <c r="FU6" s="56"/>
      <c r="FV6" s="55"/>
    </row>
    <row r="7" spans="1:178" ht="15.75" x14ac:dyDescent="0.25">
      <c r="A7" s="15">
        <v>1.1000000000000001</v>
      </c>
      <c r="B7" s="16" t="s">
        <v>59</v>
      </c>
      <c r="C7" s="68">
        <v>4744201.835293428</v>
      </c>
      <c r="D7" s="69">
        <v>5010723.0440349644</v>
      </c>
      <c r="E7" s="69">
        <v>5401558</v>
      </c>
      <c r="F7" s="69">
        <v>5312173</v>
      </c>
      <c r="G7" s="69">
        <v>5500564</v>
      </c>
      <c r="H7" s="69">
        <v>6159813</v>
      </c>
      <c r="I7" s="69">
        <v>6685148.8670677599</v>
      </c>
      <c r="J7" s="69">
        <v>7133173.7648680294</v>
      </c>
      <c r="K7" s="69">
        <v>7224682</v>
      </c>
      <c r="L7" s="69">
        <v>7576486.4102166593</v>
      </c>
      <c r="M7" s="69">
        <v>7508911</v>
      </c>
      <c r="N7" s="69">
        <v>7980771</v>
      </c>
      <c r="O7" s="69">
        <v>8438147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4"/>
      <c r="FT7" s="4"/>
      <c r="FU7" s="4"/>
    </row>
    <row r="8" spans="1:178" ht="15.75" x14ac:dyDescent="0.25">
      <c r="A8" s="15">
        <v>1.2</v>
      </c>
      <c r="B8" s="16" t="s">
        <v>60</v>
      </c>
      <c r="C8" s="68">
        <v>2006468.5153415983</v>
      </c>
      <c r="D8" s="69">
        <v>2190583.1100234683</v>
      </c>
      <c r="E8" s="69">
        <v>2454959</v>
      </c>
      <c r="F8" s="69">
        <v>2766721</v>
      </c>
      <c r="G8" s="69">
        <v>3173557</v>
      </c>
      <c r="H8" s="69">
        <v>3573874</v>
      </c>
      <c r="I8" s="69">
        <v>4164625.9078974929</v>
      </c>
      <c r="J8" s="69">
        <v>4670121.2543515852</v>
      </c>
      <c r="K8" s="69">
        <v>5100778.3168925727</v>
      </c>
      <c r="L8" s="69">
        <v>5306399.1580648189</v>
      </c>
      <c r="M8" s="69">
        <v>5761819</v>
      </c>
      <c r="N8" s="69">
        <v>6103067</v>
      </c>
      <c r="O8" s="69">
        <v>6595019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4"/>
      <c r="FT8" s="4"/>
      <c r="FU8" s="4"/>
    </row>
    <row r="9" spans="1:178" ht="30" x14ac:dyDescent="0.25">
      <c r="A9" s="15">
        <v>1.3</v>
      </c>
      <c r="B9" s="16" t="s">
        <v>61</v>
      </c>
      <c r="C9" s="68">
        <v>707859</v>
      </c>
      <c r="D9" s="69">
        <v>761005.23497441458</v>
      </c>
      <c r="E9" s="69">
        <v>750228</v>
      </c>
      <c r="F9" s="69">
        <v>851751</v>
      </c>
      <c r="G9" s="69">
        <v>865367</v>
      </c>
      <c r="H9" s="69">
        <v>897449</v>
      </c>
      <c r="I9" s="69">
        <v>922640</v>
      </c>
      <c r="J9" s="69">
        <v>968344</v>
      </c>
      <c r="K9" s="69">
        <v>994141.4481999221</v>
      </c>
      <c r="L9" s="69">
        <v>1008708.8589826869</v>
      </c>
      <c r="M9" s="69">
        <v>1051922.3988273898</v>
      </c>
      <c r="N9" s="69">
        <v>1090126.9918045166</v>
      </c>
      <c r="O9" s="69">
        <v>1128859.024247844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4"/>
      <c r="FT9" s="4"/>
      <c r="FU9" s="4"/>
    </row>
    <row r="10" spans="1:178" ht="30" x14ac:dyDescent="0.25">
      <c r="A10" s="15">
        <v>1.4</v>
      </c>
      <c r="B10" s="16" t="s">
        <v>62</v>
      </c>
      <c r="C10" s="68">
        <v>51712.863603645703</v>
      </c>
      <c r="D10" s="69">
        <v>60005.789148983145</v>
      </c>
      <c r="E10" s="69">
        <v>82499</v>
      </c>
      <c r="F10" s="69">
        <v>97521</v>
      </c>
      <c r="G10" s="69">
        <v>108009</v>
      </c>
      <c r="H10" s="69">
        <v>126675.86809051779</v>
      </c>
      <c r="I10" s="69">
        <v>133720</v>
      </c>
      <c r="J10" s="69">
        <v>133451</v>
      </c>
      <c r="K10" s="69">
        <v>149806.47753861378</v>
      </c>
      <c r="L10" s="69">
        <v>162535.05521231869</v>
      </c>
      <c r="M10" s="69">
        <v>197310.55681705626</v>
      </c>
      <c r="N10" s="69">
        <v>200699.15829170865</v>
      </c>
      <c r="O10" s="69">
        <v>222943.90513981861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4"/>
      <c r="FT10" s="4"/>
      <c r="FU10" s="4"/>
    </row>
    <row r="11" spans="1:178" ht="30" x14ac:dyDescent="0.25">
      <c r="A11" s="17" t="s">
        <v>31</v>
      </c>
      <c r="B11" s="16" t="s">
        <v>3</v>
      </c>
      <c r="C11" s="68">
        <v>3205</v>
      </c>
      <c r="D11" s="69">
        <v>1742.840535702951</v>
      </c>
      <c r="E11" s="69">
        <v>7461</v>
      </c>
      <c r="F11" s="69">
        <v>7196</v>
      </c>
      <c r="G11" s="69">
        <v>2103</v>
      </c>
      <c r="H11" s="69">
        <v>3125</v>
      </c>
      <c r="I11" s="69">
        <v>9490</v>
      </c>
      <c r="J11" s="69">
        <v>11331</v>
      </c>
      <c r="K11" s="69">
        <v>11123.82</v>
      </c>
      <c r="L11" s="69">
        <v>11441.40653</v>
      </c>
      <c r="M11" s="69">
        <v>12389.67</v>
      </c>
      <c r="N11" s="69">
        <v>13523</v>
      </c>
      <c r="O11" s="69">
        <v>14401.995000000001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4"/>
      <c r="FT11" s="4"/>
      <c r="FU11" s="4"/>
    </row>
    <row r="12" spans="1:178" s="54" customFormat="1" ht="15.75" x14ac:dyDescent="0.25">
      <c r="A12" s="61"/>
      <c r="B12" s="62" t="s">
        <v>28</v>
      </c>
      <c r="C12" s="72">
        <f>C6+C11</f>
        <v>7513447.2142386725</v>
      </c>
      <c r="D12" s="72">
        <f t="shared" ref="D12:N12" si="2">D6+D11</f>
        <v>8024060.018717533</v>
      </c>
      <c r="E12" s="72">
        <f t="shared" si="2"/>
        <v>8696705</v>
      </c>
      <c r="F12" s="72">
        <f t="shared" si="2"/>
        <v>9035362</v>
      </c>
      <c r="G12" s="72">
        <f t="shared" si="2"/>
        <v>9649600</v>
      </c>
      <c r="H12" s="72">
        <f t="shared" si="2"/>
        <v>10760936.868090518</v>
      </c>
      <c r="I12" s="72">
        <f t="shared" si="2"/>
        <v>11915624.774965253</v>
      </c>
      <c r="J12" s="72">
        <f t="shared" si="2"/>
        <v>12916421.019219615</v>
      </c>
      <c r="K12" s="72">
        <f t="shared" si="2"/>
        <v>13480532.062631108</v>
      </c>
      <c r="L12" s="72">
        <f t="shared" si="2"/>
        <v>14065570.889006484</v>
      </c>
      <c r="M12" s="72">
        <f t="shared" si="2"/>
        <v>14532352.625644445</v>
      </c>
      <c r="N12" s="72">
        <f t="shared" si="2"/>
        <v>15388187.150096225</v>
      </c>
      <c r="O12" s="72">
        <f t="shared" ref="O12" si="3">O6+O11</f>
        <v>16399370.924387662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6"/>
      <c r="FT12" s="56"/>
      <c r="FU12" s="56"/>
      <c r="FV12" s="55"/>
    </row>
    <row r="13" spans="1:178" s="14" customFormat="1" ht="15.75" x14ac:dyDescent="0.25">
      <c r="A13" s="12" t="s">
        <v>32</v>
      </c>
      <c r="B13" s="13" t="s">
        <v>4</v>
      </c>
      <c r="C13" s="68">
        <v>2940858</v>
      </c>
      <c r="D13" s="69">
        <v>3233573.0702350764</v>
      </c>
      <c r="E13" s="69">
        <v>3591007</v>
      </c>
      <c r="F13" s="69">
        <v>3561722</v>
      </c>
      <c r="G13" s="69">
        <v>4212168</v>
      </c>
      <c r="H13" s="69">
        <v>4633032</v>
      </c>
      <c r="I13" s="69">
        <v>4956731</v>
      </c>
      <c r="J13" s="69">
        <v>5742970</v>
      </c>
      <c r="K13" s="69">
        <v>5835436</v>
      </c>
      <c r="L13" s="69">
        <v>5954203</v>
      </c>
      <c r="M13" s="69">
        <v>7357452</v>
      </c>
      <c r="N13" s="69">
        <v>7853313</v>
      </c>
      <c r="O13" s="69">
        <v>8465079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4"/>
      <c r="FT13" s="4"/>
      <c r="FU13" s="4"/>
      <c r="FV13" s="5"/>
    </row>
    <row r="14" spans="1:178" ht="60" x14ac:dyDescent="0.25">
      <c r="A14" s="17" t="s">
        <v>33</v>
      </c>
      <c r="B14" s="16" t="s">
        <v>5</v>
      </c>
      <c r="C14" s="68">
        <v>475027</v>
      </c>
      <c r="D14" s="69">
        <v>533672.08970322961</v>
      </c>
      <c r="E14" s="69">
        <v>635433</v>
      </c>
      <c r="F14" s="69">
        <v>801256</v>
      </c>
      <c r="G14" s="69">
        <v>902736</v>
      </c>
      <c r="H14" s="69">
        <v>971529</v>
      </c>
      <c r="I14" s="69">
        <v>1316658</v>
      </c>
      <c r="J14" s="69">
        <v>1148142</v>
      </c>
      <c r="K14" s="69">
        <v>1185069</v>
      </c>
      <c r="L14" s="69">
        <v>1179337</v>
      </c>
      <c r="M14" s="69">
        <v>1272587</v>
      </c>
      <c r="N14" s="69">
        <v>1382080</v>
      </c>
      <c r="O14" s="69">
        <v>1500859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6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6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6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4"/>
      <c r="FT14" s="4"/>
      <c r="FU14" s="4"/>
    </row>
    <row r="15" spans="1:178" ht="15.75" x14ac:dyDescent="0.25">
      <c r="A15" s="17" t="s">
        <v>34</v>
      </c>
      <c r="B15" s="16" t="s">
        <v>6</v>
      </c>
      <c r="C15" s="68">
        <v>1885045</v>
      </c>
      <c r="D15" s="69">
        <v>1946415</v>
      </c>
      <c r="E15" s="69">
        <v>2119407</v>
      </c>
      <c r="F15" s="69">
        <v>2173172</v>
      </c>
      <c r="G15" s="69">
        <v>2158925</v>
      </c>
      <c r="H15" s="69">
        <v>2371297</v>
      </c>
      <c r="I15" s="69">
        <v>2616879</v>
      </c>
      <c r="J15" s="69">
        <v>2923692</v>
      </c>
      <c r="K15" s="69">
        <v>2929476</v>
      </c>
      <c r="L15" s="69">
        <v>2749392</v>
      </c>
      <c r="M15" s="69">
        <v>3575134</v>
      </c>
      <c r="N15" s="69">
        <v>4276865</v>
      </c>
      <c r="O15" s="69">
        <v>4891230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6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6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6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4"/>
      <c r="FT15" s="4"/>
      <c r="FU15" s="4"/>
    </row>
    <row r="16" spans="1:178" s="54" customFormat="1" ht="15.75" x14ac:dyDescent="0.25">
      <c r="A16" s="61"/>
      <c r="B16" s="62" t="s">
        <v>29</v>
      </c>
      <c r="C16" s="72">
        <f>+C13+C14+C15</f>
        <v>5300930</v>
      </c>
      <c r="D16" s="72">
        <f t="shared" ref="D16:H16" si="4">+D13+D14+D15</f>
        <v>5713660.1599383056</v>
      </c>
      <c r="E16" s="72">
        <f t="shared" si="4"/>
        <v>6345847</v>
      </c>
      <c r="F16" s="72">
        <f t="shared" si="4"/>
        <v>6536150</v>
      </c>
      <c r="G16" s="72">
        <f t="shared" si="4"/>
        <v>7273829</v>
      </c>
      <c r="H16" s="72">
        <f t="shared" si="4"/>
        <v>7975858</v>
      </c>
      <c r="I16" s="72">
        <f t="shared" ref="I16:N16" si="5">+I13+I14+I15</f>
        <v>8890268</v>
      </c>
      <c r="J16" s="72">
        <f t="shared" si="5"/>
        <v>9814804</v>
      </c>
      <c r="K16" s="72">
        <f t="shared" si="5"/>
        <v>9949981</v>
      </c>
      <c r="L16" s="72">
        <f t="shared" si="5"/>
        <v>9882932</v>
      </c>
      <c r="M16" s="72">
        <f t="shared" si="5"/>
        <v>12205173</v>
      </c>
      <c r="N16" s="72">
        <f t="shared" si="5"/>
        <v>13512258</v>
      </c>
      <c r="O16" s="72">
        <f t="shared" ref="O16" si="6">+O13+O14+O15</f>
        <v>14857168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48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48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48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6"/>
      <c r="FT16" s="56"/>
      <c r="FU16" s="56"/>
      <c r="FV16" s="55"/>
    </row>
    <row r="17" spans="1:178" s="60" customFormat="1" ht="45" x14ac:dyDescent="0.25">
      <c r="A17" s="58" t="s">
        <v>35</v>
      </c>
      <c r="B17" s="59" t="s">
        <v>7</v>
      </c>
      <c r="C17" s="67">
        <f>C18+C19</f>
        <v>2340552</v>
      </c>
      <c r="D17" s="67">
        <f t="shared" ref="D17:H17" si="7">D18+D19</f>
        <v>2760186</v>
      </c>
      <c r="E17" s="67">
        <f t="shared" si="7"/>
        <v>3092026</v>
      </c>
      <c r="F17" s="67">
        <f t="shared" si="7"/>
        <v>3337319</v>
      </c>
      <c r="G17" s="67">
        <f t="shared" si="7"/>
        <v>3440384</v>
      </c>
      <c r="H17" s="67">
        <f t="shared" si="7"/>
        <v>3776501</v>
      </c>
      <c r="I17" s="67">
        <f t="shared" ref="I17:N17" si="8">I18+I19</f>
        <v>4124668</v>
      </c>
      <c r="J17" s="67">
        <f t="shared" si="8"/>
        <v>4684553</v>
      </c>
      <c r="K17" s="67">
        <f t="shared" si="8"/>
        <v>5073018</v>
      </c>
      <c r="L17" s="67">
        <f t="shared" si="8"/>
        <v>3870218</v>
      </c>
      <c r="M17" s="67">
        <f t="shared" si="8"/>
        <v>4553211</v>
      </c>
      <c r="N17" s="67">
        <f t="shared" si="8"/>
        <v>5321613</v>
      </c>
      <c r="O17" s="67">
        <f t="shared" ref="O17" si="9">O18+O19</f>
        <v>5970816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56"/>
      <c r="FT17" s="56"/>
      <c r="FU17" s="56"/>
      <c r="FV17" s="55"/>
    </row>
    <row r="18" spans="1:178" ht="30" x14ac:dyDescent="0.25">
      <c r="A18" s="15">
        <v>6.1</v>
      </c>
      <c r="B18" s="16" t="s">
        <v>8</v>
      </c>
      <c r="C18" s="68">
        <v>2184771</v>
      </c>
      <c r="D18" s="69">
        <v>2585771</v>
      </c>
      <c r="E18" s="69">
        <v>2912887</v>
      </c>
      <c r="F18" s="69">
        <v>3148082</v>
      </c>
      <c r="G18" s="69">
        <v>3233609</v>
      </c>
      <c r="H18" s="69">
        <v>3527170</v>
      </c>
      <c r="I18" s="69">
        <v>3854943</v>
      </c>
      <c r="J18" s="69">
        <v>4359988</v>
      </c>
      <c r="K18" s="69">
        <v>4741346</v>
      </c>
      <c r="L18" s="69">
        <v>3720219</v>
      </c>
      <c r="M18" s="69">
        <v>4277924</v>
      </c>
      <c r="N18" s="69">
        <v>4958462</v>
      </c>
      <c r="O18" s="69">
        <v>5628192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4"/>
      <c r="FT18" s="4"/>
      <c r="FU18" s="4"/>
    </row>
    <row r="19" spans="1:178" ht="30" x14ac:dyDescent="0.25">
      <c r="A19" s="15">
        <v>6.2</v>
      </c>
      <c r="B19" s="16" t="s">
        <v>9</v>
      </c>
      <c r="C19" s="68">
        <v>155781</v>
      </c>
      <c r="D19" s="69">
        <v>174415</v>
      </c>
      <c r="E19" s="69">
        <v>179139</v>
      </c>
      <c r="F19" s="69">
        <v>189237</v>
      </c>
      <c r="G19" s="69">
        <v>206775</v>
      </c>
      <c r="H19" s="69">
        <v>249331</v>
      </c>
      <c r="I19" s="69">
        <v>269725</v>
      </c>
      <c r="J19" s="69">
        <v>324565</v>
      </c>
      <c r="K19" s="69">
        <v>331672</v>
      </c>
      <c r="L19" s="69">
        <v>149999</v>
      </c>
      <c r="M19" s="69">
        <v>275287</v>
      </c>
      <c r="N19" s="69">
        <v>363151</v>
      </c>
      <c r="O19" s="69">
        <v>342624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4"/>
      <c r="FT19" s="4"/>
      <c r="FU19" s="4"/>
    </row>
    <row r="20" spans="1:178" s="60" customFormat="1" ht="90" x14ac:dyDescent="0.25">
      <c r="A20" s="63" t="s">
        <v>36</v>
      </c>
      <c r="B20" s="64" t="s">
        <v>10</v>
      </c>
      <c r="C20" s="67">
        <f>SUM(C21:C27)</f>
        <v>1085431</v>
      </c>
      <c r="D20" s="67">
        <f t="shared" ref="D20:N20" si="10">SUM(D21:D27)</f>
        <v>1274241.9148573526</v>
      </c>
      <c r="E20" s="67">
        <f t="shared" si="10"/>
        <v>1317222</v>
      </c>
      <c r="F20" s="67">
        <f t="shared" si="10"/>
        <v>1440548</v>
      </c>
      <c r="G20" s="67">
        <f t="shared" si="10"/>
        <v>1580883</v>
      </c>
      <c r="H20" s="67">
        <f t="shared" si="10"/>
        <v>1622359</v>
      </c>
      <c r="I20" s="67">
        <f t="shared" si="10"/>
        <v>1662147</v>
      </c>
      <c r="J20" s="67">
        <f t="shared" si="10"/>
        <v>1804920</v>
      </c>
      <c r="K20" s="67">
        <f t="shared" si="10"/>
        <v>1935772</v>
      </c>
      <c r="L20" s="67">
        <f t="shared" si="10"/>
        <v>1608482</v>
      </c>
      <c r="M20" s="67">
        <f t="shared" si="10"/>
        <v>2292387</v>
      </c>
      <c r="N20" s="67">
        <f t="shared" si="10"/>
        <v>2474691</v>
      </c>
      <c r="O20" s="67">
        <f t="shared" ref="O20" si="11">SUM(O21:O27)</f>
        <v>2717426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56"/>
      <c r="FT20" s="56"/>
      <c r="FU20" s="56"/>
      <c r="FV20" s="55"/>
    </row>
    <row r="21" spans="1:178" ht="15.75" x14ac:dyDescent="0.25">
      <c r="A21" s="15">
        <v>7.1</v>
      </c>
      <c r="B21" s="16" t="s">
        <v>11</v>
      </c>
      <c r="C21" s="68">
        <v>120725</v>
      </c>
      <c r="D21" s="69">
        <v>147910.4147572174</v>
      </c>
      <c r="E21" s="69">
        <v>126653</v>
      </c>
      <c r="F21" s="69">
        <v>133334</v>
      </c>
      <c r="G21" s="69">
        <v>138063</v>
      </c>
      <c r="H21" s="69">
        <v>102549</v>
      </c>
      <c r="I21" s="69">
        <v>92111</v>
      </c>
      <c r="J21" s="69">
        <v>71399</v>
      </c>
      <c r="K21" s="69">
        <v>113059</v>
      </c>
      <c r="L21" s="69">
        <v>49147</v>
      </c>
      <c r="M21" s="69">
        <v>90536</v>
      </c>
      <c r="N21" s="69">
        <v>122051</v>
      </c>
      <c r="O21" s="69">
        <v>134336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4"/>
      <c r="FT21" s="4"/>
      <c r="FU21" s="4"/>
    </row>
    <row r="22" spans="1:178" ht="15.75" x14ac:dyDescent="0.25">
      <c r="A22" s="15">
        <v>7.2</v>
      </c>
      <c r="B22" s="16" t="s">
        <v>12</v>
      </c>
      <c r="C22" s="68">
        <v>552098</v>
      </c>
      <c r="D22" s="69">
        <v>627915</v>
      </c>
      <c r="E22" s="69">
        <v>686263</v>
      </c>
      <c r="F22" s="69">
        <v>741279</v>
      </c>
      <c r="G22" s="69">
        <v>770503</v>
      </c>
      <c r="H22" s="69">
        <v>826477</v>
      </c>
      <c r="I22" s="69">
        <v>888186</v>
      </c>
      <c r="J22" s="69">
        <v>1036576</v>
      </c>
      <c r="K22" s="69">
        <v>1018043</v>
      </c>
      <c r="L22" s="69">
        <v>750589</v>
      </c>
      <c r="M22" s="69">
        <v>1244114</v>
      </c>
      <c r="N22" s="69">
        <v>1275124</v>
      </c>
      <c r="O22" s="69">
        <v>1384029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4"/>
      <c r="FT22" s="4"/>
      <c r="FU22" s="4"/>
    </row>
    <row r="23" spans="1:178" ht="15.75" x14ac:dyDescent="0.25">
      <c r="A23" s="15">
        <v>7.3</v>
      </c>
      <c r="B23" s="16" t="s">
        <v>13</v>
      </c>
      <c r="C23" s="68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4"/>
      <c r="FT23" s="4"/>
      <c r="FU23" s="4"/>
    </row>
    <row r="24" spans="1:178" ht="15.75" x14ac:dyDescent="0.25">
      <c r="A24" s="15">
        <v>7.4</v>
      </c>
      <c r="B24" s="16" t="s">
        <v>14</v>
      </c>
      <c r="C24" s="68">
        <v>2177</v>
      </c>
      <c r="D24" s="69">
        <v>4126.4989100000003</v>
      </c>
      <c r="E24" s="69">
        <v>2004</v>
      </c>
      <c r="F24" s="69">
        <v>4336</v>
      </c>
      <c r="G24" s="69">
        <v>9366</v>
      </c>
      <c r="H24" s="69">
        <v>11100</v>
      </c>
      <c r="I24" s="69">
        <v>14444</v>
      </c>
      <c r="J24" s="69">
        <v>6872</v>
      </c>
      <c r="K24" s="69">
        <v>10298</v>
      </c>
      <c r="L24" s="69">
        <v>1085</v>
      </c>
      <c r="M24" s="69">
        <v>585</v>
      </c>
      <c r="N24" s="69">
        <v>4049</v>
      </c>
      <c r="O24" s="69">
        <v>15458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4"/>
      <c r="FT24" s="4"/>
      <c r="FU24" s="4"/>
    </row>
    <row r="25" spans="1:178" ht="45" x14ac:dyDescent="0.25">
      <c r="A25" s="15">
        <v>7.5</v>
      </c>
      <c r="B25" s="16" t="s">
        <v>15</v>
      </c>
      <c r="C25" s="68">
        <v>28394</v>
      </c>
      <c r="D25" s="69">
        <v>32655.861489999999</v>
      </c>
      <c r="E25" s="69">
        <v>35339</v>
      </c>
      <c r="F25" s="69">
        <v>38877</v>
      </c>
      <c r="G25" s="69">
        <v>40542</v>
      </c>
      <c r="H25" s="69">
        <v>59724</v>
      </c>
      <c r="I25" s="69">
        <v>63246</v>
      </c>
      <c r="J25" s="69">
        <v>66505</v>
      </c>
      <c r="K25" s="69">
        <v>73741</v>
      </c>
      <c r="L25" s="69">
        <v>51562</v>
      </c>
      <c r="M25" s="69">
        <v>76252</v>
      </c>
      <c r="N25" s="69">
        <v>88245</v>
      </c>
      <c r="O25" s="69">
        <v>94841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4"/>
      <c r="FT25" s="4"/>
      <c r="FU25" s="4"/>
    </row>
    <row r="26" spans="1:178" ht="15.75" x14ac:dyDescent="0.25">
      <c r="A26" s="15">
        <v>7.6</v>
      </c>
      <c r="B26" s="16" t="s">
        <v>16</v>
      </c>
      <c r="C26" s="68">
        <v>41129</v>
      </c>
      <c r="D26" s="69">
        <v>78915.05447980942</v>
      </c>
      <c r="E26" s="69">
        <v>19052</v>
      </c>
      <c r="F26" s="69">
        <v>19381</v>
      </c>
      <c r="G26" s="69">
        <v>35691</v>
      </c>
      <c r="H26" s="69">
        <v>36939</v>
      </c>
      <c r="I26" s="69">
        <v>54230</v>
      </c>
      <c r="J26" s="69">
        <v>64891</v>
      </c>
      <c r="K26" s="69">
        <v>94439</v>
      </c>
      <c r="L26" s="69">
        <v>87066</v>
      </c>
      <c r="M26" s="69">
        <v>63932</v>
      </c>
      <c r="N26" s="69">
        <v>64766</v>
      </c>
      <c r="O26" s="69">
        <v>67739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4"/>
      <c r="FT26" s="4"/>
      <c r="FU26" s="4"/>
    </row>
    <row r="27" spans="1:178" ht="60" x14ac:dyDescent="0.25">
      <c r="A27" s="15">
        <v>7.7</v>
      </c>
      <c r="B27" s="16" t="s">
        <v>17</v>
      </c>
      <c r="C27" s="68">
        <v>340908</v>
      </c>
      <c r="D27" s="69">
        <v>382719.08522032562</v>
      </c>
      <c r="E27" s="69">
        <v>447911</v>
      </c>
      <c r="F27" s="69">
        <v>503341</v>
      </c>
      <c r="G27" s="69">
        <v>586718</v>
      </c>
      <c r="H27" s="69">
        <v>585570</v>
      </c>
      <c r="I27" s="69">
        <v>549930</v>
      </c>
      <c r="J27" s="69">
        <v>558677</v>
      </c>
      <c r="K27" s="69">
        <v>626192</v>
      </c>
      <c r="L27" s="69">
        <v>669033</v>
      </c>
      <c r="M27" s="69">
        <v>816968</v>
      </c>
      <c r="N27" s="69">
        <v>920456</v>
      </c>
      <c r="O27" s="69">
        <v>1021023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4"/>
      <c r="FT27" s="4"/>
      <c r="FU27" s="4"/>
    </row>
    <row r="28" spans="1:178" ht="30" x14ac:dyDescent="0.25">
      <c r="A28" s="17" t="s">
        <v>37</v>
      </c>
      <c r="B28" s="16" t="s">
        <v>18</v>
      </c>
      <c r="C28" s="68">
        <v>1441182</v>
      </c>
      <c r="D28" s="69">
        <v>1627162.5308618594</v>
      </c>
      <c r="E28" s="69">
        <v>1681386</v>
      </c>
      <c r="F28" s="69">
        <v>1664792</v>
      </c>
      <c r="G28" s="69">
        <v>1854072</v>
      </c>
      <c r="H28" s="69">
        <v>1878439</v>
      </c>
      <c r="I28" s="69">
        <v>2047738</v>
      </c>
      <c r="J28" s="69">
        <v>2159698</v>
      </c>
      <c r="K28" s="69">
        <v>2344112</v>
      </c>
      <c r="L28" s="69">
        <v>2363560</v>
      </c>
      <c r="M28" s="69">
        <v>2568868</v>
      </c>
      <c r="N28" s="69">
        <v>2962341</v>
      </c>
      <c r="O28" s="69">
        <v>3215324.9213999999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4"/>
      <c r="FT28" s="4"/>
      <c r="FU28" s="4"/>
    </row>
    <row r="29" spans="1:178" ht="75" x14ac:dyDescent="0.25">
      <c r="A29" s="17" t="s">
        <v>38</v>
      </c>
      <c r="B29" s="16" t="s">
        <v>19</v>
      </c>
      <c r="C29" s="68">
        <v>1951905</v>
      </c>
      <c r="D29" s="69">
        <v>2191506.4649638617</v>
      </c>
      <c r="E29" s="69">
        <v>2432791</v>
      </c>
      <c r="F29" s="69">
        <v>2633444</v>
      </c>
      <c r="G29" s="69">
        <v>2716969</v>
      </c>
      <c r="H29" s="69">
        <v>2971843</v>
      </c>
      <c r="I29" s="69">
        <v>3257971</v>
      </c>
      <c r="J29" s="69">
        <v>3445316</v>
      </c>
      <c r="K29" s="69">
        <v>3568974</v>
      </c>
      <c r="L29" s="69">
        <v>3594022</v>
      </c>
      <c r="M29" s="69">
        <v>4061743</v>
      </c>
      <c r="N29" s="69">
        <v>4649752</v>
      </c>
      <c r="O29" s="69">
        <v>5115372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4"/>
      <c r="FT29" s="4"/>
      <c r="FU29" s="4"/>
    </row>
    <row r="30" spans="1:178" ht="30" x14ac:dyDescent="0.25">
      <c r="A30" s="17" t="s">
        <v>39</v>
      </c>
      <c r="B30" s="16" t="s">
        <v>54</v>
      </c>
      <c r="C30" s="68">
        <v>979511</v>
      </c>
      <c r="D30" s="69">
        <v>1156637</v>
      </c>
      <c r="E30" s="69">
        <v>1205000</v>
      </c>
      <c r="F30" s="69">
        <v>1385901</v>
      </c>
      <c r="G30" s="69">
        <v>1475035</v>
      </c>
      <c r="H30" s="69">
        <v>1637483</v>
      </c>
      <c r="I30" s="69">
        <v>1814268</v>
      </c>
      <c r="J30" s="69">
        <v>1871168</v>
      </c>
      <c r="K30" s="69">
        <v>2004948</v>
      </c>
      <c r="L30" s="69">
        <v>2272040</v>
      </c>
      <c r="M30" s="69">
        <v>2449121</v>
      </c>
      <c r="N30" s="69">
        <v>2880468</v>
      </c>
      <c r="O30" s="69">
        <v>3181607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4"/>
      <c r="FT30" s="4"/>
      <c r="FU30" s="4"/>
    </row>
    <row r="31" spans="1:178" ht="15.75" x14ac:dyDescent="0.25">
      <c r="A31" s="17" t="s">
        <v>40</v>
      </c>
      <c r="B31" s="16" t="s">
        <v>20</v>
      </c>
      <c r="C31" s="68">
        <v>2024337</v>
      </c>
      <c r="D31" s="69">
        <v>2274594.9130474008</v>
      </c>
      <c r="E31" s="69">
        <v>2638036.5662675467</v>
      </c>
      <c r="F31" s="69">
        <v>3008778</v>
      </c>
      <c r="G31" s="69">
        <v>3317104</v>
      </c>
      <c r="H31" s="69">
        <v>3716364</v>
      </c>
      <c r="I31" s="69">
        <v>4150752</v>
      </c>
      <c r="J31" s="69">
        <v>4372715</v>
      </c>
      <c r="K31" s="69">
        <v>4840664</v>
      </c>
      <c r="L31" s="69">
        <v>4277375</v>
      </c>
      <c r="M31" s="69">
        <v>5038280</v>
      </c>
      <c r="N31" s="69">
        <v>5958037</v>
      </c>
      <c r="O31" s="69">
        <v>6518593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4"/>
      <c r="FT31" s="4"/>
      <c r="FU31" s="4"/>
    </row>
    <row r="32" spans="1:178" s="54" customFormat="1" ht="15.75" x14ac:dyDescent="0.25">
      <c r="A32" s="61"/>
      <c r="B32" s="62" t="s">
        <v>30</v>
      </c>
      <c r="C32" s="72">
        <f>C17+C20+C28+C29+C30+C31</f>
        <v>9822918</v>
      </c>
      <c r="D32" s="72">
        <f t="shared" ref="D32:L32" si="12">D17+D20+D28+D29+D30+D31</f>
        <v>11284328.823730474</v>
      </c>
      <c r="E32" s="72">
        <f t="shared" si="12"/>
        <v>12366461.566267546</v>
      </c>
      <c r="F32" s="72">
        <f t="shared" si="12"/>
        <v>13470782</v>
      </c>
      <c r="G32" s="72">
        <f t="shared" si="12"/>
        <v>14384447</v>
      </c>
      <c r="H32" s="72">
        <f t="shared" si="12"/>
        <v>15602989</v>
      </c>
      <c r="I32" s="72">
        <f t="shared" si="12"/>
        <v>17057544</v>
      </c>
      <c r="J32" s="72">
        <f t="shared" si="12"/>
        <v>18338370</v>
      </c>
      <c r="K32" s="72">
        <f t="shared" si="12"/>
        <v>19767488</v>
      </c>
      <c r="L32" s="72">
        <f t="shared" si="12"/>
        <v>17985697</v>
      </c>
      <c r="M32" s="72">
        <f t="shared" ref="M32:N32" si="13">M17+M20+M28+M29+M30+M31</f>
        <v>20963610</v>
      </c>
      <c r="N32" s="72">
        <f t="shared" si="13"/>
        <v>24246902</v>
      </c>
      <c r="O32" s="72">
        <f t="shared" ref="O32" si="14">O17+O20+O28+O29+O30+O31</f>
        <v>26719138.921399999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6"/>
      <c r="FT32" s="56"/>
      <c r="FU32" s="56"/>
      <c r="FV32" s="55"/>
    </row>
    <row r="33" spans="1:178" s="60" customFormat="1" ht="30" x14ac:dyDescent="0.25">
      <c r="A33" s="58" t="s">
        <v>27</v>
      </c>
      <c r="B33" s="59" t="s">
        <v>51</v>
      </c>
      <c r="C33" s="67">
        <f>C6+C11+C13+C14+C15+C17+C20+C28+C29+C30+C31</f>
        <v>22637295.214238673</v>
      </c>
      <c r="D33" s="67">
        <f t="shared" ref="D33:L33" si="15">D6+D11+D13+D14+D15+D17+D20+D28+D29+D30+D31</f>
        <v>25022049.002386309</v>
      </c>
      <c r="E33" s="67">
        <f t="shared" si="15"/>
        <v>27409013.566267546</v>
      </c>
      <c r="F33" s="67">
        <f t="shared" si="15"/>
        <v>29042294</v>
      </c>
      <c r="G33" s="67">
        <f t="shared" si="15"/>
        <v>31307876</v>
      </c>
      <c r="H33" s="67">
        <f t="shared" si="15"/>
        <v>34339783.868090518</v>
      </c>
      <c r="I33" s="67">
        <f t="shared" si="15"/>
        <v>37863436.774965256</v>
      </c>
      <c r="J33" s="67">
        <f t="shared" si="15"/>
        <v>41069595.019219615</v>
      </c>
      <c r="K33" s="67">
        <f t="shared" si="15"/>
        <v>43198001.062631108</v>
      </c>
      <c r="L33" s="67">
        <f t="shared" si="15"/>
        <v>41934199.889006481</v>
      </c>
      <c r="M33" s="67">
        <f t="shared" ref="M33:N33" si="16">M6+M11+M13+M14+M15+M17+M20+M28+M29+M30+M31</f>
        <v>47701135.625644445</v>
      </c>
      <c r="N33" s="67">
        <f t="shared" si="16"/>
        <v>53147347.150096223</v>
      </c>
      <c r="O33" s="67">
        <f t="shared" ref="O33" si="17">O6+O11+O13+O14+O15+O17+O20+O28+O29+O30+O31</f>
        <v>57975677.845787667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56"/>
      <c r="FT33" s="56"/>
      <c r="FU33" s="56"/>
      <c r="FV33" s="55"/>
    </row>
    <row r="34" spans="1:178" s="54" customFormat="1" ht="30" x14ac:dyDescent="0.25">
      <c r="A34" s="65" t="s">
        <v>43</v>
      </c>
      <c r="B34" s="66" t="s">
        <v>25</v>
      </c>
      <c r="C34" s="72">
        <f>GSVA_cur!C34</f>
        <v>2192500</v>
      </c>
      <c r="D34" s="72">
        <f>GSVA_cur!D34</f>
        <v>2726900</v>
      </c>
      <c r="E34" s="72">
        <f>GSVA_cur!E34</f>
        <v>3326918</v>
      </c>
      <c r="F34" s="72">
        <f>GSVA_cur!F34</f>
        <v>3689719</v>
      </c>
      <c r="G34" s="72">
        <f>GSVA_cur!G34</f>
        <v>4619287</v>
      </c>
      <c r="H34" s="72">
        <f>GSVA_cur!H34</f>
        <v>5274318</v>
      </c>
      <c r="I34" s="72">
        <f>GSVA_cur!I34</f>
        <v>5204749</v>
      </c>
      <c r="J34" s="72">
        <f>GSVA_cur!J34</f>
        <v>5673145</v>
      </c>
      <c r="K34" s="72">
        <f>GSVA_cur!K34</f>
        <v>5578218</v>
      </c>
      <c r="L34" s="72">
        <f>GSVA_cur!L34</f>
        <v>6630428</v>
      </c>
      <c r="M34" s="72">
        <f>GSVA_cur!M34</f>
        <v>8310674</v>
      </c>
      <c r="N34" s="72">
        <f>GSVA_cur!N34</f>
        <v>7672118</v>
      </c>
      <c r="O34" s="72">
        <f>GSVA_cur!O34</f>
        <v>8252067.3339999998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5"/>
      <c r="FS34" s="55"/>
      <c r="FT34" s="55"/>
      <c r="FU34" s="55"/>
      <c r="FV34" s="55"/>
    </row>
    <row r="35" spans="1:178" s="54" customFormat="1" ht="30" x14ac:dyDescent="0.25">
      <c r="A35" s="65" t="s">
        <v>44</v>
      </c>
      <c r="B35" s="66" t="s">
        <v>24</v>
      </c>
      <c r="C35" s="72">
        <f>GSVA_cur!C35</f>
        <v>907100</v>
      </c>
      <c r="D35" s="72">
        <f>GSVA_cur!D35</f>
        <v>1037300</v>
      </c>
      <c r="E35" s="72">
        <f>GSVA_cur!E35</f>
        <v>945130</v>
      </c>
      <c r="F35" s="72">
        <f>GSVA_cur!F35</f>
        <v>1057472</v>
      </c>
      <c r="G35" s="72">
        <f>GSVA_cur!G35</f>
        <v>926081</v>
      </c>
      <c r="H35" s="72">
        <f>GSVA_cur!H35</f>
        <v>1194379</v>
      </c>
      <c r="I35" s="72">
        <f>GSVA_cur!I35</f>
        <v>804425</v>
      </c>
      <c r="J35" s="72">
        <f>GSVA_cur!J35</f>
        <v>820988</v>
      </c>
      <c r="K35" s="72">
        <f>GSVA_cur!K35</f>
        <v>884610</v>
      </c>
      <c r="L35" s="72">
        <f>GSVA_cur!L35</f>
        <v>1229042</v>
      </c>
      <c r="M35" s="72">
        <f>GSVA_cur!M35</f>
        <v>1798284</v>
      </c>
      <c r="N35" s="72">
        <f>GSVA_cur!N35</f>
        <v>2218044</v>
      </c>
      <c r="O35" s="72">
        <f>GSVA_cur!O35</f>
        <v>2013641.6964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5"/>
      <c r="FS35" s="55"/>
      <c r="FT35" s="55"/>
      <c r="FU35" s="55"/>
      <c r="FV35" s="55"/>
    </row>
    <row r="36" spans="1:178" s="54" customFormat="1" ht="45" x14ac:dyDescent="0.25">
      <c r="A36" s="65" t="s">
        <v>45</v>
      </c>
      <c r="B36" s="66" t="s">
        <v>63</v>
      </c>
      <c r="C36" s="72">
        <f>C33+C34-C35</f>
        <v>23922695.214238673</v>
      </c>
      <c r="D36" s="72">
        <f t="shared" ref="D36:M36" si="18">D33+D34-D35</f>
        <v>26711649.002386309</v>
      </c>
      <c r="E36" s="72">
        <f t="shared" si="18"/>
        <v>29790801.566267546</v>
      </c>
      <c r="F36" s="72">
        <f t="shared" si="18"/>
        <v>31674541</v>
      </c>
      <c r="G36" s="72">
        <f t="shared" si="18"/>
        <v>35001082</v>
      </c>
      <c r="H36" s="72">
        <f t="shared" si="18"/>
        <v>38419722.868090518</v>
      </c>
      <c r="I36" s="72">
        <f t="shared" si="18"/>
        <v>42263760.774965256</v>
      </c>
      <c r="J36" s="72">
        <f t="shared" si="18"/>
        <v>45921752.019219615</v>
      </c>
      <c r="K36" s="72">
        <f t="shared" si="18"/>
        <v>47891609.062631108</v>
      </c>
      <c r="L36" s="72">
        <f t="shared" si="18"/>
        <v>47335585.889006481</v>
      </c>
      <c r="M36" s="72">
        <f t="shared" si="18"/>
        <v>54213525.625644445</v>
      </c>
      <c r="N36" s="72">
        <f t="shared" ref="N36" si="19">N33+N34-N35</f>
        <v>58601421.150096223</v>
      </c>
      <c r="O36" s="72">
        <f t="shared" ref="O36" si="20">O33+O34-O35</f>
        <v>64214103.483387664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5"/>
      <c r="FS36" s="55"/>
      <c r="FT36" s="55"/>
      <c r="FU36" s="55"/>
      <c r="FV36" s="55"/>
    </row>
    <row r="37" spans="1:178" s="54" customFormat="1" ht="15.75" x14ac:dyDescent="0.25">
      <c r="A37" s="65" t="s">
        <v>46</v>
      </c>
      <c r="B37" s="66" t="s">
        <v>42</v>
      </c>
      <c r="C37" s="72">
        <f>GSVA_cur!C37</f>
        <v>279547</v>
      </c>
      <c r="D37" s="72">
        <f>GSVA_cur!D37</f>
        <v>283207</v>
      </c>
      <c r="E37" s="72">
        <f>GSVA_cur!E37</f>
        <v>286916</v>
      </c>
      <c r="F37" s="72">
        <f>GSVA_cur!F37</f>
        <v>290673</v>
      </c>
      <c r="G37" s="72">
        <f>GSVA_cur!G37</f>
        <v>294479</v>
      </c>
      <c r="H37" s="72">
        <f>GSVA_cur!H37</f>
        <v>298335</v>
      </c>
      <c r="I37" s="72">
        <f>GSVA_cur!I37</f>
        <v>302241</v>
      </c>
      <c r="J37" s="72">
        <f>GSVA_cur!J37</f>
        <v>306199</v>
      </c>
      <c r="K37" s="72">
        <f>GSVA_cur!K37</f>
        <v>310209</v>
      </c>
      <c r="L37" s="72">
        <f>GSVA_cur!L37</f>
        <v>314271</v>
      </c>
      <c r="M37" s="72">
        <f>GSVA_cur!M37</f>
        <v>318386</v>
      </c>
      <c r="N37" s="72">
        <f>GSVA_cur!N37</f>
        <v>322556</v>
      </c>
      <c r="O37" s="72">
        <f>GSVA_cur!O37</f>
        <v>326781.48359999998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</row>
    <row r="38" spans="1:178" s="54" customFormat="1" ht="30" x14ac:dyDescent="0.25">
      <c r="A38" s="65" t="s">
        <v>47</v>
      </c>
      <c r="B38" s="66" t="s">
        <v>64</v>
      </c>
      <c r="C38" s="72">
        <f>C36/C37*1000</f>
        <v>85576.64798491371</v>
      </c>
      <c r="D38" s="72">
        <f t="shared" ref="D38:M38" si="21">D36/D37*1000</f>
        <v>94318.463182005769</v>
      </c>
      <c r="E38" s="72">
        <f t="shared" si="21"/>
        <v>103831.09190936563</v>
      </c>
      <c r="F38" s="72">
        <f t="shared" si="21"/>
        <v>108969.67038562233</v>
      </c>
      <c r="G38" s="72">
        <f t="shared" si="21"/>
        <v>118857.65029085266</v>
      </c>
      <c r="H38" s="72">
        <f t="shared" si="21"/>
        <v>128780.47452726137</v>
      </c>
      <c r="I38" s="72">
        <f t="shared" si="21"/>
        <v>139834.63783856345</v>
      </c>
      <c r="J38" s="72">
        <f t="shared" si="21"/>
        <v>149973.55320957815</v>
      </c>
      <c r="K38" s="72">
        <f t="shared" si="21"/>
        <v>154384.9761374786</v>
      </c>
      <c r="L38" s="72">
        <f t="shared" si="21"/>
        <v>150620.27959629262</v>
      </c>
      <c r="M38" s="72">
        <f t="shared" si="21"/>
        <v>170276.09764764921</v>
      </c>
      <c r="N38" s="72">
        <f t="shared" ref="N38" si="22">N36/N37*1000</f>
        <v>181678.28578633236</v>
      </c>
      <c r="O38" s="72">
        <f t="shared" ref="O38" si="23">O36/O37*1000</f>
        <v>196504.71861493093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7"/>
      <c r="BO38" s="57"/>
      <c r="BP38" s="57"/>
      <c r="BQ38" s="57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</row>
    <row r="39" spans="1:178" x14ac:dyDescent="0.25">
      <c r="A39" s="1" t="str">
        <f>[1]GSVA_cur!$A$39</f>
        <v>Source:  Directorate of Economics &amp; Statistics of respective State Governments.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5" max="1048575" man="1"/>
    <brk id="41" max="1048575" man="1"/>
    <brk id="105" max="95" man="1"/>
    <brk id="141" max="1048575" man="1"/>
    <brk id="165" max="1048575" man="1"/>
    <brk id="173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R39"/>
  <sheetViews>
    <sheetView zoomScale="96" zoomScaleNormal="96" zoomScaleSheetLayoutView="100" workbookViewId="0">
      <pane xSplit="2" ySplit="5" topLeftCell="C36" activePane="bottomRight" state="frozen"/>
      <selection activeCell="AL17" sqref="AL17"/>
      <selection pane="topRight" activeCell="AL17" sqref="AL17"/>
      <selection pane="bottomLeft" activeCell="AL17" sqref="AL17"/>
      <selection pane="bottomRight" activeCell="AL17" sqref="AL17"/>
    </sheetView>
  </sheetViews>
  <sheetFormatPr defaultColWidth="8.85546875" defaultRowHeight="15" x14ac:dyDescent="0.25"/>
  <cols>
    <col min="1" max="1" width="11" style="1" customWidth="1"/>
    <col min="2" max="2" width="16.42578125" style="1" customWidth="1"/>
    <col min="3" max="5" width="12.42578125" style="1" customWidth="1"/>
    <col min="6" max="6" width="12.42578125" style="5" customWidth="1"/>
    <col min="7" max="15" width="12.42578125" style="4" customWidth="1"/>
    <col min="16" max="37" width="9.140625" style="5" customWidth="1"/>
    <col min="38" max="38" width="12.42578125" style="5" customWidth="1"/>
    <col min="39" max="60" width="9.140625" style="5" customWidth="1"/>
    <col min="61" max="61" width="12.140625" style="5" customWidth="1"/>
    <col min="62" max="65" width="9.140625" style="5" customWidth="1"/>
    <col min="66" max="70" width="9.140625" style="5" hidden="1" customWidth="1"/>
    <col min="71" max="71" width="9.140625" style="5" customWidth="1"/>
    <col min="72" max="76" width="9.140625" style="5" hidden="1" customWidth="1"/>
    <col min="77" max="77" width="9.140625" style="5" customWidth="1"/>
    <col min="78" max="82" width="9.140625" style="5" hidden="1" customWidth="1"/>
    <col min="83" max="83" width="9.140625" style="5" customWidth="1"/>
    <col min="84" max="88" width="9.140625" style="5" hidden="1" customWidth="1"/>
    <col min="89" max="89" width="9.140625" style="5" customWidth="1"/>
    <col min="90" max="94" width="9.140625" style="5" hidden="1" customWidth="1"/>
    <col min="95" max="95" width="9.140625" style="4" customWidth="1"/>
    <col min="96" max="100" width="9.140625" style="4" hidden="1" customWidth="1"/>
    <col min="101" max="101" width="9.140625" style="4" customWidth="1"/>
    <col min="102" max="106" width="9.140625" style="4" hidden="1" customWidth="1"/>
    <col min="107" max="107" width="9.140625" style="4" customWidth="1"/>
    <col min="108" max="112" width="9.140625" style="4" hidden="1" customWidth="1"/>
    <col min="113" max="113" width="9.140625" style="4" customWidth="1"/>
    <col min="114" max="143" width="9.140625" style="5" customWidth="1"/>
    <col min="144" max="144" width="9.140625" style="5" hidden="1" customWidth="1"/>
    <col min="145" max="152" width="9.140625" style="5" customWidth="1"/>
    <col min="153" max="153" width="9.140625" style="5" hidden="1" customWidth="1"/>
    <col min="154" max="158" width="9.140625" style="5" customWidth="1"/>
    <col min="159" max="159" width="9.140625" style="5" hidden="1" customWidth="1"/>
    <col min="160" max="169" width="9.140625" style="5" customWidth="1"/>
    <col min="170" max="173" width="8.85546875" style="5"/>
    <col min="174" max="174" width="12.7109375" style="5" bestFit="1" customWidth="1"/>
    <col min="175" max="16384" width="8.85546875" style="1"/>
  </cols>
  <sheetData>
    <row r="1" spans="1:174" x14ac:dyDescent="0.25">
      <c r="A1" s="1" t="s">
        <v>53</v>
      </c>
      <c r="B1" s="1" t="s">
        <v>76</v>
      </c>
    </row>
    <row r="2" spans="1:174" ht="15.75" x14ac:dyDescent="0.25">
      <c r="A2" s="9" t="s">
        <v>52</v>
      </c>
      <c r="I2" s="4" t="str">
        <f>[1]GSVA_cur!$I$3</f>
        <v>As on 01.08.2024</v>
      </c>
    </row>
    <row r="3" spans="1:174" ht="15.75" x14ac:dyDescent="0.25">
      <c r="A3" s="9"/>
    </row>
    <row r="4" spans="1:174" ht="15.75" x14ac:dyDescent="0.25">
      <c r="A4" s="9"/>
      <c r="E4" s="8"/>
      <c r="F4" s="8" t="s">
        <v>57</v>
      </c>
    </row>
    <row r="5" spans="1:174" ht="15.75" x14ac:dyDescent="0.25">
      <c r="A5" s="10" t="s">
        <v>0</v>
      </c>
      <c r="B5" s="11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27" t="s">
        <v>75</v>
      </c>
      <c r="H5" s="27" t="s">
        <v>77</v>
      </c>
      <c r="I5" s="27" t="s">
        <v>78</v>
      </c>
      <c r="J5" s="27" t="s">
        <v>79</v>
      </c>
      <c r="K5" s="27" t="s">
        <v>80</v>
      </c>
      <c r="L5" s="27" t="s">
        <v>81</v>
      </c>
      <c r="M5" s="39" t="s">
        <v>82</v>
      </c>
      <c r="N5" s="39" t="s">
        <v>83</v>
      </c>
      <c r="O5" s="39" t="s">
        <v>84</v>
      </c>
    </row>
    <row r="6" spans="1:174" s="60" customFormat="1" ht="45" x14ac:dyDescent="0.25">
      <c r="A6" s="58" t="s">
        <v>26</v>
      </c>
      <c r="B6" s="59" t="s">
        <v>2</v>
      </c>
      <c r="C6" s="67">
        <f>SUM(C7:C10)</f>
        <v>7510242.2142386725</v>
      </c>
      <c r="D6" s="67">
        <f t="shared" ref="D6:N6" si="0">SUM(D7:D10)</f>
        <v>7561119.3409669818</v>
      </c>
      <c r="E6" s="67">
        <f t="shared" si="0"/>
        <v>7792560</v>
      </c>
      <c r="F6" s="67">
        <f t="shared" si="0"/>
        <v>7487896</v>
      </c>
      <c r="G6" s="67">
        <f t="shared" si="0"/>
        <v>7585069</v>
      </c>
      <c r="H6" s="67">
        <f t="shared" si="0"/>
        <v>8068250.7826141817</v>
      </c>
      <c r="I6" s="67">
        <f t="shared" si="0"/>
        <v>8458333.5660229009</v>
      </c>
      <c r="J6" s="67">
        <f t="shared" si="0"/>
        <v>8639386.0020940825</v>
      </c>
      <c r="K6" s="67">
        <f t="shared" si="0"/>
        <v>8786726.8452345002</v>
      </c>
      <c r="L6" s="67">
        <f t="shared" si="0"/>
        <v>8860534.7239679173</v>
      </c>
      <c r="M6" s="67">
        <f t="shared" si="0"/>
        <v>8947427.3309852425</v>
      </c>
      <c r="N6" s="67">
        <f t="shared" si="0"/>
        <v>9152558.7533630207</v>
      </c>
      <c r="O6" s="67">
        <f t="shared" ref="O6" si="1">SUM(O7:O10)</f>
        <v>9398133.0538278334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56"/>
      <c r="FP6" s="56"/>
      <c r="FQ6" s="56"/>
      <c r="FR6" s="55"/>
    </row>
    <row r="7" spans="1:174" ht="15.75" x14ac:dyDescent="0.25">
      <c r="A7" s="15">
        <v>1.1000000000000001</v>
      </c>
      <c r="B7" s="16" t="s">
        <v>59</v>
      </c>
      <c r="C7" s="68">
        <v>4744201.835293428</v>
      </c>
      <c r="D7" s="69">
        <v>4732731</v>
      </c>
      <c r="E7" s="69">
        <v>4866514</v>
      </c>
      <c r="F7" s="69">
        <v>4495122</v>
      </c>
      <c r="G7" s="69">
        <v>4453609</v>
      </c>
      <c r="H7" s="69">
        <v>4762161</v>
      </c>
      <c r="I7" s="69">
        <v>4923198.8767951606</v>
      </c>
      <c r="J7" s="69">
        <v>4903356.7452384802</v>
      </c>
      <c r="K7" s="69">
        <v>4841581.3746900903</v>
      </c>
      <c r="L7" s="69">
        <v>4902733.6690791398</v>
      </c>
      <c r="M7" s="69">
        <v>4761076</v>
      </c>
      <c r="N7" s="69">
        <v>4862429</v>
      </c>
      <c r="O7" s="69">
        <v>4968619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4"/>
      <c r="FP7" s="4"/>
      <c r="FQ7" s="4"/>
    </row>
    <row r="8" spans="1:174" ht="15.75" x14ac:dyDescent="0.25">
      <c r="A8" s="15">
        <v>1.2</v>
      </c>
      <c r="B8" s="16" t="s">
        <v>60</v>
      </c>
      <c r="C8" s="68">
        <v>2006468.5153415983</v>
      </c>
      <c r="D8" s="69">
        <v>2080668</v>
      </c>
      <c r="E8" s="69">
        <v>2189613</v>
      </c>
      <c r="F8" s="69">
        <v>2253551</v>
      </c>
      <c r="G8" s="69">
        <v>2370736</v>
      </c>
      <c r="H8" s="69">
        <v>2514535</v>
      </c>
      <c r="I8" s="69">
        <v>2713905.3172976961</v>
      </c>
      <c r="J8" s="69">
        <v>2897911.2568556028</v>
      </c>
      <c r="K8" s="69">
        <v>3084680.6100613112</v>
      </c>
      <c r="L8" s="69">
        <v>3084390.1762076402</v>
      </c>
      <c r="M8" s="69">
        <v>3270330</v>
      </c>
      <c r="N8" s="69">
        <v>3360543</v>
      </c>
      <c r="O8" s="69">
        <v>3475816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4"/>
      <c r="FP8" s="4"/>
      <c r="FQ8" s="4"/>
    </row>
    <row r="9" spans="1:174" ht="30" x14ac:dyDescent="0.25">
      <c r="A9" s="15">
        <v>1.3</v>
      </c>
      <c r="B9" s="16" t="s">
        <v>61</v>
      </c>
      <c r="C9" s="68">
        <v>707859</v>
      </c>
      <c r="D9" s="69">
        <v>695362</v>
      </c>
      <c r="E9" s="69">
        <v>682516</v>
      </c>
      <c r="F9" s="69">
        <v>679276</v>
      </c>
      <c r="G9" s="69">
        <v>697935</v>
      </c>
      <c r="H9" s="69">
        <v>721937</v>
      </c>
      <c r="I9" s="69">
        <v>748297</v>
      </c>
      <c r="J9" s="69">
        <v>764389</v>
      </c>
      <c r="K9" s="69">
        <v>777725.43616676284</v>
      </c>
      <c r="L9" s="69">
        <v>783930.44322621753</v>
      </c>
      <c r="M9" s="69">
        <v>811408</v>
      </c>
      <c r="N9" s="69">
        <v>826286</v>
      </c>
      <c r="O9" s="69">
        <v>846626.74885661562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4"/>
      <c r="FP9" s="4"/>
      <c r="FQ9" s="4"/>
    </row>
    <row r="10" spans="1:174" ht="30" x14ac:dyDescent="0.25">
      <c r="A10" s="15">
        <v>1.4</v>
      </c>
      <c r="B10" s="16" t="s">
        <v>62</v>
      </c>
      <c r="C10" s="68">
        <v>51712.863603645703</v>
      </c>
      <c r="D10" s="69">
        <v>52358.340966981486</v>
      </c>
      <c r="E10" s="69">
        <v>53917</v>
      </c>
      <c r="F10" s="69">
        <v>59947</v>
      </c>
      <c r="G10" s="69">
        <v>62789</v>
      </c>
      <c r="H10" s="69">
        <v>69617.782614181997</v>
      </c>
      <c r="I10" s="69">
        <v>72932.371930043737</v>
      </c>
      <c r="J10" s="69">
        <v>73729</v>
      </c>
      <c r="K10" s="69">
        <v>82739.42431633595</v>
      </c>
      <c r="L10" s="69">
        <v>89480.435454919469</v>
      </c>
      <c r="M10" s="69">
        <v>104613.33098524206</v>
      </c>
      <c r="N10" s="69">
        <v>103300.75336301993</v>
      </c>
      <c r="O10" s="69">
        <v>107071.30497121786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4"/>
      <c r="FP10" s="4"/>
      <c r="FQ10" s="4"/>
    </row>
    <row r="11" spans="1:174" ht="30" x14ac:dyDescent="0.25">
      <c r="A11" s="17" t="s">
        <v>31</v>
      </c>
      <c r="B11" s="16" t="s">
        <v>3</v>
      </c>
      <c r="C11" s="68">
        <v>3205</v>
      </c>
      <c r="D11" s="69">
        <v>1688.8959842646325</v>
      </c>
      <c r="E11" s="69">
        <v>6504</v>
      </c>
      <c r="F11" s="69">
        <v>6359</v>
      </c>
      <c r="G11" s="69">
        <v>2954</v>
      </c>
      <c r="H11" s="69">
        <v>3836</v>
      </c>
      <c r="I11" s="69">
        <v>3695</v>
      </c>
      <c r="J11" s="69">
        <v>4044.6075900137421</v>
      </c>
      <c r="K11" s="69">
        <v>5354.85</v>
      </c>
      <c r="L11" s="69">
        <v>4859.863875</v>
      </c>
      <c r="M11" s="69">
        <v>4939.8599999999997</v>
      </c>
      <c r="N11" s="69">
        <v>5080</v>
      </c>
      <c r="O11" s="69">
        <v>5153.66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4"/>
      <c r="FP11" s="4"/>
      <c r="FQ11" s="4"/>
    </row>
    <row r="12" spans="1:174" s="54" customFormat="1" ht="15.75" x14ac:dyDescent="0.25">
      <c r="A12" s="61"/>
      <c r="B12" s="62" t="s">
        <v>28</v>
      </c>
      <c r="C12" s="72">
        <f>C6+C11</f>
        <v>7513447.2142386725</v>
      </c>
      <c r="D12" s="72">
        <f t="shared" ref="D12:N12" si="2">D6+D11</f>
        <v>7562808.2369512469</v>
      </c>
      <c r="E12" s="72">
        <f t="shared" si="2"/>
        <v>7799064</v>
      </c>
      <c r="F12" s="72">
        <f t="shared" si="2"/>
        <v>7494255</v>
      </c>
      <c r="G12" s="72">
        <f t="shared" si="2"/>
        <v>7588023</v>
      </c>
      <c r="H12" s="72">
        <f t="shared" si="2"/>
        <v>8072086.7826141817</v>
      </c>
      <c r="I12" s="72">
        <f t="shared" si="2"/>
        <v>8462028.5660229009</v>
      </c>
      <c r="J12" s="72">
        <f t="shared" si="2"/>
        <v>8643430.6096840966</v>
      </c>
      <c r="K12" s="72">
        <f t="shared" si="2"/>
        <v>8792081.6952344999</v>
      </c>
      <c r="L12" s="72">
        <f t="shared" si="2"/>
        <v>8865394.5878429171</v>
      </c>
      <c r="M12" s="72">
        <f t="shared" si="2"/>
        <v>8952367.1909852419</v>
      </c>
      <c r="N12" s="72">
        <f t="shared" si="2"/>
        <v>9157638.7533630207</v>
      </c>
      <c r="O12" s="72">
        <f t="shared" ref="O12" si="3">O6+O11</f>
        <v>9403286.7138278335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6"/>
      <c r="FP12" s="56"/>
      <c r="FQ12" s="56"/>
      <c r="FR12" s="55"/>
    </row>
    <row r="13" spans="1:174" s="14" customFormat="1" ht="15.75" x14ac:dyDescent="0.25">
      <c r="A13" s="12" t="s">
        <v>32</v>
      </c>
      <c r="B13" s="13" t="s">
        <v>4</v>
      </c>
      <c r="C13" s="68">
        <v>2940858</v>
      </c>
      <c r="D13" s="69">
        <v>3092551.6526880166</v>
      </c>
      <c r="E13" s="69">
        <v>3257929</v>
      </c>
      <c r="F13" s="69">
        <v>3493724</v>
      </c>
      <c r="G13" s="69">
        <v>3751196</v>
      </c>
      <c r="H13" s="69">
        <v>4123948</v>
      </c>
      <c r="I13" s="69">
        <v>4385019</v>
      </c>
      <c r="J13" s="69">
        <v>4581177</v>
      </c>
      <c r="K13" s="69">
        <v>4599021</v>
      </c>
      <c r="L13" s="69">
        <v>4420119</v>
      </c>
      <c r="M13" s="69">
        <v>4781273</v>
      </c>
      <c r="N13" s="69">
        <v>5010027</v>
      </c>
      <c r="O13" s="69">
        <v>5369875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4"/>
      <c r="FP13" s="4"/>
      <c r="FQ13" s="4"/>
      <c r="FR13" s="5"/>
    </row>
    <row r="14" spans="1:174" ht="60" x14ac:dyDescent="0.25">
      <c r="A14" s="17" t="s">
        <v>33</v>
      </c>
      <c r="B14" s="16" t="s">
        <v>5</v>
      </c>
      <c r="C14" s="68">
        <v>475027</v>
      </c>
      <c r="D14" s="69">
        <v>490821</v>
      </c>
      <c r="E14" s="69">
        <v>507389</v>
      </c>
      <c r="F14" s="69">
        <v>531931</v>
      </c>
      <c r="G14" s="69">
        <v>662189</v>
      </c>
      <c r="H14" s="69">
        <v>715781</v>
      </c>
      <c r="I14" s="69">
        <v>741985</v>
      </c>
      <c r="J14" s="69">
        <v>762829</v>
      </c>
      <c r="K14" s="69">
        <v>868611</v>
      </c>
      <c r="L14" s="69">
        <v>815984</v>
      </c>
      <c r="M14" s="69">
        <v>877657</v>
      </c>
      <c r="N14" s="69">
        <v>955657</v>
      </c>
      <c r="O14" s="69">
        <v>1048849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6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6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6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4"/>
      <c r="FP14" s="4"/>
      <c r="FQ14" s="4"/>
    </row>
    <row r="15" spans="1:174" ht="15.75" x14ac:dyDescent="0.25">
      <c r="A15" s="17" t="s">
        <v>34</v>
      </c>
      <c r="B15" s="16" t="s">
        <v>6</v>
      </c>
      <c r="C15" s="68">
        <v>1885045</v>
      </c>
      <c r="D15" s="69">
        <v>1838752</v>
      </c>
      <c r="E15" s="69">
        <v>1868970</v>
      </c>
      <c r="F15" s="69">
        <v>1899471</v>
      </c>
      <c r="G15" s="69">
        <v>1944607</v>
      </c>
      <c r="H15" s="69">
        <v>1984357</v>
      </c>
      <c r="I15" s="69">
        <v>2065523</v>
      </c>
      <c r="J15" s="69">
        <v>2211507</v>
      </c>
      <c r="K15" s="69">
        <v>2262983</v>
      </c>
      <c r="L15" s="69">
        <v>2260330</v>
      </c>
      <c r="M15" s="69">
        <v>2474493</v>
      </c>
      <c r="N15" s="69">
        <v>2724058</v>
      </c>
      <c r="O15" s="69">
        <v>2939108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6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6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6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4"/>
      <c r="FP15" s="4"/>
      <c r="FQ15" s="4"/>
    </row>
    <row r="16" spans="1:174" s="54" customFormat="1" ht="15.75" x14ac:dyDescent="0.25">
      <c r="A16" s="61"/>
      <c r="B16" s="62" t="s">
        <v>29</v>
      </c>
      <c r="C16" s="72">
        <f>+C13+C14+C15</f>
        <v>5300930</v>
      </c>
      <c r="D16" s="72">
        <f t="shared" ref="D16:H16" si="4">+D13+D14+D15</f>
        <v>5422124.6526880171</v>
      </c>
      <c r="E16" s="72">
        <f t="shared" si="4"/>
        <v>5634288</v>
      </c>
      <c r="F16" s="72">
        <f t="shared" si="4"/>
        <v>5925126</v>
      </c>
      <c r="G16" s="72">
        <f t="shared" si="4"/>
        <v>6357992</v>
      </c>
      <c r="H16" s="72">
        <f t="shared" si="4"/>
        <v>6824086</v>
      </c>
      <c r="I16" s="72">
        <f t="shared" ref="I16:N16" si="5">+I13+I14+I15</f>
        <v>7192527</v>
      </c>
      <c r="J16" s="72">
        <f t="shared" si="5"/>
        <v>7555513</v>
      </c>
      <c r="K16" s="72">
        <f t="shared" si="5"/>
        <v>7730615</v>
      </c>
      <c r="L16" s="72">
        <f t="shared" si="5"/>
        <v>7496433</v>
      </c>
      <c r="M16" s="72">
        <f t="shared" si="5"/>
        <v>8133423</v>
      </c>
      <c r="N16" s="72">
        <f t="shared" si="5"/>
        <v>8689742</v>
      </c>
      <c r="O16" s="72">
        <f t="shared" ref="O16" si="6">+O13+O14+O15</f>
        <v>9357832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48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48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48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6"/>
      <c r="FP16" s="56"/>
      <c r="FQ16" s="56"/>
      <c r="FR16" s="55"/>
    </row>
    <row r="17" spans="1:174" s="60" customFormat="1" ht="45" x14ac:dyDescent="0.25">
      <c r="A17" s="58" t="s">
        <v>35</v>
      </c>
      <c r="B17" s="59" t="s">
        <v>7</v>
      </c>
      <c r="C17" s="67">
        <f>C18+C19</f>
        <v>2340552</v>
      </c>
      <c r="D17" s="67">
        <f t="shared" ref="D17:H17" si="7">D18+D19</f>
        <v>2538774</v>
      </c>
      <c r="E17" s="67">
        <f t="shared" si="7"/>
        <v>2753696</v>
      </c>
      <c r="F17" s="67">
        <f t="shared" si="7"/>
        <v>2964169</v>
      </c>
      <c r="G17" s="67">
        <f t="shared" si="7"/>
        <v>3135894</v>
      </c>
      <c r="H17" s="67">
        <f t="shared" si="7"/>
        <v>3309222</v>
      </c>
      <c r="I17" s="67">
        <f t="shared" ref="I17:N17" si="8">I18+I19</f>
        <v>3521258</v>
      </c>
      <c r="J17" s="67">
        <f t="shared" si="8"/>
        <v>3732532</v>
      </c>
      <c r="K17" s="67">
        <f t="shared" si="8"/>
        <v>3949853</v>
      </c>
      <c r="L17" s="67">
        <f t="shared" si="8"/>
        <v>3335434</v>
      </c>
      <c r="M17" s="67">
        <f t="shared" si="8"/>
        <v>3630599</v>
      </c>
      <c r="N17" s="67">
        <f t="shared" si="8"/>
        <v>3878203</v>
      </c>
      <c r="O17" s="67">
        <f t="shared" ref="O17" si="9">O18+O19</f>
        <v>4119165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56"/>
      <c r="FP17" s="56"/>
      <c r="FQ17" s="56"/>
      <c r="FR17" s="55"/>
    </row>
    <row r="18" spans="1:174" ht="30" x14ac:dyDescent="0.25">
      <c r="A18" s="15">
        <v>6.1</v>
      </c>
      <c r="B18" s="16" t="s">
        <v>8</v>
      </c>
      <c r="C18" s="68">
        <v>2184771</v>
      </c>
      <c r="D18" s="69">
        <v>2373712</v>
      </c>
      <c r="E18" s="69">
        <v>2591411</v>
      </c>
      <c r="F18" s="69">
        <v>2797430</v>
      </c>
      <c r="G18" s="69">
        <v>2958973</v>
      </c>
      <c r="H18" s="69">
        <v>3116618</v>
      </c>
      <c r="I18" s="69">
        <v>3313385</v>
      </c>
      <c r="J18" s="69">
        <v>3512611</v>
      </c>
      <c r="K18" s="69">
        <v>3709142</v>
      </c>
      <c r="L18" s="69">
        <v>3129176</v>
      </c>
      <c r="M18" s="69">
        <v>3402857</v>
      </c>
      <c r="N18" s="69">
        <v>3630664</v>
      </c>
      <c r="O18" s="69">
        <v>3856839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4"/>
      <c r="FP18" s="4"/>
      <c r="FQ18" s="4"/>
    </row>
    <row r="19" spans="1:174" ht="30" x14ac:dyDescent="0.25">
      <c r="A19" s="15">
        <v>6.2</v>
      </c>
      <c r="B19" s="16" t="s">
        <v>9</v>
      </c>
      <c r="C19" s="68">
        <v>155781</v>
      </c>
      <c r="D19" s="69">
        <v>165062</v>
      </c>
      <c r="E19" s="69">
        <v>162285</v>
      </c>
      <c r="F19" s="69">
        <v>166739</v>
      </c>
      <c r="G19" s="69">
        <v>176921</v>
      </c>
      <c r="H19" s="69">
        <v>192604</v>
      </c>
      <c r="I19" s="69">
        <v>207873</v>
      </c>
      <c r="J19" s="69">
        <v>219921</v>
      </c>
      <c r="K19" s="69">
        <v>240711</v>
      </c>
      <c r="L19" s="69">
        <v>206258</v>
      </c>
      <c r="M19" s="69">
        <v>227742</v>
      </c>
      <c r="N19" s="69">
        <v>247539</v>
      </c>
      <c r="O19" s="69">
        <v>262326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4"/>
      <c r="FP19" s="4"/>
      <c r="FQ19" s="4"/>
    </row>
    <row r="20" spans="1:174" s="60" customFormat="1" ht="90" x14ac:dyDescent="0.25">
      <c r="A20" s="63" t="s">
        <v>36</v>
      </c>
      <c r="B20" s="64" t="s">
        <v>10</v>
      </c>
      <c r="C20" s="67">
        <f>SUM(C21:C27)</f>
        <v>1085431</v>
      </c>
      <c r="D20" s="67">
        <f t="shared" ref="D20:N20" si="10">SUM(D21:D27)</f>
        <v>1209110.455985965</v>
      </c>
      <c r="E20" s="67">
        <f t="shared" si="10"/>
        <v>1182445</v>
      </c>
      <c r="F20" s="67">
        <f t="shared" si="10"/>
        <v>1313685</v>
      </c>
      <c r="G20" s="67">
        <f t="shared" si="10"/>
        <v>1424103</v>
      </c>
      <c r="H20" s="67">
        <f t="shared" si="10"/>
        <v>1491423</v>
      </c>
      <c r="I20" s="67">
        <f t="shared" si="10"/>
        <v>1514801</v>
      </c>
      <c r="J20" s="67">
        <f t="shared" si="10"/>
        <v>1518239</v>
      </c>
      <c r="K20" s="67">
        <f t="shared" si="10"/>
        <v>1520400</v>
      </c>
      <c r="L20" s="67">
        <f t="shared" si="10"/>
        <v>1399132</v>
      </c>
      <c r="M20" s="67">
        <f t="shared" si="10"/>
        <v>1550366</v>
      </c>
      <c r="N20" s="67">
        <f t="shared" si="10"/>
        <v>1682368</v>
      </c>
      <c r="O20" s="67">
        <f t="shared" ref="O20" si="11">SUM(O21:O27)</f>
        <v>1788217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56"/>
      <c r="FP20" s="56"/>
      <c r="FQ20" s="56"/>
      <c r="FR20" s="55"/>
    </row>
    <row r="21" spans="1:174" ht="15.75" x14ac:dyDescent="0.25">
      <c r="A21" s="15">
        <v>7.1</v>
      </c>
      <c r="B21" s="16" t="s">
        <v>11</v>
      </c>
      <c r="C21" s="68">
        <v>120725</v>
      </c>
      <c r="D21" s="69">
        <v>152819.37605538758</v>
      </c>
      <c r="E21" s="69">
        <v>118973</v>
      </c>
      <c r="F21" s="69">
        <v>127708</v>
      </c>
      <c r="G21" s="69">
        <v>125573</v>
      </c>
      <c r="H21" s="69">
        <v>114993</v>
      </c>
      <c r="I21" s="69">
        <v>105148</v>
      </c>
      <c r="J21" s="69">
        <v>106244</v>
      </c>
      <c r="K21" s="69">
        <v>66887</v>
      </c>
      <c r="L21" s="69">
        <v>83109</v>
      </c>
      <c r="M21" s="69">
        <v>88290</v>
      </c>
      <c r="N21" s="69">
        <v>93123</v>
      </c>
      <c r="O21" s="69">
        <v>97779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4"/>
      <c r="FP21" s="4"/>
      <c r="FQ21" s="4"/>
    </row>
    <row r="22" spans="1:174" ht="15.75" x14ac:dyDescent="0.25">
      <c r="A22" s="15">
        <v>7.2</v>
      </c>
      <c r="B22" s="16" t="s">
        <v>12</v>
      </c>
      <c r="C22" s="68">
        <v>552098</v>
      </c>
      <c r="D22" s="69">
        <v>591176</v>
      </c>
      <c r="E22" s="69">
        <v>635630</v>
      </c>
      <c r="F22" s="69">
        <v>679689</v>
      </c>
      <c r="G22" s="69">
        <v>728986</v>
      </c>
      <c r="H22" s="69">
        <v>772318</v>
      </c>
      <c r="I22" s="69">
        <v>820779</v>
      </c>
      <c r="J22" s="69">
        <v>848427</v>
      </c>
      <c r="K22" s="69">
        <v>882429</v>
      </c>
      <c r="L22" s="69">
        <v>753564</v>
      </c>
      <c r="M22" s="69">
        <v>838407</v>
      </c>
      <c r="N22" s="69">
        <v>907875</v>
      </c>
      <c r="O22" s="69">
        <v>965449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4"/>
      <c r="FP22" s="4"/>
      <c r="FQ22" s="4"/>
    </row>
    <row r="23" spans="1:174" ht="15.75" x14ac:dyDescent="0.25">
      <c r="A23" s="15">
        <v>7.3</v>
      </c>
      <c r="B23" s="16" t="s">
        <v>13</v>
      </c>
      <c r="C23" s="68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4"/>
      <c r="FP23" s="4"/>
      <c r="FQ23" s="4"/>
    </row>
    <row r="24" spans="1:174" ht="15.75" x14ac:dyDescent="0.25">
      <c r="A24" s="15">
        <v>7.4</v>
      </c>
      <c r="B24" s="16" t="s">
        <v>14</v>
      </c>
      <c r="C24" s="68">
        <v>2177</v>
      </c>
      <c r="D24" s="69">
        <v>3841</v>
      </c>
      <c r="E24" s="69">
        <v>1571</v>
      </c>
      <c r="F24" s="69">
        <v>7740</v>
      </c>
      <c r="G24" s="69">
        <v>9517</v>
      </c>
      <c r="H24" s="69">
        <v>10210</v>
      </c>
      <c r="I24" s="69">
        <v>11070</v>
      </c>
      <c r="J24" s="69">
        <v>12268</v>
      </c>
      <c r="K24" s="69">
        <v>10319</v>
      </c>
      <c r="L24" s="69">
        <v>8660</v>
      </c>
      <c r="M24" s="69">
        <v>11076</v>
      </c>
      <c r="N24" s="69">
        <v>13528</v>
      </c>
      <c r="O24" s="69">
        <v>14983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4"/>
      <c r="FP24" s="4"/>
      <c r="FQ24" s="4"/>
    </row>
    <row r="25" spans="1:174" ht="45" x14ac:dyDescent="0.25">
      <c r="A25" s="15">
        <v>7.5</v>
      </c>
      <c r="B25" s="16" t="s">
        <v>15</v>
      </c>
      <c r="C25" s="68">
        <v>28394</v>
      </c>
      <c r="D25" s="69">
        <v>30762</v>
      </c>
      <c r="E25" s="69">
        <v>32686</v>
      </c>
      <c r="F25" s="69">
        <v>36527</v>
      </c>
      <c r="G25" s="69">
        <v>39146</v>
      </c>
      <c r="H25" s="69">
        <v>39336</v>
      </c>
      <c r="I25" s="69">
        <v>42255</v>
      </c>
      <c r="J25" s="69">
        <v>43982</v>
      </c>
      <c r="K25" s="69">
        <v>43445</v>
      </c>
      <c r="L25" s="69">
        <v>39714</v>
      </c>
      <c r="M25" s="69">
        <v>42746</v>
      </c>
      <c r="N25" s="69">
        <v>45693</v>
      </c>
      <c r="O25" s="69">
        <v>48749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4"/>
      <c r="FP25" s="4"/>
      <c r="FQ25" s="4"/>
    </row>
    <row r="26" spans="1:174" ht="15.75" x14ac:dyDescent="0.25">
      <c r="A26" s="15">
        <v>7.6</v>
      </c>
      <c r="B26" s="16" t="s">
        <v>16</v>
      </c>
      <c r="C26" s="68">
        <v>41129</v>
      </c>
      <c r="D26" s="69">
        <v>74471</v>
      </c>
      <c r="E26" s="69">
        <v>10236</v>
      </c>
      <c r="F26" s="69">
        <v>19558</v>
      </c>
      <c r="G26" s="69">
        <v>30554</v>
      </c>
      <c r="H26" s="69">
        <v>32125</v>
      </c>
      <c r="I26" s="69">
        <v>34171</v>
      </c>
      <c r="J26" s="69">
        <v>37305</v>
      </c>
      <c r="K26" s="69">
        <v>47862</v>
      </c>
      <c r="L26" s="69">
        <v>44440</v>
      </c>
      <c r="M26" s="69">
        <v>54147</v>
      </c>
      <c r="N26" s="69">
        <v>59066</v>
      </c>
      <c r="O26" s="69">
        <v>63319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4"/>
      <c r="FP26" s="4"/>
      <c r="FQ26" s="4"/>
    </row>
    <row r="27" spans="1:174" ht="60" x14ac:dyDescent="0.25">
      <c r="A27" s="15">
        <v>7.7</v>
      </c>
      <c r="B27" s="16" t="s">
        <v>17</v>
      </c>
      <c r="C27" s="68">
        <v>340908</v>
      </c>
      <c r="D27" s="69">
        <v>356041.07993057749</v>
      </c>
      <c r="E27" s="69">
        <v>383349</v>
      </c>
      <c r="F27" s="69">
        <v>442463</v>
      </c>
      <c r="G27" s="69">
        <v>490327</v>
      </c>
      <c r="H27" s="69">
        <v>522441</v>
      </c>
      <c r="I27" s="69">
        <v>501378</v>
      </c>
      <c r="J27" s="69">
        <v>470013</v>
      </c>
      <c r="K27" s="69">
        <v>469458</v>
      </c>
      <c r="L27" s="69">
        <v>469645</v>
      </c>
      <c r="M27" s="69">
        <v>515700</v>
      </c>
      <c r="N27" s="69">
        <v>563083</v>
      </c>
      <c r="O27" s="69">
        <v>597938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4"/>
      <c r="FP27" s="4"/>
      <c r="FQ27" s="4"/>
    </row>
    <row r="28" spans="1:174" ht="30" x14ac:dyDescent="0.25">
      <c r="A28" s="17" t="s">
        <v>37</v>
      </c>
      <c r="B28" s="16" t="s">
        <v>18</v>
      </c>
      <c r="C28" s="68">
        <v>1441182</v>
      </c>
      <c r="D28" s="69">
        <v>1524619.9426112936</v>
      </c>
      <c r="E28" s="69">
        <v>1578653</v>
      </c>
      <c r="F28" s="69">
        <v>1623882</v>
      </c>
      <c r="G28" s="69">
        <v>1697781</v>
      </c>
      <c r="H28" s="69">
        <v>1762978.4575927397</v>
      </c>
      <c r="I28" s="69">
        <v>1853396</v>
      </c>
      <c r="J28" s="69">
        <v>1955333.4427034378</v>
      </c>
      <c r="K28" s="69">
        <v>2054223.7945836</v>
      </c>
      <c r="L28" s="69">
        <v>2041693.02943664</v>
      </c>
      <c r="M28" s="69">
        <v>2109392.1891088807</v>
      </c>
      <c r="N28" s="69">
        <v>2179336.1408013953</v>
      </c>
      <c r="O28" s="69">
        <v>2249741.4365764908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4"/>
      <c r="FP28" s="4"/>
      <c r="FQ28" s="4"/>
    </row>
    <row r="29" spans="1:174" ht="75" x14ac:dyDescent="0.25">
      <c r="A29" s="17" t="s">
        <v>38</v>
      </c>
      <c r="B29" s="16" t="s">
        <v>19</v>
      </c>
      <c r="C29" s="68">
        <v>1951905</v>
      </c>
      <c r="D29" s="69">
        <v>2091764.1127247682</v>
      </c>
      <c r="E29" s="69">
        <v>2216835</v>
      </c>
      <c r="F29" s="69">
        <v>2379557</v>
      </c>
      <c r="G29" s="69">
        <v>2489984</v>
      </c>
      <c r="H29" s="69">
        <v>2661300</v>
      </c>
      <c r="I29" s="69">
        <v>2844207</v>
      </c>
      <c r="J29" s="69">
        <v>3076666</v>
      </c>
      <c r="K29" s="69">
        <v>3179792</v>
      </c>
      <c r="L29" s="69">
        <v>3170640</v>
      </c>
      <c r="M29" s="69">
        <v>3304645</v>
      </c>
      <c r="N29" s="69">
        <v>3455308</v>
      </c>
      <c r="O29" s="69">
        <v>3684027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4"/>
      <c r="FP29" s="4"/>
      <c r="FQ29" s="4"/>
    </row>
    <row r="30" spans="1:174" ht="30" x14ac:dyDescent="0.25">
      <c r="A30" s="17" t="s">
        <v>39</v>
      </c>
      <c r="B30" s="16" t="s">
        <v>54</v>
      </c>
      <c r="C30" s="68">
        <v>979511</v>
      </c>
      <c r="D30" s="69">
        <v>1078750.7141232067</v>
      </c>
      <c r="E30" s="69">
        <v>1146534</v>
      </c>
      <c r="F30" s="69">
        <v>1242651</v>
      </c>
      <c r="G30" s="69">
        <v>1331875</v>
      </c>
      <c r="H30" s="69">
        <v>1428282</v>
      </c>
      <c r="I30" s="69">
        <v>1563767</v>
      </c>
      <c r="J30" s="69">
        <v>1660600</v>
      </c>
      <c r="K30" s="69">
        <v>1800456</v>
      </c>
      <c r="L30" s="69">
        <v>1908085</v>
      </c>
      <c r="M30" s="69">
        <v>2045636</v>
      </c>
      <c r="N30" s="69">
        <v>2266045</v>
      </c>
      <c r="O30" s="69">
        <v>2389653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4"/>
      <c r="FP30" s="4"/>
      <c r="FQ30" s="4"/>
    </row>
    <row r="31" spans="1:174" ht="15.75" x14ac:dyDescent="0.25">
      <c r="A31" s="17" t="s">
        <v>40</v>
      </c>
      <c r="B31" s="16" t="s">
        <v>20</v>
      </c>
      <c r="C31" s="68">
        <v>2024337</v>
      </c>
      <c r="D31" s="69">
        <v>2211138.5919172927</v>
      </c>
      <c r="E31" s="69">
        <v>2420134</v>
      </c>
      <c r="F31" s="69">
        <v>2701993</v>
      </c>
      <c r="G31" s="69">
        <v>2979514.6616927953</v>
      </c>
      <c r="H31" s="69">
        <v>3241412</v>
      </c>
      <c r="I31" s="69">
        <v>3481757</v>
      </c>
      <c r="J31" s="69">
        <v>3844515.8725336241</v>
      </c>
      <c r="K31" s="69">
        <v>4179406.2935177442</v>
      </c>
      <c r="L31" s="69">
        <v>3835859.0961905858</v>
      </c>
      <c r="M31" s="69">
        <v>3975352.7446521036</v>
      </c>
      <c r="N31" s="69">
        <v>4274299.2710499419</v>
      </c>
      <c r="O31" s="69">
        <v>4602992.8849936826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4"/>
      <c r="FP31" s="4"/>
      <c r="FQ31" s="4"/>
    </row>
    <row r="32" spans="1:174" s="54" customFormat="1" ht="15.75" x14ac:dyDescent="0.25">
      <c r="A32" s="61"/>
      <c r="B32" s="62" t="s">
        <v>30</v>
      </c>
      <c r="C32" s="72">
        <f>C17+C20+C28+C29+C30+C31</f>
        <v>9822918</v>
      </c>
      <c r="D32" s="72">
        <f t="shared" ref="D32:M32" si="12">D17+D20+D28+D29+D30+D31</f>
        <v>10654157.817362526</v>
      </c>
      <c r="E32" s="72">
        <f t="shared" si="12"/>
        <v>11298297</v>
      </c>
      <c r="F32" s="72">
        <f t="shared" si="12"/>
        <v>12225937</v>
      </c>
      <c r="G32" s="72">
        <f t="shared" si="12"/>
        <v>13059151.661692794</v>
      </c>
      <c r="H32" s="72">
        <f t="shared" si="12"/>
        <v>13894617.457592741</v>
      </c>
      <c r="I32" s="72">
        <f t="shared" si="12"/>
        <v>14779186</v>
      </c>
      <c r="J32" s="72">
        <f t="shared" si="12"/>
        <v>15787886.31523706</v>
      </c>
      <c r="K32" s="72">
        <f t="shared" si="12"/>
        <v>16684131.088101344</v>
      </c>
      <c r="L32" s="72">
        <f t="shared" si="12"/>
        <v>15690843.125627227</v>
      </c>
      <c r="M32" s="72">
        <f t="shared" si="12"/>
        <v>16615990.933760984</v>
      </c>
      <c r="N32" s="72">
        <f t="shared" ref="N32" si="13">N17+N20+N28+N29+N30+N31</f>
        <v>17735559.411851339</v>
      </c>
      <c r="O32" s="72">
        <f t="shared" ref="O32" si="14">O17+O20+O28+O29+O30+O31</f>
        <v>18833796.321570173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6"/>
      <c r="FP32" s="56"/>
      <c r="FQ32" s="56"/>
      <c r="FR32" s="55"/>
    </row>
    <row r="33" spans="1:174" s="60" customFormat="1" ht="30" x14ac:dyDescent="0.25">
      <c r="A33" s="58" t="s">
        <v>27</v>
      </c>
      <c r="B33" s="59" t="s">
        <v>51</v>
      </c>
      <c r="C33" s="67">
        <f>C6+C11+C13+C14+C15+C17+C20+C28+C29+C30+C31</f>
        <v>22637295.214238673</v>
      </c>
      <c r="D33" s="67">
        <f t="shared" ref="D33:M33" si="15">D6+D11+D13+D14+D15+D17+D20+D28+D29+D30+D31</f>
        <v>23639090.70700179</v>
      </c>
      <c r="E33" s="67">
        <f t="shared" si="15"/>
        <v>24731649</v>
      </c>
      <c r="F33" s="67">
        <f t="shared" si="15"/>
        <v>25645318</v>
      </c>
      <c r="G33" s="67">
        <f t="shared" si="15"/>
        <v>27005166.661692794</v>
      </c>
      <c r="H33" s="67">
        <f t="shared" si="15"/>
        <v>28790790.240206923</v>
      </c>
      <c r="I33" s="67">
        <f t="shared" si="15"/>
        <v>30433741.566022903</v>
      </c>
      <c r="J33" s="67">
        <f t="shared" si="15"/>
        <v>31986829.924921155</v>
      </c>
      <c r="K33" s="67">
        <f t="shared" si="15"/>
        <v>33206827.783335842</v>
      </c>
      <c r="L33" s="67">
        <f t="shared" si="15"/>
        <v>32052670.713470146</v>
      </c>
      <c r="M33" s="67">
        <f t="shared" si="15"/>
        <v>33701781.124746226</v>
      </c>
      <c r="N33" s="67">
        <f t="shared" ref="N33" si="16">N6+N11+N13+N14+N15+N17+N20+N28+N29+N30+N31</f>
        <v>35582940.16521436</v>
      </c>
      <c r="O33" s="67">
        <f t="shared" ref="O33" si="17">O6+O11+O13+O14+O15+O17+O20+O28+O29+O30+O31</f>
        <v>37594915.035398006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56"/>
      <c r="FP33" s="56"/>
      <c r="FQ33" s="56"/>
      <c r="FR33" s="55"/>
    </row>
    <row r="34" spans="1:174" s="54" customFormat="1" ht="30" x14ac:dyDescent="0.25">
      <c r="A34" s="65" t="s">
        <v>43</v>
      </c>
      <c r="B34" s="66" t="s">
        <v>25</v>
      </c>
      <c r="C34" s="72">
        <f>GSVA_const!C34</f>
        <v>2192500</v>
      </c>
      <c r="D34" s="72">
        <f>GSVA_const!D34</f>
        <v>2488955.8232931728</v>
      </c>
      <c r="E34" s="72">
        <f>GSVA_const!E34</f>
        <v>2810436</v>
      </c>
      <c r="F34" s="72">
        <f>GSVA_const!F34</f>
        <v>2999774</v>
      </c>
      <c r="G34" s="72">
        <f>GSVA_const!G34</f>
        <v>3299751</v>
      </c>
      <c r="H34" s="72">
        <f>GSVA_const!H34</f>
        <v>3612237</v>
      </c>
      <c r="I34" s="72">
        <f>GSVA_const!I34</f>
        <v>3902848</v>
      </c>
      <c r="J34" s="72">
        <f>GSVA_const!J34</f>
        <v>4246304</v>
      </c>
      <c r="K34" s="72">
        <f>GSVA_const!K34</f>
        <v>4440700</v>
      </c>
      <c r="L34" s="72">
        <f>GSVA_const!L34</f>
        <v>4624854</v>
      </c>
      <c r="M34" s="72">
        <f>GSVA_const!M34</f>
        <v>5220465</v>
      </c>
      <c r="N34" s="72">
        <f>GSVA_const!N34</f>
        <v>5651153.3624999998</v>
      </c>
      <c r="O34" s="72">
        <f>GSVA_const!O34</f>
        <v>6191968.7392912498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5"/>
      <c r="FO34" s="55"/>
      <c r="FP34" s="55"/>
      <c r="FQ34" s="55"/>
      <c r="FR34" s="55"/>
    </row>
    <row r="35" spans="1:174" s="54" customFormat="1" ht="30" x14ac:dyDescent="0.25">
      <c r="A35" s="65" t="s">
        <v>44</v>
      </c>
      <c r="B35" s="66" t="s">
        <v>24</v>
      </c>
      <c r="C35" s="72">
        <f>GSVA_const!C35</f>
        <v>907100</v>
      </c>
      <c r="D35" s="72">
        <f>GSVA_const!D35</f>
        <v>946787.14859437756</v>
      </c>
      <c r="E35" s="72">
        <f>GSVA_const!E35</f>
        <v>790564</v>
      </c>
      <c r="F35" s="72">
        <f>GSVA_const!F35</f>
        <v>796632</v>
      </c>
      <c r="G35" s="72">
        <f>GSVA_const!G35</f>
        <v>815432</v>
      </c>
      <c r="H35" s="72">
        <f>GSVA_const!H35</f>
        <v>824728</v>
      </c>
      <c r="I35" s="72">
        <f>GSVA_const!I35</f>
        <v>830911</v>
      </c>
      <c r="J35" s="72">
        <f>GSVA_const!J35</f>
        <v>838887</v>
      </c>
      <c r="K35" s="72">
        <f>GSVA_const!K35</f>
        <v>891715</v>
      </c>
      <c r="L35" s="72">
        <f>GSVA_const!L35</f>
        <v>1157062</v>
      </c>
      <c r="M35" s="72">
        <f>GSVA_const!M35</f>
        <v>1254862</v>
      </c>
      <c r="N35" s="72">
        <f>GSVA_const!N35</f>
        <v>1277700.4883999999</v>
      </c>
      <c r="O35" s="72">
        <f>GSVA_const!O35</f>
        <v>1304532.1986564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5"/>
      <c r="FO35" s="55"/>
      <c r="FP35" s="55"/>
      <c r="FQ35" s="55"/>
      <c r="FR35" s="55"/>
    </row>
    <row r="36" spans="1:174" s="54" customFormat="1" ht="45" x14ac:dyDescent="0.25">
      <c r="A36" s="65" t="s">
        <v>45</v>
      </c>
      <c r="B36" s="66" t="s">
        <v>63</v>
      </c>
      <c r="C36" s="72">
        <f>C33+C34-C35</f>
        <v>23922695.214238673</v>
      </c>
      <c r="D36" s="72">
        <f t="shared" ref="D36:M36" si="18">D33+D34-D35</f>
        <v>25181259.381700583</v>
      </c>
      <c r="E36" s="72">
        <f t="shared" si="18"/>
        <v>26751521</v>
      </c>
      <c r="F36" s="72">
        <f t="shared" si="18"/>
        <v>27848460</v>
      </c>
      <c r="G36" s="72">
        <f t="shared" si="18"/>
        <v>29489485.661692794</v>
      </c>
      <c r="H36" s="72">
        <f t="shared" si="18"/>
        <v>31578299.240206923</v>
      </c>
      <c r="I36" s="72">
        <f t="shared" si="18"/>
        <v>33505678.566022903</v>
      </c>
      <c r="J36" s="72">
        <f t="shared" si="18"/>
        <v>35394246.924921155</v>
      </c>
      <c r="K36" s="72">
        <f t="shared" si="18"/>
        <v>36755812.783335842</v>
      </c>
      <c r="L36" s="72">
        <f t="shared" si="18"/>
        <v>35520462.713470146</v>
      </c>
      <c r="M36" s="72">
        <f t="shared" si="18"/>
        <v>37667384.124746226</v>
      </c>
      <c r="N36" s="72">
        <f t="shared" ref="N36" si="19">N33+N34-N35</f>
        <v>39956393.039314359</v>
      </c>
      <c r="O36" s="72">
        <f t="shared" ref="O36" si="20">O33+O34-O35</f>
        <v>42482351.576032855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5"/>
      <c r="FO36" s="55"/>
      <c r="FP36" s="55"/>
      <c r="FQ36" s="55"/>
      <c r="FR36" s="55"/>
    </row>
    <row r="37" spans="1:174" s="54" customFormat="1" ht="15.75" x14ac:dyDescent="0.25">
      <c r="A37" s="65" t="s">
        <v>46</v>
      </c>
      <c r="B37" s="66" t="s">
        <v>42</v>
      </c>
      <c r="C37" s="72">
        <f>GSVA_cur!C37</f>
        <v>279547</v>
      </c>
      <c r="D37" s="72">
        <f>GSVA_cur!D37</f>
        <v>283207</v>
      </c>
      <c r="E37" s="72">
        <f>GSVA_cur!E37</f>
        <v>286916</v>
      </c>
      <c r="F37" s="72">
        <f>GSVA_cur!F37</f>
        <v>290673</v>
      </c>
      <c r="G37" s="72">
        <f>GSVA_cur!G37</f>
        <v>294479</v>
      </c>
      <c r="H37" s="72">
        <f>GSVA_cur!H37</f>
        <v>298335</v>
      </c>
      <c r="I37" s="72">
        <f>GSVA_cur!I37</f>
        <v>302241</v>
      </c>
      <c r="J37" s="72">
        <f>GSVA_cur!J37</f>
        <v>306199</v>
      </c>
      <c r="K37" s="72">
        <f>GSVA_cur!K37</f>
        <v>310209</v>
      </c>
      <c r="L37" s="72">
        <f>GSVA_cur!L37</f>
        <v>314271</v>
      </c>
      <c r="M37" s="72">
        <f>GSVA_cur!M37</f>
        <v>318386</v>
      </c>
      <c r="N37" s="72">
        <f>GSVA_cur!N37</f>
        <v>322556</v>
      </c>
      <c r="O37" s="72">
        <f>GSVA_cur!O37</f>
        <v>326781.48359999998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</row>
    <row r="38" spans="1:174" s="54" customFormat="1" ht="30" x14ac:dyDescent="0.25">
      <c r="A38" s="65" t="s">
        <v>47</v>
      </c>
      <c r="B38" s="66" t="s">
        <v>64</v>
      </c>
      <c r="C38" s="72">
        <f>C36/C37*1000</f>
        <v>85576.64798491371</v>
      </c>
      <c r="D38" s="72">
        <f t="shared" ref="D38:M38" si="21">D36/D37*1000</f>
        <v>88914.678597988677</v>
      </c>
      <c r="E38" s="72">
        <f t="shared" si="21"/>
        <v>93238.163783128155</v>
      </c>
      <c r="F38" s="72">
        <f t="shared" si="21"/>
        <v>95806.834484111008</v>
      </c>
      <c r="G38" s="72">
        <f t="shared" si="21"/>
        <v>100141.21774962831</v>
      </c>
      <c r="H38" s="72">
        <f t="shared" si="21"/>
        <v>105848.45640037851</v>
      </c>
      <c r="I38" s="72">
        <f t="shared" si="21"/>
        <v>110857.48977148336</v>
      </c>
      <c r="J38" s="72">
        <f t="shared" si="21"/>
        <v>115592.3008400457</v>
      </c>
      <c r="K38" s="72">
        <f t="shared" si="21"/>
        <v>118487.25466809745</v>
      </c>
      <c r="L38" s="72">
        <f t="shared" si="21"/>
        <v>113024.94571077237</v>
      </c>
      <c r="M38" s="72">
        <f t="shared" si="21"/>
        <v>118307.28777253468</v>
      </c>
      <c r="N38" s="72">
        <f t="shared" ref="N38" si="22">N36/N37*1000</f>
        <v>123874.28241705117</v>
      </c>
      <c r="O38" s="72">
        <f t="shared" ref="O38" si="23">O36/O37*1000</f>
        <v>130002.32175955779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5"/>
      <c r="BE38" s="55"/>
      <c r="BF38" s="55"/>
      <c r="BG38" s="55"/>
      <c r="BH38" s="55"/>
      <c r="BI38" s="55"/>
      <c r="BJ38" s="57"/>
      <c r="BK38" s="57"/>
      <c r="BL38" s="57"/>
      <c r="BM38" s="57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</row>
    <row r="39" spans="1:174" x14ac:dyDescent="0.25">
      <c r="A39" s="1" t="str">
        <f>[1]GSVA_cur!$A$39</f>
        <v>Source:  Directorate of Economics &amp; Statistics of respective State Governments.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1" max="1048575" man="1"/>
    <brk id="37" max="1048575" man="1"/>
    <brk id="101" max="95" man="1"/>
    <brk id="137" max="1048575" man="1"/>
    <brk id="161" max="1048575" man="1"/>
    <brk id="169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2024-08-16T06:34:29Z</dcterms:modified>
</cp:coreProperties>
</file>