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B6438266-D959-4309-A1E7-A1484ECB3652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A39" i="1" l="1"/>
  <c r="A39" i="11"/>
  <c r="A39" i="12"/>
  <c r="O6" i="10" l="1"/>
  <c r="O16" i="10"/>
  <c r="O17" i="10"/>
  <c r="O20" i="10"/>
  <c r="O6" i="1"/>
  <c r="O12" i="1" s="1"/>
  <c r="O16" i="1"/>
  <c r="O17" i="1"/>
  <c r="O20" i="1"/>
  <c r="O37" i="1"/>
  <c r="O6" i="11"/>
  <c r="O12" i="11" s="1"/>
  <c r="O16" i="11"/>
  <c r="O17" i="11"/>
  <c r="O20" i="11"/>
  <c r="O34" i="11"/>
  <c r="O35" i="11"/>
  <c r="O37" i="11"/>
  <c r="O6" i="12"/>
  <c r="O16" i="12"/>
  <c r="O17" i="12"/>
  <c r="O20" i="12"/>
  <c r="O34" i="12"/>
  <c r="O35" i="12"/>
  <c r="O37" i="12"/>
  <c r="O33" i="10" l="1"/>
  <c r="O36" i="10" s="1"/>
  <c r="O32" i="12"/>
  <c r="O33" i="12"/>
  <c r="O12" i="12"/>
  <c r="O32" i="11"/>
  <c r="O33" i="11"/>
  <c r="O32" i="1"/>
  <c r="O33" i="1"/>
  <c r="O32" i="10"/>
  <c r="O12" i="10"/>
  <c r="O36" i="12" l="1"/>
  <c r="O36" i="11"/>
  <c r="O36" i="1"/>
  <c r="O38" i="10"/>
  <c r="I2" i="1"/>
  <c r="I2" i="11"/>
  <c r="I2" i="12"/>
  <c r="I2" i="10"/>
  <c r="O38" i="12" l="1"/>
  <c r="O38" i="11"/>
  <c r="O38" i="1"/>
  <c r="N34" i="12" l="1"/>
  <c r="N35" i="12"/>
  <c r="N37" i="12"/>
  <c r="N34" i="11"/>
  <c r="N35" i="11"/>
  <c r="N37" i="11"/>
  <c r="N37" i="1"/>
  <c r="N17" i="1"/>
  <c r="N17" i="11"/>
  <c r="N17" i="12"/>
  <c r="N17" i="10"/>
  <c r="N20" i="1"/>
  <c r="N20" i="11"/>
  <c r="N20" i="12"/>
  <c r="N20" i="10"/>
  <c r="N16" i="1"/>
  <c r="N16" i="11"/>
  <c r="N16" i="12"/>
  <c r="N16" i="10"/>
  <c r="N6" i="1"/>
  <c r="N6" i="11"/>
  <c r="N6" i="12"/>
  <c r="N6" i="10"/>
  <c r="N12" i="10" s="1"/>
  <c r="N12" i="12" l="1"/>
  <c r="N32" i="11"/>
  <c r="N12" i="1"/>
  <c r="N32" i="10"/>
  <c r="N32" i="12"/>
  <c r="N33" i="12"/>
  <c r="N33" i="11"/>
  <c r="N12" i="11"/>
  <c r="N32" i="1"/>
  <c r="N33" i="1"/>
  <c r="N33" i="10"/>
  <c r="D34" i="12"/>
  <c r="E34" i="12"/>
  <c r="F34" i="12"/>
  <c r="G34" i="12"/>
  <c r="H34" i="12"/>
  <c r="I34" i="12"/>
  <c r="J34" i="12"/>
  <c r="K34" i="12"/>
  <c r="L34" i="12"/>
  <c r="M34" i="12"/>
  <c r="D35" i="12"/>
  <c r="E35" i="12"/>
  <c r="F35" i="12"/>
  <c r="G35" i="12"/>
  <c r="H35" i="12"/>
  <c r="I35" i="12"/>
  <c r="J35" i="12"/>
  <c r="K35" i="12"/>
  <c r="L35" i="12"/>
  <c r="M35" i="12"/>
  <c r="D37" i="12"/>
  <c r="E37" i="12"/>
  <c r="F37" i="12"/>
  <c r="G37" i="12"/>
  <c r="H37" i="12"/>
  <c r="I37" i="12"/>
  <c r="J37" i="12"/>
  <c r="K37" i="12"/>
  <c r="L37" i="12"/>
  <c r="M37" i="12"/>
  <c r="D34" i="11"/>
  <c r="E34" i="11"/>
  <c r="F34" i="11"/>
  <c r="G34" i="11"/>
  <c r="H34" i="11"/>
  <c r="I34" i="11"/>
  <c r="J34" i="11"/>
  <c r="K34" i="11"/>
  <c r="L34" i="11"/>
  <c r="M34" i="11"/>
  <c r="D35" i="11"/>
  <c r="E35" i="11"/>
  <c r="F35" i="11"/>
  <c r="G35" i="11"/>
  <c r="H35" i="11"/>
  <c r="I35" i="11"/>
  <c r="J35" i="11"/>
  <c r="K35" i="11"/>
  <c r="L35" i="11"/>
  <c r="M35" i="11"/>
  <c r="D37" i="11"/>
  <c r="E37" i="11"/>
  <c r="F37" i="11"/>
  <c r="G37" i="11"/>
  <c r="H37" i="11"/>
  <c r="I37" i="11"/>
  <c r="J37" i="11"/>
  <c r="K37" i="11"/>
  <c r="L37" i="11"/>
  <c r="M37" i="11"/>
  <c r="M37" i="1"/>
  <c r="D37" i="1"/>
  <c r="E37" i="1"/>
  <c r="F37" i="1"/>
  <c r="G37" i="1"/>
  <c r="H37" i="1"/>
  <c r="I37" i="1"/>
  <c r="J37" i="1"/>
  <c r="K37" i="1"/>
  <c r="L37" i="1"/>
  <c r="N36" i="12" l="1"/>
  <c r="N36" i="11"/>
  <c r="N38" i="11" s="1"/>
  <c r="N36" i="1"/>
  <c r="N36" i="10"/>
  <c r="M20" i="1"/>
  <c r="M20" i="11"/>
  <c r="M20" i="12"/>
  <c r="M20" i="10"/>
  <c r="M16" i="1"/>
  <c r="M17" i="1"/>
  <c r="M16" i="11"/>
  <c r="M17" i="11"/>
  <c r="M16" i="12"/>
  <c r="M17" i="12"/>
  <c r="M16" i="10"/>
  <c r="M17" i="10"/>
  <c r="M6" i="1"/>
  <c r="M6" i="11"/>
  <c r="M6" i="12"/>
  <c r="M6" i="10"/>
  <c r="N38" i="12" l="1"/>
  <c r="M12" i="1"/>
  <c r="N38" i="1"/>
  <c r="N38" i="10"/>
  <c r="M12" i="10"/>
  <c r="M32" i="12"/>
  <c r="M12" i="12"/>
  <c r="M33" i="12"/>
  <c r="M32" i="11"/>
  <c r="M12" i="11"/>
  <c r="M33" i="11"/>
  <c r="M32" i="1"/>
  <c r="M33" i="1"/>
  <c r="M32" i="10"/>
  <c r="M33" i="10"/>
  <c r="M36" i="12" l="1"/>
  <c r="M36" i="11"/>
  <c r="M38" i="11" s="1"/>
  <c r="M36" i="10"/>
  <c r="M36" i="1"/>
  <c r="L20" i="1"/>
  <c r="L20" i="11"/>
  <c r="L20" i="12"/>
  <c r="L20" i="10"/>
  <c r="L16" i="1"/>
  <c r="L17" i="1"/>
  <c r="L16" i="11"/>
  <c r="L17" i="11"/>
  <c r="L16" i="12"/>
  <c r="L17" i="12"/>
  <c r="L16" i="10"/>
  <c r="L17" i="10"/>
  <c r="L6" i="1"/>
  <c r="L6" i="11"/>
  <c r="L6" i="12"/>
  <c r="L6" i="10"/>
  <c r="M38" i="12" l="1"/>
  <c r="L32" i="1"/>
  <c r="M38" i="10"/>
  <c r="L32" i="11"/>
  <c r="M38" i="1"/>
  <c r="L32" i="12"/>
  <c r="L33" i="12"/>
  <c r="L12" i="1"/>
  <c r="L12" i="10"/>
  <c r="L33" i="10"/>
  <c r="L32" i="10"/>
  <c r="L12" i="12"/>
  <c r="L12" i="11"/>
  <c r="L33" i="11"/>
  <c r="L33" i="1"/>
  <c r="J20" i="12"/>
  <c r="K20" i="12"/>
  <c r="C35" i="12"/>
  <c r="C34" i="12"/>
  <c r="C37" i="11"/>
  <c r="C35" i="11"/>
  <c r="C34" i="11"/>
  <c r="L36" i="12" l="1"/>
  <c r="L38" i="12" s="1"/>
  <c r="L36" i="11"/>
  <c r="L38" i="11"/>
  <c r="L36" i="1"/>
  <c r="L36" i="10"/>
  <c r="K20" i="1"/>
  <c r="K20" i="11"/>
  <c r="K20" i="10"/>
  <c r="K17" i="1"/>
  <c r="K17" i="11"/>
  <c r="K17" i="12"/>
  <c r="K32" i="12" s="1"/>
  <c r="K17" i="10"/>
  <c r="K16" i="1"/>
  <c r="K16" i="11"/>
  <c r="K16" i="12"/>
  <c r="K16" i="10"/>
  <c r="K6" i="1"/>
  <c r="K6" i="11"/>
  <c r="K6" i="12"/>
  <c r="K6" i="10"/>
  <c r="K33" i="12" l="1"/>
  <c r="K36" i="12" s="1"/>
  <c r="K38" i="12" s="1"/>
  <c r="L38" i="10"/>
  <c r="K12" i="11"/>
  <c r="K12" i="1"/>
  <c r="L38" i="1"/>
  <c r="K12" i="10"/>
  <c r="K12" i="12"/>
  <c r="K32" i="11"/>
  <c r="K33" i="11"/>
  <c r="K36" i="11" s="1"/>
  <c r="K38" i="11" s="1"/>
  <c r="K32" i="1"/>
  <c r="K33" i="1"/>
  <c r="K32" i="10"/>
  <c r="K33" i="10"/>
  <c r="K36" i="1" l="1"/>
  <c r="K36" i="10"/>
  <c r="J20" i="1"/>
  <c r="J20" i="11"/>
  <c r="J20" i="10"/>
  <c r="J16" i="1"/>
  <c r="J17" i="1"/>
  <c r="J16" i="11"/>
  <c r="J17" i="11"/>
  <c r="J16" i="12"/>
  <c r="J17" i="12"/>
  <c r="J32" i="12" s="1"/>
  <c r="J16" i="10"/>
  <c r="J17" i="10"/>
  <c r="J6" i="1"/>
  <c r="J6" i="11"/>
  <c r="J6" i="12"/>
  <c r="J6" i="10"/>
  <c r="J33" i="12" l="1"/>
  <c r="J36" i="12" s="1"/>
  <c r="J38" i="12" s="1"/>
  <c r="J12" i="10"/>
  <c r="K38" i="1"/>
  <c r="K38" i="10"/>
  <c r="J12" i="12"/>
  <c r="J32" i="11"/>
  <c r="J12" i="1"/>
  <c r="J33" i="10"/>
  <c r="J12" i="11"/>
  <c r="J33" i="11"/>
  <c r="J36" i="11" s="1"/>
  <c r="J38" i="11" s="1"/>
  <c r="J32" i="1"/>
  <c r="J33" i="1"/>
  <c r="J32" i="10"/>
  <c r="I20" i="1"/>
  <c r="I20" i="11"/>
  <c r="I20" i="12"/>
  <c r="I20" i="10"/>
  <c r="I16" i="1"/>
  <c r="I17" i="1"/>
  <c r="I16" i="11"/>
  <c r="I17" i="11"/>
  <c r="I16" i="12"/>
  <c r="I17" i="12"/>
  <c r="I16" i="10"/>
  <c r="I17" i="10"/>
  <c r="I6" i="1"/>
  <c r="I6" i="11"/>
  <c r="I6" i="12"/>
  <c r="I6" i="10"/>
  <c r="I33" i="12" l="1"/>
  <c r="I36" i="12" s="1"/>
  <c r="I38" i="12" s="1"/>
  <c r="I32" i="12"/>
  <c r="I12" i="10"/>
  <c r="I12" i="12"/>
  <c r="J36" i="1"/>
  <c r="J36" i="10"/>
  <c r="I32" i="11"/>
  <c r="I12" i="1"/>
  <c r="I33" i="11"/>
  <c r="I36" i="11" s="1"/>
  <c r="I38" i="11" s="1"/>
  <c r="I32" i="1"/>
  <c r="I32" i="10"/>
  <c r="I33" i="10"/>
  <c r="I33" i="1"/>
  <c r="I12" i="11"/>
  <c r="G20" i="12"/>
  <c r="G16" i="12"/>
  <c r="G17" i="12"/>
  <c r="G6" i="12"/>
  <c r="G20" i="11"/>
  <c r="G16" i="11"/>
  <c r="G17" i="11"/>
  <c r="G6" i="11"/>
  <c r="G20" i="1"/>
  <c r="G17" i="1"/>
  <c r="G16" i="1"/>
  <c r="G6" i="1"/>
  <c r="G20" i="10"/>
  <c r="G17" i="10"/>
  <c r="G16" i="10"/>
  <c r="G6" i="10"/>
  <c r="G33" i="12" l="1"/>
  <c r="G36" i="12" s="1"/>
  <c r="G38" i="12" s="1"/>
  <c r="G32" i="12"/>
  <c r="J38" i="10"/>
  <c r="G12" i="10"/>
  <c r="G12" i="12"/>
  <c r="G12" i="11"/>
  <c r="G32" i="1"/>
  <c r="J38" i="1"/>
  <c r="G12" i="1"/>
  <c r="I36" i="1"/>
  <c r="I36" i="10"/>
  <c r="G32" i="11"/>
  <c r="G33" i="10"/>
  <c r="G33" i="11"/>
  <c r="G36" i="11" s="1"/>
  <c r="G38" i="11" s="1"/>
  <c r="G33" i="1"/>
  <c r="G32" i="10"/>
  <c r="H20" i="1"/>
  <c r="H20" i="11"/>
  <c r="H20" i="12"/>
  <c r="H20" i="10"/>
  <c r="H17" i="1"/>
  <c r="H17" i="11"/>
  <c r="H17" i="12"/>
  <c r="H17" i="10"/>
  <c r="H16" i="1"/>
  <c r="H16" i="11"/>
  <c r="H16" i="12"/>
  <c r="H16" i="10"/>
  <c r="H6" i="1"/>
  <c r="H6" i="11"/>
  <c r="H6" i="12"/>
  <c r="H6" i="10"/>
  <c r="H32" i="12" l="1"/>
  <c r="H33" i="12"/>
  <c r="H36" i="12" s="1"/>
  <c r="H38" i="12" s="1"/>
  <c r="H12" i="10"/>
  <c r="I38" i="10"/>
  <c r="I38" i="1"/>
  <c r="G36" i="1"/>
  <c r="H12" i="1"/>
  <c r="G36" i="10"/>
  <c r="H32" i="11"/>
  <c r="H33" i="1"/>
  <c r="H12" i="12"/>
  <c r="H12" i="11"/>
  <c r="H33" i="11"/>
  <c r="H36" i="11" s="1"/>
  <c r="H38" i="11" s="1"/>
  <c r="H32" i="1"/>
  <c r="H32" i="10"/>
  <c r="H33" i="10"/>
  <c r="G38" i="10" l="1"/>
  <c r="H36" i="1"/>
  <c r="G38" i="1"/>
  <c r="H36" i="10"/>
  <c r="H38" i="1" l="1"/>
  <c r="H38" i="10"/>
  <c r="C37" i="12" l="1"/>
  <c r="C37" i="1"/>
  <c r="F20" i="12" l="1"/>
  <c r="E20" i="12"/>
  <c r="D20" i="12"/>
  <c r="C20" i="12"/>
  <c r="F17" i="12"/>
  <c r="F32" i="12" s="1"/>
  <c r="E17" i="12"/>
  <c r="E32" i="12" s="1"/>
  <c r="D17" i="12"/>
  <c r="C17" i="12"/>
  <c r="F16" i="12"/>
  <c r="E16" i="12"/>
  <c r="D16" i="12"/>
  <c r="C16" i="12"/>
  <c r="F6" i="12"/>
  <c r="E6" i="12"/>
  <c r="D6" i="12"/>
  <c r="C6" i="12"/>
  <c r="F20" i="11"/>
  <c r="E20" i="11"/>
  <c r="D20" i="11"/>
  <c r="C20" i="11"/>
  <c r="F17" i="11"/>
  <c r="E17" i="11"/>
  <c r="D17" i="11"/>
  <c r="C17" i="11"/>
  <c r="F16" i="11"/>
  <c r="E16" i="11"/>
  <c r="D16" i="11"/>
  <c r="C16" i="11"/>
  <c r="F6" i="11"/>
  <c r="E6" i="11"/>
  <c r="D6" i="11"/>
  <c r="C6" i="11"/>
  <c r="F20" i="1"/>
  <c r="E20" i="1"/>
  <c r="D20" i="1"/>
  <c r="C20" i="1"/>
  <c r="F17" i="1"/>
  <c r="E17" i="1"/>
  <c r="D17" i="1"/>
  <c r="C17" i="1"/>
  <c r="F16" i="1"/>
  <c r="E16" i="1"/>
  <c r="D16" i="1"/>
  <c r="C16" i="1"/>
  <c r="F6" i="1"/>
  <c r="E6" i="1"/>
  <c r="D6" i="1"/>
  <c r="C6" i="1"/>
  <c r="F20" i="10"/>
  <c r="F17" i="10"/>
  <c r="F16" i="10"/>
  <c r="F6" i="10"/>
  <c r="E20" i="10"/>
  <c r="D20" i="10"/>
  <c r="C20" i="10"/>
  <c r="E17" i="10"/>
  <c r="D17" i="10"/>
  <c r="C17" i="10"/>
  <c r="E16" i="10"/>
  <c r="D16" i="10"/>
  <c r="C16" i="10"/>
  <c r="E6" i="10"/>
  <c r="D6" i="10"/>
  <c r="C6" i="10"/>
  <c r="E33" i="12" l="1"/>
  <c r="E36" i="12" s="1"/>
  <c r="E38" i="12" s="1"/>
  <c r="F33" i="12"/>
  <c r="F36" i="12" s="1"/>
  <c r="F38" i="12" s="1"/>
  <c r="D33" i="12"/>
  <c r="D36" i="12" s="1"/>
  <c r="D38" i="12" s="1"/>
  <c r="D32" i="12"/>
  <c r="E12" i="10"/>
  <c r="F12" i="10"/>
  <c r="D12" i="10"/>
  <c r="C32" i="12"/>
  <c r="C33" i="12"/>
  <c r="C36" i="12" s="1"/>
  <c r="C12" i="10"/>
  <c r="D33" i="10"/>
  <c r="D33" i="1"/>
  <c r="D32" i="1"/>
  <c r="D33" i="11"/>
  <c r="D36" i="11" s="1"/>
  <c r="D38" i="11" s="1"/>
  <c r="C33" i="11"/>
  <c r="E33" i="1"/>
  <c r="E12" i="11"/>
  <c r="E32" i="11"/>
  <c r="E12" i="12"/>
  <c r="F32" i="1"/>
  <c r="F33" i="11"/>
  <c r="F36" i="11" s="1"/>
  <c r="F38" i="11" s="1"/>
  <c r="F32" i="11"/>
  <c r="F33" i="1"/>
  <c r="F32" i="10"/>
  <c r="C32" i="11"/>
  <c r="D32" i="11"/>
  <c r="C33" i="1"/>
  <c r="C32" i="1"/>
  <c r="E32" i="1"/>
  <c r="F33" i="10"/>
  <c r="C12" i="12"/>
  <c r="D12" i="12"/>
  <c r="F12" i="12"/>
  <c r="C12" i="11"/>
  <c r="D12" i="11"/>
  <c r="E33" i="11"/>
  <c r="E36" i="11" s="1"/>
  <c r="E38" i="11" s="1"/>
  <c r="F12" i="11"/>
  <c r="D12" i="1"/>
  <c r="C12" i="1"/>
  <c r="E12" i="1"/>
  <c r="F12" i="1"/>
  <c r="C33" i="10"/>
  <c r="D32" i="10"/>
  <c r="E32" i="10"/>
  <c r="E33" i="10"/>
  <c r="C32" i="10"/>
  <c r="C36" i="1" l="1"/>
  <c r="E36" i="1"/>
  <c r="C36" i="11"/>
  <c r="D36" i="1"/>
  <c r="F36" i="1"/>
  <c r="C38" i="12"/>
  <c r="E36" i="10"/>
  <c r="F36" i="10"/>
  <c r="D36" i="10"/>
  <c r="C36" i="10"/>
  <c r="F38" i="10" l="1"/>
  <c r="E38" i="10"/>
  <c r="C38" i="10"/>
  <c r="D38" i="10"/>
  <c r="C38" i="1"/>
  <c r="F38" i="1"/>
  <c r="E38" i="1"/>
  <c r="D38" i="1"/>
  <c r="C38" i="11"/>
</calcChain>
</file>

<file path=xl/sharedStrings.xml><?xml version="1.0" encoding="utf-8"?>
<sst xmlns="http://schemas.openxmlformats.org/spreadsheetml/2006/main" count="278" uniqueCount="77">
  <si>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</si>
  <si>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</si>
  <si>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</si>
  <si>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</si>
  <si>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</si>
  <si>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</si>
  <si>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</si>
  <si>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</si>
  <si>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</si>
  <si>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</si>
  <si>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</si>
  <si>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</si>
  <si>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</si>
  <si>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</si>
  <si>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</si>
  <si>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</si>
  <si>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</si>
  <si>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</si>
  <si>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</si>
  <si>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</si>
  <si>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</si>
  <si>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</si>
  <si>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</si>
  <si>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</si>
  <si>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</si>
  <si>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</si>
  <si>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</si>
  <si>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</si>
  <si>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</si>
  <si>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</si>
  <si>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</si>
  <si>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</si>
  <si>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</si>
  <si>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</si>
  <si>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</si>
  <si>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</si>
  <si>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</si>
  <si>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</si>
  <si>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</si>
  <si>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</si>
  <si>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</si>
  <si>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</si>
  <si>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</si>
  <si>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</si>
  <si>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</si>
  <si>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</si>
  <si>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</si>
  <si>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</si>
  <si>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</si>
  <si>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</si>
  <si>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</si>
  <si>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</si>
  <si>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</si>
  <si>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</si>
  <si>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</si>
  <si>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</si>
  <si>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</si>
  <si>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</si>
  <si>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</si>
  <si>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</si>
  <si>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</si>
  <si>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</si>
  <si>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</si>
  <si>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</si>
  <si>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</si>
  <si>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</si>
  <si>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Rajasthan</t>
  </si>
  <si>
    <t>2016-17</t>
  </si>
  <si>
    <t>2017-18</t>
  </si>
  <si>
    <t>2018-19</t>
  </si>
  <si>
    <t>2019-20</t>
  </si>
  <si>
    <t xml:space="preserve"> </t>
  </si>
  <si>
    <t>2020-21</t>
  </si>
  <si>
    <t>2021-22</t>
  </si>
  <si>
    <t>2022-23</t>
  </si>
  <si>
    <t>2023-24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</si>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</sst>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1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1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Protection="1">
      <protection locked="0"/>
    </xf>
    <xf numFmtId="49" fontId="11" fillId="0" borderId="0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49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  <protection locked="0"/>
    </xf>
    <xf numFmtId="49" fontId="12" fillId="0" borderId="0" xfId="0" quotePrefix="1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3" borderId="0" xfId="0" applyFont="1" applyFill="1" applyBorder="1" applyProtection="1">
      <protection locked="0"/>
    </xf>
    <xf numFmtId="0" fontId="7" fillId="3" borderId="0" xfId="0" applyFont="1" applyFill="1" applyBorder="1" applyProtection="1"/>
    <xf numFmtId="1" fontId="7" fillId="3" borderId="0" xfId="0" applyNumberFormat="1" applyFont="1" applyFill="1" applyBorder="1" applyProtection="1"/>
    <xf numFmtId="1" fontId="7" fillId="3" borderId="0" xfId="0" applyNumberFormat="1" applyFont="1" applyFill="1" applyBorder="1" applyProtection="1">
      <protection locked="0"/>
    </xf>
    <xf numFmtId="49" fontId="12" fillId="3" borderId="0" xfId="0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49" fontId="12" fillId="3" borderId="0" xfId="0" applyNumberFormat="1" applyFont="1" applyFill="1" applyBorder="1" applyAlignment="1" applyProtection="1">
      <alignment vertical="center" wrapText="1"/>
      <protection locked="0"/>
    </xf>
    <xf numFmtId="0" fontId="15" fillId="3" borderId="0" xfId="0" applyFont="1" applyFill="1" applyBorder="1" applyAlignment="1" applyProtection="1">
      <alignment horizontal="left" vertical="center" wrapText="1"/>
      <protection locked="0"/>
    </xf>
    <xf numFmtId="49" fontId="14" fillId="3" borderId="0" xfId="0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horizontal="left" vertical="top" wrapText="1"/>
    </xf>
    <xf numFmtId="0" fontId="10" fillId="3" borderId="0" xfId="0" applyFont="1" applyFill="1" applyBorder="1" applyAlignment="1" applyProtection="1">
      <alignment horizontal="left" vertical="center" wrapText="1"/>
    </xf>
    <xf numFmtId="49" fontId="12" fillId="3" borderId="0" xfId="0" quotePrefix="1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vertical="center" wrapText="1"/>
      <protection locked="0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  <row r="39">
          <cell r="A39" t="str">
            <v>Source:  Directorate of Economics &amp; Statistics of respective State Governments.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X39"/>
  <sheetViews>
    <sheetView tabSelected="1" zoomScale="73" zoomScaleNormal="73" zoomScaleSheetLayoutView="100" workbookViewId="0">
      <pane xSplit="2" ySplit="5" topLeftCell="C21" activePane="bottomRight" state="frozen"/>
      <selection activeCell="F14" sqref="F14"/>
      <selection pane="topRight" activeCell="F14" sqref="F14"/>
      <selection pane="bottomLeft" activeCell="F14" sqref="F14"/>
      <selection pane="bottomRight" activeCell="P1" sqref="P1:AZ1048576"/>
    </sheetView>
  </sheetViews>
  <sheetFormatPr defaultColWidth="8.85546875" defaultRowHeight="15" x14ac:dyDescent="0.25"/>
  <cols>
    <col min="1" max="1" width="11" style="2" customWidth="1"/>
    <col min="2" max="2" width="44" style="2" customWidth="1"/>
    <col min="3" max="6" width="10.7109375" style="2" customWidth="1"/>
    <col min="7" max="15" width="11.85546875" style="1" customWidth="1"/>
    <col min="16" max="43" width="9.140625" style="2" customWidth="1"/>
    <col min="44" max="44" width="12.42578125" style="2" customWidth="1"/>
    <col min="45" max="66" width="9.140625" style="2" customWidth="1"/>
    <col min="67" max="67" width="12.140625" style="2" customWidth="1"/>
    <col min="68" max="71" width="9.140625" style="2" customWidth="1"/>
    <col min="72" max="76" width="9.140625" style="2" hidden="1" customWidth="1"/>
    <col min="77" max="77" width="9.140625" style="2" customWidth="1"/>
    <col min="78" max="82" width="9.140625" style="2" hidden="1" customWidth="1"/>
    <col min="83" max="83" width="9.140625" style="2" customWidth="1"/>
    <col min="84" max="88" width="9.140625" style="2" hidden="1" customWidth="1"/>
    <col min="89" max="89" width="9.140625" style="2" customWidth="1"/>
    <col min="90" max="94" width="9.140625" style="2" hidden="1" customWidth="1"/>
    <col min="95" max="95" width="9.140625" style="2" customWidth="1"/>
    <col min="96" max="100" width="9.140625" style="2" hidden="1" customWidth="1"/>
    <col min="101" max="101" width="9.140625" style="1" customWidth="1"/>
    <col min="102" max="106" width="9.140625" style="1" hidden="1" customWidth="1"/>
    <col min="107" max="107" width="9.140625" style="1" customWidth="1"/>
    <col min="108" max="112" width="9.140625" style="1" hidden="1" customWidth="1"/>
    <col min="113" max="113" width="9.140625" style="1" customWidth="1"/>
    <col min="114" max="118" width="9.140625" style="1" hidden="1" customWidth="1"/>
    <col min="119" max="119" width="9.140625" style="1" customWidth="1"/>
    <col min="120" max="149" width="9.140625" style="2" customWidth="1"/>
    <col min="150" max="150" width="9.140625" style="2" hidden="1" customWidth="1"/>
    <col min="151" max="158" width="9.140625" style="2" customWidth="1"/>
    <col min="159" max="159" width="9.140625" style="2" hidden="1" customWidth="1"/>
    <col min="160" max="164" width="9.140625" style="2" customWidth="1"/>
    <col min="165" max="165" width="9.140625" style="2" hidden="1" customWidth="1"/>
    <col min="166" max="175" width="9.140625" style="2" customWidth="1"/>
    <col min="176" max="179" width="8.85546875" style="2"/>
    <col min="180" max="180" width="12.7109375" style="2" bestFit="1" customWidth="1"/>
    <col min="181" max="16384" width="8.85546875" style="2"/>
  </cols>
  <sheetData>
    <row r="1" spans="1:180" ht="21" x14ac:dyDescent="0.35">
      <c r="A1" s="2" t="s">
        <v>53</v>
      </c>
      <c r="B1" s="5" t="s">
        <v>66</v>
      </c>
    </row>
    <row r="2" spans="1:180" ht="15.75" x14ac:dyDescent="0.25">
      <c r="A2" s="6" t="s">
        <v>48</v>
      </c>
      <c r="I2" s="1" t="str">
        <f>[1]GSVA_cur!$I$3</f>
        <v>As on 01.08.2024</v>
      </c>
    </row>
    <row r="3" spans="1:180" ht="15.75" x14ac:dyDescent="0.25">
      <c r="A3" s="6"/>
    </row>
    <row r="4" spans="1:180" ht="15.75" x14ac:dyDescent="0.25">
      <c r="A4" s="6"/>
      <c r="E4" s="7"/>
      <c r="F4" s="7" t="s">
        <v>57</v>
      </c>
    </row>
    <row r="5" spans="1:180" ht="15.75" x14ac:dyDescent="0.25">
      <c r="A5" s="8" t="s">
        <v>0</v>
      </c>
      <c r="B5" s="9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72</v>
      </c>
      <c r="M5" s="1" t="s">
        <v>73</v>
      </c>
      <c r="N5" s="1" t="s">
        <v>74</v>
      </c>
      <c r="O5" s="1" t="s">
        <v>75</v>
      </c>
    </row>
    <row r="6" spans="1:180" s="18" customFormat="1" ht="15.75" x14ac:dyDescent="0.25">
      <c r="A6" s="21" t="s">
        <v>26</v>
      </c>
      <c r="B6" s="22" t="s">
        <v>2</v>
      </c>
      <c r="C6" s="19">
        <f>SUM(C7:C10)</f>
        <v>11910302.5177</v>
      </c>
      <c r="D6" s="19">
        <f t="shared" ref="D6:E6" si="0">SUM(D7:D10)</f>
        <v>13641013.231799999</v>
      </c>
      <c r="E6" s="19">
        <f t="shared" si="0"/>
        <v>14779846.705080001</v>
      </c>
      <c r="F6" s="19">
        <f t="shared" ref="F6:N6" si="1">SUM(F7:F10)</f>
        <v>15306196.508300001</v>
      </c>
      <c r="G6" s="19">
        <f t="shared" si="1"/>
        <v>16770546.6252</v>
      </c>
      <c r="H6" s="19">
        <f t="shared" si="1"/>
        <v>20231863.210700002</v>
      </c>
      <c r="I6" s="19">
        <f t="shared" si="1"/>
        <v>20592005.393399999</v>
      </c>
      <c r="J6" s="19">
        <f t="shared" si="1"/>
        <v>22206135.496799998</v>
      </c>
      <c r="K6" s="19">
        <f t="shared" si="1"/>
        <v>26066444.378457688</v>
      </c>
      <c r="L6" s="19">
        <f t="shared" si="1"/>
        <v>29264378.057024591</v>
      </c>
      <c r="M6" s="19">
        <f t="shared" si="1"/>
        <v>32273855.040878262</v>
      </c>
      <c r="N6" s="19">
        <f t="shared" si="1"/>
        <v>34801084.783240296</v>
      </c>
      <c r="O6" s="19">
        <f t="shared" ref="O6" si="2">SUM(O7:O10)</f>
        <v>38155466.193567298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X6" s="17"/>
    </row>
    <row r="7" spans="1:180" ht="15.75" x14ac:dyDescent="0.25">
      <c r="A7" s="12">
        <v>1.1000000000000001</v>
      </c>
      <c r="B7" s="13" t="s">
        <v>59</v>
      </c>
      <c r="C7" s="4">
        <v>7346941.9774000002</v>
      </c>
      <c r="D7" s="4">
        <v>8389344.2459999993</v>
      </c>
      <c r="E7" s="4">
        <v>8599905.2510800008</v>
      </c>
      <c r="F7" s="4">
        <v>7760667.9560000002</v>
      </c>
      <c r="G7" s="4">
        <v>8205263.7599999998</v>
      </c>
      <c r="H7" s="4">
        <v>10156122.530200001</v>
      </c>
      <c r="I7" s="4">
        <v>9247156.8954000007</v>
      </c>
      <c r="J7" s="4">
        <v>10396611.243999999</v>
      </c>
      <c r="K7" s="4">
        <v>12848770.62987517</v>
      </c>
      <c r="L7" s="4">
        <v>13706573.147639334</v>
      </c>
      <c r="M7" s="4">
        <v>15186904.535538573</v>
      </c>
      <c r="N7" s="4">
        <v>16395482.55960408</v>
      </c>
      <c r="O7" s="4">
        <v>16991546.652031902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1"/>
      <c r="FV7" s="1"/>
      <c r="FW7" s="1"/>
    </row>
    <row r="8" spans="1:180" ht="15.75" x14ac:dyDescent="0.25">
      <c r="A8" s="12">
        <v>1.2</v>
      </c>
      <c r="B8" s="13" t="s">
        <v>60</v>
      </c>
      <c r="C8" s="4">
        <v>3113225.2157999999</v>
      </c>
      <c r="D8" s="4">
        <v>3591762.72</v>
      </c>
      <c r="E8" s="4">
        <v>4150166.7892999998</v>
      </c>
      <c r="F8" s="4">
        <v>5333175.0471999999</v>
      </c>
      <c r="G8" s="4">
        <v>6351373.7951999996</v>
      </c>
      <c r="H8" s="4">
        <v>7562140.0384999998</v>
      </c>
      <c r="I8" s="4">
        <v>8967765.1670999993</v>
      </c>
      <c r="J8" s="4">
        <v>9467380.1429999992</v>
      </c>
      <c r="K8" s="4">
        <v>11011436.171800001</v>
      </c>
      <c r="L8" s="4">
        <v>13367131.352059161</v>
      </c>
      <c r="M8" s="4">
        <v>14777705.130239369</v>
      </c>
      <c r="N8" s="4">
        <v>15926596.240735946</v>
      </c>
      <c r="O8" s="4">
        <v>18534485.805392902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1"/>
      <c r="FV8" s="1"/>
      <c r="FW8" s="1"/>
    </row>
    <row r="9" spans="1:180" ht="15.75" x14ac:dyDescent="0.25">
      <c r="A9" s="12">
        <v>1.3</v>
      </c>
      <c r="B9" s="13" t="s">
        <v>61</v>
      </c>
      <c r="C9" s="4">
        <v>1417029.9469000001</v>
      </c>
      <c r="D9" s="4">
        <v>1622498.007</v>
      </c>
      <c r="E9" s="4">
        <v>1987304.9121000001</v>
      </c>
      <c r="F9" s="4">
        <v>2154317.3092999998</v>
      </c>
      <c r="G9" s="4">
        <v>2160681.3695999999</v>
      </c>
      <c r="H9" s="4">
        <v>2443199.7250000001</v>
      </c>
      <c r="I9" s="4">
        <v>2298640.176</v>
      </c>
      <c r="J9" s="4">
        <v>2255724.7525999998</v>
      </c>
      <c r="K9" s="4">
        <v>2111527.3125325171</v>
      </c>
      <c r="L9" s="4">
        <v>2094035.0903142679</v>
      </c>
      <c r="M9" s="4">
        <v>2202233.9602082008</v>
      </c>
      <c r="N9" s="4">
        <v>2334385.5802948605</v>
      </c>
      <c r="O9" s="4">
        <v>2443301.5142921177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1"/>
      <c r="FV9" s="1"/>
      <c r="FW9" s="1"/>
    </row>
    <row r="10" spans="1:180" ht="15.75" x14ac:dyDescent="0.25">
      <c r="A10" s="12">
        <v>1.4</v>
      </c>
      <c r="B10" s="13" t="s">
        <v>62</v>
      </c>
      <c r="C10" s="4">
        <v>33105.3776</v>
      </c>
      <c r="D10" s="4">
        <v>37408.258800000003</v>
      </c>
      <c r="E10" s="4">
        <v>42469.7526</v>
      </c>
      <c r="F10" s="4">
        <v>58036.195800000001</v>
      </c>
      <c r="G10" s="4">
        <v>53227.700400000002</v>
      </c>
      <c r="H10" s="4">
        <v>70400.917000000001</v>
      </c>
      <c r="I10" s="4">
        <v>78443.154899999994</v>
      </c>
      <c r="J10" s="4">
        <v>86419.357199999999</v>
      </c>
      <c r="K10" s="4">
        <v>94710.264249999993</v>
      </c>
      <c r="L10" s="4">
        <v>96638.467011825895</v>
      </c>
      <c r="M10" s="4">
        <v>107011.41489211727</v>
      </c>
      <c r="N10" s="4">
        <v>144620.40260540636</v>
      </c>
      <c r="O10" s="4">
        <v>186132.22185037166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1"/>
      <c r="FV10" s="1"/>
      <c r="FW10" s="1"/>
    </row>
    <row r="11" spans="1:180" ht="15.75" x14ac:dyDescent="0.25">
      <c r="A11" s="14" t="s">
        <v>31</v>
      </c>
      <c r="B11" s="13" t="s">
        <v>3</v>
      </c>
      <c r="C11" s="4">
        <v>1841530.2822</v>
      </c>
      <c r="D11" s="4">
        <v>3395874.3223999999</v>
      </c>
      <c r="E11" s="4">
        <v>3953972.5776</v>
      </c>
      <c r="F11" s="4">
        <v>4923360.9186000004</v>
      </c>
      <c r="G11" s="4">
        <v>4686623.7652000003</v>
      </c>
      <c r="H11" s="4">
        <v>5095827.7362000002</v>
      </c>
      <c r="I11" s="4">
        <v>5579249.9977038093</v>
      </c>
      <c r="J11" s="4">
        <v>2838166.5050128372</v>
      </c>
      <c r="K11" s="4">
        <v>2698694.3657999998</v>
      </c>
      <c r="L11" s="4">
        <v>3378962.1003360893</v>
      </c>
      <c r="M11" s="4">
        <v>3808601.7188155125</v>
      </c>
      <c r="N11" s="4">
        <v>4320512.7498188326</v>
      </c>
      <c r="O11" s="4">
        <v>4830239.6194131998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1"/>
      <c r="FV11" s="1"/>
      <c r="FW11" s="1"/>
    </row>
    <row r="12" spans="1:180" s="17" customFormat="1" ht="15.75" x14ac:dyDescent="0.25">
      <c r="A12" s="23"/>
      <c r="B12" s="24" t="s">
        <v>28</v>
      </c>
      <c r="C12" s="20">
        <f>C6+C11</f>
        <v>13751832.799899999</v>
      </c>
      <c r="D12" s="20">
        <f t="shared" ref="D12:N12" si="3">D6+D11</f>
        <v>17036887.554200001</v>
      </c>
      <c r="E12" s="20">
        <f t="shared" si="3"/>
        <v>18733819.282680001</v>
      </c>
      <c r="F12" s="20">
        <f t="shared" si="3"/>
        <v>20229557.426899999</v>
      </c>
      <c r="G12" s="20">
        <f t="shared" si="3"/>
        <v>21457170.3904</v>
      </c>
      <c r="H12" s="20">
        <f t="shared" si="3"/>
        <v>25327690.946900003</v>
      </c>
      <c r="I12" s="20">
        <f t="shared" si="3"/>
        <v>26171255.391103808</v>
      </c>
      <c r="J12" s="20">
        <f t="shared" si="3"/>
        <v>25044302.001812834</v>
      </c>
      <c r="K12" s="20">
        <f t="shared" si="3"/>
        <v>28765138.744257689</v>
      </c>
      <c r="L12" s="20">
        <f t="shared" si="3"/>
        <v>32643340.15736068</v>
      </c>
      <c r="M12" s="20">
        <f t="shared" si="3"/>
        <v>36082456.759693772</v>
      </c>
      <c r="N12" s="20">
        <f t="shared" si="3"/>
        <v>39121597.533059128</v>
      </c>
      <c r="O12" s="20">
        <f t="shared" ref="O12" si="4">O6+O11</f>
        <v>42985705.812980495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18"/>
      <c r="FV12" s="18"/>
      <c r="FW12" s="18"/>
    </row>
    <row r="13" spans="1:180" s="1" customFormat="1" ht="15.75" x14ac:dyDescent="0.25">
      <c r="A13" s="10" t="s">
        <v>32</v>
      </c>
      <c r="B13" s="11" t="s">
        <v>4</v>
      </c>
      <c r="C13" s="3">
        <v>6666606.375</v>
      </c>
      <c r="D13" s="3">
        <v>5627437.2422000002</v>
      </c>
      <c r="E13" s="3">
        <v>5338668.9420999996</v>
      </c>
      <c r="F13" s="3">
        <v>6178416.6782999998</v>
      </c>
      <c r="G13" s="3">
        <v>7694489.1058</v>
      </c>
      <c r="H13" s="3">
        <v>7876593.8624</v>
      </c>
      <c r="I13" s="3">
        <v>8241480.8190000001</v>
      </c>
      <c r="J13" s="3">
        <v>9632261.1239999998</v>
      </c>
      <c r="K13" s="3">
        <v>10576667.026802845</v>
      </c>
      <c r="L13" s="3">
        <v>10863454.485581527</v>
      </c>
      <c r="M13" s="3">
        <v>13522895.109334575</v>
      </c>
      <c r="N13" s="3">
        <v>14260233.930461856</v>
      </c>
      <c r="O13" s="3">
        <v>17026726.187972669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X13" s="2"/>
    </row>
    <row r="14" spans="1:180" ht="30" x14ac:dyDescent="0.25">
      <c r="A14" s="14" t="s">
        <v>33</v>
      </c>
      <c r="B14" s="13" t="s">
        <v>5</v>
      </c>
      <c r="C14" s="4">
        <v>763271.21600000001</v>
      </c>
      <c r="D14" s="4">
        <v>1059920.6492000001</v>
      </c>
      <c r="E14" s="4">
        <v>1070927.4574</v>
      </c>
      <c r="F14" s="4">
        <v>1341407.3004999999</v>
      </c>
      <c r="G14" s="4">
        <v>1924045.7135999999</v>
      </c>
      <c r="H14" s="4">
        <v>2348005.355</v>
      </c>
      <c r="I14" s="4">
        <v>2730979.4567999998</v>
      </c>
      <c r="J14" s="4">
        <v>2668639.1046000002</v>
      </c>
      <c r="K14" s="4">
        <v>3120781.44</v>
      </c>
      <c r="L14" s="4">
        <v>3518478.0052956613</v>
      </c>
      <c r="M14" s="4">
        <v>3446823.6302375672</v>
      </c>
      <c r="N14" s="4">
        <v>3736972.9162250576</v>
      </c>
      <c r="O14" s="4">
        <v>4221697.5590773486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3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3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3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1"/>
      <c r="FV14" s="1"/>
      <c r="FW14" s="1"/>
    </row>
    <row r="15" spans="1:180" ht="15.75" x14ac:dyDescent="0.25">
      <c r="A15" s="14" t="s">
        <v>34</v>
      </c>
      <c r="B15" s="13" t="s">
        <v>6</v>
      </c>
      <c r="C15" s="4">
        <v>4359171.2110000001</v>
      </c>
      <c r="D15" s="4">
        <v>4568111.8679999998</v>
      </c>
      <c r="E15" s="4">
        <v>5259336.4665000001</v>
      </c>
      <c r="F15" s="4">
        <v>5634917.9819999998</v>
      </c>
      <c r="G15" s="4">
        <v>5600200.0323999999</v>
      </c>
      <c r="H15" s="4">
        <v>5947297.3222000003</v>
      </c>
      <c r="I15" s="4">
        <v>6471260.5569000002</v>
      </c>
      <c r="J15" s="4">
        <v>7432208.2016000003</v>
      </c>
      <c r="K15" s="4">
        <v>8031339.2375999996</v>
      </c>
      <c r="L15" s="4">
        <v>7968497.2265917957</v>
      </c>
      <c r="M15" s="4">
        <v>10726390.662718361</v>
      </c>
      <c r="N15" s="4">
        <v>12689333.253603734</v>
      </c>
      <c r="O15" s="4">
        <v>14200880.169937566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3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3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3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1"/>
      <c r="FV15" s="1"/>
      <c r="FW15" s="1"/>
    </row>
    <row r="16" spans="1:180" s="17" customFormat="1" ht="15.75" x14ac:dyDescent="0.25">
      <c r="A16" s="23"/>
      <c r="B16" s="24" t="s">
        <v>29</v>
      </c>
      <c r="C16" s="20">
        <f>+C13+C14+C15</f>
        <v>11789048.802000001</v>
      </c>
      <c r="D16" s="20">
        <f t="shared" ref="D16:E16" si="5">+D13+D14+D15</f>
        <v>11255469.759399999</v>
      </c>
      <c r="E16" s="20">
        <f t="shared" si="5"/>
        <v>11668932.866</v>
      </c>
      <c r="F16" s="20">
        <f t="shared" ref="F16:H16" si="6">+F13+F14+F15</f>
        <v>13154741.9608</v>
      </c>
      <c r="G16" s="20">
        <f t="shared" si="6"/>
        <v>15218734.851799998</v>
      </c>
      <c r="H16" s="20">
        <f t="shared" si="6"/>
        <v>16171896.5396</v>
      </c>
      <c r="I16" s="20">
        <f t="shared" ref="I16:K16" si="7">+I13+I14+I15</f>
        <v>17443720.832699999</v>
      </c>
      <c r="J16" s="20">
        <f t="shared" si="7"/>
        <v>19733108.430199999</v>
      </c>
      <c r="K16" s="20">
        <f t="shared" si="7"/>
        <v>21728787.704402845</v>
      </c>
      <c r="L16" s="20">
        <f t="shared" ref="L16:N16" si="8">+L13+L14+L15</f>
        <v>22350429.717468984</v>
      </c>
      <c r="M16" s="20">
        <f t="shared" si="8"/>
        <v>27696109.402290501</v>
      </c>
      <c r="N16" s="20">
        <f t="shared" si="8"/>
        <v>30686540.100290649</v>
      </c>
      <c r="O16" s="20">
        <f t="shared" ref="O16" si="9">+O13+O14+O15</f>
        <v>35449303.916987583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19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19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19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18"/>
      <c r="FV16" s="18"/>
      <c r="FW16" s="18"/>
    </row>
    <row r="17" spans="1:180" s="18" customFormat="1" ht="15.75" x14ac:dyDescent="0.25">
      <c r="A17" s="21" t="s">
        <v>35</v>
      </c>
      <c r="B17" s="22" t="s">
        <v>7</v>
      </c>
      <c r="C17" s="19">
        <f>C18+C19</f>
        <v>4374625.4402999999</v>
      </c>
      <c r="D17" s="19">
        <f t="shared" ref="D17:E17" si="10">D18+D19</f>
        <v>5241568.7870000005</v>
      </c>
      <c r="E17" s="19">
        <f t="shared" si="10"/>
        <v>6103583.9906000001</v>
      </c>
      <c r="F17" s="19">
        <f t="shared" ref="F17:H17" si="11">F18+F19</f>
        <v>6953282</v>
      </c>
      <c r="G17" s="19">
        <f t="shared" si="11"/>
        <v>7709306.7396</v>
      </c>
      <c r="H17" s="19">
        <f t="shared" si="11"/>
        <v>8514879.1040000003</v>
      </c>
      <c r="I17" s="19">
        <f t="shared" ref="I17:K17" si="12">I18+I19</f>
        <v>9866414.1180000007</v>
      </c>
      <c r="J17" s="19">
        <f t="shared" si="12"/>
        <v>11427657.433899999</v>
      </c>
      <c r="K17" s="19">
        <f t="shared" si="12"/>
        <v>12488746.248199999</v>
      </c>
      <c r="L17" s="19">
        <f t="shared" ref="L17:N17" si="13">L18+L19</f>
        <v>10007200.248515015</v>
      </c>
      <c r="M17" s="19">
        <f t="shared" si="13"/>
        <v>12715786.343288317</v>
      </c>
      <c r="N17" s="19">
        <f t="shared" si="13"/>
        <v>15882716.762271937</v>
      </c>
      <c r="O17" s="19">
        <f t="shared" ref="O17" si="14">O18+O19</f>
        <v>18031277.640074052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X17" s="17"/>
    </row>
    <row r="18" spans="1:180" ht="15.75" x14ac:dyDescent="0.25">
      <c r="A18" s="12">
        <v>6.1</v>
      </c>
      <c r="B18" s="13" t="s">
        <v>8</v>
      </c>
      <c r="C18" s="3">
        <v>4099131.5024000001</v>
      </c>
      <c r="D18" s="4">
        <v>4943648.2235000003</v>
      </c>
      <c r="E18" s="4">
        <v>5778575.2680000002</v>
      </c>
      <c r="F18" s="3">
        <v>6612085</v>
      </c>
      <c r="G18" s="4">
        <v>7342482.324</v>
      </c>
      <c r="H18" s="4">
        <v>8105279.7539999997</v>
      </c>
      <c r="I18" s="4">
        <v>9411126.2850000001</v>
      </c>
      <c r="J18" s="4">
        <v>10899468.313899999</v>
      </c>
      <c r="K18" s="4">
        <v>11937376.944</v>
      </c>
      <c r="L18" s="4">
        <v>9744712.0891466588</v>
      </c>
      <c r="M18" s="4">
        <v>12291324.928096099</v>
      </c>
      <c r="N18" s="4">
        <v>14980091.104507912</v>
      </c>
      <c r="O18" s="4">
        <v>16853351.228609398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1"/>
      <c r="FV18" s="1"/>
      <c r="FW18" s="1"/>
    </row>
    <row r="19" spans="1:180" ht="15.75" x14ac:dyDescent="0.25">
      <c r="A19" s="12">
        <v>6.2</v>
      </c>
      <c r="B19" s="13" t="s">
        <v>9</v>
      </c>
      <c r="C19" s="3">
        <v>275493.93790000002</v>
      </c>
      <c r="D19" s="3">
        <v>297920.56349999999</v>
      </c>
      <c r="E19" s="3">
        <v>325008.72259999998</v>
      </c>
      <c r="F19" s="3">
        <v>341197</v>
      </c>
      <c r="G19" s="3">
        <v>366824.41560000001</v>
      </c>
      <c r="H19" s="3">
        <v>409599.35</v>
      </c>
      <c r="I19" s="3">
        <v>455287.83299999998</v>
      </c>
      <c r="J19" s="3">
        <v>528189.12</v>
      </c>
      <c r="K19" s="3">
        <v>551369.30420000001</v>
      </c>
      <c r="L19" s="3">
        <v>262488.15936835628</v>
      </c>
      <c r="M19" s="3">
        <v>424461.41519221908</v>
      </c>
      <c r="N19" s="3">
        <v>902625.6577640241</v>
      </c>
      <c r="O19" s="3">
        <v>1177926.4114646546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1"/>
      <c r="FV19" s="1"/>
      <c r="FW19" s="1"/>
    </row>
    <row r="20" spans="1:180" s="18" customFormat="1" ht="30" x14ac:dyDescent="0.25">
      <c r="A20" s="25" t="s">
        <v>36</v>
      </c>
      <c r="B20" s="26" t="s">
        <v>10</v>
      </c>
      <c r="C20" s="19">
        <f>SUM(C21:C27)</f>
        <v>2284891.0260000001</v>
      </c>
      <c r="D20" s="19">
        <f t="shared" ref="D20:E20" si="15">SUM(D21:D27)</f>
        <v>2712814.5882940004</v>
      </c>
      <c r="E20" s="19">
        <f t="shared" si="15"/>
        <v>3176454.5093999999</v>
      </c>
      <c r="F20" s="19">
        <f t="shared" ref="F20:N20" si="16">SUM(F21:F27)</f>
        <v>3535356.8213</v>
      </c>
      <c r="G20" s="19">
        <f t="shared" si="16"/>
        <v>3965806.9906000001</v>
      </c>
      <c r="H20" s="19">
        <f t="shared" si="16"/>
        <v>4289754.5017000008</v>
      </c>
      <c r="I20" s="19">
        <f t="shared" si="16"/>
        <v>4404403.1487999996</v>
      </c>
      <c r="J20" s="19">
        <f t="shared" si="16"/>
        <v>4931728.7061999999</v>
      </c>
      <c r="K20" s="19">
        <f t="shared" si="16"/>
        <v>5204157.0430175178</v>
      </c>
      <c r="L20" s="19">
        <f t="shared" si="16"/>
        <v>4652503.2985021062</v>
      </c>
      <c r="M20" s="19">
        <f t="shared" si="16"/>
        <v>5984103.8588395221</v>
      </c>
      <c r="N20" s="19">
        <f t="shared" si="16"/>
        <v>6601545.4609508645</v>
      </c>
      <c r="O20" s="19">
        <f t="shared" ref="O20" si="17">SUM(O21:O27)</f>
        <v>7027279.9698377829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X20" s="17"/>
    </row>
    <row r="21" spans="1:180" ht="15.75" x14ac:dyDescent="0.25">
      <c r="A21" s="12">
        <v>7.1</v>
      </c>
      <c r="B21" s="13" t="s">
        <v>11</v>
      </c>
      <c r="C21" s="4">
        <v>241013</v>
      </c>
      <c r="D21" s="4">
        <v>336958</v>
      </c>
      <c r="E21" s="4">
        <v>401456</v>
      </c>
      <c r="F21" s="4">
        <v>446690</v>
      </c>
      <c r="G21" s="4">
        <v>488125</v>
      </c>
      <c r="H21" s="4">
        <v>571646</v>
      </c>
      <c r="I21" s="4">
        <v>533632</v>
      </c>
      <c r="J21" s="4">
        <v>585321</v>
      </c>
      <c r="K21" s="4">
        <v>647884</v>
      </c>
      <c r="L21" s="4">
        <v>655262</v>
      </c>
      <c r="M21" s="4">
        <v>634281</v>
      </c>
      <c r="N21" s="4">
        <v>668155</v>
      </c>
      <c r="O21" s="4">
        <v>709581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1"/>
      <c r="FV21" s="1"/>
      <c r="FW21" s="1"/>
    </row>
    <row r="22" spans="1:180" ht="15.75" x14ac:dyDescent="0.25">
      <c r="A22" s="12">
        <v>7.2</v>
      </c>
      <c r="B22" s="13" t="s">
        <v>12</v>
      </c>
      <c r="C22" s="4">
        <v>1398870.8073</v>
      </c>
      <c r="D22" s="4">
        <v>1622319.594697</v>
      </c>
      <c r="E22" s="4">
        <v>1798951.6159999999</v>
      </c>
      <c r="F22" s="4">
        <v>1957268.4417000001</v>
      </c>
      <c r="G22" s="4">
        <v>2101180.4526</v>
      </c>
      <c r="H22" s="4">
        <v>2294265.1811000002</v>
      </c>
      <c r="I22" s="4">
        <v>2494899.5455999998</v>
      </c>
      <c r="J22" s="4">
        <v>2895367.8467999999</v>
      </c>
      <c r="K22" s="4">
        <v>2875452.7779999999</v>
      </c>
      <c r="L22" s="4">
        <v>2252372.9618875207</v>
      </c>
      <c r="M22" s="4">
        <v>3315749.2384200962</v>
      </c>
      <c r="N22" s="4">
        <v>3539918.0628203782</v>
      </c>
      <c r="O22" s="4">
        <v>3772602.4101486737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1"/>
      <c r="FV22" s="1"/>
      <c r="FW22" s="1"/>
    </row>
    <row r="23" spans="1:180" ht="15.75" x14ac:dyDescent="0.25">
      <c r="A23" s="12">
        <v>7.3</v>
      </c>
      <c r="B23" s="13" t="s">
        <v>13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1"/>
      <c r="FV23" s="1"/>
      <c r="FW23" s="1"/>
    </row>
    <row r="24" spans="1:180" ht="15.75" x14ac:dyDescent="0.25">
      <c r="A24" s="12">
        <v>7.4</v>
      </c>
      <c r="B24" s="13" t="s">
        <v>14</v>
      </c>
      <c r="C24" s="4">
        <v>6641.9072999999999</v>
      </c>
      <c r="D24" s="4">
        <v>12603.9576</v>
      </c>
      <c r="E24" s="4">
        <v>10816.96</v>
      </c>
      <c r="F24" s="4">
        <v>17685.610799999999</v>
      </c>
      <c r="G24" s="4">
        <v>35438.5242</v>
      </c>
      <c r="H24" s="4">
        <v>43843.032500000001</v>
      </c>
      <c r="I24" s="4">
        <v>47110.6944</v>
      </c>
      <c r="J24" s="4">
        <v>28002.565500000001</v>
      </c>
      <c r="K24" s="4">
        <v>47532.644500000002</v>
      </c>
      <c r="L24" s="4">
        <v>26031.949172839457</v>
      </c>
      <c r="M24" s="4">
        <v>28687.394906827445</v>
      </c>
      <c r="N24" s="4">
        <v>36685.361741160472</v>
      </c>
      <c r="O24" s="4">
        <v>42188.215293391084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1"/>
      <c r="FV24" s="1"/>
      <c r="FW24" s="1"/>
    </row>
    <row r="25" spans="1:180" ht="15.75" x14ac:dyDescent="0.25">
      <c r="A25" s="12">
        <v>7.5</v>
      </c>
      <c r="B25" s="13" t="s">
        <v>15</v>
      </c>
      <c r="C25" s="4">
        <v>31689.2186</v>
      </c>
      <c r="D25" s="4">
        <v>36866.467596999995</v>
      </c>
      <c r="E25" s="4">
        <v>41057.139199999998</v>
      </c>
      <c r="F25" s="4">
        <v>44328.484199999999</v>
      </c>
      <c r="G25" s="4">
        <v>48433.339800000002</v>
      </c>
      <c r="H25" s="4">
        <v>86452.44</v>
      </c>
      <c r="I25" s="4">
        <v>91929.868799999997</v>
      </c>
      <c r="J25" s="4">
        <v>99008.332800000004</v>
      </c>
      <c r="K25" s="4">
        <v>100837.41250000001</v>
      </c>
      <c r="L25" s="4">
        <v>60932.904662919456</v>
      </c>
      <c r="M25" s="4">
        <v>89759.999782183702</v>
      </c>
      <c r="N25" s="4">
        <v>110999.51604567502</v>
      </c>
      <c r="O25" s="4">
        <v>117881.53335992114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1"/>
      <c r="FV25" s="1"/>
      <c r="FW25" s="1"/>
    </row>
    <row r="26" spans="1:180" ht="15.75" x14ac:dyDescent="0.25">
      <c r="A26" s="12">
        <v>7.6</v>
      </c>
      <c r="B26" s="13" t="s">
        <v>16</v>
      </c>
      <c r="C26" s="4">
        <v>10113.0928</v>
      </c>
      <c r="D26" s="4">
        <v>11052.5684</v>
      </c>
      <c r="E26" s="4">
        <v>14336.7942</v>
      </c>
      <c r="F26" s="4">
        <v>17395.284599999999</v>
      </c>
      <c r="G26" s="4">
        <v>14680.674000000001</v>
      </c>
      <c r="H26" s="4">
        <v>16703.848099999999</v>
      </c>
      <c r="I26" s="4">
        <v>20609.04</v>
      </c>
      <c r="J26" s="4">
        <v>48592.9611</v>
      </c>
      <c r="K26" s="4">
        <v>53250.208017518118</v>
      </c>
      <c r="L26" s="4">
        <v>52727.368913744896</v>
      </c>
      <c r="M26" s="4">
        <v>48523.268447843526</v>
      </c>
      <c r="N26" s="4">
        <v>51488.861904990321</v>
      </c>
      <c r="O26" s="4">
        <v>54681.29700596218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1"/>
      <c r="FV26" s="1"/>
      <c r="FW26" s="1"/>
    </row>
    <row r="27" spans="1:180" ht="30" x14ac:dyDescent="0.25">
      <c r="A27" s="12">
        <v>7.7</v>
      </c>
      <c r="B27" s="13" t="s">
        <v>17</v>
      </c>
      <c r="C27" s="4">
        <v>596563</v>
      </c>
      <c r="D27" s="4">
        <v>693014</v>
      </c>
      <c r="E27" s="4">
        <v>909836</v>
      </c>
      <c r="F27" s="4">
        <v>1051989</v>
      </c>
      <c r="G27" s="4">
        <v>1277949</v>
      </c>
      <c r="H27" s="4">
        <v>1276844</v>
      </c>
      <c r="I27" s="4">
        <v>1216222</v>
      </c>
      <c r="J27" s="4">
        <v>1275436</v>
      </c>
      <c r="K27" s="4">
        <v>1479200</v>
      </c>
      <c r="L27" s="4">
        <v>1605176.1138650812</v>
      </c>
      <c r="M27" s="4">
        <v>1867102.9572825714</v>
      </c>
      <c r="N27" s="4">
        <v>2194298.6584386616</v>
      </c>
      <c r="O27" s="4">
        <v>2330345.5140298344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1"/>
      <c r="FV27" s="1"/>
      <c r="FW27" s="1"/>
    </row>
    <row r="28" spans="1:180" ht="15.75" x14ac:dyDescent="0.25">
      <c r="A28" s="14" t="s">
        <v>37</v>
      </c>
      <c r="B28" s="13" t="s">
        <v>18</v>
      </c>
      <c r="C28" s="4">
        <v>1364042</v>
      </c>
      <c r="D28" s="4">
        <v>1494592</v>
      </c>
      <c r="E28" s="4">
        <v>1714035</v>
      </c>
      <c r="F28" s="4">
        <v>1912251</v>
      </c>
      <c r="G28" s="4">
        <v>2005841</v>
      </c>
      <c r="H28" s="4">
        <v>2054000</v>
      </c>
      <c r="I28" s="4">
        <v>2909960</v>
      </c>
      <c r="J28" s="4">
        <v>3417172</v>
      </c>
      <c r="K28" s="4">
        <v>3824201</v>
      </c>
      <c r="L28" s="4">
        <v>4104985</v>
      </c>
      <c r="M28" s="4">
        <v>4454985</v>
      </c>
      <c r="N28" s="4">
        <v>5793008</v>
      </c>
      <c r="O28" s="4">
        <v>6366516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1"/>
      <c r="FV28" s="1"/>
      <c r="FW28" s="1"/>
    </row>
    <row r="29" spans="1:180" ht="30" x14ac:dyDescent="0.25">
      <c r="A29" s="14" t="s">
        <v>38</v>
      </c>
      <c r="B29" s="13" t="s">
        <v>19</v>
      </c>
      <c r="C29" s="4">
        <v>4133721.2532000002</v>
      </c>
      <c r="D29" s="4">
        <v>4921092.9000000004</v>
      </c>
      <c r="E29" s="4">
        <v>5688746.3093999997</v>
      </c>
      <c r="F29" s="4">
        <v>6449319.5060000001</v>
      </c>
      <c r="G29" s="4">
        <v>6970203.2609999999</v>
      </c>
      <c r="H29" s="4">
        <v>7862113.5580000002</v>
      </c>
      <c r="I29" s="4">
        <v>8745416.5344999991</v>
      </c>
      <c r="J29" s="4">
        <v>9701505.1319999993</v>
      </c>
      <c r="K29" s="4">
        <v>10294634.227299999</v>
      </c>
      <c r="L29" s="4">
        <v>10415343.068274288</v>
      </c>
      <c r="M29" s="4">
        <v>12161449.976246707</v>
      </c>
      <c r="N29" s="4">
        <v>13743740.548349522</v>
      </c>
      <c r="O29" s="4">
        <v>15182743.470366765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1"/>
      <c r="FV29" s="1"/>
      <c r="FW29" s="1"/>
    </row>
    <row r="30" spans="1:180" ht="15.75" x14ac:dyDescent="0.25">
      <c r="A30" s="14" t="s">
        <v>39</v>
      </c>
      <c r="B30" s="13" t="s">
        <v>54</v>
      </c>
      <c r="C30" s="4">
        <v>1467926</v>
      </c>
      <c r="D30" s="4">
        <v>1593302</v>
      </c>
      <c r="E30" s="4">
        <v>1754171</v>
      </c>
      <c r="F30" s="4">
        <v>1910769</v>
      </c>
      <c r="G30" s="4">
        <v>2048963</v>
      </c>
      <c r="H30" s="4">
        <v>2275182</v>
      </c>
      <c r="I30" s="4">
        <v>2407148</v>
      </c>
      <c r="J30" s="4">
        <v>3010153</v>
      </c>
      <c r="K30" s="4">
        <v>2957565</v>
      </c>
      <c r="L30" s="4">
        <v>3222674</v>
      </c>
      <c r="M30" s="4">
        <v>3633237</v>
      </c>
      <c r="N30" s="4">
        <v>4105680</v>
      </c>
      <c r="O30" s="4">
        <v>4456832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1"/>
      <c r="FV30" s="1"/>
      <c r="FW30" s="1"/>
    </row>
    <row r="31" spans="1:180" ht="15.75" x14ac:dyDescent="0.25">
      <c r="A31" s="14" t="s">
        <v>40</v>
      </c>
      <c r="B31" s="13" t="s">
        <v>20</v>
      </c>
      <c r="C31" s="4">
        <v>2532266.3363999999</v>
      </c>
      <c r="D31" s="4">
        <v>2950606.5504000001</v>
      </c>
      <c r="E31" s="4">
        <v>3495137.6768</v>
      </c>
      <c r="F31" s="4">
        <v>4219294.9775999999</v>
      </c>
      <c r="G31" s="4">
        <v>4920013.3776000002</v>
      </c>
      <c r="H31" s="4">
        <v>5701665.4800000004</v>
      </c>
      <c r="I31" s="4">
        <v>6823220.2715999996</v>
      </c>
      <c r="J31" s="4">
        <v>8643463.5615999997</v>
      </c>
      <c r="K31" s="4">
        <v>9291833.7884999998</v>
      </c>
      <c r="L31" s="4">
        <v>8721057.7628510799</v>
      </c>
      <c r="M31" s="4">
        <v>10275806.779481601</v>
      </c>
      <c r="N31" s="4">
        <v>11721446.508230358</v>
      </c>
      <c r="O31" s="4">
        <v>13298576.354374997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1"/>
      <c r="FV31" s="1"/>
      <c r="FW31" s="1"/>
    </row>
    <row r="32" spans="1:180" s="17" customFormat="1" ht="15.75" x14ac:dyDescent="0.25">
      <c r="A32" s="23"/>
      <c r="B32" s="24" t="s">
        <v>30</v>
      </c>
      <c r="C32" s="20">
        <f>C17+C20+C28+C29+C30+C31</f>
        <v>16157472.0559</v>
      </c>
      <c r="D32" s="20">
        <f t="shared" ref="D32:E32" si="18">D17+D20+D28+D29+D30+D31</f>
        <v>18913976.825694002</v>
      </c>
      <c r="E32" s="20">
        <f t="shared" si="18"/>
        <v>21932128.486200001</v>
      </c>
      <c r="F32" s="20">
        <f t="shared" ref="F32:G32" si="19">F17+F20+F28+F29+F30+F31</f>
        <v>24980273.304900002</v>
      </c>
      <c r="G32" s="20">
        <f t="shared" si="19"/>
        <v>27620134.368799999</v>
      </c>
      <c r="H32" s="20">
        <f t="shared" ref="H32:I32" si="20">H17+H20+H28+H29+H30+H31</f>
        <v>30697594.6437</v>
      </c>
      <c r="I32" s="20">
        <f t="shared" si="20"/>
        <v>35156562.072899997</v>
      </c>
      <c r="J32" s="20">
        <f t="shared" ref="J32:K32" si="21">J17+J20+J28+J29+J30+J31</f>
        <v>41131679.833700001</v>
      </c>
      <c r="K32" s="20">
        <f t="shared" si="21"/>
        <v>44061137.30701752</v>
      </c>
      <c r="L32" s="20">
        <f t="shared" ref="L32:M32" si="22">L17+L20+L28+L29+L30+L31</f>
        <v>41123763.378142491</v>
      </c>
      <c r="M32" s="20">
        <f t="shared" si="22"/>
        <v>49225368.957856148</v>
      </c>
      <c r="N32" s="20">
        <f t="shared" ref="N32" si="23">N17+N20+N28+N29+N30+N31</f>
        <v>57848137.27980268</v>
      </c>
      <c r="O32" s="20">
        <f t="shared" ref="O32" si="24">O17+O20+O28+O29+O30+O31</f>
        <v>64363225.434653603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18"/>
      <c r="FV32" s="18"/>
      <c r="FW32" s="18"/>
    </row>
    <row r="33" spans="1:180" s="18" customFormat="1" ht="15.75" x14ac:dyDescent="0.25">
      <c r="A33" s="21" t="s">
        <v>27</v>
      </c>
      <c r="B33" s="27" t="s">
        <v>41</v>
      </c>
      <c r="C33" s="19">
        <f t="shared" ref="C33:H33" si="25">C6+C11+C13+C14+C15+C17+C20+C28+C29+C30+C31</f>
        <v>41698353.657800004</v>
      </c>
      <c r="D33" s="19">
        <f t="shared" si="25"/>
        <v>47206334.139293998</v>
      </c>
      <c r="E33" s="19">
        <f t="shared" si="25"/>
        <v>52334880.634879999</v>
      </c>
      <c r="F33" s="19">
        <f t="shared" si="25"/>
        <v>58364572.692599997</v>
      </c>
      <c r="G33" s="19">
        <f t="shared" ref="G33" si="26">G6+G11+G13+G14+G15+G17+G20+G28+G29+G30+G31</f>
        <v>64296039.610999994</v>
      </c>
      <c r="H33" s="19">
        <f t="shared" si="25"/>
        <v>72197182.130199999</v>
      </c>
      <c r="I33" s="19">
        <f t="shared" ref="I33:J33" si="27">I6+I11+I13+I14+I15+I17+I20+I28+I29+I30+I31</f>
        <v>78771538.296703801</v>
      </c>
      <c r="J33" s="19">
        <f t="shared" si="27"/>
        <v>85909090.265712827</v>
      </c>
      <c r="K33" s="19">
        <f t="shared" ref="K33:L33" si="28">K6+K11+K13+K14+K15+K17+K20+K28+K29+K30+K31</f>
        <v>94555063.755678043</v>
      </c>
      <c r="L33" s="19">
        <f t="shared" si="28"/>
        <v>96117533.252972156</v>
      </c>
      <c r="M33" s="19">
        <f t="shared" ref="M33:N33" si="29">M6+M11+M13+M14+M15+M17+M20+M28+M29+M30+M31</f>
        <v>113003935.11984043</v>
      </c>
      <c r="N33" s="19">
        <f t="shared" si="29"/>
        <v>127656274.91315246</v>
      </c>
      <c r="O33" s="19">
        <f t="shared" ref="O33" si="30">O6+O11+O13+O14+O15+O17+O20+O28+O29+O30+O31</f>
        <v>142798235.16462168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X33" s="17"/>
    </row>
    <row r="34" spans="1:180" ht="18" customHeight="1" x14ac:dyDescent="0.25">
      <c r="A34" s="15" t="s">
        <v>43</v>
      </c>
      <c r="B34" s="16" t="s">
        <v>25</v>
      </c>
      <c r="C34" s="4">
        <v>3258156</v>
      </c>
      <c r="D34" s="4">
        <v>4150981</v>
      </c>
      <c r="E34" s="4">
        <v>4782292</v>
      </c>
      <c r="F34" s="4">
        <v>5464536</v>
      </c>
      <c r="G34" s="4">
        <v>6115066</v>
      </c>
      <c r="H34" s="4">
        <v>6514227</v>
      </c>
      <c r="I34" s="4">
        <v>7558672</v>
      </c>
      <c r="J34" s="4">
        <v>8235635</v>
      </c>
      <c r="K34" s="4">
        <v>8757469.0860851575</v>
      </c>
      <c r="L34" s="4">
        <v>8849251.8105095793</v>
      </c>
      <c r="M34" s="4">
        <v>11004384.489113756</v>
      </c>
      <c r="N34" s="4">
        <v>13489760.84908041</v>
      </c>
      <c r="O34" s="4">
        <v>16336100.388236377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</row>
    <row r="35" spans="1:180" ht="15.75" x14ac:dyDescent="0.25">
      <c r="A35" s="15" t="s">
        <v>44</v>
      </c>
      <c r="B35" s="16" t="s">
        <v>24</v>
      </c>
      <c r="C35" s="4">
        <v>1472846</v>
      </c>
      <c r="D35" s="4">
        <v>2002191</v>
      </c>
      <c r="E35" s="4">
        <v>2014071</v>
      </c>
      <c r="F35" s="4">
        <v>2264953</v>
      </c>
      <c r="G35" s="4">
        <v>2262880</v>
      </c>
      <c r="H35" s="4">
        <v>2652682</v>
      </c>
      <c r="I35" s="4">
        <v>3077287</v>
      </c>
      <c r="J35" s="4">
        <v>2992779</v>
      </c>
      <c r="K35" s="4">
        <v>3309318</v>
      </c>
      <c r="L35" s="4">
        <v>3175052</v>
      </c>
      <c r="M35" s="4">
        <v>4512196.9999999991</v>
      </c>
      <c r="N35" s="4">
        <v>5360915</v>
      </c>
      <c r="O35" s="4">
        <v>6295858.5760000004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</row>
    <row r="36" spans="1:180" s="17" customFormat="1" ht="15.75" x14ac:dyDescent="0.25">
      <c r="A36" s="28" t="s">
        <v>45</v>
      </c>
      <c r="B36" s="29" t="s">
        <v>55</v>
      </c>
      <c r="C36" s="20">
        <f>C33+C34-C35</f>
        <v>43483663.657800004</v>
      </c>
      <c r="D36" s="20">
        <f t="shared" ref="D36:E36" si="31">D33+D34-D35</f>
        <v>49355124.139293998</v>
      </c>
      <c r="E36" s="20">
        <f t="shared" si="31"/>
        <v>55103101.634879999</v>
      </c>
      <c r="F36" s="20">
        <f t="shared" ref="F36:N36" si="32">F33+F34-F35</f>
        <v>61564155.692599997</v>
      </c>
      <c r="G36" s="20">
        <f t="shared" si="32"/>
        <v>68148225.611000001</v>
      </c>
      <c r="H36" s="20">
        <f t="shared" si="32"/>
        <v>76058727.130199999</v>
      </c>
      <c r="I36" s="20">
        <f t="shared" si="32"/>
        <v>83252923.296703801</v>
      </c>
      <c r="J36" s="20">
        <f t="shared" si="32"/>
        <v>91151946.265712827</v>
      </c>
      <c r="K36" s="20">
        <f t="shared" si="32"/>
        <v>100003214.8417632</v>
      </c>
      <c r="L36" s="20">
        <f t="shared" si="32"/>
        <v>101791733.06348173</v>
      </c>
      <c r="M36" s="20">
        <f t="shared" si="32"/>
        <v>119496122.60895419</v>
      </c>
      <c r="N36" s="20">
        <f t="shared" si="32"/>
        <v>135785120.76223287</v>
      </c>
      <c r="O36" s="20">
        <f t="shared" ref="O36" si="33">O33+O34-O35</f>
        <v>152838476.97685805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</row>
    <row r="37" spans="1:180" ht="15.75" x14ac:dyDescent="0.25">
      <c r="A37" s="15" t="s">
        <v>46</v>
      </c>
      <c r="B37" s="16" t="s">
        <v>42</v>
      </c>
      <c r="C37" s="4">
        <v>691240</v>
      </c>
      <c r="D37" s="4">
        <v>701220</v>
      </c>
      <c r="E37" s="4">
        <v>711340</v>
      </c>
      <c r="F37" s="4">
        <v>721610</v>
      </c>
      <c r="G37" s="4">
        <v>732040</v>
      </c>
      <c r="H37" s="4">
        <v>742600</v>
      </c>
      <c r="I37" s="4">
        <v>758360</v>
      </c>
      <c r="J37" s="4">
        <v>768440</v>
      </c>
      <c r="K37" s="4">
        <v>778530</v>
      </c>
      <c r="L37" s="4">
        <v>788610</v>
      </c>
      <c r="M37" s="4">
        <v>797900</v>
      </c>
      <c r="N37" s="4">
        <v>806620</v>
      </c>
      <c r="O37" s="4">
        <v>815340</v>
      </c>
    </row>
    <row r="38" spans="1:180" s="17" customFormat="1" ht="15.75" x14ac:dyDescent="0.25">
      <c r="A38" s="28" t="s">
        <v>47</v>
      </c>
      <c r="B38" s="29" t="s">
        <v>58</v>
      </c>
      <c r="C38" s="20">
        <f>C36/C37*1000</f>
        <v>62906.752586366536</v>
      </c>
      <c r="D38" s="20">
        <f t="shared" ref="D38:J38" si="34">D36/D37*1000</f>
        <v>70384.649809323746</v>
      </c>
      <c r="E38" s="20">
        <f t="shared" si="34"/>
        <v>77463.803012455362</v>
      </c>
      <c r="F38" s="20">
        <f t="shared" si="34"/>
        <v>85314.997980349493</v>
      </c>
      <c r="G38" s="20">
        <f t="shared" si="34"/>
        <v>93093.581786514405</v>
      </c>
      <c r="H38" s="20">
        <f t="shared" si="34"/>
        <v>102422.2018990035</v>
      </c>
      <c r="I38" s="20">
        <f t="shared" si="34"/>
        <v>109780.21427383274</v>
      </c>
      <c r="J38" s="20">
        <f t="shared" si="34"/>
        <v>118619.47096157518</v>
      </c>
      <c r="K38" s="20">
        <f t="shared" ref="K38:N38" si="35">K36/K37*1000</f>
        <v>128451.33115199568</v>
      </c>
      <c r="L38" s="20">
        <f t="shared" si="35"/>
        <v>129077.40589579353</v>
      </c>
      <c r="M38" s="20">
        <f t="shared" si="35"/>
        <v>149763.28187611757</v>
      </c>
      <c r="N38" s="20">
        <f t="shared" si="35"/>
        <v>168338.40068710528</v>
      </c>
      <c r="O38" s="20">
        <f t="shared" ref="O38" si="36">O36/O37*1000</f>
        <v>187453.67205933481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P38" s="20"/>
      <c r="BQ38" s="20"/>
      <c r="BR38" s="20"/>
      <c r="BS38" s="20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</row>
    <row r="39" spans="1:180" x14ac:dyDescent="0.25">
      <c r="A39" s="2" t="s">
        <v>76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5" max="1048575" man="1"/>
    <brk id="27" max="1048575" man="1"/>
    <brk id="43" max="1048575" man="1"/>
    <brk id="107" max="95" man="1"/>
    <brk id="143" max="1048575" man="1"/>
    <brk id="167" max="1048575" man="1"/>
    <brk id="175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T39"/>
  <sheetViews>
    <sheetView zoomScale="73" zoomScaleNormal="73" zoomScaleSheetLayoutView="100" workbookViewId="0">
      <pane xSplit="2" ySplit="5" topLeftCell="C6" activePane="bottomRight" state="frozen"/>
      <selection activeCell="P1" sqref="P1:AZ1048576"/>
      <selection pane="topRight" activeCell="P1" sqref="P1:AZ1048576"/>
      <selection pane="bottomLeft" activeCell="P1" sqref="P1:AZ1048576"/>
      <selection pane="bottomRight" activeCell="P1" sqref="P1:AZ1048576"/>
    </sheetView>
  </sheetViews>
  <sheetFormatPr defaultColWidth="8.85546875" defaultRowHeight="15" x14ac:dyDescent="0.25"/>
  <cols>
    <col min="1" max="1" width="11" style="2" customWidth="1"/>
    <col min="2" max="2" width="36.140625" style="2" customWidth="1"/>
    <col min="3" max="6" width="11.140625" style="2" customWidth="1"/>
    <col min="7" max="15" width="11.85546875" style="1" customWidth="1"/>
    <col min="16" max="39" width="9.140625" style="2" customWidth="1"/>
    <col min="40" max="40" width="12.42578125" style="2" customWidth="1"/>
    <col min="41" max="62" width="9.140625" style="2" customWidth="1"/>
    <col min="63" max="63" width="12.140625" style="2" customWidth="1"/>
    <col min="64" max="67" width="9.140625" style="2" customWidth="1"/>
    <col min="68" max="72" width="9.140625" style="2" hidden="1" customWidth="1"/>
    <col min="73" max="73" width="9.140625" style="2" customWidth="1"/>
    <col min="74" max="78" width="9.140625" style="2" hidden="1" customWidth="1"/>
    <col min="79" max="79" width="9.140625" style="2" customWidth="1"/>
    <col min="80" max="84" width="9.140625" style="2" hidden="1" customWidth="1"/>
    <col min="85" max="85" width="9.140625" style="2" customWidth="1"/>
    <col min="86" max="90" width="9.140625" style="2" hidden="1" customWidth="1"/>
    <col min="91" max="91" width="9.140625" style="2" customWidth="1"/>
    <col min="92" max="96" width="9.140625" style="2" hidden="1" customWidth="1"/>
    <col min="97" max="97" width="9.140625" style="1" customWidth="1"/>
    <col min="98" max="102" width="9.140625" style="1" hidden="1" customWidth="1"/>
    <col min="103" max="103" width="9.140625" style="1" customWidth="1"/>
    <col min="104" max="108" width="9.140625" style="1" hidden="1" customWidth="1"/>
    <col min="109" max="109" width="9.140625" style="1" customWidth="1"/>
    <col min="110" max="114" width="9.140625" style="1" hidden="1" customWidth="1"/>
    <col min="115" max="115" width="9.140625" style="1" customWidth="1"/>
    <col min="116" max="145" width="9.140625" style="2" customWidth="1"/>
    <col min="146" max="146" width="9.140625" style="2" hidden="1" customWidth="1"/>
    <col min="147" max="154" width="9.140625" style="2" customWidth="1"/>
    <col min="155" max="155" width="9.140625" style="2" hidden="1" customWidth="1"/>
    <col min="156" max="160" width="9.140625" style="2" customWidth="1"/>
    <col min="161" max="161" width="9.140625" style="2" hidden="1" customWidth="1"/>
    <col min="162" max="171" width="9.140625" style="2" customWidth="1"/>
    <col min="172" max="172" width="9.140625" style="2"/>
    <col min="173" max="175" width="8.85546875" style="2"/>
    <col min="176" max="176" width="12.7109375" style="2" bestFit="1" customWidth="1"/>
    <col min="177" max="16384" width="8.85546875" style="2"/>
  </cols>
  <sheetData>
    <row r="1" spans="1:176" ht="21" x14ac:dyDescent="0.35">
      <c r="A1" s="2" t="s">
        <v>53</v>
      </c>
      <c r="B1" s="5" t="s">
        <v>66</v>
      </c>
    </row>
    <row r="2" spans="1:176" ht="15.75" x14ac:dyDescent="0.25">
      <c r="A2" s="6" t="s">
        <v>49</v>
      </c>
      <c r="I2" s="1" t="str">
        <f>[1]GSVA_cur!$I$3</f>
        <v>As on 01.08.2024</v>
      </c>
    </row>
    <row r="3" spans="1:176" ht="15.75" x14ac:dyDescent="0.25">
      <c r="A3" s="6"/>
    </row>
    <row r="4" spans="1:176" ht="15.75" x14ac:dyDescent="0.25">
      <c r="A4" s="6"/>
      <c r="E4" s="7"/>
      <c r="F4" s="7" t="s">
        <v>57</v>
      </c>
    </row>
    <row r="5" spans="1:176" ht="15.75" x14ac:dyDescent="0.25">
      <c r="A5" s="8" t="s">
        <v>0</v>
      </c>
      <c r="B5" s="9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72</v>
      </c>
      <c r="M5" s="1" t="s">
        <v>73</v>
      </c>
      <c r="N5" s="1" t="s">
        <v>74</v>
      </c>
      <c r="O5" s="1" t="s">
        <v>75</v>
      </c>
    </row>
    <row r="6" spans="1:176" s="18" customFormat="1" ht="15.75" x14ac:dyDescent="0.25">
      <c r="A6" s="21" t="s">
        <v>26</v>
      </c>
      <c r="B6" s="22" t="s">
        <v>2</v>
      </c>
      <c r="C6" s="19">
        <f>SUM(C7:C10)</f>
        <v>11910302.5177</v>
      </c>
      <c r="D6" s="19">
        <f t="shared" ref="D6:G6" si="0">SUM(D7:D10)</f>
        <v>12264217.2459</v>
      </c>
      <c r="E6" s="19">
        <f t="shared" si="0"/>
        <v>13360425.850539999</v>
      </c>
      <c r="F6" s="19">
        <f t="shared" si="0"/>
        <v>13730588.869999999</v>
      </c>
      <c r="G6" s="19">
        <f t="shared" si="0"/>
        <v>13685850.228900002</v>
      </c>
      <c r="H6" s="19">
        <f t="shared" ref="H6:N6" si="1">SUM(H7:H10)</f>
        <v>14878869.433500001</v>
      </c>
      <c r="I6" s="19">
        <f t="shared" si="1"/>
        <v>14869161.311100001</v>
      </c>
      <c r="J6" s="19">
        <f t="shared" si="1"/>
        <v>15661536.352100002</v>
      </c>
      <c r="K6" s="19">
        <f t="shared" si="1"/>
        <v>17582580.3367</v>
      </c>
      <c r="L6" s="19">
        <f t="shared" si="1"/>
        <v>18690232.741762277</v>
      </c>
      <c r="M6" s="19">
        <f t="shared" si="1"/>
        <v>19157135.992931679</v>
      </c>
      <c r="N6" s="19">
        <f t="shared" si="1"/>
        <v>20031296.903748322</v>
      </c>
      <c r="O6" s="19">
        <f t="shared" ref="O6" si="2">SUM(O7:O10)</f>
        <v>20457638.761262476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T6" s="17"/>
    </row>
    <row r="7" spans="1:176" ht="15.75" x14ac:dyDescent="0.25">
      <c r="A7" s="12">
        <v>1.1000000000000001</v>
      </c>
      <c r="B7" s="13" t="s">
        <v>59</v>
      </c>
      <c r="C7" s="4">
        <v>7346941.9774000002</v>
      </c>
      <c r="D7" s="4">
        <v>7565947.1550000003</v>
      </c>
      <c r="E7" s="4">
        <v>8192234.0614400003</v>
      </c>
      <c r="F7" s="4">
        <v>7828218.2719999999</v>
      </c>
      <c r="G7" s="4">
        <v>7315287.6849999996</v>
      </c>
      <c r="H7" s="4">
        <v>7594884.5822999999</v>
      </c>
      <c r="I7" s="4">
        <v>7261760.4311999995</v>
      </c>
      <c r="J7" s="4">
        <v>7761127.1112000002</v>
      </c>
      <c r="K7" s="4">
        <v>8721441.0920000002</v>
      </c>
      <c r="L7" s="4">
        <v>8691192.4655717257</v>
      </c>
      <c r="M7" s="4">
        <v>8459092.9257435761</v>
      </c>
      <c r="N7" s="4">
        <v>9286323.593305422</v>
      </c>
      <c r="O7" s="4">
        <v>9137145.3766618874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1"/>
      <c r="FR7" s="1"/>
      <c r="FS7" s="1"/>
    </row>
    <row r="8" spans="1:176" ht="15.75" x14ac:dyDescent="0.25">
      <c r="A8" s="12">
        <v>1.2</v>
      </c>
      <c r="B8" s="13" t="s">
        <v>60</v>
      </c>
      <c r="C8" s="4">
        <v>3113225.2157999999</v>
      </c>
      <c r="D8" s="4">
        <v>3259520.67</v>
      </c>
      <c r="E8" s="4">
        <v>3468965.9353999998</v>
      </c>
      <c r="F8" s="4">
        <v>4134753.7623000001</v>
      </c>
      <c r="G8" s="4">
        <v>4569099.4559000004</v>
      </c>
      <c r="H8" s="4">
        <v>5226141.6220000004</v>
      </c>
      <c r="I8" s="4">
        <v>5649620.4954000004</v>
      </c>
      <c r="J8" s="4">
        <v>5973814.2060000002</v>
      </c>
      <c r="K8" s="4">
        <v>6885742.0744000003</v>
      </c>
      <c r="L8" s="4">
        <v>8020600.6435759552</v>
      </c>
      <c r="M8" s="4">
        <v>8708869.6526710186</v>
      </c>
      <c r="N8" s="4">
        <v>8700002.4799891617</v>
      </c>
      <c r="O8" s="4">
        <v>9207083.2350704242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1"/>
      <c r="FR8" s="1"/>
      <c r="FS8" s="1"/>
    </row>
    <row r="9" spans="1:176" ht="15.75" x14ac:dyDescent="0.25">
      <c r="A9" s="12">
        <v>1.3</v>
      </c>
      <c r="B9" s="13" t="s">
        <v>61</v>
      </c>
      <c r="C9" s="4">
        <v>1417029.9469000001</v>
      </c>
      <c r="D9" s="4">
        <v>1402775.0186999999</v>
      </c>
      <c r="E9" s="4">
        <v>1660681.7084999999</v>
      </c>
      <c r="F9" s="4">
        <v>1716757.9221000001</v>
      </c>
      <c r="G9" s="4">
        <v>1754849.7408</v>
      </c>
      <c r="H9" s="4">
        <v>2002724.2552</v>
      </c>
      <c r="I9" s="4">
        <v>1898443.3188</v>
      </c>
      <c r="J9" s="4">
        <v>1865266.1684000001</v>
      </c>
      <c r="K9" s="4">
        <v>1911550.3628</v>
      </c>
      <c r="L9" s="4">
        <v>1912369.7317332877</v>
      </c>
      <c r="M9" s="4">
        <v>1917030.5280984398</v>
      </c>
      <c r="N9" s="4">
        <v>1957900.4045551154</v>
      </c>
      <c r="O9" s="4">
        <v>2013092.4195568359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1"/>
      <c r="FR9" s="1"/>
      <c r="FS9" s="1"/>
    </row>
    <row r="10" spans="1:176" ht="15.75" x14ac:dyDescent="0.25">
      <c r="A10" s="12">
        <v>1.4</v>
      </c>
      <c r="B10" s="13" t="s">
        <v>62</v>
      </c>
      <c r="C10" s="4">
        <v>33105.3776</v>
      </c>
      <c r="D10" s="4">
        <v>35974.402199999997</v>
      </c>
      <c r="E10" s="4">
        <v>38544.145199999999</v>
      </c>
      <c r="F10" s="4">
        <v>50858.9136</v>
      </c>
      <c r="G10" s="4">
        <v>46613.347199999997</v>
      </c>
      <c r="H10" s="4">
        <v>55118.974000000002</v>
      </c>
      <c r="I10" s="4">
        <v>59337.065699999999</v>
      </c>
      <c r="J10" s="4">
        <v>61328.866499999996</v>
      </c>
      <c r="K10" s="4">
        <v>63846.807500000003</v>
      </c>
      <c r="L10" s="4">
        <v>66069.900881309281</v>
      </c>
      <c r="M10" s="4">
        <v>72142.886418640395</v>
      </c>
      <c r="N10" s="4">
        <v>87070.425898621004</v>
      </c>
      <c r="O10" s="4">
        <v>100317.72997332593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1"/>
      <c r="FR10" s="1"/>
      <c r="FS10" s="1"/>
    </row>
    <row r="11" spans="1:176" ht="15.75" x14ac:dyDescent="0.25">
      <c r="A11" s="14" t="s">
        <v>31</v>
      </c>
      <c r="B11" s="13" t="s">
        <v>3</v>
      </c>
      <c r="C11" s="4">
        <v>1841530.2822</v>
      </c>
      <c r="D11" s="4">
        <v>3229374.5219999999</v>
      </c>
      <c r="E11" s="4">
        <v>3505681.1231999998</v>
      </c>
      <c r="F11" s="4">
        <v>4065672.5321999998</v>
      </c>
      <c r="G11" s="4">
        <v>5209803.7835999997</v>
      </c>
      <c r="H11" s="4">
        <v>5866530.7211999996</v>
      </c>
      <c r="I11" s="4">
        <v>5987249.4371074792</v>
      </c>
      <c r="J11" s="4">
        <v>2136313.0346163479</v>
      </c>
      <c r="K11" s="4">
        <v>1810996.7705999999</v>
      </c>
      <c r="L11" s="4">
        <v>2458557.6285310294</v>
      </c>
      <c r="M11" s="4">
        <v>2327178.8681680462</v>
      </c>
      <c r="N11" s="4">
        <v>2379823.7507583443</v>
      </c>
      <c r="O11" s="4">
        <v>2508477.3805181067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1"/>
      <c r="FR11" s="1"/>
      <c r="FS11" s="1"/>
    </row>
    <row r="12" spans="1:176" s="17" customFormat="1" ht="15.75" x14ac:dyDescent="0.25">
      <c r="A12" s="23"/>
      <c r="B12" s="24" t="s">
        <v>28</v>
      </c>
      <c r="C12" s="20">
        <f>C6+C11</f>
        <v>13751832.799899999</v>
      </c>
      <c r="D12" s="20">
        <f t="shared" ref="D12:G12" si="3">D6+D11</f>
        <v>15493591.767899999</v>
      </c>
      <c r="E12" s="20">
        <f t="shared" si="3"/>
        <v>16866106.97374</v>
      </c>
      <c r="F12" s="20">
        <f t="shared" si="3"/>
        <v>17796261.402199998</v>
      </c>
      <c r="G12" s="20">
        <f t="shared" si="3"/>
        <v>18895654.012500003</v>
      </c>
      <c r="H12" s="20">
        <f t="shared" ref="H12:N12" si="4">H6+H11</f>
        <v>20745400.1547</v>
      </c>
      <c r="I12" s="20">
        <f t="shared" si="4"/>
        <v>20856410.74820748</v>
      </c>
      <c r="J12" s="20">
        <f t="shared" si="4"/>
        <v>17797849.386716351</v>
      </c>
      <c r="K12" s="20">
        <f t="shared" si="4"/>
        <v>19393577.107299998</v>
      </c>
      <c r="L12" s="20">
        <f t="shared" si="4"/>
        <v>21148790.370293304</v>
      </c>
      <c r="M12" s="20">
        <f t="shared" si="4"/>
        <v>21484314.861099724</v>
      </c>
      <c r="N12" s="20">
        <f t="shared" si="4"/>
        <v>22411120.654506668</v>
      </c>
      <c r="O12" s="20">
        <f t="shared" ref="O12" si="5">O6+O11</f>
        <v>22966116.141780585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18"/>
      <c r="FR12" s="18"/>
      <c r="FS12" s="18"/>
    </row>
    <row r="13" spans="1:176" s="1" customFormat="1" ht="15.75" x14ac:dyDescent="0.25">
      <c r="A13" s="10" t="s">
        <v>32</v>
      </c>
      <c r="B13" s="11" t="s">
        <v>4</v>
      </c>
      <c r="C13" s="3">
        <v>6666606.375</v>
      </c>
      <c r="D13" s="3">
        <v>5330887.6558999997</v>
      </c>
      <c r="E13" s="3">
        <v>4900335.8949999996</v>
      </c>
      <c r="F13" s="3">
        <v>5548790.4086999996</v>
      </c>
      <c r="G13" s="3">
        <v>6976097.6009999998</v>
      </c>
      <c r="H13" s="3">
        <v>7184463.2851999998</v>
      </c>
      <c r="I13" s="3">
        <v>7333650.9809999997</v>
      </c>
      <c r="J13" s="3">
        <v>8265431.8890000004</v>
      </c>
      <c r="K13" s="3">
        <v>9051279.8013000004</v>
      </c>
      <c r="L13" s="3">
        <v>9193768.8432004787</v>
      </c>
      <c r="M13" s="3">
        <v>10278293.468783338</v>
      </c>
      <c r="N13" s="3">
        <v>10662877.105572386</v>
      </c>
      <c r="O13" s="3">
        <v>12750005.553197809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T13" s="2"/>
    </row>
    <row r="14" spans="1:176" ht="30" x14ac:dyDescent="0.25">
      <c r="A14" s="14" t="s">
        <v>33</v>
      </c>
      <c r="B14" s="13" t="s">
        <v>5</v>
      </c>
      <c r="C14" s="4">
        <v>763271.21600000001</v>
      </c>
      <c r="D14" s="4">
        <v>806147.61170000001</v>
      </c>
      <c r="E14" s="4">
        <v>823837.40350000001</v>
      </c>
      <c r="F14" s="4">
        <v>892403.27782499988</v>
      </c>
      <c r="G14" s="4">
        <v>923483.11750000005</v>
      </c>
      <c r="H14" s="4">
        <v>991474.71750000003</v>
      </c>
      <c r="I14" s="4">
        <v>1102653.6872</v>
      </c>
      <c r="J14" s="4">
        <v>1190316.3914000001</v>
      </c>
      <c r="K14" s="4">
        <v>1207636.3</v>
      </c>
      <c r="L14" s="4">
        <v>1213101.4933866393</v>
      </c>
      <c r="M14" s="4">
        <v>1271899.3860429104</v>
      </c>
      <c r="N14" s="4">
        <v>1403974.5303561252</v>
      </c>
      <c r="O14" s="4">
        <v>1544713.665290636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3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3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3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1"/>
      <c r="FR14" s="1"/>
      <c r="FS14" s="1"/>
    </row>
    <row r="15" spans="1:176" ht="15.75" x14ac:dyDescent="0.25">
      <c r="A15" s="14" t="s">
        <v>34</v>
      </c>
      <c r="B15" s="13" t="s">
        <v>6</v>
      </c>
      <c r="C15" s="4">
        <v>4359171.2110000001</v>
      </c>
      <c r="D15" s="4">
        <v>4269383.3269999996</v>
      </c>
      <c r="E15" s="4">
        <v>4506319.6964999996</v>
      </c>
      <c r="F15" s="4">
        <v>4569177.1679999996</v>
      </c>
      <c r="G15" s="4">
        <v>4495952.0142000001</v>
      </c>
      <c r="H15" s="4">
        <v>4635356.8581999997</v>
      </c>
      <c r="I15" s="4">
        <v>4765085.5674000001</v>
      </c>
      <c r="J15" s="4">
        <v>5007688.3584000003</v>
      </c>
      <c r="K15" s="4">
        <v>5265108.7215999998</v>
      </c>
      <c r="L15" s="4">
        <v>4933940.2869733498</v>
      </c>
      <c r="M15" s="4">
        <v>5607901.2032590341</v>
      </c>
      <c r="N15" s="4">
        <v>6268908.5374021418</v>
      </c>
      <c r="O15" s="4">
        <v>6486322.2863314431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3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3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3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1"/>
      <c r="FR15" s="1"/>
      <c r="FS15" s="1"/>
    </row>
    <row r="16" spans="1:176" s="17" customFormat="1" ht="15.75" x14ac:dyDescent="0.25">
      <c r="A16" s="23"/>
      <c r="B16" s="24" t="s">
        <v>29</v>
      </c>
      <c r="C16" s="20">
        <f>+C13+C14+C15</f>
        <v>11789048.802000001</v>
      </c>
      <c r="D16" s="20">
        <f t="shared" ref="D16:G16" si="6">+D13+D14+D15</f>
        <v>10406418.594599999</v>
      </c>
      <c r="E16" s="20">
        <f t="shared" si="6"/>
        <v>10230492.994999999</v>
      </c>
      <c r="F16" s="20">
        <f t="shared" si="6"/>
        <v>11010370.854525</v>
      </c>
      <c r="G16" s="20">
        <f t="shared" si="6"/>
        <v>12395532.7327</v>
      </c>
      <c r="H16" s="20">
        <f t="shared" ref="H16:I16" si="7">+H13+H14+H15</f>
        <v>12811294.8609</v>
      </c>
      <c r="I16" s="20">
        <f t="shared" si="7"/>
        <v>13201390.235599998</v>
      </c>
      <c r="J16" s="20">
        <f t="shared" ref="J16:K16" si="8">+J13+J14+J15</f>
        <v>14463436.638800001</v>
      </c>
      <c r="K16" s="20">
        <f t="shared" si="8"/>
        <v>15524024.822900001</v>
      </c>
      <c r="L16" s="20">
        <f t="shared" ref="L16:N16" si="9">+L13+L14+L15</f>
        <v>15340810.623560468</v>
      </c>
      <c r="M16" s="20">
        <f t="shared" si="9"/>
        <v>17158094.058085281</v>
      </c>
      <c r="N16" s="20">
        <f t="shared" si="9"/>
        <v>18335760.173330653</v>
      </c>
      <c r="O16" s="20">
        <f t="shared" ref="O16" si="10">+O13+O14+O15</f>
        <v>20781041.504819885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19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19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19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18"/>
      <c r="FR16" s="18"/>
      <c r="FS16" s="18"/>
    </row>
    <row r="17" spans="1:176" s="18" customFormat="1" ht="15.75" x14ac:dyDescent="0.25">
      <c r="A17" s="21" t="s">
        <v>35</v>
      </c>
      <c r="B17" s="22" t="s">
        <v>7</v>
      </c>
      <c r="C17" s="19">
        <f>C18+C19</f>
        <v>4374625.4402999999</v>
      </c>
      <c r="D17" s="19">
        <f t="shared" ref="D17:G17" si="11">D18+D19</f>
        <v>4746078.6660000002</v>
      </c>
      <c r="E17" s="19">
        <f t="shared" si="11"/>
        <v>5082507.6759000001</v>
      </c>
      <c r="F17" s="19">
        <f t="shared" si="11"/>
        <v>5432676</v>
      </c>
      <c r="G17" s="19">
        <f t="shared" si="11"/>
        <v>5697093.6701999996</v>
      </c>
      <c r="H17" s="19">
        <f t="shared" ref="H17:I17" si="12">H18+H19</f>
        <v>5970325.9463999998</v>
      </c>
      <c r="I17" s="19">
        <f t="shared" si="12"/>
        <v>6703637.4944879999</v>
      </c>
      <c r="J17" s="19">
        <f t="shared" ref="J17:K17" si="13">J18+J19</f>
        <v>7590102.6185999997</v>
      </c>
      <c r="K17" s="19">
        <f t="shared" si="13"/>
        <v>7875857.54</v>
      </c>
      <c r="L17" s="19">
        <f t="shared" ref="L17:N17" si="14">L18+L19</f>
        <v>6043360.7148453919</v>
      </c>
      <c r="M17" s="19">
        <f t="shared" si="14"/>
        <v>7371043.3618036406</v>
      </c>
      <c r="N17" s="19">
        <f t="shared" si="14"/>
        <v>8611318.8193486091</v>
      </c>
      <c r="O17" s="19">
        <f t="shared" ref="O17" si="15">O18+O19</f>
        <v>9189316.5612236913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T17" s="17"/>
    </row>
    <row r="18" spans="1:176" ht="15.75" x14ac:dyDescent="0.25">
      <c r="A18" s="12">
        <v>6.1</v>
      </c>
      <c r="B18" s="13" t="s">
        <v>8</v>
      </c>
      <c r="C18" s="4">
        <v>4099131.5024000001</v>
      </c>
      <c r="D18" s="4">
        <v>4476320.1385000004</v>
      </c>
      <c r="E18" s="4">
        <v>4811870.148</v>
      </c>
      <c r="F18" s="4">
        <v>5169573</v>
      </c>
      <c r="G18" s="4">
        <v>5426014.0637999997</v>
      </c>
      <c r="H18" s="4">
        <v>5683129.5663999999</v>
      </c>
      <c r="I18" s="4">
        <v>6394296.7661100002</v>
      </c>
      <c r="J18" s="4">
        <v>7239285.9786</v>
      </c>
      <c r="K18" s="4">
        <v>7528143.8880000003</v>
      </c>
      <c r="L18" s="4">
        <v>5884843.4515746236</v>
      </c>
      <c r="M18" s="4">
        <v>7124993.0085498337</v>
      </c>
      <c r="N18" s="4">
        <v>8121931.4822732648</v>
      </c>
      <c r="O18" s="4">
        <v>8589007.6669783108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1"/>
      <c r="FR18" s="1"/>
      <c r="FS18" s="1"/>
    </row>
    <row r="19" spans="1:176" ht="15.75" x14ac:dyDescent="0.25">
      <c r="A19" s="12">
        <v>6.2</v>
      </c>
      <c r="B19" s="13" t="s">
        <v>9</v>
      </c>
      <c r="C19" s="4">
        <v>275493.93790000002</v>
      </c>
      <c r="D19" s="4">
        <v>269758.52750000003</v>
      </c>
      <c r="E19" s="4">
        <v>270637.52789999999</v>
      </c>
      <c r="F19" s="4">
        <v>263103</v>
      </c>
      <c r="G19" s="4">
        <v>271079.60639999999</v>
      </c>
      <c r="H19" s="4">
        <v>287196.38</v>
      </c>
      <c r="I19" s="4">
        <v>309340.72837800003</v>
      </c>
      <c r="J19" s="4">
        <v>350816.64</v>
      </c>
      <c r="K19" s="4">
        <v>347713.652</v>
      </c>
      <c r="L19" s="4">
        <v>158517.26327076834</v>
      </c>
      <c r="M19" s="4">
        <v>246050.3532538068</v>
      </c>
      <c r="N19" s="4">
        <v>489387.33707534504</v>
      </c>
      <c r="O19" s="4">
        <v>600308.89424537972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1"/>
      <c r="FR19" s="1"/>
      <c r="FS19" s="1"/>
    </row>
    <row r="20" spans="1:176" s="18" customFormat="1" ht="30" x14ac:dyDescent="0.25">
      <c r="A20" s="25" t="s">
        <v>36</v>
      </c>
      <c r="B20" s="26" t="s">
        <v>10</v>
      </c>
      <c r="C20" s="19">
        <f>SUM(C21:C27)</f>
        <v>2284891.0260000001</v>
      </c>
      <c r="D20" s="19">
        <f t="shared" ref="D20:G20" si="16">SUM(D21:D27)</f>
        <v>2582148.8346560001</v>
      </c>
      <c r="E20" s="19">
        <f t="shared" si="16"/>
        <v>2837580.8629999999</v>
      </c>
      <c r="F20" s="19">
        <f t="shared" si="16"/>
        <v>3053688.3810660001</v>
      </c>
      <c r="G20" s="19">
        <f t="shared" si="16"/>
        <v>3362315.7545999996</v>
      </c>
      <c r="H20" s="19">
        <f t="shared" ref="H20:N20" si="17">SUM(H21:H27)</f>
        <v>3492088.0869224956</v>
      </c>
      <c r="I20" s="19">
        <f t="shared" si="17"/>
        <v>3501659.3238999997</v>
      </c>
      <c r="J20" s="19">
        <f t="shared" si="17"/>
        <v>3783769.5109253014</v>
      </c>
      <c r="K20" s="19">
        <f t="shared" si="17"/>
        <v>3849464.3825000003</v>
      </c>
      <c r="L20" s="19">
        <f t="shared" si="17"/>
        <v>3089175.3707745625</v>
      </c>
      <c r="M20" s="19">
        <f t="shared" si="17"/>
        <v>3717538.5768446801</v>
      </c>
      <c r="N20" s="19">
        <f t="shared" si="17"/>
        <v>3932462.1145797111</v>
      </c>
      <c r="O20" s="19">
        <f t="shared" ref="O20" si="18">SUM(O21:O27)</f>
        <v>4133091.4145970764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T20" s="17"/>
    </row>
    <row r="21" spans="1:176" ht="15.75" x14ac:dyDescent="0.25">
      <c r="A21" s="12">
        <v>7.1</v>
      </c>
      <c r="B21" s="13" t="s">
        <v>11</v>
      </c>
      <c r="C21" s="4">
        <v>241013</v>
      </c>
      <c r="D21" s="4">
        <v>322351</v>
      </c>
      <c r="E21" s="4">
        <v>375759</v>
      </c>
      <c r="F21" s="4">
        <v>391798</v>
      </c>
      <c r="G21" s="4">
        <v>415238</v>
      </c>
      <c r="H21" s="4">
        <v>439827</v>
      </c>
      <c r="I21" s="4">
        <v>402275</v>
      </c>
      <c r="J21" s="4">
        <v>432608</v>
      </c>
      <c r="K21" s="4">
        <v>393882</v>
      </c>
      <c r="L21" s="4">
        <v>332175</v>
      </c>
      <c r="M21" s="4">
        <v>347996</v>
      </c>
      <c r="N21" s="4">
        <v>385307</v>
      </c>
      <c r="O21" s="4">
        <v>409967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1"/>
      <c r="FR21" s="1"/>
      <c r="FS21" s="1"/>
    </row>
    <row r="22" spans="1:176" ht="15.75" x14ac:dyDescent="0.25">
      <c r="A22" s="12">
        <v>7.2</v>
      </c>
      <c r="B22" s="13" t="s">
        <v>12</v>
      </c>
      <c r="C22" s="4">
        <v>1398870.8073</v>
      </c>
      <c r="D22" s="4">
        <v>1544477.712178</v>
      </c>
      <c r="E22" s="4">
        <v>1597081.024</v>
      </c>
      <c r="F22" s="4">
        <v>1688028.0961829999</v>
      </c>
      <c r="G22" s="4">
        <v>1780812.2112</v>
      </c>
      <c r="H22" s="4">
        <v>1883632.8684</v>
      </c>
      <c r="I22" s="4">
        <v>1999118.1055999999</v>
      </c>
      <c r="J22" s="4">
        <v>2236150.6385542173</v>
      </c>
      <c r="K22" s="4">
        <v>2186656.2135000001</v>
      </c>
      <c r="L22" s="4">
        <v>1556688.4198594748</v>
      </c>
      <c r="M22" s="4">
        <v>2090767.9012646396</v>
      </c>
      <c r="N22" s="4">
        <v>2118570.0287959916</v>
      </c>
      <c r="O22" s="4">
        <v>2224149.5002644248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1"/>
      <c r="FR22" s="1"/>
      <c r="FS22" s="1"/>
    </row>
    <row r="23" spans="1:176" ht="15.75" x14ac:dyDescent="0.25">
      <c r="A23" s="12">
        <v>7.3</v>
      </c>
      <c r="B23" s="13" t="s">
        <v>13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1"/>
      <c r="FR23" s="1"/>
      <c r="FS23" s="1"/>
    </row>
    <row r="24" spans="1:176" ht="15.75" x14ac:dyDescent="0.25">
      <c r="A24" s="12">
        <v>7.4</v>
      </c>
      <c r="B24" s="13" t="s">
        <v>14</v>
      </c>
      <c r="C24" s="4">
        <v>6641.9072999999999</v>
      </c>
      <c r="D24" s="4">
        <v>11998.983399999999</v>
      </c>
      <c r="E24" s="4">
        <v>9602.7008000000005</v>
      </c>
      <c r="F24" s="4">
        <v>15252.408600000001</v>
      </c>
      <c r="G24" s="4">
        <v>30035.3544</v>
      </c>
      <c r="H24" s="4">
        <v>35996.190600000002</v>
      </c>
      <c r="I24" s="4">
        <v>37748.480000000003</v>
      </c>
      <c r="J24" s="4">
        <v>21626.942771084337</v>
      </c>
      <c r="K24" s="4">
        <v>36146.902000000002</v>
      </c>
      <c r="L24" s="4">
        <v>17991.748703868609</v>
      </c>
      <c r="M24" s="4">
        <v>18088.831929394393</v>
      </c>
      <c r="N24" s="4">
        <v>21955.222404465774</v>
      </c>
      <c r="O24" s="4">
        <v>24872.267130558641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1"/>
      <c r="FR24" s="1"/>
      <c r="FS24" s="1"/>
    </row>
    <row r="25" spans="1:176" ht="15.75" x14ac:dyDescent="0.25">
      <c r="A25" s="12">
        <v>7.5</v>
      </c>
      <c r="B25" s="13" t="s">
        <v>15</v>
      </c>
      <c r="C25" s="4">
        <v>31689.2186</v>
      </c>
      <c r="D25" s="4">
        <v>35097.627478000002</v>
      </c>
      <c r="E25" s="4">
        <v>36449.459199999998</v>
      </c>
      <c r="F25" s="4">
        <v>38231.161682999998</v>
      </c>
      <c r="G25" s="4">
        <v>41048.712</v>
      </c>
      <c r="H25" s="4">
        <v>70978.834900000002</v>
      </c>
      <c r="I25" s="4">
        <v>73661.772800000006</v>
      </c>
      <c r="J25" s="4">
        <v>76466.538199999995</v>
      </c>
      <c r="K25" s="4">
        <v>76682.705000000002</v>
      </c>
      <c r="L25" s="4">
        <v>42112.350110781161</v>
      </c>
      <c r="M25" s="4">
        <v>56598.948583700483</v>
      </c>
      <c r="N25" s="4">
        <v>66430.542721356498</v>
      </c>
      <c r="O25" s="4">
        <v>69497.432259333829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1"/>
      <c r="FR25" s="1"/>
      <c r="FS25" s="1"/>
    </row>
    <row r="26" spans="1:176" ht="15.75" x14ac:dyDescent="0.25">
      <c r="A26" s="12">
        <v>7.6</v>
      </c>
      <c r="B26" s="13" t="s">
        <v>16</v>
      </c>
      <c r="C26" s="4">
        <v>10113.0928</v>
      </c>
      <c r="D26" s="4">
        <v>10007.5116</v>
      </c>
      <c r="E26" s="4">
        <v>11945.679</v>
      </c>
      <c r="F26" s="4">
        <v>13590.714599999999</v>
      </c>
      <c r="G26" s="4">
        <v>10848.477000000001</v>
      </c>
      <c r="H26" s="4">
        <v>11712.3523</v>
      </c>
      <c r="I26" s="4">
        <v>14001.9655</v>
      </c>
      <c r="J26" s="4">
        <v>32275.3914</v>
      </c>
      <c r="K26" s="4">
        <v>33581.561999999998</v>
      </c>
      <c r="L26" s="4">
        <v>31842.040619354015</v>
      </c>
      <c r="M26" s="4">
        <v>28127.726310344267</v>
      </c>
      <c r="N26" s="4">
        <v>28893.482446190454</v>
      </c>
      <c r="O26" s="4">
        <v>30742.521708046694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1"/>
      <c r="FR26" s="1"/>
      <c r="FS26" s="1"/>
    </row>
    <row r="27" spans="1:176" ht="30" x14ac:dyDescent="0.25">
      <c r="A27" s="12">
        <v>7.7</v>
      </c>
      <c r="B27" s="13" t="s">
        <v>17</v>
      </c>
      <c r="C27" s="4">
        <v>596563</v>
      </c>
      <c r="D27" s="4">
        <v>658216</v>
      </c>
      <c r="E27" s="4">
        <v>806743</v>
      </c>
      <c r="F27" s="4">
        <v>906788</v>
      </c>
      <c r="G27" s="4">
        <v>1084333</v>
      </c>
      <c r="H27" s="4">
        <v>1049940.8407224959</v>
      </c>
      <c r="I27" s="4">
        <v>974854</v>
      </c>
      <c r="J27" s="4">
        <v>984642</v>
      </c>
      <c r="K27" s="4">
        <v>1122515</v>
      </c>
      <c r="L27" s="4">
        <v>1108365.8114810837</v>
      </c>
      <c r="M27" s="4">
        <v>1175959.1687566009</v>
      </c>
      <c r="N27" s="4">
        <v>1311305.8382117073</v>
      </c>
      <c r="O27" s="4">
        <v>1373862.6932347121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1"/>
      <c r="FR27" s="1"/>
      <c r="FS27" s="1"/>
    </row>
    <row r="28" spans="1:176" ht="15.75" x14ac:dyDescent="0.25">
      <c r="A28" s="14" t="s">
        <v>37</v>
      </c>
      <c r="B28" s="13" t="s">
        <v>18</v>
      </c>
      <c r="C28" s="4">
        <v>1364042</v>
      </c>
      <c r="D28" s="4">
        <v>1475027</v>
      </c>
      <c r="E28" s="4">
        <v>1652756</v>
      </c>
      <c r="F28" s="4">
        <v>1813500</v>
      </c>
      <c r="G28" s="4">
        <v>1858091</v>
      </c>
      <c r="H28" s="4">
        <v>1905555</v>
      </c>
      <c r="I28" s="4">
        <v>2505808</v>
      </c>
      <c r="J28" s="4">
        <v>2750965</v>
      </c>
      <c r="K28" s="4">
        <v>2919538</v>
      </c>
      <c r="L28" s="4">
        <v>3114696</v>
      </c>
      <c r="M28" s="4">
        <v>3156604</v>
      </c>
      <c r="N28" s="4">
        <v>3592757</v>
      </c>
      <c r="O28" s="4">
        <v>3894549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1"/>
      <c r="FR28" s="1"/>
      <c r="FS28" s="1"/>
    </row>
    <row r="29" spans="1:176" ht="30" x14ac:dyDescent="0.25">
      <c r="A29" s="14" t="s">
        <v>38</v>
      </c>
      <c r="B29" s="13" t="s">
        <v>19</v>
      </c>
      <c r="C29" s="4">
        <v>4133721.2532000002</v>
      </c>
      <c r="D29" s="4">
        <v>4560676.45</v>
      </c>
      <c r="E29" s="4">
        <v>5005539.6699000001</v>
      </c>
      <c r="F29" s="4">
        <v>5337761.1140000001</v>
      </c>
      <c r="G29" s="4">
        <v>5441426.3245000001</v>
      </c>
      <c r="H29" s="4">
        <v>5720442.4680000003</v>
      </c>
      <c r="I29" s="4">
        <v>5978455.9110000003</v>
      </c>
      <c r="J29" s="4">
        <v>6191661.8880000003</v>
      </c>
      <c r="K29" s="4">
        <v>6441061.1228999998</v>
      </c>
      <c r="L29" s="4">
        <v>6313143.5419548629</v>
      </c>
      <c r="M29" s="4">
        <v>7126869.8081669668</v>
      </c>
      <c r="N29" s="4">
        <v>7642782.9733907366</v>
      </c>
      <c r="O29" s="4">
        <v>8079199.2972270437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1"/>
      <c r="FR29" s="1"/>
      <c r="FS29" s="1"/>
    </row>
    <row r="30" spans="1:176" ht="15.75" x14ac:dyDescent="0.25">
      <c r="A30" s="14" t="s">
        <v>39</v>
      </c>
      <c r="B30" s="13" t="s">
        <v>54</v>
      </c>
      <c r="C30" s="4">
        <v>1467926</v>
      </c>
      <c r="D30" s="4">
        <v>1462086</v>
      </c>
      <c r="E30" s="4">
        <v>1505729</v>
      </c>
      <c r="F30" s="4">
        <v>1542388</v>
      </c>
      <c r="G30" s="4">
        <v>1585637</v>
      </c>
      <c r="H30" s="4">
        <v>1689155</v>
      </c>
      <c r="I30" s="4">
        <v>1726592</v>
      </c>
      <c r="J30" s="4">
        <v>2097987</v>
      </c>
      <c r="K30" s="4">
        <v>1970072</v>
      </c>
      <c r="L30" s="4">
        <v>2062071</v>
      </c>
      <c r="M30" s="4">
        <v>2211679</v>
      </c>
      <c r="N30" s="4">
        <v>2336613</v>
      </c>
      <c r="O30" s="4">
        <v>2390140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1"/>
      <c r="FR30" s="1"/>
      <c r="FS30" s="1"/>
    </row>
    <row r="31" spans="1:176" ht="15.75" x14ac:dyDescent="0.25">
      <c r="A31" s="14" t="s">
        <v>40</v>
      </c>
      <c r="B31" s="13" t="s">
        <v>20</v>
      </c>
      <c r="C31" s="4">
        <v>2532266.3363999999</v>
      </c>
      <c r="D31" s="4">
        <v>2726075.1047999999</v>
      </c>
      <c r="E31" s="4">
        <v>2996344.2431999999</v>
      </c>
      <c r="F31" s="4">
        <v>3383731.8834000002</v>
      </c>
      <c r="G31" s="4">
        <v>3653937.4667000002</v>
      </c>
      <c r="H31" s="4">
        <v>3975459.18</v>
      </c>
      <c r="I31" s="4">
        <v>4526826.4104000004</v>
      </c>
      <c r="J31" s="4">
        <v>5370414.5367999999</v>
      </c>
      <c r="K31" s="4">
        <v>5501110.0185000002</v>
      </c>
      <c r="L31" s="4">
        <v>5016996.9400898339</v>
      </c>
      <c r="M31" s="4">
        <v>5775932.5974472398</v>
      </c>
      <c r="N31" s="4">
        <v>6135182.6141391248</v>
      </c>
      <c r="O31" s="4">
        <v>6619360.5747398613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1"/>
      <c r="FR31" s="1"/>
      <c r="FS31" s="1"/>
    </row>
    <row r="32" spans="1:176" s="17" customFormat="1" ht="15.75" x14ac:dyDescent="0.25">
      <c r="A32" s="23"/>
      <c r="B32" s="24" t="s">
        <v>30</v>
      </c>
      <c r="C32" s="20">
        <f>C17+C20+C28+C29+C30+C31</f>
        <v>16157472.0559</v>
      </c>
      <c r="D32" s="20">
        <f t="shared" ref="D32:F32" si="19">D17+D20+D28+D29+D30+D31</f>
        <v>17552092.055456001</v>
      </c>
      <c r="E32" s="20">
        <f t="shared" si="19"/>
        <v>19080457.452</v>
      </c>
      <c r="F32" s="20">
        <f t="shared" si="19"/>
        <v>20563745.378466003</v>
      </c>
      <c r="G32" s="20">
        <f t="shared" ref="G32" si="20">G17+G20+G28+G29+G30+G31</f>
        <v>21598501.215999998</v>
      </c>
      <c r="H32" s="20">
        <f t="shared" ref="H32:I32" si="21">H17+H20+H28+H29+H30+H31</f>
        <v>22753025.681322493</v>
      </c>
      <c r="I32" s="20">
        <f t="shared" si="21"/>
        <v>24942979.139787998</v>
      </c>
      <c r="J32" s="20">
        <f t="shared" ref="J32:K32" si="22">J17+J20+J28+J29+J30+J31</f>
        <v>27784900.554325301</v>
      </c>
      <c r="K32" s="20">
        <f t="shared" si="22"/>
        <v>28557103.063900001</v>
      </c>
      <c r="L32" s="20">
        <f t="shared" ref="L32:M32" si="23">L17+L20+L28+L29+L30+L31</f>
        <v>25639443.567664649</v>
      </c>
      <c r="M32" s="20">
        <f t="shared" si="23"/>
        <v>29359667.344262525</v>
      </c>
      <c r="N32" s="20">
        <f t="shared" ref="N32" si="24">N17+N20+N28+N29+N30+N31</f>
        <v>32251116.521458182</v>
      </c>
      <c r="O32" s="20">
        <f t="shared" ref="O32" si="25">O17+O20+O28+O29+O30+O31</f>
        <v>34305656.847787671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18"/>
      <c r="FR32" s="18"/>
      <c r="FS32" s="18"/>
    </row>
    <row r="33" spans="1:176" s="18" customFormat="1" ht="15.75" x14ac:dyDescent="0.25">
      <c r="A33" s="21" t="s">
        <v>27</v>
      </c>
      <c r="B33" s="27" t="s">
        <v>41</v>
      </c>
      <c r="C33" s="19">
        <f t="shared" ref="C33:H33" si="26">C6+C11+C13+C14+C15+C17+C20+C28+C29+C30+C31</f>
        <v>41698353.657800004</v>
      </c>
      <c r="D33" s="19">
        <f t="shared" si="26"/>
        <v>43452102.417956002</v>
      </c>
      <c r="E33" s="19">
        <f t="shared" si="26"/>
        <v>46177057.420739993</v>
      </c>
      <c r="F33" s="19">
        <f t="shared" si="26"/>
        <v>49370377.635191001</v>
      </c>
      <c r="G33" s="19">
        <f t="shared" ref="G33" si="27">G6+G11+G13+G14+G15+G17+G20+G28+G29+G30+G31</f>
        <v>52889687.961200006</v>
      </c>
      <c r="H33" s="19">
        <f t="shared" si="26"/>
        <v>56309720.696922503</v>
      </c>
      <c r="I33" s="19">
        <f t="shared" ref="I33:J33" si="28">I6+I11+I13+I14+I15+I17+I20+I28+I29+I30+I31</f>
        <v>59000780.123595476</v>
      </c>
      <c r="J33" s="19">
        <f t="shared" si="28"/>
        <v>60046186.579841658</v>
      </c>
      <c r="K33" s="19">
        <f t="shared" ref="K33:L33" si="29">K6+K11+K13+K14+K15+K17+K20+K28+K29+K30+K31</f>
        <v>63474704.994099997</v>
      </c>
      <c r="L33" s="19">
        <f t="shared" si="29"/>
        <v>62129044.561518416</v>
      </c>
      <c r="M33" s="19">
        <f t="shared" ref="M33:N33" si="30">M6+M11+M13+M14+M15+M17+M20+M28+M29+M30+M31</f>
        <v>68002076.263447538</v>
      </c>
      <c r="N33" s="19">
        <f t="shared" si="30"/>
        <v>72997997.349295497</v>
      </c>
      <c r="O33" s="19">
        <f t="shared" ref="O33" si="31">O6+O11+O13+O14+O15+O17+O20+O28+O29+O30+O31</f>
        <v>78052814.494388148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T33" s="17"/>
    </row>
    <row r="34" spans="1:176" ht="18" customHeight="1" x14ac:dyDescent="0.25">
      <c r="A34" s="15" t="s">
        <v>43</v>
      </c>
      <c r="B34" s="16" t="s">
        <v>25</v>
      </c>
      <c r="C34" s="4">
        <v>3258156</v>
      </c>
      <c r="D34" s="4">
        <v>3877288.6318489965</v>
      </c>
      <c r="E34" s="4">
        <v>4236245.8411005568</v>
      </c>
      <c r="F34" s="4">
        <v>4769060.6909245336</v>
      </c>
      <c r="G34" s="4">
        <v>5507054.5681110797</v>
      </c>
      <c r="H34" s="4">
        <v>5741785.9301278843</v>
      </c>
      <c r="I34" s="4">
        <v>6479452.3441359634</v>
      </c>
      <c r="J34" s="4">
        <v>6779787.8355929675</v>
      </c>
      <c r="K34" s="4">
        <v>7073868.1044790121</v>
      </c>
      <c r="L34" s="4">
        <v>7040249.9986233171</v>
      </c>
      <c r="M34" s="4">
        <v>7793408.0843923762</v>
      </c>
      <c r="N34" s="4">
        <v>8746094.6271084156</v>
      </c>
      <c r="O34" s="4">
        <v>10615751.102037886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</row>
    <row r="35" spans="1:176" ht="15.75" x14ac:dyDescent="0.25">
      <c r="A35" s="15" t="s">
        <v>44</v>
      </c>
      <c r="B35" s="16" t="s">
        <v>24</v>
      </c>
      <c r="C35" s="4">
        <v>1472846</v>
      </c>
      <c r="D35" s="4">
        <v>1872956.969130028</v>
      </c>
      <c r="E35" s="4">
        <v>1790285.3333333333</v>
      </c>
      <c r="F35" s="4">
        <v>1988545.2151009657</v>
      </c>
      <c r="G35" s="4">
        <v>2062789.4257064722</v>
      </c>
      <c r="H35" s="4">
        <v>2376955.1971326168</v>
      </c>
      <c r="I35" s="4">
        <v>2678230.6353350738</v>
      </c>
      <c r="J35" s="4">
        <v>2498146.0767946579</v>
      </c>
      <c r="K35" s="4">
        <v>2717009.852216749</v>
      </c>
      <c r="L35" s="4">
        <v>2572975.6888168557</v>
      </c>
      <c r="M35" s="4">
        <v>3236870.1578192245</v>
      </c>
      <c r="N35" s="4">
        <v>3515354.0983606558</v>
      </c>
      <c r="O35" s="4">
        <v>4157054.1934631895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</row>
    <row r="36" spans="1:176" s="17" customFormat="1" ht="15.75" x14ac:dyDescent="0.25">
      <c r="A36" s="28" t="s">
        <v>45</v>
      </c>
      <c r="B36" s="29" t="s">
        <v>55</v>
      </c>
      <c r="C36" s="20">
        <f>C33+C34-C35</f>
        <v>43483663.657800004</v>
      </c>
      <c r="D36" s="20">
        <f t="shared" ref="D36:G36" si="32">D33+D34-D35</f>
        <v>45456434.080674976</v>
      </c>
      <c r="E36" s="20">
        <f t="shared" si="32"/>
        <v>48623017.928507216</v>
      </c>
      <c r="F36" s="20">
        <f t="shared" si="32"/>
        <v>52150893.111014567</v>
      </c>
      <c r="G36" s="20">
        <f t="shared" si="32"/>
        <v>56333953.103604615</v>
      </c>
      <c r="H36" s="20">
        <f t="shared" ref="H36:N36" si="33">H33+H34-H35</f>
        <v>59674551.429917768</v>
      </c>
      <c r="I36" s="20">
        <f t="shared" si="33"/>
        <v>62802001.832396366</v>
      </c>
      <c r="J36" s="20">
        <f t="shared" si="33"/>
        <v>64327828.338639975</v>
      </c>
      <c r="K36" s="20">
        <f t="shared" si="33"/>
        <v>67831563.246362254</v>
      </c>
      <c r="L36" s="20">
        <f t="shared" si="33"/>
        <v>66596318.871324874</v>
      </c>
      <c r="M36" s="20">
        <f t="shared" si="33"/>
        <v>72558614.190020695</v>
      </c>
      <c r="N36" s="20">
        <f t="shared" si="33"/>
        <v>78228737.878043249</v>
      </c>
      <c r="O36" s="20">
        <f t="shared" ref="O36" si="34">O33+O34-O35</f>
        <v>84511511.402962849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</row>
    <row r="37" spans="1:176" s="17" customFormat="1" ht="15.75" x14ac:dyDescent="0.25">
      <c r="A37" s="28" t="s">
        <v>46</v>
      </c>
      <c r="B37" s="29" t="s">
        <v>42</v>
      </c>
      <c r="C37" s="20">
        <f>GSVA_cur!C37</f>
        <v>691240</v>
      </c>
      <c r="D37" s="20">
        <f>GSVA_cur!D37</f>
        <v>701220</v>
      </c>
      <c r="E37" s="20">
        <f>GSVA_cur!E37</f>
        <v>711340</v>
      </c>
      <c r="F37" s="20">
        <f>GSVA_cur!F37</f>
        <v>721610</v>
      </c>
      <c r="G37" s="20">
        <f>GSVA_cur!G37</f>
        <v>732040</v>
      </c>
      <c r="H37" s="20">
        <f>GSVA_cur!H37</f>
        <v>742600</v>
      </c>
      <c r="I37" s="20">
        <f>GSVA_cur!I37</f>
        <v>758360</v>
      </c>
      <c r="J37" s="20">
        <f>GSVA_cur!J37</f>
        <v>768440</v>
      </c>
      <c r="K37" s="20">
        <f>GSVA_cur!K37</f>
        <v>778530</v>
      </c>
      <c r="L37" s="20">
        <f>GSVA_cur!L37</f>
        <v>788610</v>
      </c>
      <c r="M37" s="20">
        <f>GSVA_cur!M37</f>
        <v>797900</v>
      </c>
      <c r="N37" s="20">
        <f>GSVA_cur!N37</f>
        <v>806620</v>
      </c>
      <c r="O37" s="20">
        <f>GSVA_cur!O37</f>
        <v>815340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</row>
    <row r="38" spans="1:176" s="17" customFormat="1" ht="15.75" x14ac:dyDescent="0.25">
      <c r="A38" s="28" t="s">
        <v>47</v>
      </c>
      <c r="B38" s="29" t="s">
        <v>58</v>
      </c>
      <c r="C38" s="20">
        <f>C36/C37*1000</f>
        <v>62906.752586366536</v>
      </c>
      <c r="D38" s="20">
        <f t="shared" ref="D38:G38" si="35">D36/D37*1000</f>
        <v>64824.782636939875</v>
      </c>
      <c r="E38" s="20">
        <f t="shared" si="35"/>
        <v>68354.117480399262</v>
      </c>
      <c r="F38" s="20">
        <f t="shared" si="35"/>
        <v>72270.191808614851</v>
      </c>
      <c r="G38" s="20">
        <f t="shared" si="35"/>
        <v>76954.747149888819</v>
      </c>
      <c r="H38" s="20">
        <f t="shared" ref="H38:N38" si="36">H36/H37*1000</f>
        <v>80358.943482248549</v>
      </c>
      <c r="I38" s="20">
        <f t="shared" si="36"/>
        <v>82812.914489683477</v>
      </c>
      <c r="J38" s="20">
        <f t="shared" si="36"/>
        <v>83712.233015772188</v>
      </c>
      <c r="K38" s="20">
        <f t="shared" si="36"/>
        <v>87127.744912029419</v>
      </c>
      <c r="L38" s="20">
        <f t="shared" si="36"/>
        <v>84447.72304602385</v>
      </c>
      <c r="M38" s="20">
        <f t="shared" si="36"/>
        <v>90936.977302946107</v>
      </c>
      <c r="N38" s="20">
        <f t="shared" si="36"/>
        <v>96983.384838019439</v>
      </c>
      <c r="O38" s="20">
        <f t="shared" ref="O38" si="37">O36/O37*1000</f>
        <v>103651.86474717644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L38" s="20"/>
      <c r="BM38" s="20"/>
      <c r="BN38" s="20"/>
      <c r="BO38" s="20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</row>
    <row r="39" spans="1:176" x14ac:dyDescent="0.25">
      <c r="A39" s="2" t="str">
        <f>[1]GSVA_cur!$A$39</f>
        <v>Source:  Directorate of Economics &amp; Statistics of respective State Governments.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3" max="1048575" man="1"/>
    <brk id="39" max="1048575" man="1"/>
    <brk id="103" max="95" man="1"/>
    <brk id="139" max="1048575" man="1"/>
    <brk id="163" max="1048575" man="1"/>
    <brk id="171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X39"/>
  <sheetViews>
    <sheetView zoomScale="73" zoomScaleNormal="73" zoomScaleSheetLayoutView="100" workbookViewId="0">
      <pane xSplit="2" ySplit="5" topLeftCell="C15" activePane="bottomRight" state="frozen"/>
      <selection activeCell="P1" sqref="P1:AZ1048576"/>
      <selection pane="topRight" activeCell="P1" sqref="P1:AZ1048576"/>
      <selection pane="bottomLeft" activeCell="P1" sqref="P1:AZ1048576"/>
      <selection pane="bottomRight" activeCell="P1" sqref="P1:AZ1048576"/>
    </sheetView>
  </sheetViews>
  <sheetFormatPr defaultColWidth="8.85546875" defaultRowHeight="15" x14ac:dyDescent="0.25"/>
  <cols>
    <col min="1" max="1" width="11" style="2" customWidth="1"/>
    <col min="2" max="2" width="37.28515625" style="2" customWidth="1"/>
    <col min="3" max="6" width="11.28515625" style="2" customWidth="1"/>
    <col min="7" max="15" width="11.85546875" style="1" customWidth="1"/>
    <col min="16" max="43" width="9.140625" style="2" customWidth="1"/>
    <col min="44" max="44" width="12.42578125" style="2" customWidth="1"/>
    <col min="45" max="66" width="9.140625" style="2" customWidth="1"/>
    <col min="67" max="67" width="12.140625" style="2" customWidth="1"/>
    <col min="68" max="71" width="9.140625" style="2" customWidth="1"/>
    <col min="72" max="76" width="9.140625" style="2" hidden="1" customWidth="1"/>
    <col min="77" max="77" width="9.140625" style="2" customWidth="1"/>
    <col min="78" max="82" width="9.140625" style="2" hidden="1" customWidth="1"/>
    <col min="83" max="83" width="9.140625" style="2" customWidth="1"/>
    <col min="84" max="88" width="9.140625" style="2" hidden="1" customWidth="1"/>
    <col min="89" max="89" width="9.140625" style="2" customWidth="1"/>
    <col min="90" max="94" width="9.140625" style="2" hidden="1" customWidth="1"/>
    <col min="95" max="95" width="9.140625" style="2" customWidth="1"/>
    <col min="96" max="100" width="9.140625" style="2" hidden="1" customWidth="1"/>
    <col min="101" max="101" width="9.140625" style="1" customWidth="1"/>
    <col min="102" max="106" width="9.140625" style="1" hidden="1" customWidth="1"/>
    <col min="107" max="107" width="9.140625" style="1" customWidth="1"/>
    <col min="108" max="112" width="9.140625" style="1" hidden="1" customWidth="1"/>
    <col min="113" max="113" width="9.140625" style="1" customWidth="1"/>
    <col min="114" max="118" width="9.140625" style="1" hidden="1" customWidth="1"/>
    <col min="119" max="119" width="9.140625" style="1" customWidth="1"/>
    <col min="120" max="149" width="9.140625" style="2" customWidth="1"/>
    <col min="150" max="150" width="9.140625" style="2" hidden="1" customWidth="1"/>
    <col min="151" max="158" width="9.140625" style="2" customWidth="1"/>
    <col min="159" max="159" width="9.140625" style="2" hidden="1" customWidth="1"/>
    <col min="160" max="164" width="9.140625" style="2" customWidth="1"/>
    <col min="165" max="165" width="9.140625" style="2" hidden="1" customWidth="1"/>
    <col min="166" max="175" width="9.140625" style="2" customWidth="1"/>
    <col min="176" max="179" width="8.85546875" style="2"/>
    <col min="180" max="180" width="12.7109375" style="2" bestFit="1" customWidth="1"/>
    <col min="181" max="16384" width="8.85546875" style="2"/>
  </cols>
  <sheetData>
    <row r="1" spans="1:180" ht="21" x14ac:dyDescent="0.35">
      <c r="A1" s="2" t="s">
        <v>53</v>
      </c>
      <c r="B1" s="5" t="s">
        <v>66</v>
      </c>
    </row>
    <row r="2" spans="1:180" ht="15.75" x14ac:dyDescent="0.25">
      <c r="A2" s="6" t="s">
        <v>50</v>
      </c>
      <c r="I2" s="1" t="str">
        <f>[1]GSVA_cur!$I$3</f>
        <v>As on 01.08.2024</v>
      </c>
    </row>
    <row r="3" spans="1:180" ht="15.75" x14ac:dyDescent="0.25">
      <c r="A3" s="6"/>
    </row>
    <row r="4" spans="1:180" ht="15.75" x14ac:dyDescent="0.25">
      <c r="A4" s="6"/>
      <c r="E4" s="7"/>
      <c r="F4" s="7" t="s">
        <v>57</v>
      </c>
    </row>
    <row r="5" spans="1:180" ht="15.75" x14ac:dyDescent="0.25">
      <c r="A5" s="8" t="s">
        <v>0</v>
      </c>
      <c r="B5" s="9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72</v>
      </c>
      <c r="M5" s="1" t="s">
        <v>73</v>
      </c>
      <c r="N5" s="1" t="s">
        <v>74</v>
      </c>
      <c r="O5" s="1" t="s">
        <v>75</v>
      </c>
    </row>
    <row r="6" spans="1:180" s="18" customFormat="1" ht="15.75" x14ac:dyDescent="0.25">
      <c r="A6" s="21" t="s">
        <v>26</v>
      </c>
      <c r="B6" s="22" t="s">
        <v>2</v>
      </c>
      <c r="C6" s="19">
        <f>SUM(C7:C10)</f>
        <v>11205780.5177</v>
      </c>
      <c r="D6" s="19">
        <f t="shared" ref="D6:G6" si="0">SUM(D7:D10)</f>
        <v>12825797.231799999</v>
      </c>
      <c r="E6" s="19">
        <f t="shared" si="0"/>
        <v>13814791.705080001</v>
      </c>
      <c r="F6" s="19">
        <f t="shared" si="0"/>
        <v>14212693.508300001</v>
      </c>
      <c r="G6" s="19">
        <f t="shared" si="0"/>
        <v>15595600.0252</v>
      </c>
      <c r="H6" s="19">
        <f t="shared" ref="H6:N6" si="1">SUM(H7:H10)</f>
        <v>18953677.210700002</v>
      </c>
      <c r="I6" s="19">
        <f t="shared" si="1"/>
        <v>19210953.459288705</v>
      </c>
      <c r="J6" s="19">
        <f t="shared" si="1"/>
        <v>20715562.72053425</v>
      </c>
      <c r="K6" s="19">
        <f t="shared" si="1"/>
        <v>24446451.373856526</v>
      </c>
      <c r="L6" s="19">
        <f t="shared" si="1"/>
        <v>27456606.144940309</v>
      </c>
      <c r="M6" s="19">
        <f t="shared" si="1"/>
        <v>30213508.185456436</v>
      </c>
      <c r="N6" s="19">
        <f t="shared" si="1"/>
        <v>32576662.62753246</v>
      </c>
      <c r="O6" s="19">
        <f t="shared" ref="O6" si="2">SUM(O7:O10)</f>
        <v>35823798.584945031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X6" s="17"/>
    </row>
    <row r="7" spans="1:180" ht="15.75" x14ac:dyDescent="0.25">
      <c r="A7" s="12">
        <v>1.1000000000000001</v>
      </c>
      <c r="B7" s="13" t="s">
        <v>59</v>
      </c>
      <c r="C7" s="4">
        <v>6716401.9774000002</v>
      </c>
      <c r="D7" s="4">
        <v>7660242.2459999993</v>
      </c>
      <c r="E7" s="4">
        <v>7732978.2510800008</v>
      </c>
      <c r="F7" s="4">
        <v>6780920.9560000002</v>
      </c>
      <c r="G7" s="4">
        <v>7143740.46</v>
      </c>
      <c r="H7" s="4">
        <v>8999628.5302000009</v>
      </c>
      <c r="I7" s="4">
        <v>8001986.9078227254</v>
      </c>
      <c r="J7" s="4">
        <v>9046590.4613071941</v>
      </c>
      <c r="K7" s="4">
        <v>11373513.150535828</v>
      </c>
      <c r="L7" s="4">
        <v>12067619.110788895</v>
      </c>
      <c r="M7" s="4">
        <v>13331353.581977317</v>
      </c>
      <c r="N7" s="4">
        <v>14392266.352747781</v>
      </c>
      <c r="O7" s="4">
        <v>14915502.747306043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1"/>
      <c r="FV7" s="1"/>
      <c r="FW7" s="1"/>
    </row>
    <row r="8" spans="1:180" ht="15.75" x14ac:dyDescent="0.25">
      <c r="A8" s="12">
        <v>1.2</v>
      </c>
      <c r="B8" s="13" t="s">
        <v>60</v>
      </c>
      <c r="C8" s="4">
        <v>3058673.2157999999</v>
      </c>
      <c r="D8" s="4">
        <v>3528040.72</v>
      </c>
      <c r="E8" s="4">
        <v>4075746.7892999998</v>
      </c>
      <c r="F8" s="4">
        <v>5246149.0471999999</v>
      </c>
      <c r="G8" s="4">
        <v>6262925.4951999998</v>
      </c>
      <c r="H8" s="4">
        <v>7465395.0384999998</v>
      </c>
      <c r="I8" s="4">
        <v>8859463.5013754927</v>
      </c>
      <c r="J8" s="4">
        <v>9353727.3270448167</v>
      </c>
      <c r="K8" s="4">
        <v>10892096.765864164</v>
      </c>
      <c r="L8" s="4">
        <v>13225435.634352673</v>
      </c>
      <c r="M8" s="4">
        <v>14604740.86807749</v>
      </c>
      <c r="N8" s="4">
        <v>15740184.890445022</v>
      </c>
      <c r="O8" s="4">
        <v>18317550.656557132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1"/>
      <c r="FV8" s="1"/>
      <c r="FW8" s="1"/>
    </row>
    <row r="9" spans="1:180" ht="15.75" x14ac:dyDescent="0.25">
      <c r="A9" s="12">
        <v>1.3</v>
      </c>
      <c r="B9" s="13" t="s">
        <v>61</v>
      </c>
      <c r="C9" s="4">
        <v>1401490.9469000001</v>
      </c>
      <c r="D9" s="4">
        <v>1604304.007</v>
      </c>
      <c r="E9" s="4">
        <v>1968072.9121000001</v>
      </c>
      <c r="F9" s="4">
        <v>2133051.3092999998</v>
      </c>
      <c r="G9" s="4">
        <v>2140476.3695999999</v>
      </c>
      <c r="H9" s="4">
        <v>2423991.7250000001</v>
      </c>
      <c r="I9" s="4">
        <v>2276785.8789362805</v>
      </c>
      <c r="J9" s="4">
        <v>2234949.9786807429</v>
      </c>
      <c r="K9" s="4">
        <v>2092883.4434413693</v>
      </c>
      <c r="L9" s="4">
        <v>2074255.8698725374</v>
      </c>
      <c r="M9" s="4">
        <v>2178319.9088580515</v>
      </c>
      <c r="N9" s="4">
        <v>2309036.4949356732</v>
      </c>
      <c r="O9" s="4">
        <v>2416769.7111629192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1"/>
      <c r="FV9" s="1"/>
      <c r="FW9" s="1"/>
    </row>
    <row r="10" spans="1:180" ht="15.75" x14ac:dyDescent="0.25">
      <c r="A10" s="12">
        <v>1.4</v>
      </c>
      <c r="B10" s="13" t="s">
        <v>62</v>
      </c>
      <c r="C10" s="4">
        <v>29214.3776</v>
      </c>
      <c r="D10" s="4">
        <v>33210.258800000003</v>
      </c>
      <c r="E10" s="4">
        <v>37993.7526</v>
      </c>
      <c r="F10" s="4">
        <v>52572.195800000001</v>
      </c>
      <c r="G10" s="4">
        <v>48457.700400000002</v>
      </c>
      <c r="H10" s="4">
        <v>64661.917000000001</v>
      </c>
      <c r="I10" s="4">
        <v>72717.171154210271</v>
      </c>
      <c r="J10" s="4">
        <v>80294.953501491444</v>
      </c>
      <c r="K10" s="4">
        <v>87958.014015164794</v>
      </c>
      <c r="L10" s="4">
        <v>89295.529926208197</v>
      </c>
      <c r="M10" s="4">
        <v>99093.826543572635</v>
      </c>
      <c r="N10" s="4">
        <v>135174.88940398334</v>
      </c>
      <c r="O10" s="4">
        <v>173975.46991893873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1"/>
      <c r="FV10" s="1"/>
      <c r="FW10" s="1"/>
    </row>
    <row r="11" spans="1:180" ht="15.75" x14ac:dyDescent="0.25">
      <c r="A11" s="14" t="s">
        <v>31</v>
      </c>
      <c r="B11" s="13" t="s">
        <v>3</v>
      </c>
      <c r="C11" s="4">
        <v>1618333.2822</v>
      </c>
      <c r="D11" s="4">
        <v>2975697.3223999999</v>
      </c>
      <c r="E11" s="4">
        <v>3385925.5776</v>
      </c>
      <c r="F11" s="4">
        <v>4179501.9186000004</v>
      </c>
      <c r="G11" s="4">
        <v>3921073.7652000003</v>
      </c>
      <c r="H11" s="4">
        <v>4279114.7362000002</v>
      </c>
      <c r="I11" s="4">
        <v>4706987.1456338111</v>
      </c>
      <c r="J11" s="4">
        <v>2393863.4662627811</v>
      </c>
      <c r="K11" s="4">
        <v>2215965.8577238363</v>
      </c>
      <c r="L11" s="4">
        <v>2678662.3523381595</v>
      </c>
      <c r="M11" s="4">
        <v>3178336.8933065534</v>
      </c>
      <c r="N11" s="4">
        <v>3666338.4308122541</v>
      </c>
      <c r="O11" s="4">
        <v>4098886.9081405108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1"/>
      <c r="FV11" s="1"/>
      <c r="FW11" s="1"/>
    </row>
    <row r="12" spans="1:180" s="17" customFormat="1" ht="15.75" x14ac:dyDescent="0.25">
      <c r="A12" s="23"/>
      <c r="B12" s="24" t="s">
        <v>28</v>
      </c>
      <c r="C12" s="20">
        <f>C6+C11</f>
        <v>12824113.799899999</v>
      </c>
      <c r="D12" s="20">
        <f t="shared" ref="D12:G12" si="3">D6+D11</f>
        <v>15801494.554199999</v>
      </c>
      <c r="E12" s="20">
        <f t="shared" si="3"/>
        <v>17200717.282680001</v>
      </c>
      <c r="F12" s="20">
        <f t="shared" si="3"/>
        <v>18392195.426899999</v>
      </c>
      <c r="G12" s="20">
        <f t="shared" si="3"/>
        <v>19516673.790399998</v>
      </c>
      <c r="H12" s="20">
        <f t="shared" ref="H12:N12" si="4">H6+H11</f>
        <v>23232791.946900003</v>
      </c>
      <c r="I12" s="20">
        <f t="shared" si="4"/>
        <v>23917940.604922518</v>
      </c>
      <c r="J12" s="20">
        <f t="shared" si="4"/>
        <v>23109426.18679703</v>
      </c>
      <c r="K12" s="20">
        <f t="shared" si="4"/>
        <v>26662417.231580362</v>
      </c>
      <c r="L12" s="20">
        <f t="shared" si="4"/>
        <v>30135268.497278467</v>
      </c>
      <c r="M12" s="20">
        <f t="shared" si="4"/>
        <v>33391845.078762989</v>
      </c>
      <c r="N12" s="20">
        <f t="shared" si="4"/>
        <v>36243001.058344714</v>
      </c>
      <c r="O12" s="20">
        <f t="shared" ref="O12" si="5">O6+O11</f>
        <v>39922685.493085541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18"/>
      <c r="FV12" s="18"/>
      <c r="FW12" s="18"/>
    </row>
    <row r="13" spans="1:180" s="1" customFormat="1" ht="15.75" x14ac:dyDescent="0.25">
      <c r="A13" s="10" t="s">
        <v>32</v>
      </c>
      <c r="B13" s="11" t="s">
        <v>4</v>
      </c>
      <c r="C13" s="3">
        <v>5689422.375</v>
      </c>
      <c r="D13" s="3">
        <v>4570746.2422000002</v>
      </c>
      <c r="E13" s="3">
        <v>4158506.9420999996</v>
      </c>
      <c r="F13" s="3">
        <v>4875961.6782999998</v>
      </c>
      <c r="G13" s="3">
        <v>6329184.1058</v>
      </c>
      <c r="H13" s="3">
        <v>6460245.8624</v>
      </c>
      <c r="I13" s="3">
        <v>6691825.9128593095</v>
      </c>
      <c r="J13" s="3">
        <v>7899897.5284519214</v>
      </c>
      <c r="K13" s="3">
        <v>8777153.340357881</v>
      </c>
      <c r="L13" s="3">
        <v>8994476.0635509863</v>
      </c>
      <c r="M13" s="3">
        <v>11282297.50403817</v>
      </c>
      <c r="N13" s="3">
        <v>11897467.249420017</v>
      </c>
      <c r="O13" s="3">
        <v>14205581.631695297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X13" s="2"/>
    </row>
    <row r="14" spans="1:180" ht="30" x14ac:dyDescent="0.25">
      <c r="A14" s="14" t="s">
        <v>33</v>
      </c>
      <c r="B14" s="13" t="s">
        <v>5</v>
      </c>
      <c r="C14" s="4">
        <v>507279.21600000001</v>
      </c>
      <c r="D14" s="4">
        <v>692595.6492000001</v>
      </c>
      <c r="E14" s="4">
        <v>708660.45739999996</v>
      </c>
      <c r="F14" s="4">
        <v>868758.3004999999</v>
      </c>
      <c r="G14" s="4">
        <v>1295190.7135999999</v>
      </c>
      <c r="H14" s="4">
        <v>1564620.355</v>
      </c>
      <c r="I14" s="4">
        <v>1887733.2986280895</v>
      </c>
      <c r="J14" s="4">
        <v>1814429.2864324804</v>
      </c>
      <c r="K14" s="4">
        <v>2166626.1998015572</v>
      </c>
      <c r="L14" s="4">
        <v>2365717.7035362208</v>
      </c>
      <c r="M14" s="4">
        <v>2333535.5944013251</v>
      </c>
      <c r="N14" s="4">
        <v>2479445.4835291868</v>
      </c>
      <c r="O14" s="4">
        <v>2801055.6084667449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3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3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3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1"/>
      <c r="FV14" s="1"/>
      <c r="FW14" s="1"/>
    </row>
    <row r="15" spans="1:180" ht="15.75" x14ac:dyDescent="0.25">
      <c r="A15" s="14" t="s">
        <v>34</v>
      </c>
      <c r="B15" s="13" t="s">
        <v>6</v>
      </c>
      <c r="C15" s="4">
        <v>4153426.2110000001</v>
      </c>
      <c r="D15" s="4">
        <v>4328428.8679999998</v>
      </c>
      <c r="E15" s="4">
        <v>4938020.4665000001</v>
      </c>
      <c r="F15" s="4">
        <v>5303635.9819999998</v>
      </c>
      <c r="G15" s="4">
        <v>5267255.0323999999</v>
      </c>
      <c r="H15" s="4">
        <v>5582594.3222000003</v>
      </c>
      <c r="I15" s="4">
        <v>6054100.4616213283</v>
      </c>
      <c r="J15" s="4">
        <v>6940623.0397942141</v>
      </c>
      <c r="K15" s="4">
        <v>7427160.7111863093</v>
      </c>
      <c r="L15" s="4">
        <v>7274189.2480614111</v>
      </c>
      <c r="M15" s="4">
        <v>9922268.7480498105</v>
      </c>
      <c r="N15" s="4">
        <v>11501819.914050497</v>
      </c>
      <c r="O15" s="4">
        <v>12871910.846004913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3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3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3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1"/>
      <c r="FV15" s="1"/>
      <c r="FW15" s="1"/>
    </row>
    <row r="16" spans="1:180" s="17" customFormat="1" ht="15.75" x14ac:dyDescent="0.25">
      <c r="A16" s="23"/>
      <c r="B16" s="24" t="s">
        <v>29</v>
      </c>
      <c r="C16" s="20">
        <f>+C13+C14+C15</f>
        <v>10350127.802000001</v>
      </c>
      <c r="D16" s="20">
        <f t="shared" ref="D16:F16" si="6">+D13+D14+D15</f>
        <v>9591770.7593999989</v>
      </c>
      <c r="E16" s="20">
        <f t="shared" si="6"/>
        <v>9805187.8660000004</v>
      </c>
      <c r="F16" s="20">
        <f t="shared" si="6"/>
        <v>11048355.9608</v>
      </c>
      <c r="G16" s="20">
        <f t="shared" ref="G16" si="7">+G13+G14+G15</f>
        <v>12891629.851799998</v>
      </c>
      <c r="H16" s="20">
        <f t="shared" ref="H16:I16" si="8">+H13+H14+H15</f>
        <v>13607460.5396</v>
      </c>
      <c r="I16" s="20">
        <f t="shared" si="8"/>
        <v>14633659.673108727</v>
      </c>
      <c r="J16" s="20">
        <f t="shared" ref="J16:K16" si="9">+J13+J14+J15</f>
        <v>16654949.854678616</v>
      </c>
      <c r="K16" s="20">
        <f t="shared" si="9"/>
        <v>18370940.251345746</v>
      </c>
      <c r="L16" s="20">
        <f t="shared" ref="L16:N16" si="10">+L13+L14+L15</f>
        <v>18634383.015148617</v>
      </c>
      <c r="M16" s="20">
        <f t="shared" si="10"/>
        <v>23538101.846489307</v>
      </c>
      <c r="N16" s="20">
        <f t="shared" si="10"/>
        <v>25878732.646999702</v>
      </c>
      <c r="O16" s="20">
        <f t="shared" ref="O16" si="11">+O13+O14+O15</f>
        <v>29878548.086166956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19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19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19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18"/>
      <c r="FV16" s="18"/>
      <c r="FW16" s="18"/>
    </row>
    <row r="17" spans="1:180" s="18" customFormat="1" ht="15.75" x14ac:dyDescent="0.25">
      <c r="A17" s="21" t="s">
        <v>35</v>
      </c>
      <c r="B17" s="22" t="s">
        <v>7</v>
      </c>
      <c r="C17" s="19">
        <f>C18+C19</f>
        <v>4182263.4402999999</v>
      </c>
      <c r="D17" s="19">
        <f t="shared" ref="D17:F17" si="12">D18+D19</f>
        <v>5009209.7870000005</v>
      </c>
      <c r="E17" s="19">
        <f t="shared" si="12"/>
        <v>5830304</v>
      </c>
      <c r="F17" s="19">
        <f t="shared" si="12"/>
        <v>6643339</v>
      </c>
      <c r="G17" s="19">
        <f t="shared" ref="G17" si="13">G18+G19</f>
        <v>7306075.7396</v>
      </c>
      <c r="H17" s="19">
        <f t="shared" ref="H17:I17" si="14">H18+H19</f>
        <v>8060371.1239999998</v>
      </c>
      <c r="I17" s="19">
        <f t="shared" si="14"/>
        <v>9390819.3650351986</v>
      </c>
      <c r="J17" s="19">
        <f t="shared" ref="J17:K17" si="15">J18+J19</f>
        <v>10789046.407385277</v>
      </c>
      <c r="K17" s="19">
        <f t="shared" si="15"/>
        <v>11779364.36286886</v>
      </c>
      <c r="L17" s="19">
        <f t="shared" ref="L17:N17" si="16">L18+L19</f>
        <v>9228882.4988936707</v>
      </c>
      <c r="M17" s="19">
        <f t="shared" si="16"/>
        <v>11781214.625421209</v>
      </c>
      <c r="N17" s="19">
        <f t="shared" si="16"/>
        <v>14749770.453476124</v>
      </c>
      <c r="O17" s="19">
        <f t="shared" ref="O17" si="17">O18+O19</f>
        <v>16733190.333241295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X17" s="17"/>
    </row>
    <row r="18" spans="1:180" ht="15.75" x14ac:dyDescent="0.25">
      <c r="A18" s="12">
        <v>6.1</v>
      </c>
      <c r="B18" s="13" t="s">
        <v>8</v>
      </c>
      <c r="C18" s="4">
        <v>3918883.5024000001</v>
      </c>
      <c r="D18" s="4">
        <v>4724496.2235000003</v>
      </c>
      <c r="E18" s="4">
        <v>5519847</v>
      </c>
      <c r="F18" s="4">
        <v>6339804</v>
      </c>
      <c r="G18" s="4">
        <v>6981737.324</v>
      </c>
      <c r="H18" s="4">
        <v>7697545.2639999995</v>
      </c>
      <c r="I18" s="4">
        <v>8987256.3705292735</v>
      </c>
      <c r="J18" s="4">
        <v>10321081.824688591</v>
      </c>
      <c r="K18" s="4">
        <v>11295244.098898362</v>
      </c>
      <c r="L18" s="4">
        <v>9041726.4542384874</v>
      </c>
      <c r="M18" s="4">
        <v>11454705.786771825</v>
      </c>
      <c r="N18" s="4">
        <v>13977548.188224137</v>
      </c>
      <c r="O18" s="4">
        <v>15725440.338614859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1"/>
      <c r="FV18" s="1"/>
      <c r="FW18" s="1"/>
    </row>
    <row r="19" spans="1:180" ht="15.75" x14ac:dyDescent="0.25">
      <c r="A19" s="12">
        <v>6.2</v>
      </c>
      <c r="B19" s="13" t="s">
        <v>9</v>
      </c>
      <c r="C19" s="4">
        <v>263379.93790000002</v>
      </c>
      <c r="D19" s="4">
        <v>284713.56349999999</v>
      </c>
      <c r="E19" s="4">
        <v>310457</v>
      </c>
      <c r="F19" s="4">
        <v>303535</v>
      </c>
      <c r="G19" s="4">
        <v>324338.41560000001</v>
      </c>
      <c r="H19" s="4">
        <v>362825.86</v>
      </c>
      <c r="I19" s="4">
        <v>403562.99450592429</v>
      </c>
      <c r="J19" s="4">
        <v>467964.58269668481</v>
      </c>
      <c r="K19" s="4">
        <v>484120.26397049823</v>
      </c>
      <c r="L19" s="4">
        <v>187156.04465518281</v>
      </c>
      <c r="M19" s="4">
        <v>326508.83864938456</v>
      </c>
      <c r="N19" s="4">
        <v>772222.26525198633</v>
      </c>
      <c r="O19" s="4">
        <v>1007749.9946264364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1"/>
      <c r="FV19" s="1"/>
      <c r="FW19" s="1"/>
    </row>
    <row r="20" spans="1:180" s="18" customFormat="1" ht="30" x14ac:dyDescent="0.25">
      <c r="A20" s="25" t="s">
        <v>36</v>
      </c>
      <c r="B20" s="26" t="s">
        <v>10</v>
      </c>
      <c r="C20" s="19">
        <f>SUM(C21:C27)</f>
        <v>1906130.0259999998</v>
      </c>
      <c r="D20" s="19">
        <f t="shared" ref="D20:G20" si="18">SUM(D21:D27)</f>
        <v>2287883.5882940004</v>
      </c>
      <c r="E20" s="19">
        <f t="shared" si="18"/>
        <v>2583718.5093999999</v>
      </c>
      <c r="F20" s="19">
        <f t="shared" si="18"/>
        <v>2889312.8213</v>
      </c>
      <c r="G20" s="19">
        <f t="shared" si="18"/>
        <v>3267911.2905999999</v>
      </c>
      <c r="H20" s="19">
        <f t="shared" ref="H20:N20" si="19">SUM(H21:H27)</f>
        <v>3485436.5017000004</v>
      </c>
      <c r="I20" s="19">
        <f t="shared" si="19"/>
        <v>3430679.442849617</v>
      </c>
      <c r="J20" s="19">
        <f t="shared" si="19"/>
        <v>3790952.3651961414</v>
      </c>
      <c r="K20" s="19">
        <f t="shared" si="19"/>
        <v>3894248.2803579904</v>
      </c>
      <c r="L20" s="19">
        <f t="shared" si="19"/>
        <v>3288065.0336195314</v>
      </c>
      <c r="M20" s="19">
        <f t="shared" si="19"/>
        <v>4481862.3424211163</v>
      </c>
      <c r="N20" s="19">
        <f t="shared" si="19"/>
        <v>4877896.0443304852</v>
      </c>
      <c r="O20" s="19">
        <f t="shared" ref="O20" si="20">SUM(O21:O27)</f>
        <v>5191530.4629788864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X20" s="17"/>
    </row>
    <row r="21" spans="1:180" ht="15.75" x14ac:dyDescent="0.25">
      <c r="A21" s="12">
        <v>7.1</v>
      </c>
      <c r="B21" s="13" t="s">
        <v>11</v>
      </c>
      <c r="C21" s="4">
        <v>197275</v>
      </c>
      <c r="D21" s="4">
        <v>288552</v>
      </c>
      <c r="E21" s="4">
        <v>341965</v>
      </c>
      <c r="F21" s="4">
        <v>370997</v>
      </c>
      <c r="G21" s="4">
        <v>398533</v>
      </c>
      <c r="H21" s="4">
        <v>471457.51</v>
      </c>
      <c r="I21" s="4">
        <v>425329.32672455977</v>
      </c>
      <c r="J21" s="4">
        <v>458814.86626047478</v>
      </c>
      <c r="K21" s="4">
        <v>513166.05467822531</v>
      </c>
      <c r="L21" s="4">
        <v>525448.23338297801</v>
      </c>
      <c r="M21" s="4">
        <v>494432.33815640002</v>
      </c>
      <c r="N21" s="4">
        <v>513718.72357522708</v>
      </c>
      <c r="O21" s="4">
        <v>545569.58429291588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1"/>
      <c r="FV21" s="1"/>
      <c r="FW21" s="1"/>
    </row>
    <row r="22" spans="1:180" ht="15.75" x14ac:dyDescent="0.25">
      <c r="A22" s="12">
        <v>7.2</v>
      </c>
      <c r="B22" s="13" t="s">
        <v>12</v>
      </c>
      <c r="C22" s="4">
        <v>1186514.6788169704</v>
      </c>
      <c r="D22" s="4">
        <v>1382616.9987030942</v>
      </c>
      <c r="E22" s="4">
        <v>1503285.6159999999</v>
      </c>
      <c r="F22" s="4">
        <v>1648821.4417000001</v>
      </c>
      <c r="G22" s="4">
        <v>1798083.2526</v>
      </c>
      <c r="H22" s="4">
        <v>1929158.1811000002</v>
      </c>
      <c r="I22" s="4">
        <v>2025117.4811891266</v>
      </c>
      <c r="J22" s="4">
        <v>2358969.5331063922</v>
      </c>
      <c r="K22" s="4">
        <v>2258403.680528569</v>
      </c>
      <c r="L22" s="4">
        <v>1618537.4770533687</v>
      </c>
      <c r="M22" s="4">
        <v>2623183.1101337625</v>
      </c>
      <c r="N22" s="4">
        <v>2727739.9158502864</v>
      </c>
      <c r="O22" s="4">
        <v>2907038.5241054371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1"/>
      <c r="FV22" s="1"/>
      <c r="FW22" s="1"/>
    </row>
    <row r="23" spans="1:180" ht="15.75" x14ac:dyDescent="0.25">
      <c r="A23" s="12">
        <v>7.3</v>
      </c>
      <c r="B23" s="13" t="s">
        <v>13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1"/>
      <c r="FV23" s="1"/>
      <c r="FW23" s="1"/>
    </row>
    <row r="24" spans="1:180" ht="15.75" x14ac:dyDescent="0.25">
      <c r="A24" s="12">
        <v>7.4</v>
      </c>
      <c r="B24" s="13" t="s">
        <v>14</v>
      </c>
      <c r="C24" s="4">
        <v>5633.6299718788132</v>
      </c>
      <c r="D24" s="4">
        <v>10741.684983437424</v>
      </c>
      <c r="E24" s="4">
        <v>5284.9599999999991</v>
      </c>
      <c r="F24" s="4">
        <v>11812.610799999999</v>
      </c>
      <c r="G24" s="4">
        <v>29205.424200000001</v>
      </c>
      <c r="H24" s="4">
        <v>36942.522499999999</v>
      </c>
      <c r="I24" s="4">
        <v>39569.323724295034</v>
      </c>
      <c r="J24" s="4">
        <v>19782.432773642468</v>
      </c>
      <c r="K24" s="4">
        <v>28968.849438517977</v>
      </c>
      <c r="L24" s="4">
        <v>3377.5096887561303</v>
      </c>
      <c r="M24" s="4">
        <v>2044.9708379664771</v>
      </c>
      <c r="N24" s="4">
        <v>11652.674709492643</v>
      </c>
      <c r="O24" s="4">
        <v>13400.591572642294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1"/>
      <c r="FV24" s="1"/>
      <c r="FW24" s="1"/>
    </row>
    <row r="25" spans="1:180" ht="15.75" x14ac:dyDescent="0.25">
      <c r="A25" s="12">
        <v>7.5</v>
      </c>
      <c r="B25" s="13" t="s">
        <v>15</v>
      </c>
      <c r="C25" s="4">
        <v>26878.624411150631</v>
      </c>
      <c r="D25" s="4">
        <v>31419.336207468456</v>
      </c>
      <c r="E25" s="4">
        <v>35518.139199999998</v>
      </c>
      <c r="F25" s="4">
        <v>39077.484199999999</v>
      </c>
      <c r="G25" s="4">
        <v>42393.139800000004</v>
      </c>
      <c r="H25" s="4">
        <v>75149.440000000002</v>
      </c>
      <c r="I25" s="4">
        <v>79253.010033778381</v>
      </c>
      <c r="J25" s="4">
        <v>83576.225689848507</v>
      </c>
      <c r="K25" s="4">
        <v>83765.303404454477</v>
      </c>
      <c r="L25" s="4">
        <v>48667.06970673964</v>
      </c>
      <c r="M25" s="4">
        <v>74388.058581915437</v>
      </c>
      <c r="N25" s="4">
        <v>92167.077767049108</v>
      </c>
      <c r="O25" s="4">
        <v>97881.475879697595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1"/>
      <c r="FV25" s="1"/>
      <c r="FW25" s="1"/>
    </row>
    <row r="26" spans="1:180" ht="15.75" x14ac:dyDescent="0.25">
      <c r="A26" s="12">
        <v>7.6</v>
      </c>
      <c r="B26" s="13" t="s">
        <v>16</v>
      </c>
      <c r="C26" s="4">
        <v>8658.0928000000004</v>
      </c>
      <c r="D26" s="4">
        <v>9569.5684000000001</v>
      </c>
      <c r="E26" s="4">
        <v>12126.7942</v>
      </c>
      <c r="F26" s="4">
        <v>14643.284599999999</v>
      </c>
      <c r="G26" s="4">
        <v>12328.474000000002</v>
      </c>
      <c r="H26" s="4">
        <v>14031.848099999999</v>
      </c>
      <c r="I26" s="4">
        <v>17334.735426831699</v>
      </c>
      <c r="J26" s="4">
        <v>44311.985543561081</v>
      </c>
      <c r="K26" s="4">
        <v>48265.96953843753</v>
      </c>
      <c r="L26" s="4">
        <v>47321.188896673651</v>
      </c>
      <c r="M26" s="4">
        <v>42930.422648591681</v>
      </c>
      <c r="N26" s="4">
        <v>45330.810362359218</v>
      </c>
      <c r="O26" s="4">
        <v>48141.431238449477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1"/>
      <c r="FV26" s="1"/>
      <c r="FW26" s="1"/>
    </row>
    <row r="27" spans="1:180" ht="30" x14ac:dyDescent="0.25">
      <c r="A27" s="12">
        <v>7.7</v>
      </c>
      <c r="B27" s="13" t="s">
        <v>17</v>
      </c>
      <c r="C27" s="4">
        <v>481170</v>
      </c>
      <c r="D27" s="4">
        <v>564984</v>
      </c>
      <c r="E27" s="4">
        <v>685538</v>
      </c>
      <c r="F27" s="4">
        <v>803961</v>
      </c>
      <c r="G27" s="4">
        <v>987368</v>
      </c>
      <c r="H27" s="4">
        <v>958697</v>
      </c>
      <c r="I27" s="4">
        <v>844075.56575102592</v>
      </c>
      <c r="J27" s="4">
        <v>825497.32182222279</v>
      </c>
      <c r="K27" s="4">
        <v>961678.42276978574</v>
      </c>
      <c r="L27" s="4">
        <v>1044713.5548910151</v>
      </c>
      <c r="M27" s="4">
        <v>1244883.4420624804</v>
      </c>
      <c r="N27" s="4">
        <v>1487286.8420660705</v>
      </c>
      <c r="O27" s="4">
        <v>1579498.8558897441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1"/>
      <c r="FV27" s="1"/>
      <c r="FW27" s="1"/>
    </row>
    <row r="28" spans="1:180" ht="15.75" x14ac:dyDescent="0.25">
      <c r="A28" s="14" t="s">
        <v>37</v>
      </c>
      <c r="B28" s="13" t="s">
        <v>18</v>
      </c>
      <c r="C28" s="4">
        <v>1342503</v>
      </c>
      <c r="D28" s="4">
        <v>1468117</v>
      </c>
      <c r="E28" s="4">
        <v>1685337</v>
      </c>
      <c r="F28" s="4">
        <v>1877060</v>
      </c>
      <c r="G28" s="4">
        <v>1964575.6</v>
      </c>
      <c r="H28" s="4">
        <v>2007639</v>
      </c>
      <c r="I28" s="4">
        <v>2855183.4762577591</v>
      </c>
      <c r="J28" s="4">
        <v>3339296.6355737462</v>
      </c>
      <c r="K28" s="4">
        <v>3737015.3415598762</v>
      </c>
      <c r="L28" s="4">
        <v>3998475.5262766578</v>
      </c>
      <c r="M28" s="4">
        <v>4337679.3341047289</v>
      </c>
      <c r="N28" s="4">
        <v>5656003.2439064374</v>
      </c>
      <c r="O28" s="4">
        <v>6215947.76813397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1"/>
      <c r="FV28" s="1"/>
      <c r="FW28" s="1"/>
    </row>
    <row r="29" spans="1:180" ht="30" x14ac:dyDescent="0.25">
      <c r="A29" s="14" t="s">
        <v>38</v>
      </c>
      <c r="B29" s="13" t="s">
        <v>19</v>
      </c>
      <c r="C29" s="4">
        <v>3605948.2532000002</v>
      </c>
      <c r="D29" s="4">
        <v>4295844.9000000004</v>
      </c>
      <c r="E29" s="4">
        <v>4954597.3093999997</v>
      </c>
      <c r="F29" s="4">
        <v>5617869.5060000001</v>
      </c>
      <c r="G29" s="4">
        <v>6024437.9610000001</v>
      </c>
      <c r="H29" s="4">
        <v>6817309.5580000002</v>
      </c>
      <c r="I29" s="4">
        <v>7710654.100585172</v>
      </c>
      <c r="J29" s="4">
        <v>8377269.5037780255</v>
      </c>
      <c r="K29" s="4">
        <v>8868374.4237006344</v>
      </c>
      <c r="L29" s="4">
        <v>8892089.6723739002</v>
      </c>
      <c r="M29" s="4">
        <v>10405507.535663052</v>
      </c>
      <c r="N29" s="4">
        <v>11698786.535195537</v>
      </c>
      <c r="O29" s="4">
        <v>12923677.819266234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1"/>
      <c r="FV29" s="1"/>
      <c r="FW29" s="1"/>
    </row>
    <row r="30" spans="1:180" ht="15.75" x14ac:dyDescent="0.25">
      <c r="A30" s="14" t="s">
        <v>39</v>
      </c>
      <c r="B30" s="13" t="s">
        <v>54</v>
      </c>
      <c r="C30" s="4">
        <v>1164677</v>
      </c>
      <c r="D30" s="4">
        <v>1261137</v>
      </c>
      <c r="E30" s="4">
        <v>1306189</v>
      </c>
      <c r="F30" s="4">
        <v>1516724</v>
      </c>
      <c r="G30" s="4">
        <v>1647511.8</v>
      </c>
      <c r="H30" s="4">
        <v>1847872</v>
      </c>
      <c r="I30" s="4">
        <v>1981195.6528571532</v>
      </c>
      <c r="J30" s="4">
        <v>2489924.4849230009</v>
      </c>
      <c r="K30" s="4">
        <v>2462840.8825446935</v>
      </c>
      <c r="L30" s="4">
        <v>2676188.7652928918</v>
      </c>
      <c r="M30" s="4">
        <v>2999988.8131776322</v>
      </c>
      <c r="N30" s="4">
        <v>3406786.7497776719</v>
      </c>
      <c r="O30" s="4">
        <v>3698163.5693929191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1"/>
      <c r="FV30" s="1"/>
      <c r="FW30" s="1"/>
    </row>
    <row r="31" spans="1:180" ht="15.75" x14ac:dyDescent="0.25">
      <c r="A31" s="14" t="s">
        <v>40</v>
      </c>
      <c r="B31" s="13" t="s">
        <v>20</v>
      </c>
      <c r="C31" s="4">
        <v>2372020.3363999999</v>
      </c>
      <c r="D31" s="4">
        <v>2773968.5504000001</v>
      </c>
      <c r="E31" s="4">
        <v>3289306.6768</v>
      </c>
      <c r="F31" s="4">
        <v>3967264.9775999999</v>
      </c>
      <c r="G31" s="4">
        <v>4600276.0776000004</v>
      </c>
      <c r="H31" s="4">
        <v>5342189.9700000007</v>
      </c>
      <c r="I31" s="4">
        <v>6447471.7845953982</v>
      </c>
      <c r="J31" s="4">
        <v>8124764.9204124799</v>
      </c>
      <c r="K31" s="4">
        <v>8723564.7743740659</v>
      </c>
      <c r="L31" s="4">
        <v>8103254.9722143244</v>
      </c>
      <c r="M31" s="4">
        <v>9538013.0787638221</v>
      </c>
      <c r="N31" s="4">
        <v>10879857.172944216</v>
      </c>
      <c r="O31" s="4">
        <v>12343750.512148792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1"/>
      <c r="FV31" s="1"/>
      <c r="FW31" s="1"/>
    </row>
    <row r="32" spans="1:180" s="17" customFormat="1" ht="15.75" x14ac:dyDescent="0.25">
      <c r="A32" s="23"/>
      <c r="B32" s="24" t="s">
        <v>30</v>
      </c>
      <c r="C32" s="20">
        <f>C17+C20+C28+C29+C30+C31</f>
        <v>14573542.0559</v>
      </c>
      <c r="D32" s="20">
        <f t="shared" ref="D32:F32" si="21">D17+D20+D28+D29+D30+D31</f>
        <v>17096160.825694002</v>
      </c>
      <c r="E32" s="20">
        <f t="shared" si="21"/>
        <v>19649452.4956</v>
      </c>
      <c r="F32" s="20">
        <f t="shared" si="21"/>
        <v>22511570.304900002</v>
      </c>
      <c r="G32" s="20">
        <f t="shared" ref="G32" si="22">G17+G20+G28+G29+G30+G31</f>
        <v>24810788.468800001</v>
      </c>
      <c r="H32" s="20">
        <f t="shared" ref="H32:I32" si="23">H17+H20+H28+H29+H30+H31</f>
        <v>27560818.153700002</v>
      </c>
      <c r="I32" s="20">
        <f t="shared" si="23"/>
        <v>31816003.822180301</v>
      </c>
      <c r="J32" s="20">
        <f t="shared" ref="J32:K32" si="24">J17+J20+J28+J29+J30+J31</f>
        <v>36911254.31726867</v>
      </c>
      <c r="K32" s="20">
        <f t="shared" si="24"/>
        <v>39465408.065406121</v>
      </c>
      <c r="L32" s="20">
        <f t="shared" ref="L32:M32" si="25">L17+L20+L28+L29+L30+L31</f>
        <v>36186956.468670972</v>
      </c>
      <c r="M32" s="20">
        <f t="shared" si="25"/>
        <v>43544265.729551554</v>
      </c>
      <c r="N32" s="20">
        <f t="shared" ref="N32" si="26">N17+N20+N28+N29+N30+N31</f>
        <v>51269100.199630477</v>
      </c>
      <c r="O32" s="20">
        <f t="shared" ref="O32" si="27">O17+O20+O28+O29+O30+O31</f>
        <v>57106260.465162091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18"/>
      <c r="FV32" s="18"/>
      <c r="FW32" s="18"/>
    </row>
    <row r="33" spans="1:180" s="18" customFormat="1" ht="15.75" x14ac:dyDescent="0.25">
      <c r="A33" s="21" t="s">
        <v>27</v>
      </c>
      <c r="B33" s="27" t="s">
        <v>51</v>
      </c>
      <c r="C33" s="19">
        <f t="shared" ref="C33:H33" si="28">C6+C11+C13+C14+C15+C17+C20+C28+C29+C30+C31</f>
        <v>37747783.657800004</v>
      </c>
      <c r="D33" s="19">
        <f t="shared" si="28"/>
        <v>42489426.139293998</v>
      </c>
      <c r="E33" s="19">
        <f t="shared" si="28"/>
        <v>46655357.644280002</v>
      </c>
      <c r="F33" s="19">
        <f t="shared" si="28"/>
        <v>51952121.692599997</v>
      </c>
      <c r="G33" s="19">
        <f t="shared" ref="G33" si="29">G6+G11+G13+G14+G15+G17+G20+G28+G29+G30+G31</f>
        <v>57219092.111000001</v>
      </c>
      <c r="H33" s="19">
        <f t="shared" si="28"/>
        <v>64401070.640199997</v>
      </c>
      <c r="I33" s="19">
        <f t="shared" ref="I33:J33" si="30">I6+I11+I13+I14+I15+I17+I20+I28+I29+I30+I31</f>
        <v>70367604.100211531</v>
      </c>
      <c r="J33" s="19">
        <f t="shared" si="30"/>
        <v>76675630.358744308</v>
      </c>
      <c r="K33" s="19">
        <f t="shared" ref="K33:L33" si="31">K6+K11+K13+K14+K15+K17+K20+K28+K29+K30+K31</f>
        <v>84498765.548332244</v>
      </c>
      <c r="L33" s="19">
        <f t="shared" si="31"/>
        <v>84956607.981098071</v>
      </c>
      <c r="M33" s="19">
        <f t="shared" ref="M33:N33" si="32">M6+M11+M13+M14+M15+M17+M20+M28+M29+M30+M31</f>
        <v>100474212.65480386</v>
      </c>
      <c r="N33" s="19">
        <f t="shared" si="32"/>
        <v>113390833.90497488</v>
      </c>
      <c r="O33" s="19">
        <f t="shared" ref="O33" si="33">O6+O11+O13+O14+O15+O17+O20+O28+O29+O30+O31</f>
        <v>126907494.04441459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X33" s="17"/>
    </row>
    <row r="34" spans="1:180" s="17" customFormat="1" ht="15.75" x14ac:dyDescent="0.25">
      <c r="A34" s="28" t="s">
        <v>43</v>
      </c>
      <c r="B34" s="29" t="s">
        <v>25</v>
      </c>
      <c r="C34" s="20">
        <f>GSVA_cur!C34</f>
        <v>3258156</v>
      </c>
      <c r="D34" s="20">
        <f>GSVA_cur!D34</f>
        <v>4150981</v>
      </c>
      <c r="E34" s="20">
        <f>GSVA_cur!E34</f>
        <v>4782292</v>
      </c>
      <c r="F34" s="20">
        <f>GSVA_cur!F34</f>
        <v>5464536</v>
      </c>
      <c r="G34" s="20">
        <f>GSVA_cur!G34</f>
        <v>6115066</v>
      </c>
      <c r="H34" s="20">
        <f>GSVA_cur!H34</f>
        <v>6514227</v>
      </c>
      <c r="I34" s="20">
        <f>GSVA_cur!I34</f>
        <v>7558672</v>
      </c>
      <c r="J34" s="20">
        <f>GSVA_cur!J34</f>
        <v>8235635</v>
      </c>
      <c r="K34" s="20">
        <f>GSVA_cur!K34</f>
        <v>8757469.0860851575</v>
      </c>
      <c r="L34" s="20">
        <f>GSVA_cur!L34</f>
        <v>8849251.8105095793</v>
      </c>
      <c r="M34" s="20">
        <f>GSVA_cur!M34</f>
        <v>11004384.489113756</v>
      </c>
      <c r="N34" s="20">
        <f>GSVA_cur!N34</f>
        <v>13489760.84908041</v>
      </c>
      <c r="O34" s="20">
        <f>GSVA_cur!O34</f>
        <v>16336100.388236377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</row>
    <row r="35" spans="1:180" s="17" customFormat="1" ht="15.75" x14ac:dyDescent="0.25">
      <c r="A35" s="28" t="s">
        <v>44</v>
      </c>
      <c r="B35" s="29" t="s">
        <v>24</v>
      </c>
      <c r="C35" s="20">
        <f>GSVA_cur!C35</f>
        <v>1472846</v>
      </c>
      <c r="D35" s="20">
        <f>GSVA_cur!D35</f>
        <v>2002191</v>
      </c>
      <c r="E35" s="20">
        <f>GSVA_cur!E35</f>
        <v>2014071</v>
      </c>
      <c r="F35" s="20">
        <f>GSVA_cur!F35</f>
        <v>2264953</v>
      </c>
      <c r="G35" s="20">
        <f>GSVA_cur!G35</f>
        <v>2262880</v>
      </c>
      <c r="H35" s="20">
        <f>GSVA_cur!H35</f>
        <v>2652682</v>
      </c>
      <c r="I35" s="20">
        <f>GSVA_cur!I35</f>
        <v>3077287</v>
      </c>
      <c r="J35" s="20">
        <f>GSVA_cur!J35</f>
        <v>2992779</v>
      </c>
      <c r="K35" s="20">
        <f>GSVA_cur!K35</f>
        <v>3309318</v>
      </c>
      <c r="L35" s="20">
        <f>GSVA_cur!L35</f>
        <v>3175052</v>
      </c>
      <c r="M35" s="20">
        <f>GSVA_cur!M35</f>
        <v>4512196.9999999991</v>
      </c>
      <c r="N35" s="20">
        <f>GSVA_cur!N35</f>
        <v>5360915</v>
      </c>
      <c r="O35" s="20">
        <f>GSVA_cur!O35</f>
        <v>6295858.5760000004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</row>
    <row r="36" spans="1:180" s="17" customFormat="1" ht="15.75" x14ac:dyDescent="0.25">
      <c r="A36" s="28" t="s">
        <v>45</v>
      </c>
      <c r="B36" s="29" t="s">
        <v>63</v>
      </c>
      <c r="C36" s="20">
        <f>C33+C34-C35</f>
        <v>39533093.657800004</v>
      </c>
      <c r="D36" s="20">
        <f t="shared" ref="D36:M36" si="34">D33+D34-D35</f>
        <v>44638216.139293998</v>
      </c>
      <c r="E36" s="20">
        <f t="shared" si="34"/>
        <v>49423578.644280002</v>
      </c>
      <c r="F36" s="20">
        <f t="shared" si="34"/>
        <v>55151704.692599997</v>
      </c>
      <c r="G36" s="20">
        <f t="shared" si="34"/>
        <v>61071278.111000001</v>
      </c>
      <c r="H36" s="20">
        <f t="shared" si="34"/>
        <v>68262615.640199989</v>
      </c>
      <c r="I36" s="20">
        <f t="shared" si="34"/>
        <v>74848989.100211531</v>
      </c>
      <c r="J36" s="20">
        <f t="shared" si="34"/>
        <v>81918486.358744308</v>
      </c>
      <c r="K36" s="20">
        <f t="shared" si="34"/>
        <v>89946916.6344174</v>
      </c>
      <c r="L36" s="20">
        <f t="shared" si="34"/>
        <v>90630807.791607648</v>
      </c>
      <c r="M36" s="20">
        <f t="shared" si="34"/>
        <v>106966400.14391762</v>
      </c>
      <c r="N36" s="20">
        <f t="shared" ref="N36" si="35">N33+N34-N35</f>
        <v>121519679.75405529</v>
      </c>
      <c r="O36" s="20">
        <f t="shared" ref="O36" si="36">O33+O34-O35</f>
        <v>136947735.85665098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</row>
    <row r="37" spans="1:180" s="17" customFormat="1" ht="15.75" x14ac:dyDescent="0.25">
      <c r="A37" s="28" t="s">
        <v>46</v>
      </c>
      <c r="B37" s="29" t="s">
        <v>42</v>
      </c>
      <c r="C37" s="20">
        <f>GSVA_cur!C37</f>
        <v>691240</v>
      </c>
      <c r="D37" s="20">
        <f>GSVA_cur!D37</f>
        <v>701220</v>
      </c>
      <c r="E37" s="20">
        <f>GSVA_cur!E37</f>
        <v>711340</v>
      </c>
      <c r="F37" s="20">
        <f>GSVA_cur!F37</f>
        <v>721610</v>
      </c>
      <c r="G37" s="20">
        <f>GSVA_cur!G37</f>
        <v>732040</v>
      </c>
      <c r="H37" s="20">
        <f>GSVA_cur!H37</f>
        <v>742600</v>
      </c>
      <c r="I37" s="20">
        <f>GSVA_cur!I37</f>
        <v>758360</v>
      </c>
      <c r="J37" s="20">
        <f>GSVA_cur!J37</f>
        <v>768440</v>
      </c>
      <c r="K37" s="20">
        <f>GSVA_cur!K37</f>
        <v>778530</v>
      </c>
      <c r="L37" s="20">
        <f>GSVA_cur!L37</f>
        <v>788610</v>
      </c>
      <c r="M37" s="20">
        <f>GSVA_cur!M37</f>
        <v>797900</v>
      </c>
      <c r="N37" s="20">
        <f>GSVA_cur!N37</f>
        <v>806620</v>
      </c>
      <c r="O37" s="20">
        <f>GSVA_cur!O37</f>
        <v>815340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</row>
    <row r="38" spans="1:180" s="17" customFormat="1" ht="15.75" x14ac:dyDescent="0.25">
      <c r="A38" s="28" t="s">
        <v>47</v>
      </c>
      <c r="B38" s="29" t="s">
        <v>64</v>
      </c>
      <c r="C38" s="20">
        <f>C36/C37*1000</f>
        <v>57191.559599849556</v>
      </c>
      <c r="D38" s="20">
        <f t="shared" ref="D38:M38" si="37">D36/D37*1000</f>
        <v>63657.933514865515</v>
      </c>
      <c r="E38" s="20">
        <f t="shared" si="37"/>
        <v>69479.543740377325</v>
      </c>
      <c r="F38" s="20">
        <f t="shared" si="37"/>
        <v>76428.686815038585</v>
      </c>
      <c r="G38" s="20">
        <f t="shared" si="37"/>
        <v>83426.148995956508</v>
      </c>
      <c r="H38" s="20">
        <f t="shared" si="37"/>
        <v>91923.802370320482</v>
      </c>
      <c r="I38" s="20">
        <f t="shared" si="37"/>
        <v>98698.492932395617</v>
      </c>
      <c r="J38" s="20">
        <f t="shared" si="37"/>
        <v>106603.62078853822</v>
      </c>
      <c r="K38" s="20">
        <f t="shared" si="37"/>
        <v>115534.29750223806</v>
      </c>
      <c r="L38" s="20">
        <f t="shared" si="37"/>
        <v>114924.75088016591</v>
      </c>
      <c r="M38" s="20">
        <f t="shared" si="37"/>
        <v>134059.90743691893</v>
      </c>
      <c r="N38" s="20">
        <f t="shared" ref="N38" si="38">N36/N37*1000</f>
        <v>150652.94655978685</v>
      </c>
      <c r="O38" s="20">
        <f t="shared" ref="O38" si="39">O36/O37*1000</f>
        <v>167963.96087111018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P38" s="20"/>
      <c r="BQ38" s="20"/>
      <c r="BR38" s="20"/>
      <c r="BS38" s="20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</row>
    <row r="39" spans="1:180" x14ac:dyDescent="0.25">
      <c r="A39" s="2" t="str">
        <f>[1]GSVA_cur!$A$39</f>
        <v>Source:  Directorate of Economics &amp; Statistics of respective State Governments.</v>
      </c>
      <c r="C39" s="4"/>
      <c r="D39" s="4"/>
      <c r="E39" s="4"/>
      <c r="F39" s="4"/>
      <c r="G39" s="3"/>
      <c r="H39" s="3"/>
      <c r="I39" s="3"/>
      <c r="J39" s="3"/>
      <c r="K39" s="3"/>
      <c r="L39" s="3"/>
      <c r="M39" s="3"/>
      <c r="N39" s="3"/>
      <c r="O39" s="3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5" max="1048575" man="1"/>
    <brk id="27" max="1048575" man="1"/>
    <brk id="43" max="1048575" man="1"/>
    <brk id="107" max="95" man="1"/>
    <brk id="143" max="1048575" man="1"/>
    <brk id="167" max="1048575" man="1"/>
    <brk id="175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T39"/>
  <sheetViews>
    <sheetView zoomScale="73" zoomScaleNormal="73" zoomScaleSheetLayoutView="100" workbookViewId="0">
      <pane xSplit="2" ySplit="5" topLeftCell="C12" activePane="bottomRight" state="frozen"/>
      <selection activeCell="P1" sqref="P1:AZ1048576"/>
      <selection pane="topRight" activeCell="P1" sqref="P1:AZ1048576"/>
      <selection pane="bottomLeft" activeCell="P1" sqref="P1:AZ1048576"/>
      <selection pane="bottomRight" activeCell="P1" sqref="P1:AZ1048576"/>
    </sheetView>
  </sheetViews>
  <sheetFormatPr defaultColWidth="8.85546875" defaultRowHeight="15" x14ac:dyDescent="0.25"/>
  <cols>
    <col min="1" max="1" width="11" style="2" customWidth="1"/>
    <col min="2" max="2" width="36.85546875" style="2" customWidth="1"/>
    <col min="3" max="6" width="10.85546875" style="2" customWidth="1"/>
    <col min="7" max="15" width="11.85546875" style="1" customWidth="1"/>
    <col min="16" max="39" width="9.140625" style="2" customWidth="1"/>
    <col min="40" max="40" width="12.42578125" style="2" customWidth="1"/>
    <col min="41" max="62" width="9.140625" style="2" customWidth="1"/>
    <col min="63" max="63" width="12.140625" style="2" customWidth="1"/>
    <col min="64" max="67" width="9.140625" style="2" customWidth="1"/>
    <col min="68" max="72" width="9.140625" style="2" hidden="1" customWidth="1"/>
    <col min="73" max="73" width="9.140625" style="2" customWidth="1"/>
    <col min="74" max="78" width="9.140625" style="2" hidden="1" customWidth="1"/>
    <col min="79" max="79" width="9.140625" style="2" customWidth="1"/>
    <col min="80" max="84" width="9.140625" style="2" hidden="1" customWidth="1"/>
    <col min="85" max="85" width="9.140625" style="2" customWidth="1"/>
    <col min="86" max="90" width="9.140625" style="2" hidden="1" customWidth="1"/>
    <col min="91" max="91" width="9.140625" style="2" customWidth="1"/>
    <col min="92" max="96" width="9.140625" style="2" hidden="1" customWidth="1"/>
    <col min="97" max="97" width="9.140625" style="1" customWidth="1"/>
    <col min="98" max="102" width="9.140625" style="1" hidden="1" customWidth="1"/>
    <col min="103" max="103" width="9.140625" style="1" customWidth="1"/>
    <col min="104" max="108" width="9.140625" style="1" hidden="1" customWidth="1"/>
    <col min="109" max="109" width="9.140625" style="1" customWidth="1"/>
    <col min="110" max="114" width="9.140625" style="1" hidden="1" customWidth="1"/>
    <col min="115" max="115" width="9.140625" style="1" customWidth="1"/>
    <col min="116" max="145" width="9.140625" style="2" customWidth="1"/>
    <col min="146" max="146" width="9.140625" style="2" hidden="1" customWidth="1"/>
    <col min="147" max="154" width="9.140625" style="2" customWidth="1"/>
    <col min="155" max="155" width="9.140625" style="2" hidden="1" customWidth="1"/>
    <col min="156" max="160" width="9.140625" style="2" customWidth="1"/>
    <col min="161" max="161" width="9.140625" style="2" hidden="1" customWidth="1"/>
    <col min="162" max="171" width="9.140625" style="2" customWidth="1"/>
    <col min="172" max="175" width="8.85546875" style="2"/>
    <col min="176" max="176" width="12.7109375" style="2" bestFit="1" customWidth="1"/>
    <col min="177" max="16384" width="8.85546875" style="2"/>
  </cols>
  <sheetData>
    <row r="1" spans="1:176" ht="21" x14ac:dyDescent="0.35">
      <c r="A1" s="2" t="s">
        <v>53</v>
      </c>
      <c r="B1" s="5" t="s">
        <v>66</v>
      </c>
    </row>
    <row r="2" spans="1:176" ht="15.75" x14ac:dyDescent="0.25">
      <c r="A2" s="6" t="s">
        <v>52</v>
      </c>
      <c r="I2" s="1" t="str">
        <f>[1]GSVA_cur!$I$3</f>
        <v>As on 01.08.2024</v>
      </c>
    </row>
    <row r="3" spans="1:176" ht="15.75" x14ac:dyDescent="0.25">
      <c r="A3" s="6"/>
      <c r="J3" s="1" t="s">
        <v>71</v>
      </c>
    </row>
    <row r="4" spans="1:176" ht="15.75" x14ac:dyDescent="0.25">
      <c r="A4" s="6"/>
      <c r="E4" s="7"/>
      <c r="F4" s="7" t="s">
        <v>57</v>
      </c>
    </row>
    <row r="5" spans="1:176" ht="15.75" x14ac:dyDescent="0.25">
      <c r="A5" s="8" t="s">
        <v>0</v>
      </c>
      <c r="B5" s="9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72</v>
      </c>
      <c r="M5" s="1" t="s">
        <v>73</v>
      </c>
      <c r="N5" s="1" t="s">
        <v>74</v>
      </c>
      <c r="O5" s="1" t="s">
        <v>75</v>
      </c>
    </row>
    <row r="6" spans="1:176" s="18" customFormat="1" ht="15.75" x14ac:dyDescent="0.25">
      <c r="A6" s="21" t="s">
        <v>26</v>
      </c>
      <c r="B6" s="22" t="s">
        <v>2</v>
      </c>
      <c r="C6" s="19">
        <f>SUM(C7:C10)</f>
        <v>11205780.5177</v>
      </c>
      <c r="D6" s="19">
        <f t="shared" ref="D6:G6" si="0">SUM(D7:D10)</f>
        <v>11508044.2459</v>
      </c>
      <c r="E6" s="19">
        <f t="shared" si="0"/>
        <v>12530394.850539999</v>
      </c>
      <c r="F6" s="19">
        <f t="shared" si="0"/>
        <v>12832419.869999999</v>
      </c>
      <c r="G6" s="19">
        <f t="shared" si="0"/>
        <v>12753877.228900002</v>
      </c>
      <c r="H6" s="19">
        <f t="shared" ref="H6:N6" si="1">SUM(H7:H10)</f>
        <v>13898867.433500001</v>
      </c>
      <c r="I6" s="19">
        <f t="shared" si="1"/>
        <v>13837845.034847179</v>
      </c>
      <c r="J6" s="19">
        <f t="shared" si="1"/>
        <v>14583863.435864773</v>
      </c>
      <c r="K6" s="19">
        <f t="shared" si="1"/>
        <v>16449305.771070587</v>
      </c>
      <c r="L6" s="19">
        <f t="shared" si="1"/>
        <v>17473708.509836327</v>
      </c>
      <c r="M6" s="19">
        <f t="shared" si="1"/>
        <v>17851015.990652278</v>
      </c>
      <c r="N6" s="19">
        <f t="shared" si="1"/>
        <v>18609704.785542529</v>
      </c>
      <c r="O6" s="19">
        <f t="shared" ref="O6" si="2">SUM(O7:O10)</f>
        <v>19048465.702016525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T6" s="17"/>
    </row>
    <row r="7" spans="1:176" ht="15.75" x14ac:dyDescent="0.25">
      <c r="A7" s="12">
        <v>1.1000000000000001</v>
      </c>
      <c r="B7" s="13" t="s">
        <v>59</v>
      </c>
      <c r="C7" s="4">
        <v>6716401.9774000002</v>
      </c>
      <c r="D7" s="4">
        <v>6889645.1550000003</v>
      </c>
      <c r="E7" s="4">
        <v>7449123.0614400003</v>
      </c>
      <c r="F7" s="4">
        <v>7028062.2719999999</v>
      </c>
      <c r="G7" s="4">
        <v>6484581.6849999996</v>
      </c>
      <c r="H7" s="4">
        <v>6721386.5822999999</v>
      </c>
      <c r="I7" s="4">
        <v>6342694.677263991</v>
      </c>
      <c r="J7" s="4">
        <v>6792777.1665174784</v>
      </c>
      <c r="K7" s="4">
        <v>7700088.2492872402</v>
      </c>
      <c r="L7" s="4">
        <v>7601859.019583758</v>
      </c>
      <c r="M7" s="4">
        <v>7289498.8751475727</v>
      </c>
      <c r="N7" s="4">
        <v>8002352.7323653186</v>
      </c>
      <c r="O7" s="4">
        <v>7873800.5989432856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1"/>
      <c r="FR7" s="1"/>
      <c r="FS7" s="1"/>
    </row>
    <row r="8" spans="1:176" ht="15.75" x14ac:dyDescent="0.25">
      <c r="A8" s="12">
        <v>1.2</v>
      </c>
      <c r="B8" s="13" t="s">
        <v>60</v>
      </c>
      <c r="C8" s="4">
        <v>3058673.2157999999</v>
      </c>
      <c r="D8" s="4">
        <v>3200494.67</v>
      </c>
      <c r="E8" s="4">
        <v>3403005.9353999998</v>
      </c>
      <c r="F8" s="4">
        <v>4059833.7623000001</v>
      </c>
      <c r="G8" s="4">
        <v>4489851.4559000004</v>
      </c>
      <c r="H8" s="4">
        <v>5141323.6220000004</v>
      </c>
      <c r="I8" s="4">
        <v>5560313.3731839564</v>
      </c>
      <c r="J8" s="4">
        <v>5885825.3369134758</v>
      </c>
      <c r="K8" s="4">
        <v>6793738.815737145</v>
      </c>
      <c r="L8" s="4">
        <v>7914158.4573260061</v>
      </c>
      <c r="M8" s="4">
        <v>8594487.1235060319</v>
      </c>
      <c r="N8" s="4">
        <v>8585736.4125095997</v>
      </c>
      <c r="O8" s="4">
        <v>9086157.1552620176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1"/>
      <c r="FR8" s="1"/>
      <c r="FS8" s="1"/>
    </row>
    <row r="9" spans="1:176" ht="15.75" x14ac:dyDescent="0.25">
      <c r="A9" s="12">
        <v>1.3</v>
      </c>
      <c r="B9" s="13" t="s">
        <v>61</v>
      </c>
      <c r="C9" s="4">
        <v>1401490.9469000001</v>
      </c>
      <c r="D9" s="4">
        <v>1385890.0186999999</v>
      </c>
      <c r="E9" s="4">
        <v>1643648.7084999999</v>
      </c>
      <c r="F9" s="4">
        <v>1698492.9221000001</v>
      </c>
      <c r="G9" s="4">
        <v>1736998.7408</v>
      </c>
      <c r="H9" s="4">
        <v>1986147.2552</v>
      </c>
      <c r="I9" s="4">
        <v>1880607.3725918815</v>
      </c>
      <c r="J9" s="4">
        <v>1849262.3411769143</v>
      </c>
      <c r="K9" s="4">
        <v>1897322.7500048233</v>
      </c>
      <c r="L9" s="4">
        <v>1897678.2682574752</v>
      </c>
      <c r="M9" s="4">
        <v>1901182.2756751296</v>
      </c>
      <c r="N9" s="4">
        <v>1941714.2774297066</v>
      </c>
      <c r="O9" s="4">
        <v>1996450.0154067907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1"/>
      <c r="FR9" s="1"/>
      <c r="FS9" s="1"/>
    </row>
    <row r="10" spans="1:176" ht="15.75" x14ac:dyDescent="0.25">
      <c r="A10" s="12">
        <v>1.4</v>
      </c>
      <c r="B10" s="13" t="s">
        <v>62</v>
      </c>
      <c r="C10" s="4">
        <v>29214.3776</v>
      </c>
      <c r="D10" s="4">
        <v>32014.402199999997</v>
      </c>
      <c r="E10" s="4">
        <v>34617.145199999999</v>
      </c>
      <c r="F10" s="4">
        <v>46030.9136</v>
      </c>
      <c r="G10" s="4">
        <v>42445.347199999997</v>
      </c>
      <c r="H10" s="4">
        <v>50009.974000000002</v>
      </c>
      <c r="I10" s="4">
        <v>54229.611807350469</v>
      </c>
      <c r="J10" s="4">
        <v>55998.59125690347</v>
      </c>
      <c r="K10" s="4">
        <v>58155.956041379111</v>
      </c>
      <c r="L10" s="4">
        <v>60012.764669088101</v>
      </c>
      <c r="M10" s="4">
        <v>65847.716323542074</v>
      </c>
      <c r="N10" s="4">
        <v>79901.363237902726</v>
      </c>
      <c r="O10" s="4">
        <v>92057.932404434294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1"/>
      <c r="FR10" s="1"/>
      <c r="FS10" s="1"/>
    </row>
    <row r="11" spans="1:176" ht="15.75" x14ac:dyDescent="0.25">
      <c r="A11" s="14" t="s">
        <v>31</v>
      </c>
      <c r="B11" s="13" t="s">
        <v>3</v>
      </c>
      <c r="C11" s="4">
        <v>1618333.2822</v>
      </c>
      <c r="D11" s="4">
        <v>2829333.5219999999</v>
      </c>
      <c r="E11" s="4">
        <v>2985448.1231999998</v>
      </c>
      <c r="F11" s="4">
        <v>3425083.5321999998</v>
      </c>
      <c r="G11" s="4">
        <v>4569121.7835999997</v>
      </c>
      <c r="H11" s="4">
        <v>5194126.7211999996</v>
      </c>
      <c r="I11" s="4">
        <v>5287274.0134552643</v>
      </c>
      <c r="J11" s="4">
        <v>1791160.7738076374</v>
      </c>
      <c r="K11" s="4">
        <v>1447496.3286219505</v>
      </c>
      <c r="L11" s="4">
        <v>1947826.0738514229</v>
      </c>
      <c r="M11" s="4">
        <v>1889602.4856810705</v>
      </c>
      <c r="N11" s="4">
        <v>1946823.1485553822</v>
      </c>
      <c r="O11" s="4">
        <v>2052068.7006607288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1"/>
      <c r="FR11" s="1"/>
      <c r="FS11" s="1"/>
    </row>
    <row r="12" spans="1:176" s="17" customFormat="1" ht="15.75" x14ac:dyDescent="0.25">
      <c r="A12" s="23"/>
      <c r="B12" s="24" t="s">
        <v>28</v>
      </c>
      <c r="C12" s="20">
        <f>C6+C11</f>
        <v>12824113.799899999</v>
      </c>
      <c r="D12" s="20">
        <f t="shared" ref="D12:G12" si="3">D6+D11</f>
        <v>14337377.767899999</v>
      </c>
      <c r="E12" s="20">
        <f t="shared" si="3"/>
        <v>15515842.973739998</v>
      </c>
      <c r="F12" s="20">
        <f t="shared" si="3"/>
        <v>16257503.402199998</v>
      </c>
      <c r="G12" s="20">
        <f t="shared" si="3"/>
        <v>17322999.012500003</v>
      </c>
      <c r="H12" s="20">
        <f t="shared" ref="H12:N12" si="4">H6+H11</f>
        <v>19092994.1547</v>
      </c>
      <c r="I12" s="20">
        <f t="shared" si="4"/>
        <v>19125119.048302442</v>
      </c>
      <c r="J12" s="20">
        <f t="shared" si="4"/>
        <v>16375024.20967241</v>
      </c>
      <c r="K12" s="20">
        <f t="shared" si="4"/>
        <v>17896802.099692538</v>
      </c>
      <c r="L12" s="20">
        <f t="shared" si="4"/>
        <v>19421534.583687749</v>
      </c>
      <c r="M12" s="20">
        <f t="shared" si="4"/>
        <v>19740618.47633335</v>
      </c>
      <c r="N12" s="20">
        <f t="shared" si="4"/>
        <v>20556527.934097912</v>
      </c>
      <c r="O12" s="20">
        <f t="shared" ref="O12" si="5">O6+O11</f>
        <v>21100534.402677253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18"/>
      <c r="FR12" s="18"/>
      <c r="FS12" s="18"/>
    </row>
    <row r="13" spans="1:176" s="1" customFormat="1" ht="15.75" x14ac:dyDescent="0.25">
      <c r="A13" s="10" t="s">
        <v>32</v>
      </c>
      <c r="B13" s="11" t="s">
        <v>4</v>
      </c>
      <c r="C13" s="3">
        <v>5689422.375</v>
      </c>
      <c r="D13" s="3">
        <v>4316303.6558999997</v>
      </c>
      <c r="E13" s="3">
        <v>3799856.8949999996</v>
      </c>
      <c r="F13" s="3">
        <v>4379336.4086999996</v>
      </c>
      <c r="G13" s="3">
        <v>5751650.6009999998</v>
      </c>
      <c r="H13" s="3">
        <v>5914130.2851999998</v>
      </c>
      <c r="I13" s="3">
        <v>5977173.7047083303</v>
      </c>
      <c r="J13" s="3">
        <v>6801766.1615857203</v>
      </c>
      <c r="K13" s="3">
        <v>7555491.8757603969</v>
      </c>
      <c r="L13" s="3">
        <v>7664140.581947078</v>
      </c>
      <c r="M13" s="3">
        <v>8559967.119542772</v>
      </c>
      <c r="N13" s="3">
        <v>8880256.0172694996</v>
      </c>
      <c r="O13" s="3">
        <v>10618458.077776609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T13" s="2"/>
    </row>
    <row r="14" spans="1:176" ht="30" x14ac:dyDescent="0.25">
      <c r="A14" s="14" t="s">
        <v>33</v>
      </c>
      <c r="B14" s="13" t="s">
        <v>5</v>
      </c>
      <c r="C14" s="4">
        <v>507279.21600000001</v>
      </c>
      <c r="D14" s="4">
        <v>452110.61170000001</v>
      </c>
      <c r="E14" s="4">
        <v>484039.40350000001</v>
      </c>
      <c r="F14" s="4">
        <v>469899.27782499988</v>
      </c>
      <c r="G14" s="4">
        <v>360166.11750000005</v>
      </c>
      <c r="H14" s="4">
        <v>289559.71750000003</v>
      </c>
      <c r="I14" s="4">
        <v>365306.5864579333</v>
      </c>
      <c r="J14" s="4">
        <v>466986.39139999996</v>
      </c>
      <c r="K14" s="4">
        <v>404486.57376494945</v>
      </c>
      <c r="L14" s="4">
        <v>265195.35430435021</v>
      </c>
      <c r="M14" s="4">
        <v>423120.78737282695</v>
      </c>
      <c r="N14" s="4">
        <v>494789.56551155425</v>
      </c>
      <c r="O14" s="4">
        <v>544388.93780718627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3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3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3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1"/>
      <c r="FR14" s="1"/>
      <c r="FS14" s="1"/>
    </row>
    <row r="15" spans="1:176" ht="15.75" x14ac:dyDescent="0.25">
      <c r="A15" s="14" t="s">
        <v>34</v>
      </c>
      <c r="B15" s="13" t="s">
        <v>6</v>
      </c>
      <c r="C15" s="4">
        <v>4153426.2110000001</v>
      </c>
      <c r="D15" s="4">
        <v>4040715.3269999996</v>
      </c>
      <c r="E15" s="4">
        <v>4203969.6964999996</v>
      </c>
      <c r="F15" s="4">
        <v>4261931.1679999996</v>
      </c>
      <c r="G15" s="4">
        <v>4185490.0142000001</v>
      </c>
      <c r="H15" s="4">
        <v>4287399.8581999997</v>
      </c>
      <c r="I15" s="4">
        <v>4369020.2549636578</v>
      </c>
      <c r="J15" s="4">
        <v>4554082.7016552817</v>
      </c>
      <c r="K15" s="4">
        <v>4708295.7215999998</v>
      </c>
      <c r="L15" s="4">
        <v>4294143.7986899437</v>
      </c>
      <c r="M15" s="4">
        <v>4902821.737796925</v>
      </c>
      <c r="N15" s="4">
        <v>5498102.5961559657</v>
      </c>
      <c r="O15" s="4">
        <v>5688783.8112823796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3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3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3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1"/>
      <c r="FR15" s="1"/>
      <c r="FS15" s="1"/>
    </row>
    <row r="16" spans="1:176" s="17" customFormat="1" ht="15.75" x14ac:dyDescent="0.25">
      <c r="A16" s="23"/>
      <c r="B16" s="24" t="s">
        <v>29</v>
      </c>
      <c r="C16" s="20">
        <f>+C13+C14+C15</f>
        <v>10350127.802000001</v>
      </c>
      <c r="D16" s="20">
        <f t="shared" ref="D16:F16" si="6">+D13+D14+D15</f>
        <v>8809129.5945999995</v>
      </c>
      <c r="E16" s="20">
        <f t="shared" si="6"/>
        <v>8487865.9949999992</v>
      </c>
      <c r="F16" s="20">
        <f t="shared" si="6"/>
        <v>9111166.8545249999</v>
      </c>
      <c r="G16" s="20">
        <f t="shared" ref="G16" si="7">+G13+G14+G15</f>
        <v>10297306.7327</v>
      </c>
      <c r="H16" s="20">
        <f t="shared" ref="H16:I16" si="8">+H13+H14+H15</f>
        <v>10491089.8609</v>
      </c>
      <c r="I16" s="20">
        <f t="shared" si="8"/>
        <v>10711500.546129921</v>
      </c>
      <c r="J16" s="20">
        <f t="shared" ref="J16:K16" si="9">+J13+J14+J15</f>
        <v>11822835.254641002</v>
      </c>
      <c r="K16" s="20">
        <f t="shared" si="9"/>
        <v>12668274.171125345</v>
      </c>
      <c r="L16" s="20">
        <f t="shared" ref="L16:N16" si="10">+L13+L14+L15</f>
        <v>12223479.734941371</v>
      </c>
      <c r="M16" s="20">
        <f t="shared" si="10"/>
        <v>13885909.644712524</v>
      </c>
      <c r="N16" s="20">
        <f t="shared" si="10"/>
        <v>14873148.17893702</v>
      </c>
      <c r="O16" s="20">
        <f t="shared" ref="O16" si="11">+O13+O14+O15</f>
        <v>16851630.826866172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19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19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19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18"/>
      <c r="FR16" s="18"/>
      <c r="FS16" s="18"/>
    </row>
    <row r="17" spans="1:176" s="18" customFormat="1" ht="15.75" x14ac:dyDescent="0.25">
      <c r="A17" s="21" t="s">
        <v>35</v>
      </c>
      <c r="B17" s="22" t="s">
        <v>7</v>
      </c>
      <c r="C17" s="19">
        <f>C18+C19</f>
        <v>4182262.9502999997</v>
      </c>
      <c r="D17" s="19">
        <f t="shared" ref="D17:F17" si="12">D18+D19</f>
        <v>4527090.6660000002</v>
      </c>
      <c r="E17" s="19">
        <f t="shared" si="12"/>
        <v>4833663.6759000001</v>
      </c>
      <c r="F17" s="19">
        <f t="shared" si="12"/>
        <v>5160561</v>
      </c>
      <c r="G17" s="19">
        <f t="shared" ref="G17" si="13">G18+G19</f>
        <v>5336401.6701999996</v>
      </c>
      <c r="H17" s="19">
        <f t="shared" ref="H17:I17" si="14">H18+H19</f>
        <v>5567671.9463999998</v>
      </c>
      <c r="I17" s="19">
        <f t="shared" si="14"/>
        <v>6300179.3262905683</v>
      </c>
      <c r="J17" s="19">
        <f t="shared" ref="J17:K17" si="15">J18+J19</f>
        <v>7072850.4881982626</v>
      </c>
      <c r="K17" s="19">
        <f t="shared" si="15"/>
        <v>7307898.4657032164</v>
      </c>
      <c r="L17" s="19">
        <f t="shared" ref="L17:N17" si="16">L18+L19</f>
        <v>5435113.0440096697</v>
      </c>
      <c r="M17" s="19">
        <f t="shared" si="16"/>
        <v>6704470.4672837788</v>
      </c>
      <c r="N17" s="19">
        <f t="shared" si="16"/>
        <v>7878619.5314940698</v>
      </c>
      <c r="O17" s="19">
        <f t="shared" ref="O17" si="17">O18+O19</f>
        <v>8400197.9239283279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T17" s="17"/>
    </row>
    <row r="18" spans="1:176" ht="15.75" x14ac:dyDescent="0.25">
      <c r="A18" s="12">
        <v>6.1</v>
      </c>
      <c r="B18" s="13" t="s">
        <v>8</v>
      </c>
      <c r="C18" s="4">
        <v>3918883.0123999999</v>
      </c>
      <c r="D18" s="4">
        <v>4269779.1385000004</v>
      </c>
      <c r="E18" s="4">
        <v>4576277.148</v>
      </c>
      <c r="F18" s="4">
        <v>4930555</v>
      </c>
      <c r="G18" s="4">
        <v>5103281.0637999997</v>
      </c>
      <c r="H18" s="4">
        <v>5321813.5663999999</v>
      </c>
      <c r="I18" s="4">
        <v>6034569.7709158193</v>
      </c>
      <c r="J18" s="4">
        <v>6770470.3434820743</v>
      </c>
      <c r="K18" s="4">
        <v>7013740.7327758595</v>
      </c>
      <c r="L18" s="4">
        <v>5335286.790619391</v>
      </c>
      <c r="M18" s="4">
        <v>6527788.0133109242</v>
      </c>
      <c r="N18" s="4">
        <v>7473675.6566292159</v>
      </c>
      <c r="O18" s="4">
        <v>7903471.9334188234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1"/>
      <c r="FR18" s="1"/>
      <c r="FS18" s="1"/>
    </row>
    <row r="19" spans="1:176" ht="15.75" x14ac:dyDescent="0.25">
      <c r="A19" s="12">
        <v>6.2</v>
      </c>
      <c r="B19" s="13" t="s">
        <v>9</v>
      </c>
      <c r="C19" s="4">
        <v>263379.93790000002</v>
      </c>
      <c r="D19" s="4">
        <v>257311.52750000003</v>
      </c>
      <c r="E19" s="4">
        <v>257386.52789999999</v>
      </c>
      <c r="F19" s="4">
        <v>230006</v>
      </c>
      <c r="G19" s="4">
        <v>233120.60639999999</v>
      </c>
      <c r="H19" s="4">
        <v>245858.38</v>
      </c>
      <c r="I19" s="4">
        <v>265609.55537474924</v>
      </c>
      <c r="J19" s="4">
        <v>302380.1447161886</v>
      </c>
      <c r="K19" s="4">
        <v>294157.7329273565</v>
      </c>
      <c r="L19" s="4">
        <v>99826.253390279104</v>
      </c>
      <c r="M19" s="4">
        <v>176682.45397285433</v>
      </c>
      <c r="N19" s="4">
        <v>404943.87486485386</v>
      </c>
      <c r="O19" s="4">
        <v>496725.99050950515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1"/>
      <c r="FR19" s="1"/>
      <c r="FS19" s="1"/>
    </row>
    <row r="20" spans="1:176" s="18" customFormat="1" ht="30" x14ac:dyDescent="0.25">
      <c r="A20" s="25" t="s">
        <v>36</v>
      </c>
      <c r="B20" s="26" t="s">
        <v>10</v>
      </c>
      <c r="C20" s="19">
        <f>SUM(C21:C27)</f>
        <v>1906130.0259999998</v>
      </c>
      <c r="D20" s="19">
        <f t="shared" ref="D20:G20" si="18">SUM(D21:D27)</f>
        <v>2173854.8346560001</v>
      </c>
      <c r="E20" s="19">
        <f t="shared" si="18"/>
        <v>2278210.8629999999</v>
      </c>
      <c r="F20" s="19">
        <f t="shared" si="18"/>
        <v>2472230.3810660001</v>
      </c>
      <c r="G20" s="19">
        <f t="shared" si="18"/>
        <v>2742249.7946000001</v>
      </c>
      <c r="H20" s="19">
        <f t="shared" ref="H20:N20" si="19">SUM(H21:H27)</f>
        <v>2781131.0869224956</v>
      </c>
      <c r="I20" s="19">
        <f t="shared" si="19"/>
        <v>2656422.7262806399</v>
      </c>
      <c r="J20" s="19">
        <f t="shared" si="19"/>
        <v>2818670.4086959576</v>
      </c>
      <c r="K20" s="19">
        <f t="shared" si="19"/>
        <v>2777630.2307472918</v>
      </c>
      <c r="L20" s="19">
        <f t="shared" si="19"/>
        <v>2011552.736381172</v>
      </c>
      <c r="M20" s="19">
        <f t="shared" si="19"/>
        <v>2583534.9124706783</v>
      </c>
      <c r="N20" s="19">
        <f t="shared" si="19"/>
        <v>2720976.693149996</v>
      </c>
      <c r="O20" s="19">
        <f t="shared" ref="O20" si="20">SUM(O21:O27)</f>
        <v>2859354.1709099244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T20" s="17"/>
    </row>
    <row r="21" spans="1:176" ht="15.75" x14ac:dyDescent="0.25">
      <c r="A21" s="12">
        <v>7.1</v>
      </c>
      <c r="B21" s="13" t="s">
        <v>11</v>
      </c>
      <c r="C21" s="4">
        <v>197275</v>
      </c>
      <c r="D21" s="4">
        <v>276956</v>
      </c>
      <c r="E21" s="4">
        <v>321462</v>
      </c>
      <c r="F21" s="4">
        <v>325962</v>
      </c>
      <c r="G21" s="4">
        <v>337274</v>
      </c>
      <c r="H21" s="4">
        <v>353841</v>
      </c>
      <c r="I21" s="4">
        <v>312321.01225170249</v>
      </c>
      <c r="J21" s="4">
        <v>331895.27212867344</v>
      </c>
      <c r="K21" s="4">
        <v>288976.85370931507</v>
      </c>
      <c r="L21" s="4">
        <v>233570.86529179971</v>
      </c>
      <c r="M21" s="4">
        <v>247919.13268214036</v>
      </c>
      <c r="N21" s="4">
        <v>279451.35364672699</v>
      </c>
      <c r="O21" s="4">
        <v>297336.49557492521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1"/>
      <c r="FR21" s="1"/>
      <c r="FS21" s="1"/>
    </row>
    <row r="22" spans="1:176" ht="15.75" x14ac:dyDescent="0.25">
      <c r="A22" s="12">
        <v>7.2</v>
      </c>
      <c r="B22" s="13" t="s">
        <v>12</v>
      </c>
      <c r="C22" s="4">
        <v>1186514.6788169704</v>
      </c>
      <c r="D22" s="4">
        <v>1315011.9385950868</v>
      </c>
      <c r="E22" s="4">
        <v>1323473.024</v>
      </c>
      <c r="F22" s="4">
        <v>1400766.0961829999</v>
      </c>
      <c r="G22" s="4">
        <v>1498068.7212</v>
      </c>
      <c r="H22" s="4">
        <v>1548844.8684</v>
      </c>
      <c r="I22" s="4">
        <v>1578562.8933873188</v>
      </c>
      <c r="J22" s="4">
        <v>1764151.6616361351</v>
      </c>
      <c r="K22" s="4">
        <v>1669810.0561757609</v>
      </c>
      <c r="L22" s="4">
        <v>1057657.4541282274</v>
      </c>
      <c r="M22" s="4">
        <v>1570315.0994701271</v>
      </c>
      <c r="N22" s="4">
        <v>1576520.5540332783</v>
      </c>
      <c r="O22" s="4">
        <v>1655086.8532783166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1"/>
      <c r="FR22" s="1"/>
      <c r="FS22" s="1"/>
    </row>
    <row r="23" spans="1:176" ht="15.75" x14ac:dyDescent="0.25">
      <c r="A23" s="12">
        <v>7.3</v>
      </c>
      <c r="B23" s="13" t="s">
        <v>13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1"/>
      <c r="FR23" s="1"/>
      <c r="FS23" s="1"/>
    </row>
    <row r="24" spans="1:176" ht="15.75" x14ac:dyDescent="0.25">
      <c r="A24" s="12">
        <v>7.4</v>
      </c>
      <c r="B24" s="13" t="s">
        <v>14</v>
      </c>
      <c r="C24" s="4">
        <v>5633.6299718788132</v>
      </c>
      <c r="D24" s="4">
        <v>10216.273305590938</v>
      </c>
      <c r="E24" s="4">
        <v>4462.7008000000005</v>
      </c>
      <c r="F24" s="4">
        <v>9769.4086000000007</v>
      </c>
      <c r="G24" s="4">
        <v>24274.864399999999</v>
      </c>
      <c r="H24" s="4">
        <v>29721.190600000002</v>
      </c>
      <c r="I24" s="4">
        <v>31067.364058632269</v>
      </c>
      <c r="J24" s="4">
        <v>14504.810668110236</v>
      </c>
      <c r="K24" s="4">
        <v>20635.262130129864</v>
      </c>
      <c r="L24" s="4">
        <v>169.01551750450744</v>
      </c>
      <c r="M24" s="4">
        <v>265.83192939439323</v>
      </c>
      <c r="N24" s="4">
        <v>3946.623158401344</v>
      </c>
      <c r="O24" s="4">
        <v>4470.9847912741207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1"/>
      <c r="FR24" s="1"/>
      <c r="FS24" s="1"/>
    </row>
    <row r="25" spans="1:176" ht="15.75" x14ac:dyDescent="0.25">
      <c r="A25" s="12">
        <v>7.5</v>
      </c>
      <c r="B25" s="13" t="s">
        <v>15</v>
      </c>
      <c r="C25" s="4">
        <v>26878.624411150631</v>
      </c>
      <c r="D25" s="4">
        <v>29883.111155322244</v>
      </c>
      <c r="E25" s="4">
        <v>31234.459199999998</v>
      </c>
      <c r="F25" s="4">
        <v>33590.161682999998</v>
      </c>
      <c r="G25" s="4">
        <v>35741.222000000002</v>
      </c>
      <c r="H25" s="4">
        <v>61125.834900000002</v>
      </c>
      <c r="I25" s="4">
        <v>62889.540353987468</v>
      </c>
      <c r="J25" s="4">
        <v>63839.009294195363</v>
      </c>
      <c r="K25" s="4">
        <v>62983.58395593465</v>
      </c>
      <c r="L25" s="4">
        <v>32449.479562609329</v>
      </c>
      <c r="M25" s="4">
        <v>45183.759261160776</v>
      </c>
      <c r="N25" s="4">
        <v>53061.964280251996</v>
      </c>
      <c r="O25" s="4">
        <v>55511.668534486766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1"/>
      <c r="FR25" s="1"/>
      <c r="FS25" s="1"/>
    </row>
    <row r="26" spans="1:176" ht="15.75" x14ac:dyDescent="0.25">
      <c r="A26" s="12">
        <v>7.6</v>
      </c>
      <c r="B26" s="13" t="s">
        <v>16</v>
      </c>
      <c r="C26" s="4">
        <v>8658.0928000000004</v>
      </c>
      <c r="D26" s="4">
        <v>8609.5115999999998</v>
      </c>
      <c r="E26" s="4">
        <v>9937.6790000000001</v>
      </c>
      <c r="F26" s="4">
        <v>11189.714599999999</v>
      </c>
      <c r="G26" s="4">
        <v>8757.987000000001</v>
      </c>
      <c r="H26" s="4">
        <v>9351.3523000000005</v>
      </c>
      <c r="I26" s="4">
        <v>11257.219768076306</v>
      </c>
      <c r="J26" s="4">
        <v>28872.572563993872</v>
      </c>
      <c r="K26" s="4">
        <v>29648.126275413411</v>
      </c>
      <c r="L26" s="4">
        <v>27674.957481389851</v>
      </c>
      <c r="M26" s="4">
        <v>24259.329555010107</v>
      </c>
      <c r="N26" s="4">
        <v>24917.629473130964</v>
      </c>
      <c r="O26" s="4">
        <v>26512.233906639813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1"/>
      <c r="FR26" s="1"/>
      <c r="FS26" s="1"/>
    </row>
    <row r="27" spans="1:176" ht="30" x14ac:dyDescent="0.25">
      <c r="A27" s="12">
        <v>7.7</v>
      </c>
      <c r="B27" s="13" t="s">
        <v>17</v>
      </c>
      <c r="C27" s="4">
        <v>481170</v>
      </c>
      <c r="D27" s="4">
        <v>533178</v>
      </c>
      <c r="E27" s="4">
        <v>587641</v>
      </c>
      <c r="F27" s="4">
        <v>690953</v>
      </c>
      <c r="G27" s="4">
        <v>838133</v>
      </c>
      <c r="H27" s="4">
        <v>778246.84072249592</v>
      </c>
      <c r="I27" s="4">
        <v>660324.69646092295</v>
      </c>
      <c r="J27" s="4">
        <v>615407.08240484935</v>
      </c>
      <c r="K27" s="4">
        <v>705576.34850073804</v>
      </c>
      <c r="L27" s="4">
        <v>660030.96439964138</v>
      </c>
      <c r="M27" s="4">
        <v>695591.75957284542</v>
      </c>
      <c r="N27" s="4">
        <v>783078.56855820643</v>
      </c>
      <c r="O27" s="4">
        <v>820435.93482428195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1"/>
      <c r="FR27" s="1"/>
      <c r="FS27" s="1"/>
    </row>
    <row r="28" spans="1:176" ht="15.75" x14ac:dyDescent="0.25">
      <c r="A28" s="14" t="s">
        <v>37</v>
      </c>
      <c r="B28" s="13" t="s">
        <v>18</v>
      </c>
      <c r="C28" s="4">
        <v>1342503</v>
      </c>
      <c r="D28" s="4">
        <v>1449360</v>
      </c>
      <c r="E28" s="4">
        <v>1625451</v>
      </c>
      <c r="F28" s="4">
        <v>1782306</v>
      </c>
      <c r="G28" s="4">
        <v>1822260</v>
      </c>
      <c r="H28" s="4">
        <v>1864994</v>
      </c>
      <c r="I28" s="4">
        <v>2459117.1977622411</v>
      </c>
      <c r="J28" s="4">
        <v>2687085.7568253959</v>
      </c>
      <c r="K28" s="4">
        <v>2849263.1923673889</v>
      </c>
      <c r="L28" s="4">
        <v>3029586.3649530467</v>
      </c>
      <c r="M28" s="4">
        <v>3067554.5721382061</v>
      </c>
      <c r="N28" s="4">
        <v>3493008.1104284404</v>
      </c>
      <c r="O28" s="4">
        <v>3786421.1922657089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1"/>
      <c r="FR28" s="1"/>
      <c r="FS28" s="1"/>
    </row>
    <row r="29" spans="1:176" ht="30" x14ac:dyDescent="0.25">
      <c r="A29" s="14" t="s">
        <v>38</v>
      </c>
      <c r="B29" s="13" t="s">
        <v>19</v>
      </c>
      <c r="C29" s="4">
        <v>3605948.2532000002</v>
      </c>
      <c r="D29" s="4">
        <v>3978519.45</v>
      </c>
      <c r="E29" s="4">
        <v>4348598.6699000001</v>
      </c>
      <c r="F29" s="4">
        <v>4628355.1140000001</v>
      </c>
      <c r="G29" s="4">
        <v>4634820.3245000001</v>
      </c>
      <c r="H29" s="4">
        <v>4841617.4680000003</v>
      </c>
      <c r="I29" s="4">
        <v>5149089.7588237254</v>
      </c>
      <c r="J29" s="4">
        <v>5179894.9460498244</v>
      </c>
      <c r="K29" s="4">
        <v>5360667.7872365592</v>
      </c>
      <c r="L29" s="4">
        <v>5183722.8377366187</v>
      </c>
      <c r="M29" s="4">
        <v>5920557.6091866381</v>
      </c>
      <c r="N29" s="4">
        <v>6359056.5514301229</v>
      </c>
      <c r="O29" s="4">
        <v>6722169.8431334849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1"/>
      <c r="FR29" s="1"/>
      <c r="FS29" s="1"/>
    </row>
    <row r="30" spans="1:176" ht="15.75" x14ac:dyDescent="0.25">
      <c r="A30" s="14" t="s">
        <v>39</v>
      </c>
      <c r="B30" s="13" t="s">
        <v>54</v>
      </c>
      <c r="C30" s="4">
        <v>1164677</v>
      </c>
      <c r="D30" s="4">
        <v>1142891</v>
      </c>
      <c r="E30" s="4">
        <v>1087899</v>
      </c>
      <c r="F30" s="4">
        <v>1185997</v>
      </c>
      <c r="G30" s="4">
        <v>1220094</v>
      </c>
      <c r="H30" s="4">
        <v>1300968.51</v>
      </c>
      <c r="I30" s="4">
        <v>1350754.6575031825</v>
      </c>
      <c r="J30" s="4">
        <v>1655489.3221906633</v>
      </c>
      <c r="K30" s="4">
        <v>1556465.4947804799</v>
      </c>
      <c r="L30" s="4">
        <v>1614603.2688624356</v>
      </c>
      <c r="M30" s="4">
        <v>1733855.9480991412</v>
      </c>
      <c r="N30" s="4">
        <v>1842495.0063106152</v>
      </c>
      <c r="O30" s="4">
        <v>1884702.778929696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1"/>
      <c r="FR30" s="1"/>
      <c r="FS30" s="1"/>
    </row>
    <row r="31" spans="1:176" ht="15.75" x14ac:dyDescent="0.25">
      <c r="A31" s="14" t="s">
        <v>40</v>
      </c>
      <c r="B31" s="13" t="s">
        <v>20</v>
      </c>
      <c r="C31" s="4">
        <v>2372020.3363999999</v>
      </c>
      <c r="D31" s="4">
        <v>2557694.1047999999</v>
      </c>
      <c r="E31" s="4">
        <v>2805729.2431999999</v>
      </c>
      <c r="F31" s="4">
        <v>3162137.8834000002</v>
      </c>
      <c r="G31" s="4">
        <v>3371754.4667000002</v>
      </c>
      <c r="H31" s="4">
        <v>3659740.6900000004</v>
      </c>
      <c r="I31" s="4">
        <v>4208415.7276778473</v>
      </c>
      <c r="J31" s="4">
        <v>4951674.2930164132</v>
      </c>
      <c r="K31" s="4">
        <v>5048138.2707486982</v>
      </c>
      <c r="L31" s="4">
        <v>4533925.3701671604</v>
      </c>
      <c r="M31" s="4">
        <v>5245871.9418204371</v>
      </c>
      <c r="N31" s="4">
        <v>5555903.5322183967</v>
      </c>
      <c r="O31" s="4">
        <v>5994365.7933619302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1"/>
      <c r="FR31" s="1"/>
      <c r="FS31" s="1"/>
    </row>
    <row r="32" spans="1:176" s="17" customFormat="1" ht="15.75" x14ac:dyDescent="0.25">
      <c r="A32" s="23"/>
      <c r="B32" s="24" t="s">
        <v>30</v>
      </c>
      <c r="C32" s="20">
        <f>C17+C20+C28+C29+C30+C31</f>
        <v>14573541.5659</v>
      </c>
      <c r="D32" s="20">
        <f t="shared" ref="D32:L32" si="21">D17+D20+D28+D29+D30+D31</f>
        <v>15829410.055456001</v>
      </c>
      <c r="E32" s="20">
        <f t="shared" si="21"/>
        <v>16979552.452</v>
      </c>
      <c r="F32" s="20">
        <f t="shared" si="21"/>
        <v>18391587.378465999</v>
      </c>
      <c r="G32" s="20">
        <f t="shared" si="21"/>
        <v>19127580.256000001</v>
      </c>
      <c r="H32" s="20">
        <f t="shared" si="21"/>
        <v>20016123.701322496</v>
      </c>
      <c r="I32" s="20">
        <f t="shared" si="21"/>
        <v>22123979.394338205</v>
      </c>
      <c r="J32" s="20">
        <f t="shared" si="21"/>
        <v>24365665.214976519</v>
      </c>
      <c r="K32" s="20">
        <f t="shared" si="21"/>
        <v>24900063.441583637</v>
      </c>
      <c r="L32" s="20">
        <f t="shared" si="21"/>
        <v>21808503.622110099</v>
      </c>
      <c r="M32" s="20">
        <f t="shared" ref="M32:N32" si="22">M17+M20+M28+M29+M30+M31</f>
        <v>25255845.45099888</v>
      </c>
      <c r="N32" s="20">
        <f t="shared" si="22"/>
        <v>27850059.425031643</v>
      </c>
      <c r="O32" s="20">
        <f t="shared" ref="O32" si="23">O17+O20+O28+O29+O30+O31</f>
        <v>29647211.702529073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18"/>
      <c r="FR32" s="18"/>
      <c r="FS32" s="18"/>
    </row>
    <row r="33" spans="1:176" s="18" customFormat="1" ht="15.75" x14ac:dyDescent="0.25">
      <c r="A33" s="21" t="s">
        <v>27</v>
      </c>
      <c r="B33" s="27" t="s">
        <v>51</v>
      </c>
      <c r="C33" s="19">
        <f t="shared" ref="C33" si="24">C6+C11+C13+C14+C15+C17+C20+C28+C29+C30+C31</f>
        <v>37747783.167800002</v>
      </c>
      <c r="D33" s="19">
        <f t="shared" ref="D33:L33" si="25">D6+D11+D13+D14+D15+D17+D20+D28+D29+D30+D31</f>
        <v>38975917.417956002</v>
      </c>
      <c r="E33" s="19">
        <f t="shared" si="25"/>
        <v>40983261.420739993</v>
      </c>
      <c r="F33" s="19">
        <f t="shared" si="25"/>
        <v>43760257.635191001</v>
      </c>
      <c r="G33" s="19">
        <f t="shared" si="25"/>
        <v>46747886.001200005</v>
      </c>
      <c r="H33" s="19">
        <f t="shared" si="25"/>
        <v>49600207.716922492</v>
      </c>
      <c r="I33" s="19">
        <f t="shared" si="25"/>
        <v>51960598.988770559</v>
      </c>
      <c r="J33" s="19">
        <f t="shared" si="25"/>
        <v>52563524.67928993</v>
      </c>
      <c r="K33" s="19">
        <f t="shared" si="25"/>
        <v>55465139.712401517</v>
      </c>
      <c r="L33" s="19">
        <f t="shared" si="25"/>
        <v>53453517.940739222</v>
      </c>
      <c r="M33" s="19">
        <f t="shared" ref="M33:N33" si="26">M6+M11+M13+M14+M15+M17+M20+M28+M29+M30+M31</f>
        <v>58882373.572044745</v>
      </c>
      <c r="N33" s="19">
        <f t="shared" si="26"/>
        <v>63279735.538066566</v>
      </c>
      <c r="O33" s="19">
        <f t="shared" ref="O33" si="27">O6+O11+O13+O14+O15+O17+O20+O28+O29+O30+O31</f>
        <v>67599376.932072505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T33" s="17"/>
    </row>
    <row r="34" spans="1:176" s="17" customFormat="1" ht="15.75" x14ac:dyDescent="0.25">
      <c r="A34" s="28" t="s">
        <v>43</v>
      </c>
      <c r="B34" s="29" t="s">
        <v>25</v>
      </c>
      <c r="C34" s="20">
        <f>GSVA_const!C34</f>
        <v>3258156</v>
      </c>
      <c r="D34" s="20">
        <f>GSVA_const!D34</f>
        <v>3877288.6318489965</v>
      </c>
      <c r="E34" s="20">
        <f>GSVA_const!E34</f>
        <v>4236245.8411005568</v>
      </c>
      <c r="F34" s="20">
        <f>GSVA_const!F34</f>
        <v>4769060.6909245336</v>
      </c>
      <c r="G34" s="20">
        <f>GSVA_const!G34</f>
        <v>5507054.5681110797</v>
      </c>
      <c r="H34" s="20">
        <f>GSVA_const!H34</f>
        <v>5741785.9301278843</v>
      </c>
      <c r="I34" s="20">
        <f>GSVA_const!I34</f>
        <v>6479452.3441359634</v>
      </c>
      <c r="J34" s="20">
        <f>GSVA_const!J34</f>
        <v>6779787.8355929675</v>
      </c>
      <c r="K34" s="20">
        <f>GSVA_const!K34</f>
        <v>7073868.1044790121</v>
      </c>
      <c r="L34" s="20">
        <f>GSVA_const!L34</f>
        <v>7040249.9986233171</v>
      </c>
      <c r="M34" s="20">
        <f>GSVA_const!M34</f>
        <v>7793408.0843923762</v>
      </c>
      <c r="N34" s="20">
        <f>GSVA_const!N34</f>
        <v>8746094.6271084156</v>
      </c>
      <c r="O34" s="20">
        <f>GSVA_const!O34</f>
        <v>10615751.102037886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</row>
    <row r="35" spans="1:176" s="17" customFormat="1" ht="15.75" x14ac:dyDescent="0.25">
      <c r="A35" s="28" t="s">
        <v>44</v>
      </c>
      <c r="B35" s="29" t="s">
        <v>24</v>
      </c>
      <c r="C35" s="20">
        <f>GSVA_const!C35</f>
        <v>1472846</v>
      </c>
      <c r="D35" s="20">
        <f>GSVA_const!D35</f>
        <v>1872956.969130028</v>
      </c>
      <c r="E35" s="20">
        <f>GSVA_const!E35</f>
        <v>1790285.3333333333</v>
      </c>
      <c r="F35" s="20">
        <f>GSVA_const!F35</f>
        <v>1988545.2151009657</v>
      </c>
      <c r="G35" s="20">
        <f>GSVA_const!G35</f>
        <v>2062789.4257064722</v>
      </c>
      <c r="H35" s="20">
        <f>GSVA_const!H35</f>
        <v>2376955.1971326168</v>
      </c>
      <c r="I35" s="20">
        <f>GSVA_const!I35</f>
        <v>2678230.6353350738</v>
      </c>
      <c r="J35" s="20">
        <f>GSVA_const!J35</f>
        <v>2498146.0767946579</v>
      </c>
      <c r="K35" s="20">
        <f>GSVA_const!K35</f>
        <v>2717009.852216749</v>
      </c>
      <c r="L35" s="20">
        <f>GSVA_const!L35</f>
        <v>2572975.6888168557</v>
      </c>
      <c r="M35" s="20">
        <f>GSVA_const!M35</f>
        <v>3236870.1578192245</v>
      </c>
      <c r="N35" s="20">
        <f>GSVA_const!N35</f>
        <v>3515354.0983606558</v>
      </c>
      <c r="O35" s="20">
        <f>GSVA_const!O35</f>
        <v>4157054.1934631895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</row>
    <row r="36" spans="1:176" s="17" customFormat="1" ht="15.75" x14ac:dyDescent="0.25">
      <c r="A36" s="28" t="s">
        <v>45</v>
      </c>
      <c r="B36" s="29" t="s">
        <v>63</v>
      </c>
      <c r="C36" s="20">
        <f>C33+C34-C35</f>
        <v>39533093.167800002</v>
      </c>
      <c r="D36" s="20">
        <f t="shared" ref="D36:M36" si="28">D33+D34-D35</f>
        <v>40980249.080674976</v>
      </c>
      <c r="E36" s="20">
        <f t="shared" si="28"/>
        <v>43429221.928507216</v>
      </c>
      <c r="F36" s="20">
        <f t="shared" si="28"/>
        <v>46540773.111014567</v>
      </c>
      <c r="G36" s="20">
        <f t="shared" si="28"/>
        <v>50192151.143604606</v>
      </c>
      <c r="H36" s="20">
        <f t="shared" si="28"/>
        <v>52965038.449917756</v>
      </c>
      <c r="I36" s="20">
        <f t="shared" si="28"/>
        <v>55761820.697571449</v>
      </c>
      <c r="J36" s="20">
        <f t="shared" si="28"/>
        <v>56845166.438088238</v>
      </c>
      <c r="K36" s="20">
        <f t="shared" si="28"/>
        <v>59821997.964663781</v>
      </c>
      <c r="L36" s="20">
        <f t="shared" si="28"/>
        <v>57920792.250545688</v>
      </c>
      <c r="M36" s="20">
        <f t="shared" si="28"/>
        <v>63438911.498617895</v>
      </c>
      <c r="N36" s="20">
        <f t="shared" ref="N36" si="29">N33+N34-N35</f>
        <v>68510476.066814318</v>
      </c>
      <c r="O36" s="20">
        <f t="shared" ref="O36" si="30">O33+O34-O35</f>
        <v>74058073.840647206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</row>
    <row r="37" spans="1:176" s="17" customFormat="1" ht="15.75" x14ac:dyDescent="0.25">
      <c r="A37" s="28" t="s">
        <v>46</v>
      </c>
      <c r="B37" s="29" t="s">
        <v>42</v>
      </c>
      <c r="C37" s="20">
        <f>GSVA_cur!C37</f>
        <v>691240</v>
      </c>
      <c r="D37" s="20">
        <f>GSVA_cur!D37</f>
        <v>701220</v>
      </c>
      <c r="E37" s="20">
        <f>GSVA_cur!E37</f>
        <v>711340</v>
      </c>
      <c r="F37" s="20">
        <f>GSVA_cur!F37</f>
        <v>721610</v>
      </c>
      <c r="G37" s="20">
        <f>GSVA_cur!G37</f>
        <v>732040</v>
      </c>
      <c r="H37" s="20">
        <f>GSVA_cur!H37</f>
        <v>742600</v>
      </c>
      <c r="I37" s="20">
        <f>GSVA_cur!I37</f>
        <v>758360</v>
      </c>
      <c r="J37" s="20">
        <f>GSVA_cur!J37</f>
        <v>768440</v>
      </c>
      <c r="K37" s="20">
        <f>GSVA_cur!K37</f>
        <v>778530</v>
      </c>
      <c r="L37" s="20">
        <f>GSVA_cur!L37</f>
        <v>788610</v>
      </c>
      <c r="M37" s="20">
        <f>GSVA_cur!M37</f>
        <v>797900</v>
      </c>
      <c r="N37" s="20">
        <f>GSVA_cur!N37</f>
        <v>806620</v>
      </c>
      <c r="O37" s="20">
        <f>GSVA_cur!O37</f>
        <v>815340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</row>
    <row r="38" spans="1:176" s="17" customFormat="1" ht="15.75" x14ac:dyDescent="0.25">
      <c r="A38" s="28" t="s">
        <v>47</v>
      </c>
      <c r="B38" s="29" t="s">
        <v>64</v>
      </c>
      <c r="C38" s="20">
        <f>C36/C37*1000</f>
        <v>57191.558890978537</v>
      </c>
      <c r="D38" s="20">
        <f t="shared" ref="D38:M38" si="31">D36/D37*1000</f>
        <v>58441.358034104807</v>
      </c>
      <c r="E38" s="20">
        <f t="shared" si="31"/>
        <v>61052.69200172522</v>
      </c>
      <c r="F38" s="20">
        <f t="shared" si="31"/>
        <v>64495.743006630408</v>
      </c>
      <c r="G38" s="20">
        <f t="shared" si="31"/>
        <v>68564.765782750401</v>
      </c>
      <c r="H38" s="20">
        <f t="shared" si="31"/>
        <v>71323.779221542893</v>
      </c>
      <c r="I38" s="20">
        <f t="shared" si="31"/>
        <v>73529.485597303996</v>
      </c>
      <c r="J38" s="20">
        <f t="shared" si="31"/>
        <v>73974.762425287903</v>
      </c>
      <c r="K38" s="20">
        <f t="shared" si="31"/>
        <v>76839.682433128808</v>
      </c>
      <c r="L38" s="20">
        <f t="shared" si="31"/>
        <v>73446.687526845577</v>
      </c>
      <c r="M38" s="20">
        <f t="shared" si="31"/>
        <v>79507.34615693432</v>
      </c>
      <c r="N38" s="20">
        <f t="shared" ref="N38" si="32">N36/N37*1000</f>
        <v>84935.255841430058</v>
      </c>
      <c r="O38" s="20">
        <f t="shared" ref="O38" si="33">O36/O37*1000</f>
        <v>90830.909609055365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L38" s="20"/>
      <c r="BM38" s="20"/>
      <c r="BN38" s="20"/>
      <c r="BO38" s="20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</row>
    <row r="39" spans="1:176" x14ac:dyDescent="0.25">
      <c r="A39" s="2" t="str">
        <f>[1]GSVA_cur!$A$39</f>
        <v>Source:  Directorate of Economics &amp; Statistics of respective State Governments.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3" max="1048575" man="1"/>
    <brk id="39" max="1048575" man="1"/>
    <brk id="103" max="95" man="1"/>
    <brk id="139" max="1048575" man="1"/>
    <brk id="163" max="1048575" man="1"/>
    <brk id="171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2024-08-16T06:34:16Z</dcterms:modified>
</cp:coreProperties>
</file>