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EE4E70A1-BA68-4F67-A45A-2868253A97E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VA_cur" sheetId="10" r:id="rId1"/>
    <sheet name="NSVA_cur" sheetId="11" r:id="rId2"/>
  </sheets>
  <definedNames>
    <definedName name="_xlnm.Print_Titles" localSheetId="0">GSVA_cur!$A:$B</definedName>
    <definedName name="_xlnm.Print_Titles" localSheetId="1">NSVA_cur!$A:$B</definedName>
  </definedNames>
  <calcPr calcId="191029" calcMode="manual"/>
</workbook>
</file>

<file path=xl/calcChain.xml><?xml version="1.0" encoding="utf-8"?>
<calcChain xmlns="http://schemas.openxmlformats.org/spreadsheetml/2006/main">
  <c r="C37" i="11" l="1"/>
  <c r="C35" i="11"/>
  <c r="C34" i="11"/>
  <c r="C20" i="11" l="1"/>
  <c r="C6" i="11"/>
  <c r="C6" i="10"/>
  <c r="C12" i="11" l="1"/>
  <c r="C20" i="10"/>
  <c r="C17" i="11"/>
  <c r="C33" i="11" s="1"/>
  <c r="C17" i="10"/>
  <c r="C16" i="11"/>
  <c r="C16" i="10"/>
  <c r="C36" i="11" l="1"/>
  <c r="C32" i="11"/>
  <c r="C12" i="10"/>
  <c r="C32" i="10"/>
  <c r="C33" i="10"/>
  <c r="C38" i="11" l="1"/>
  <c r="C36" i="10"/>
  <c r="C38" i="10" l="1"/>
</calcChain>
</file>

<file path=xl/sharedStrings.xml><?xml version="1.0" encoding="utf-8"?>
<sst xmlns="http://schemas.openxmlformats.org/spreadsheetml/2006/main" count="115" uniqueCount="72">
  <si>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</si>
  <si>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</si>
  <si>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</si>
  <si>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</si>
  <si>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</si>
  <si>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</si>
  <si>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</si>
  <si>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</si>
  <si>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</si>
  <si>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</si>
  <si>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</si>
  <si>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</si>
  <si>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</si>
  <si>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</si>
  <si>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</si>
  <si>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</si>
  <si>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</si>
  <si>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</si>
  <si>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</si>
  <si>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</si>
  <si>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</si>
  <si>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</si>
  <si>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</si>
  <si>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</si>
  <si>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</si>
  <si>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</si>
  <si>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</si>
  <si>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</si>
  <si>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</si>
  <si>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</si>
  <si>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</si>
  <si>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</si>
  <si>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</si>
  <si>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</si>
  <si>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</si>
  <si>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</si>
  <si>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Net State Value Added by economic activity at current prices</t>
  </si>
  <si>
    <t>TOTAL NSVA at basic prices</t>
  </si>
  <si>
    <t>State :</t>
  </si>
  <si>
    <t>Public administration</t>
  </si>
  <si>
    <t>Gross State Domestic Product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</si>
  <si>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</si>
  <si>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</si>
  <si>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</si>
  <si>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</si>
  <si>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</si>
  <si>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</si>
  <si>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</si>
  <si>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</si>
  <si>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2022-23</t>
  </si>
  <si>
    <t>Ladakh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</si>
  <si>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</si>
  <si>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</si>
  <si>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</si>
  <si>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</si>
  <si>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</si>
  <si>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</si>
  <si>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</si>
  <si>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</si>
  <si>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</si>
  <si>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</si>
  <si>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</si>
  <si>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</si>
  <si>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</si>
  <si>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</si>
  <si>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</si>
  <si>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 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</si>
  <si>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</si>
  <si>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</si>
  <si>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</si>
  <si>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</si>
  <si>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t>Source: Directorate of Economics and Statistics of the respective State/Uts.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</si>
</sst>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color indexed="8"/>
      <name val="Rupee Foradian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Rupee Foradian"/>
      <family val="2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7" fillId="0" borderId="0" xfId="0" applyFont="1"/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1" fontId="14" fillId="3" borderId="0" xfId="0" applyNumberFormat="1" applyFont="1" applyFill="1"/>
    <xf numFmtId="1" fontId="14" fillId="0" borderId="0" xfId="0" applyNumberFormat="1" applyFont="1"/>
    <xf numFmtId="0" fontId="14" fillId="3" borderId="0" xfId="0" applyFont="1" applyFill="1"/>
    <xf numFmtId="0" fontId="14" fillId="3" borderId="0" xfId="0" applyFont="1" applyFill="1" applyProtection="1">
      <protection locked="0"/>
    </xf>
    <xf numFmtId="1" fontId="14" fillId="0" borderId="0" xfId="0" applyNumberFormat="1" applyFont="1" applyProtection="1">
      <protection locked="0"/>
    </xf>
    <xf numFmtId="1" fontId="14" fillId="3" borderId="0" xfId="0" applyNumberFormat="1" applyFont="1" applyFill="1" applyProtection="1">
      <protection locked="0"/>
    </xf>
    <xf numFmtId="1" fontId="0" fillId="0" borderId="0" xfId="0" applyNumberFormat="1" applyFont="1"/>
    <xf numFmtId="1" fontId="0" fillId="3" borderId="0" xfId="0" applyNumberFormat="1" applyFont="1" applyFill="1"/>
    <xf numFmtId="0" fontId="0" fillId="3" borderId="0" xfId="0" applyFont="1" applyFill="1"/>
    <xf numFmtId="0" fontId="0" fillId="3" borderId="0" xfId="0" applyFont="1" applyFill="1" applyProtection="1">
      <protection locked="0"/>
    </xf>
    <xf numFmtId="1" fontId="0" fillId="0" borderId="0" xfId="0" applyNumberFormat="1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0" fillId="3" borderId="0" xfId="0" applyNumberFormat="1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49" fontId="17" fillId="3" borderId="2" xfId="0" applyNumberFormat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1" fontId="18" fillId="3" borderId="2" xfId="0" applyNumberFormat="1" applyFont="1" applyFill="1" applyBorder="1"/>
    <xf numFmtId="49" fontId="17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1" fontId="19" fillId="0" borderId="2" xfId="0" applyNumberFormat="1" applyFont="1" applyBorder="1" applyAlignment="1">
      <alignment vertical="center"/>
    </xf>
    <xf numFmtId="49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 applyProtection="1">
      <alignment horizontal="left" vertical="center" wrapText="1"/>
      <protection locked="0"/>
    </xf>
    <xf numFmtId="1" fontId="0" fillId="3" borderId="2" xfId="0" applyNumberFormat="1" applyFont="1" applyFill="1" applyBorder="1" applyProtection="1">
      <protection locked="0"/>
    </xf>
    <xf numFmtId="49" fontId="17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vertical="center"/>
    </xf>
    <xf numFmtId="1" fontId="0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/>
    <xf numFmtId="49" fontId="22" fillId="3" borderId="2" xfId="0" applyNumberFormat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center" wrapText="1"/>
    </xf>
    <xf numFmtId="49" fontId="17" fillId="3" borderId="2" xfId="0" quotePrefix="1" applyNumberFormat="1" applyFont="1" applyFill="1" applyBorder="1" applyAlignment="1">
      <alignment horizontal="left" vertical="center" wrapText="1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Protection="1">
      <protection locked="0"/>
    </xf>
    <xf numFmtId="49" fontId="11" fillId="3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1" fontId="14" fillId="3" borderId="2" xfId="0" applyNumberFormat="1" applyFont="1" applyFill="1" applyBorder="1"/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1" fontId="14" fillId="0" borderId="2" xfId="0" applyNumberFormat="1" applyFont="1" applyBorder="1" applyAlignment="1" applyProtection="1">
      <alignment vertical="center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1" fontId="14" fillId="3" borderId="2" xfId="0" applyNumberFormat="1" applyFont="1" applyFill="1" applyBorder="1" applyProtection="1">
      <protection locked="0"/>
    </xf>
    <xf numFmtId="49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vertical="center"/>
    </xf>
    <xf numFmtId="1" fontId="13" fillId="0" borderId="2" xfId="0" applyNumberFormat="1" applyFont="1" applyBorder="1" applyAlignment="1">
      <alignment vertical="center"/>
    </xf>
    <xf numFmtId="0" fontId="14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49" fontId="11" fillId="0" borderId="2" xfId="0" quotePrefix="1" applyNumberFormat="1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vertical="center" wrapText="1"/>
      <protection locked="0"/>
    </xf>
    <xf numFmtId="0" fontId="11" fillId="0" borderId="2" xfId="0" quotePrefix="1" applyFont="1" applyBorder="1" applyAlignment="1">
      <alignment horizontal="left" vertical="center" wrapText="1"/>
    </xf>
    <xf numFmtId="49" fontId="11" fillId="3" borderId="2" xfId="0" quotePrefix="1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1" fontId="7" fillId="0" borderId="0" xfId="0" applyNumberFormat="1" applyFont="1"/>
    <xf numFmtId="0" fontId="0" fillId="0" borderId="0" xfId="0" applyAlignment="1">
      <alignment vertical="center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40"/>
  <sheetViews>
    <sheetView tabSelected="1" zoomScale="93" zoomScaleNormal="93" zoomScaleSheetLayoutView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A40" sqref="A40"/>
    </sheetView>
  </sheetViews>
  <sheetFormatPr defaultColWidth="8.85546875" defaultRowHeight="15.75"/>
  <cols>
    <col min="1" max="1" width="8.28515625" style="22" customWidth="1"/>
    <col min="2" max="2" width="29.85546875" style="6" customWidth="1"/>
    <col min="3" max="3" width="15.140625" style="7" customWidth="1"/>
    <col min="4" max="25" width="9.140625" style="6" customWidth="1"/>
    <col min="26" max="26" width="12.42578125" style="6" customWidth="1"/>
    <col min="27" max="48" width="9.140625" style="6" customWidth="1"/>
    <col min="49" max="49" width="12.140625" style="6" customWidth="1"/>
    <col min="50" max="53" width="9.140625" style="6" customWidth="1"/>
    <col min="54" max="58" width="9.140625" style="6" hidden="1" customWidth="1"/>
    <col min="59" max="59" width="9.140625" style="6" customWidth="1"/>
    <col min="60" max="64" width="9.140625" style="6" hidden="1" customWidth="1"/>
    <col min="65" max="65" width="9.140625" style="6" customWidth="1"/>
    <col min="66" max="70" width="9.140625" style="6" hidden="1" customWidth="1"/>
    <col min="71" max="71" width="9.140625" style="6" customWidth="1"/>
    <col min="72" max="76" width="9.140625" style="6" hidden="1" customWidth="1"/>
    <col min="77" max="77" width="9.140625" style="6" customWidth="1"/>
    <col min="78" max="82" width="9.140625" style="6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7" customWidth="1"/>
    <col min="102" max="131" width="9.140625" style="6" customWidth="1"/>
    <col min="132" max="132" width="9.140625" style="6" hidden="1" customWidth="1"/>
    <col min="133" max="140" width="9.140625" style="6" customWidth="1"/>
    <col min="141" max="141" width="9.140625" style="6" hidden="1" customWidth="1"/>
    <col min="142" max="146" width="9.140625" style="6" customWidth="1"/>
    <col min="147" max="147" width="9.140625" style="6" hidden="1" customWidth="1"/>
    <col min="148" max="157" width="9.140625" style="6" customWidth="1"/>
    <col min="158" max="161" width="8.85546875" style="6"/>
    <col min="162" max="162" width="12.7109375" style="6" bestFit="1" customWidth="1"/>
    <col min="163" max="16384" width="8.85546875" style="6"/>
  </cols>
  <sheetData>
    <row r="1" spans="1:162">
      <c r="A1" s="22" t="s">
        <v>38</v>
      </c>
      <c r="B1" s="3" t="s">
        <v>50</v>
      </c>
    </row>
    <row r="2" spans="1:162">
      <c r="A2" s="4" t="s">
        <v>35</v>
      </c>
    </row>
    <row r="3" spans="1:162">
      <c r="A3" s="4"/>
    </row>
    <row r="4" spans="1:162">
      <c r="A4" s="4"/>
      <c r="C4" s="7" t="s">
        <v>41</v>
      </c>
    </row>
    <row r="5" spans="1:162">
      <c r="A5" s="23" t="s">
        <v>0</v>
      </c>
      <c r="B5" s="5" t="s">
        <v>1</v>
      </c>
      <c r="C5" s="7" t="s">
        <v>49</v>
      </c>
    </row>
    <row r="6" spans="1:162" s="10" customFormat="1" ht="31.5">
      <c r="A6" s="46" t="s">
        <v>23</v>
      </c>
      <c r="B6" s="47" t="s">
        <v>2</v>
      </c>
      <c r="C6" s="48">
        <f t="shared" ref="C6" si="0">SUM(C7:C10)</f>
        <v>77686.141359777612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F6" s="11"/>
    </row>
    <row r="7" spans="1:162">
      <c r="A7" s="49">
        <v>1.1000000000000001</v>
      </c>
      <c r="B7" s="50" t="s">
        <v>43</v>
      </c>
      <c r="C7" s="51">
        <v>13134.966184005603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7"/>
      <c r="FD7" s="7"/>
      <c r="FE7" s="7"/>
    </row>
    <row r="8" spans="1:162">
      <c r="A8" s="49">
        <v>1.2</v>
      </c>
      <c r="B8" s="50" t="s">
        <v>44</v>
      </c>
      <c r="C8" s="51">
        <v>26382.459992373551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7"/>
      <c r="FD8" s="7"/>
      <c r="FE8" s="7"/>
    </row>
    <row r="9" spans="1:162">
      <c r="A9" s="49">
        <v>1.3</v>
      </c>
      <c r="B9" s="50" t="s">
        <v>45</v>
      </c>
      <c r="C9" s="51">
        <v>37589.742765111565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7"/>
      <c r="FD9" s="7"/>
      <c r="FE9" s="7"/>
    </row>
    <row r="10" spans="1:162">
      <c r="A10" s="49">
        <v>1.4</v>
      </c>
      <c r="B10" s="50" t="s">
        <v>46</v>
      </c>
      <c r="C10" s="51">
        <v>578.97241828687856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7"/>
      <c r="FD10" s="7"/>
      <c r="FE10" s="7"/>
    </row>
    <row r="11" spans="1:162">
      <c r="A11" s="49" t="s">
        <v>51</v>
      </c>
      <c r="B11" s="50" t="s">
        <v>3</v>
      </c>
      <c r="C11" s="51">
        <v>7270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7"/>
      <c r="FD11" s="7"/>
      <c r="FE11" s="7"/>
    </row>
    <row r="12" spans="1:162" s="11" customFormat="1">
      <c r="A12" s="52"/>
      <c r="B12" s="53" t="s">
        <v>25</v>
      </c>
      <c r="C12" s="54">
        <f t="shared" ref="C12" si="1">C6+C11</f>
        <v>84956.141359777612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0"/>
      <c r="FD12" s="10"/>
      <c r="FE12" s="10"/>
    </row>
    <row r="13" spans="1:162" s="7" customFormat="1">
      <c r="A13" s="55" t="s">
        <v>52</v>
      </c>
      <c r="B13" s="56" t="s">
        <v>4</v>
      </c>
      <c r="C13" s="57">
        <v>6197.9533126259585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F13" s="6"/>
    </row>
    <row r="14" spans="1:162" ht="39" customHeight="1">
      <c r="A14" s="49" t="s">
        <v>53</v>
      </c>
      <c r="B14" s="50" t="s">
        <v>5</v>
      </c>
      <c r="C14" s="51">
        <v>29390.994347606087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9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9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9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7"/>
      <c r="FD14" s="7"/>
      <c r="FE14" s="7"/>
    </row>
    <row r="15" spans="1:162">
      <c r="A15" s="49" t="s">
        <v>54</v>
      </c>
      <c r="B15" s="50" t="s">
        <v>6</v>
      </c>
      <c r="C15" s="51">
        <v>38252.828396223631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9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9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9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7"/>
      <c r="FD15" s="7"/>
      <c r="FE15" s="7"/>
    </row>
    <row r="16" spans="1:162" s="11" customFormat="1">
      <c r="A16" s="52"/>
      <c r="B16" s="53" t="s">
        <v>26</v>
      </c>
      <c r="C16" s="54">
        <f t="shared" ref="C16" si="2">+C13+C14+C15</f>
        <v>73841.776056455681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8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8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8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0"/>
      <c r="FD16" s="10"/>
      <c r="FE16" s="10"/>
    </row>
    <row r="17" spans="1:162" s="10" customFormat="1" ht="31.5">
      <c r="A17" s="46" t="s">
        <v>55</v>
      </c>
      <c r="B17" s="47" t="s">
        <v>7</v>
      </c>
      <c r="C17" s="48">
        <f t="shared" ref="C17" si="3">C18+C19</f>
        <v>43583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F17" s="11"/>
    </row>
    <row r="18" spans="1:162">
      <c r="A18" s="49">
        <v>6.1</v>
      </c>
      <c r="B18" s="50" t="s">
        <v>8</v>
      </c>
      <c r="C18" s="58">
        <v>41669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7"/>
      <c r="FD18" s="7"/>
      <c r="FE18" s="7"/>
    </row>
    <row r="19" spans="1:162">
      <c r="A19" s="49">
        <v>6.2</v>
      </c>
      <c r="B19" s="50" t="s">
        <v>9</v>
      </c>
      <c r="C19" s="58">
        <v>1914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7"/>
      <c r="FD19" s="7"/>
      <c r="FE19" s="7"/>
    </row>
    <row r="20" spans="1:162" s="10" customFormat="1" ht="45" customHeight="1">
      <c r="A20" s="46" t="s">
        <v>56</v>
      </c>
      <c r="B20" s="59" t="s">
        <v>10</v>
      </c>
      <c r="C20" s="48">
        <f t="shared" ref="C20" si="4">SUM(C21:C27)</f>
        <v>46080.246187098426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F20" s="11"/>
    </row>
    <row r="21" spans="1:162">
      <c r="A21" s="49">
        <v>7.1</v>
      </c>
      <c r="B21" s="50" t="s">
        <v>11</v>
      </c>
      <c r="C21" s="51"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7"/>
      <c r="FD21" s="7"/>
      <c r="FE21" s="7"/>
    </row>
    <row r="22" spans="1:162">
      <c r="A22" s="49">
        <v>7.2</v>
      </c>
      <c r="B22" s="50" t="s">
        <v>12</v>
      </c>
      <c r="C22" s="51">
        <v>21217.370710856387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7"/>
      <c r="FD22" s="7"/>
      <c r="FE22" s="7"/>
    </row>
    <row r="23" spans="1:162">
      <c r="A23" s="49">
        <v>7.3</v>
      </c>
      <c r="B23" s="50" t="s">
        <v>13</v>
      </c>
      <c r="C23" s="51"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7"/>
      <c r="FD23" s="7"/>
      <c r="FE23" s="7"/>
    </row>
    <row r="24" spans="1:162">
      <c r="A24" s="49">
        <v>7.4</v>
      </c>
      <c r="B24" s="50" t="s">
        <v>14</v>
      </c>
      <c r="C24" s="51">
        <v>6412.6141919173579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7"/>
      <c r="FD24" s="7"/>
      <c r="FE24" s="7"/>
    </row>
    <row r="25" spans="1:162" ht="31.5">
      <c r="A25" s="49">
        <v>7.5</v>
      </c>
      <c r="B25" s="50" t="s">
        <v>15</v>
      </c>
      <c r="C25" s="51">
        <v>4807.6103141803815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7"/>
      <c r="FD25" s="7"/>
      <c r="FE25" s="7"/>
    </row>
    <row r="26" spans="1:162">
      <c r="A26" s="49">
        <v>7.6</v>
      </c>
      <c r="B26" s="50" t="s">
        <v>16</v>
      </c>
      <c r="C26" s="51"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7"/>
      <c r="FD26" s="7"/>
      <c r="FE26" s="7"/>
    </row>
    <row r="27" spans="1:162" ht="31.5">
      <c r="A27" s="49">
        <v>7.7</v>
      </c>
      <c r="B27" s="50" t="s">
        <v>17</v>
      </c>
      <c r="C27" s="51">
        <v>13642.650970144296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7"/>
      <c r="FD27" s="7"/>
      <c r="FE27" s="7"/>
    </row>
    <row r="28" spans="1:162">
      <c r="A28" s="49" t="s">
        <v>57</v>
      </c>
      <c r="B28" s="50" t="s">
        <v>18</v>
      </c>
      <c r="C28" s="51">
        <v>21234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7"/>
      <c r="FD28" s="7"/>
      <c r="FE28" s="7"/>
    </row>
    <row r="29" spans="1:162" ht="47.25">
      <c r="A29" s="49" t="s">
        <v>58</v>
      </c>
      <c r="B29" s="50" t="s">
        <v>19</v>
      </c>
      <c r="C29" s="51">
        <v>46143.699739774936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7"/>
      <c r="FD29" s="7"/>
      <c r="FE29" s="7"/>
    </row>
    <row r="30" spans="1:162">
      <c r="A30" s="49" t="s">
        <v>59</v>
      </c>
      <c r="B30" s="50" t="s">
        <v>39</v>
      </c>
      <c r="C30" s="51">
        <v>131908.51882628968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7"/>
      <c r="FD30" s="7"/>
      <c r="FE30" s="7"/>
    </row>
    <row r="31" spans="1:162">
      <c r="A31" s="49" t="s">
        <v>60</v>
      </c>
      <c r="B31" s="50" t="s">
        <v>20</v>
      </c>
      <c r="C31" s="51">
        <v>142627.38801209224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7"/>
      <c r="FD31" s="7"/>
      <c r="FE31" s="7"/>
    </row>
    <row r="32" spans="1:162" s="11" customFormat="1">
      <c r="A32" s="52"/>
      <c r="B32" s="53" t="s">
        <v>27</v>
      </c>
      <c r="C32" s="54">
        <f t="shared" ref="C32" si="5">C17+C20+C28+C29+C30+C31</f>
        <v>431576.85276525526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0"/>
      <c r="FD32" s="10"/>
      <c r="FE32" s="10"/>
    </row>
    <row r="33" spans="1:162" s="10" customFormat="1">
      <c r="A33" s="46" t="s">
        <v>24</v>
      </c>
      <c r="B33" s="60" t="s">
        <v>28</v>
      </c>
      <c r="C33" s="48">
        <f t="shared" ref="C33" si="6">C6+C11+C13+C14+C15+C17+C20+C28+C29+C30+C31</f>
        <v>590374.77018148859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F33" s="11"/>
    </row>
    <row r="34" spans="1:162">
      <c r="A34" s="61" t="s">
        <v>30</v>
      </c>
      <c r="B34" s="62" t="s">
        <v>22</v>
      </c>
      <c r="C34" s="51">
        <v>75446.645741267508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</row>
    <row r="35" spans="1:162">
      <c r="A35" s="63">
        <v>14</v>
      </c>
      <c r="B35" s="62" t="s">
        <v>21</v>
      </c>
      <c r="C35" s="51">
        <v>9352.0000000000018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</row>
    <row r="36" spans="1:162" s="11" customFormat="1">
      <c r="A36" s="64" t="s">
        <v>32</v>
      </c>
      <c r="B36" s="65" t="s">
        <v>40</v>
      </c>
      <c r="C36" s="54">
        <f t="shared" ref="C36" si="7">C33+C34-C35</f>
        <v>656469.41592275607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</row>
    <row r="37" spans="1:162">
      <c r="A37" s="61" t="s">
        <v>33</v>
      </c>
      <c r="B37" s="62" t="s">
        <v>29</v>
      </c>
      <c r="C37" s="66">
        <v>3000</v>
      </c>
    </row>
    <row r="38" spans="1:162" s="11" customFormat="1">
      <c r="A38" s="64" t="s">
        <v>34</v>
      </c>
      <c r="B38" s="65" t="s">
        <v>42</v>
      </c>
      <c r="C38" s="54">
        <f t="shared" ref="C38" si="8">C36/C37*1000</f>
        <v>218823.13864091871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X38" s="13"/>
      <c r="AY38" s="13"/>
      <c r="AZ38" s="13"/>
      <c r="BA38" s="13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</row>
    <row r="40" spans="1:162">
      <c r="A40" s="68" t="s">
        <v>71</v>
      </c>
      <c r="C40" s="9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10" orientation="portrait" r:id="rId1"/>
  <colBreaks count="6" manualBreakCount="6">
    <brk id="9" max="1048575" man="1"/>
    <brk id="25" max="1048575" man="1"/>
    <brk id="89" max="95" man="1"/>
    <brk id="125" max="1048575" man="1"/>
    <brk id="149" max="1048575" man="1"/>
    <brk id="157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F41"/>
  <sheetViews>
    <sheetView zoomScale="106" zoomScaleNormal="106" zoomScaleSheetLayoutView="100" workbookViewId="0">
      <pane xSplit="2" ySplit="5" topLeftCell="C24" activePane="bottomRight" state="frozen"/>
      <selection activeCell="F38" sqref="F38"/>
      <selection pane="topRight" activeCell="F38" sqref="F38"/>
      <selection pane="bottomLeft" activeCell="F38" sqref="F38"/>
      <selection pane="bottomRight" activeCell="A40" sqref="A40"/>
    </sheetView>
  </sheetViews>
  <sheetFormatPr defaultColWidth="8.85546875" defaultRowHeight="15"/>
  <cols>
    <col min="1" max="1" width="11" style="24" customWidth="1"/>
    <col min="2" max="2" width="31.85546875" style="2" customWidth="1"/>
    <col min="3" max="3" width="14.85546875" style="1" customWidth="1"/>
    <col min="4" max="25" width="9.140625" style="2" customWidth="1"/>
    <col min="26" max="26" width="12.42578125" style="2" customWidth="1"/>
    <col min="27" max="48" width="9.140625" style="2" customWidth="1"/>
    <col min="49" max="49" width="12.140625" style="2" customWidth="1"/>
    <col min="50" max="53" width="9.140625" style="2" customWidth="1"/>
    <col min="54" max="58" width="9.140625" style="2" hidden="1" customWidth="1"/>
    <col min="59" max="59" width="9.140625" style="2" customWidth="1"/>
    <col min="60" max="64" width="9.140625" style="2" hidden="1" customWidth="1"/>
    <col min="65" max="65" width="9.140625" style="2" customWidth="1"/>
    <col min="66" max="70" width="9.140625" style="2" hidden="1" customWidth="1"/>
    <col min="71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1" customWidth="1"/>
    <col min="84" max="88" width="9.140625" style="1" hidden="1" customWidth="1"/>
    <col min="89" max="89" width="9.140625" style="1" customWidth="1"/>
    <col min="90" max="94" width="9.140625" style="1" hidden="1" customWidth="1"/>
    <col min="95" max="95" width="9.140625" style="1" customWidth="1"/>
    <col min="96" max="100" width="9.140625" style="1" hidden="1" customWidth="1"/>
    <col min="101" max="101" width="9.140625" style="1" customWidth="1"/>
    <col min="102" max="131" width="9.140625" style="2" customWidth="1"/>
    <col min="132" max="132" width="9.140625" style="2" hidden="1" customWidth="1"/>
    <col min="133" max="140" width="9.140625" style="2" customWidth="1"/>
    <col min="141" max="141" width="9.140625" style="2" hidden="1" customWidth="1"/>
    <col min="142" max="146" width="9.140625" style="2" customWidth="1"/>
    <col min="147" max="147" width="9.140625" style="2" hidden="1" customWidth="1"/>
    <col min="148" max="157" width="9.140625" style="2" customWidth="1"/>
    <col min="158" max="161" width="8.85546875" style="2"/>
    <col min="162" max="162" width="12.7109375" style="2" bestFit="1" customWidth="1"/>
    <col min="163" max="16384" width="8.85546875" style="2"/>
  </cols>
  <sheetData>
    <row r="1" spans="1:162" ht="15.75">
      <c r="A1" s="24" t="s">
        <v>38</v>
      </c>
      <c r="B1" s="3" t="s">
        <v>50</v>
      </c>
    </row>
    <row r="2" spans="1:162" ht="15.75">
      <c r="A2" s="4" t="s">
        <v>36</v>
      </c>
    </row>
    <row r="3" spans="1:162" ht="15.75">
      <c r="A3" s="4"/>
    </row>
    <row r="4" spans="1:162" ht="15.75">
      <c r="A4" s="4"/>
      <c r="C4" s="1" t="s">
        <v>41</v>
      </c>
    </row>
    <row r="5" spans="1:162" ht="15.75">
      <c r="A5" s="23" t="s">
        <v>0</v>
      </c>
      <c r="B5" s="5" t="s">
        <v>1</v>
      </c>
      <c r="C5" s="1" t="s">
        <v>49</v>
      </c>
    </row>
    <row r="6" spans="1:162" s="16" customFormat="1" ht="15.75">
      <c r="A6" s="26" t="s">
        <v>23</v>
      </c>
      <c r="B6" s="27" t="s">
        <v>2</v>
      </c>
      <c r="C6" s="28">
        <f>SUM(C7:C10)</f>
        <v>76200.628006169951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F6" s="17"/>
    </row>
    <row r="7" spans="1:162" s="20" customFormat="1" ht="15.75">
      <c r="A7" s="29">
        <v>1.1000000000000001</v>
      </c>
      <c r="B7" s="30" t="s">
        <v>43</v>
      </c>
      <c r="C7" s="31">
        <v>12450.751324761817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9"/>
      <c r="FD7" s="19"/>
      <c r="FE7" s="19"/>
    </row>
    <row r="8" spans="1:162" s="20" customFormat="1" ht="15.75">
      <c r="A8" s="29">
        <v>1.2</v>
      </c>
      <c r="B8" s="30" t="s">
        <v>44</v>
      </c>
      <c r="C8" s="31">
        <v>26029.593644030683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9"/>
      <c r="FD8" s="19"/>
      <c r="FE8" s="19"/>
    </row>
    <row r="9" spans="1:162" s="20" customFormat="1" ht="15.75">
      <c r="A9" s="29">
        <v>1.3</v>
      </c>
      <c r="B9" s="30" t="s">
        <v>45</v>
      </c>
      <c r="C9" s="31">
        <v>37180.445841407447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9"/>
      <c r="FD9" s="19"/>
      <c r="FE9" s="19"/>
    </row>
    <row r="10" spans="1:162" s="20" customFormat="1" ht="15.75">
      <c r="A10" s="29">
        <v>1.4</v>
      </c>
      <c r="B10" s="30" t="s">
        <v>46</v>
      </c>
      <c r="C10" s="31">
        <v>539.83719597000652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9"/>
      <c r="FD10" s="19"/>
      <c r="FE10" s="19"/>
    </row>
    <row r="11" spans="1:162" s="20" customFormat="1" ht="15.75">
      <c r="A11" s="29" t="s">
        <v>61</v>
      </c>
      <c r="B11" s="30" t="s">
        <v>3</v>
      </c>
      <c r="C11" s="31">
        <v>6132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9"/>
      <c r="FD11" s="19"/>
      <c r="FE11" s="19"/>
    </row>
    <row r="12" spans="1:162" s="17" customFormat="1" ht="15.75">
      <c r="A12" s="32"/>
      <c r="B12" s="33" t="s">
        <v>25</v>
      </c>
      <c r="C12" s="34">
        <f t="shared" ref="C12" si="0">C6+C11</f>
        <v>82332.628006169951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16"/>
      <c r="FD12" s="16"/>
      <c r="FE12" s="16"/>
    </row>
    <row r="13" spans="1:162" s="19" customFormat="1" ht="15.75">
      <c r="A13" s="35" t="s">
        <v>62</v>
      </c>
      <c r="B13" s="36" t="s">
        <v>4</v>
      </c>
      <c r="C13" s="37">
        <v>-404.76036845536782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F13" s="20"/>
    </row>
    <row r="14" spans="1:162" s="20" customFormat="1" ht="30">
      <c r="A14" s="29" t="s">
        <v>63</v>
      </c>
      <c r="B14" s="30" t="s">
        <v>5</v>
      </c>
      <c r="C14" s="38">
        <v>19537.894580135948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4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4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4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9"/>
      <c r="FD14" s="19"/>
      <c r="FE14" s="19"/>
    </row>
    <row r="15" spans="1:162" s="20" customFormat="1" ht="15.75">
      <c r="A15" s="29" t="s">
        <v>64</v>
      </c>
      <c r="B15" s="30" t="s">
        <v>6</v>
      </c>
      <c r="C15" s="38">
        <v>34731.587502522205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4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4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4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9"/>
      <c r="FD15" s="19"/>
      <c r="FE15" s="19"/>
    </row>
    <row r="16" spans="1:162" s="17" customFormat="1" ht="15.75">
      <c r="A16" s="32"/>
      <c r="B16" s="33" t="s">
        <v>26</v>
      </c>
      <c r="C16" s="34">
        <f t="shared" ref="C16" si="1">+C13+C14+C15</f>
        <v>53864.72171420278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15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15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15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16"/>
      <c r="FD16" s="16"/>
      <c r="FE16" s="16"/>
    </row>
    <row r="17" spans="1:162" s="16" customFormat="1" ht="30">
      <c r="A17" s="26" t="s">
        <v>65</v>
      </c>
      <c r="B17" s="27" t="s">
        <v>7</v>
      </c>
      <c r="C17" s="39">
        <f t="shared" ref="C17" si="2">C18+C19</f>
        <v>34017.111033300149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F17" s="17"/>
    </row>
    <row r="18" spans="1:162" s="20" customFormat="1" ht="15.75">
      <c r="A18" s="29">
        <v>6.1</v>
      </c>
      <c r="B18" s="30" t="s">
        <v>8</v>
      </c>
      <c r="C18" s="38">
        <v>33499.876688970427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9"/>
      <c r="FD18" s="19"/>
      <c r="FE18" s="19"/>
    </row>
    <row r="19" spans="1:162" s="20" customFormat="1" ht="15.75">
      <c r="A19" s="29">
        <v>6.2</v>
      </c>
      <c r="B19" s="30" t="s">
        <v>9</v>
      </c>
      <c r="C19" s="38">
        <v>517.23434432972454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9"/>
      <c r="FD19" s="19"/>
      <c r="FE19" s="19"/>
    </row>
    <row r="20" spans="1:162" s="16" customFormat="1" ht="45">
      <c r="A20" s="40" t="s">
        <v>66</v>
      </c>
      <c r="B20" s="41" t="s">
        <v>10</v>
      </c>
      <c r="C20" s="39">
        <f>SUM(C21:C27)</f>
        <v>27274.79916654855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F20" s="17"/>
    </row>
    <row r="21" spans="1:162" s="20" customFormat="1" ht="15.75">
      <c r="A21" s="29">
        <v>7.1</v>
      </c>
      <c r="B21" s="30" t="s">
        <v>11</v>
      </c>
      <c r="C21" s="38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9"/>
      <c r="FD21" s="19"/>
      <c r="FE21" s="19"/>
    </row>
    <row r="22" spans="1:162" s="20" customFormat="1" ht="15.75">
      <c r="A22" s="29">
        <v>7.2</v>
      </c>
      <c r="B22" s="30" t="s">
        <v>12</v>
      </c>
      <c r="C22" s="38">
        <v>11955.508596657623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9"/>
      <c r="FD22" s="19"/>
      <c r="FE22" s="19"/>
    </row>
    <row r="23" spans="1:162" s="20" customFormat="1" ht="15.75">
      <c r="A23" s="29">
        <v>7.3</v>
      </c>
      <c r="B23" s="30" t="s">
        <v>13</v>
      </c>
      <c r="C23" s="3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9"/>
      <c r="FD23" s="19"/>
      <c r="FE23" s="19"/>
    </row>
    <row r="24" spans="1:162" s="20" customFormat="1" ht="15.75">
      <c r="A24" s="29">
        <v>7.4</v>
      </c>
      <c r="B24" s="30" t="s">
        <v>14</v>
      </c>
      <c r="C24" s="38">
        <v>2028.5553637476951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9"/>
      <c r="FD24" s="19"/>
      <c r="FE24" s="19"/>
    </row>
    <row r="25" spans="1:162" s="20" customFormat="1" ht="15.75">
      <c r="A25" s="29">
        <v>7.5</v>
      </c>
      <c r="B25" s="30" t="s">
        <v>15</v>
      </c>
      <c r="C25" s="38">
        <v>4048.115008971417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9"/>
      <c r="FD25" s="19"/>
      <c r="FE25" s="19"/>
    </row>
    <row r="26" spans="1:162" s="20" customFormat="1" ht="15.75">
      <c r="A26" s="29">
        <v>7.6</v>
      </c>
      <c r="B26" s="30" t="s">
        <v>16</v>
      </c>
      <c r="C26" s="3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9"/>
      <c r="FD26" s="19"/>
      <c r="FE26" s="19"/>
    </row>
    <row r="27" spans="1:162" s="20" customFormat="1" ht="30">
      <c r="A27" s="29">
        <v>7.7</v>
      </c>
      <c r="B27" s="30" t="s">
        <v>17</v>
      </c>
      <c r="C27" s="38">
        <v>9242.6201971718147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9"/>
      <c r="FD27" s="19"/>
      <c r="FE27" s="19"/>
    </row>
    <row r="28" spans="1:162" s="20" customFormat="1" ht="15.75">
      <c r="A28" s="29" t="s">
        <v>67</v>
      </c>
      <c r="B28" s="30" t="s">
        <v>18</v>
      </c>
      <c r="C28" s="38">
        <v>20731.81548077027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9"/>
      <c r="FD28" s="19"/>
      <c r="FE28" s="19"/>
    </row>
    <row r="29" spans="1:162" s="20" customFormat="1" ht="30">
      <c r="A29" s="29" t="s">
        <v>68</v>
      </c>
      <c r="B29" s="30" t="s">
        <v>19</v>
      </c>
      <c r="C29" s="38">
        <v>31649.259709864178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9"/>
      <c r="FD29" s="19"/>
      <c r="FE29" s="19"/>
    </row>
    <row r="30" spans="1:162" s="20" customFormat="1" ht="15.75">
      <c r="A30" s="29" t="s">
        <v>69</v>
      </c>
      <c r="B30" s="30" t="s">
        <v>39</v>
      </c>
      <c r="C30" s="38">
        <v>109195.64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9"/>
      <c r="FD30" s="19"/>
      <c r="FE30" s="19"/>
    </row>
    <row r="31" spans="1:162" s="20" customFormat="1" ht="15.75">
      <c r="A31" s="29" t="s">
        <v>70</v>
      </c>
      <c r="B31" s="30" t="s">
        <v>20</v>
      </c>
      <c r="C31" s="38">
        <v>135748.35306033987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9"/>
      <c r="FD31" s="19"/>
      <c r="FE31" s="19"/>
    </row>
    <row r="32" spans="1:162" s="17" customFormat="1" ht="15.75">
      <c r="A32" s="32"/>
      <c r="B32" s="33" t="s">
        <v>27</v>
      </c>
      <c r="C32" s="34">
        <f t="shared" ref="C32" si="3">C17+C20+C28+C29+C30+C31</f>
        <v>358616.97845082299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16"/>
      <c r="FD32" s="16"/>
      <c r="FE32" s="16"/>
    </row>
    <row r="33" spans="1:162" s="16" customFormat="1" ht="15.75">
      <c r="A33" s="26" t="s">
        <v>24</v>
      </c>
      <c r="B33" s="42" t="s">
        <v>37</v>
      </c>
      <c r="C33" s="28">
        <f>C6+C11+C13+C14+C15+C17+C20+C28+C29+C30+C31</f>
        <v>494814.32817119581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F33" s="17"/>
    </row>
    <row r="34" spans="1:162" s="17" customFormat="1" ht="15.75">
      <c r="A34" s="43" t="s">
        <v>30</v>
      </c>
      <c r="B34" s="44" t="s">
        <v>22</v>
      </c>
      <c r="C34" s="34">
        <f>GSVA_cur!C34</f>
        <v>75446.645741267508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</row>
    <row r="35" spans="1:162" s="17" customFormat="1" ht="15.75">
      <c r="A35" s="43" t="s">
        <v>31</v>
      </c>
      <c r="B35" s="44" t="s">
        <v>21</v>
      </c>
      <c r="C35" s="34">
        <f>GSVA_cur!C35</f>
        <v>9352.0000000000018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</row>
    <row r="36" spans="1:162" s="17" customFormat="1" ht="15.75">
      <c r="A36" s="43" t="s">
        <v>32</v>
      </c>
      <c r="B36" s="44" t="s">
        <v>47</v>
      </c>
      <c r="C36" s="34">
        <f>C33+C34-C35</f>
        <v>560908.97391246329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</row>
    <row r="37" spans="1:162" s="17" customFormat="1" ht="15.75">
      <c r="A37" s="43" t="s">
        <v>33</v>
      </c>
      <c r="B37" s="44" t="s">
        <v>29</v>
      </c>
      <c r="C37" s="45">
        <f>GSVA_cur!C37</f>
        <v>3000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</row>
    <row r="38" spans="1:162" s="17" customFormat="1" ht="15.75">
      <c r="A38" s="43" t="s">
        <v>34</v>
      </c>
      <c r="B38" s="44" t="s">
        <v>48</v>
      </c>
      <c r="C38" s="34">
        <f>C36/C37*1000</f>
        <v>186969.65797082108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X38" s="21"/>
      <c r="AY38" s="21"/>
      <c r="AZ38" s="21"/>
      <c r="BA38" s="21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</row>
    <row r="39" spans="1:162" s="20" customFormat="1">
      <c r="A39" s="25"/>
      <c r="C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</row>
    <row r="40" spans="1:162">
      <c r="A40" s="68" t="s">
        <v>71</v>
      </c>
    </row>
    <row r="41" spans="1:162">
      <c r="C41" s="67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10" orientation="portrait" r:id="rId1"/>
  <colBreaks count="6" manualBreakCount="6">
    <brk id="9" max="1048575" man="1"/>
    <brk id="25" max="1048575" man="1"/>
    <brk id="89" max="95" man="1"/>
    <brk id="125" max="1048575" man="1"/>
    <brk id="149" max="1048575" man="1"/>
    <brk id="157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GSVA_cur</vt:lpstr>
      <vt:lpstr>NSVA_cur</vt:lpstr>
      <vt:lpstr>GSVA_cur!Print_Titles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2024-10-29T11:56:18Z</dcterms:modified>
</cp:coreProperties>
</file>