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filterPrivacy="1" defaultThemeVersion="124226"/>
  <xr:revisionPtr revIDLastSave="0" documentId="13_ncr:1_{EE4E70A1-BA68-4F67-A45A-2868253A97E2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SVA_cur" sheetId="10" r:id="rId1"/>
    <sheet name="NSVA_cur" sheetId="11" r:id="rId2"/>
  </sheets>
  <definedNames>
    <definedName name="_xlnm.Print_Titles" localSheetId="0">GSVA_cur!$A:$B</definedName>
    <definedName name="_xlnm.Print_Titles" localSheetId="1">NSVA_cur!$A:$B</definedName>
  </definedNames>
  <calcPr calcId="191029" calcMode="manual"/>
</workbook>
</file>

<file path=xl/calcChain.xml><?xml version="1.0" encoding="utf-8"?>
<calcChain xmlns="http://schemas.openxmlformats.org/spreadsheetml/2006/main">
  <c r="C37" i="11" l="1"/>
  <c r="C35" i="11"/>
  <c r="C34" i="11"/>
  <c r="C20" i="11" l="1"/>
  <c r="C6" i="11"/>
  <c r="C6" i="10"/>
  <c r="C12" i="11" l="1"/>
  <c r="C20" i="10"/>
  <c r="C17" i="11"/>
  <c r="C33" i="11" s="1"/>
  <c r="C17" i="10"/>
  <c r="C16" i="11"/>
  <c r="C16" i="10"/>
  <c r="C36" i="11" l="1"/>
  <c r="C32" i="11"/>
  <c r="C12" i="10"/>
  <c r="C32" i="10"/>
  <c r="C33" i="10"/>
  <c r="C38" i="11" l="1"/>
  <c r="C36" i="10"/>
  <c r="C38" i="10" l="1"/>
</calcChain>
</file>

<file path=xl/sharedStrings.xml><?xml version="1.0" encoding="utf-8"?>
<sst xmlns="http://schemas.openxmlformats.org/spreadsheetml/2006/main" count="115" uniqueCount="72">
  <si>
    <t>S.No.</t>
  </si>
  <si>
    <t>Item</t>
  </si>
  <si>
    <t>Agriculture, forestry and fishing</t>
  </si>
  <si>
    <t>Mining and quarrying</t>
  </si>
  <si>
    <t>Manufacturing</t>
  </si>
  <si>
    <t>Electricity, gas, water supply &amp; other utility services</t>
  </si>
  <si>
    <t>Construction</t>
  </si>
  <si>
    <t>Trade, repair, hotels and restaurants</t>
  </si>
  <si>
    <t>Trade &amp; repair services</t>
  </si>
  <si>
    <t>Hotels &amp; restaurants</t>
  </si>
  <si>
    <t>Transport, storage, communication &amp; services related to broadcasting</t>
  </si>
  <si>
    <t>Railways</t>
  </si>
  <si>
    <t>Road transport</t>
  </si>
  <si>
    <t>Water transport</t>
  </si>
  <si>
    <t>Air transport</t>
  </si>
  <si>
    <t>Services incidental to transport</t>
  </si>
  <si>
    <t>Storage</t>
  </si>
  <si>
    <t>Communication &amp; services related to broadcasting</t>
  </si>
  <si>
    <t>Financial services</t>
  </si>
  <si>
    <t>Real estate, ownership of dwelling &amp; professional services</t>
  </si>
  <si>
    <t>Other services</t>
  </si>
  <si>
    <t>Subsidies on products</t>
  </si>
  <si>
    <t>Taxes on Products</t>
  </si>
  <si>
    <t>1.</t>
  </si>
  <si>
    <t>12.</t>
  </si>
  <si>
    <t>Primary</t>
  </si>
  <si>
    <t>Secondary</t>
  </si>
  <si>
    <t>Tertiary</t>
  </si>
  <si>
    <t>TOTAL GSVA at basic prices</t>
  </si>
  <si>
    <t>Population ('00)</t>
  </si>
  <si>
    <t>13.</t>
  </si>
  <si>
    <t>14.</t>
  </si>
  <si>
    <t>15.</t>
  </si>
  <si>
    <t>16.</t>
  </si>
  <si>
    <t>17.</t>
  </si>
  <si>
    <t>Gross State Value Added by economic activity at current prices</t>
  </si>
  <si>
    <t>Net State Value Added by economic activity at current prices</t>
  </si>
  <si>
    <t>TOTAL NSVA at basic prices</t>
  </si>
  <si>
    <t>State :</t>
  </si>
  <si>
    <t>Public administration</t>
  </si>
  <si>
    <t>Gross State Domestic Product</t>
  </si>
  <si>
    <t>(Rs. in lakh)</t>
  </si>
  <si>
    <t>Per Capita GSDP (Rs.)</t>
  </si>
  <si>
    <t>Crops</t>
  </si>
  <si>
    <t>Livestock</t>
  </si>
  <si>
    <t>Forestry and logging</t>
  </si>
  <si>
    <t>Fishing and aquaculture</t>
  </si>
  <si>
    <t>Net State Domestic Product</t>
  </si>
  <si>
    <t>Per Capita NSDP (Rs.)</t>
  </si>
  <si>
    <t>2022-23</t>
  </si>
  <si>
    <t>Ladakh</t>
  </si>
  <si>
    <t>2.       </t>
  </si>
  <si>
    <t>3.       </t>
  </si>
  <si>
    <t>4.       </t>
  </si>
  <si>
    <t>5.       </t>
  </si>
  <si>
    <t>6.       </t>
  </si>
  <si>
    <t>7.       </t>
  </si>
  <si>
    <t>8.       </t>
  </si>
  <si>
    <t>9.       </t>
  </si>
  <si>
    <t>10.   </t>
  </si>
  <si>
    <t>11.   </t>
  </si>
  <si>
    <r>
      <t>2.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 </t>
    </r>
  </si>
  <si>
    <r>
      <t>3.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 </t>
    </r>
  </si>
  <si>
    <r>
      <t>4.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 </t>
    </r>
  </si>
  <si>
    <r>
      <t>5.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 </t>
    </r>
  </si>
  <si>
    <r>
      <t>6.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 </t>
    </r>
  </si>
  <si>
    <r>
      <t>7.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 </t>
    </r>
  </si>
  <si>
    <r>
      <t>8.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 </t>
    </r>
  </si>
  <si>
    <r>
      <t>9.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 </t>
    </r>
  </si>
  <si>
    <r>
      <t>10.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imes New Roman"/>
        <family val="1"/>
      </rPr>
      <t> </t>
    </r>
  </si>
  <si>
    <r>
      <t>11.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imes New Roman"/>
        <family val="1"/>
      </rPr>
      <t> </t>
    </r>
  </si>
  <si>
    <t>Source: Directorate of Economics and Statistics of the respective State/Uts.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</si>
</sst>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3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name val="Calibri"/>
      <family val="2"/>
      <scheme val="minor"/>
    </font>
    <font>
      <sz val="12"/>
      <color indexed="8"/>
      <name val="Rupee Foradian"/>
      <family val="2"/>
    </font>
    <font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theme="1"/>
      <name val="Rupee Foradian"/>
      <family val="2"/>
    </font>
    <font>
      <sz val="7"/>
      <color theme="1"/>
      <name val="Times New Roman"/>
      <family val="1"/>
    </font>
    <font>
      <b/>
      <i/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30">
    <xf numFmtId="0" fontId="0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5" fillId="0" borderId="0"/>
    <xf numFmtId="0" fontId="6" fillId="0" borderId="0"/>
    <xf numFmtId="0" fontId="5" fillId="2" borderId="1" applyNumberFormat="0" applyFont="0" applyAlignment="0" applyProtection="0"/>
    <xf numFmtId="0" fontId="6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8" fillId="2" borderId="1" applyNumberFormat="0" applyFont="0" applyAlignment="0" applyProtection="0"/>
    <xf numFmtId="0" fontId="9" fillId="0" borderId="0"/>
    <xf numFmtId="164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4" fillId="0" borderId="0"/>
  </cellStyleXfs>
  <cellXfs count="69">
    <xf numFmtId="0" fontId="0" fillId="0" borderId="0" xfId="0"/>
    <xf numFmtId="0" fontId="7" fillId="0" borderId="0" xfId="0" applyFont="1"/>
    <xf numFmtId="0" fontId="7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" fillId="0" borderId="0" xfId="0" applyFont="1" applyAlignment="1">
      <alignment horizontal="left" vertical="center"/>
    </xf>
    <xf numFmtId="0" fontId="10" fillId="0" borderId="0" xfId="0" applyFont="1" applyAlignment="1" applyProtection="1">
      <alignment vertical="center" wrapText="1"/>
      <protection locked="0"/>
    </xf>
    <xf numFmtId="0" fontId="14" fillId="0" borderId="0" xfId="0" applyFont="1" applyProtection="1">
      <protection locked="0"/>
    </xf>
    <xf numFmtId="0" fontId="14" fillId="0" borderId="0" xfId="0" applyFont="1"/>
    <xf numFmtId="1" fontId="14" fillId="3" borderId="0" xfId="0" applyNumberFormat="1" applyFont="1" applyFill="1"/>
    <xf numFmtId="1" fontId="14" fillId="0" borderId="0" xfId="0" applyNumberFormat="1" applyFont="1"/>
    <xf numFmtId="0" fontId="14" fillId="3" borderId="0" xfId="0" applyFont="1" applyFill="1"/>
    <xf numFmtId="0" fontId="14" fillId="3" borderId="0" xfId="0" applyFont="1" applyFill="1" applyProtection="1">
      <protection locked="0"/>
    </xf>
    <xf numFmtId="1" fontId="14" fillId="0" borderId="0" xfId="0" applyNumberFormat="1" applyFont="1" applyProtection="1">
      <protection locked="0"/>
    </xf>
    <xf numFmtId="1" fontId="14" fillId="3" borderId="0" xfId="0" applyNumberFormat="1" applyFont="1" applyFill="1" applyProtection="1">
      <protection locked="0"/>
    </xf>
    <xf numFmtId="1" fontId="0" fillId="0" borderId="0" xfId="0" applyNumberFormat="1" applyFont="1"/>
    <xf numFmtId="1" fontId="0" fillId="3" borderId="0" xfId="0" applyNumberFormat="1" applyFont="1" applyFill="1"/>
    <xf numFmtId="0" fontId="0" fillId="3" borderId="0" xfId="0" applyFont="1" applyFill="1"/>
    <xf numFmtId="0" fontId="0" fillId="3" borderId="0" xfId="0" applyFont="1" applyFill="1" applyProtection="1">
      <protection locked="0"/>
    </xf>
    <xf numFmtId="1" fontId="0" fillId="0" borderId="0" xfId="0" applyNumberFormat="1" applyFont="1" applyProtection="1">
      <protection locked="0"/>
    </xf>
    <xf numFmtId="0" fontId="0" fillId="0" borderId="0" xfId="0" applyFont="1"/>
    <xf numFmtId="0" fontId="0" fillId="0" borderId="0" xfId="0" applyFont="1" applyProtection="1">
      <protection locked="0"/>
    </xf>
    <xf numFmtId="1" fontId="0" fillId="3" borderId="0" xfId="0" applyNumberFormat="1" applyFont="1" applyFill="1" applyProtection="1">
      <protection locked="0"/>
    </xf>
    <xf numFmtId="0" fontId="14" fillId="0" borderId="0" xfId="0" applyFont="1" applyAlignment="1" applyProtection="1">
      <alignment horizontal="left"/>
      <protection locked="0"/>
    </xf>
    <xf numFmtId="49" fontId="10" fillId="0" borderId="0" xfId="0" applyNumberFormat="1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left"/>
      <protection locked="0"/>
    </xf>
    <xf numFmtId="49" fontId="17" fillId="3" borderId="2" xfId="0" applyNumberFormat="1" applyFont="1" applyFill="1" applyBorder="1" applyAlignment="1">
      <alignment horizontal="left" vertical="center" wrapText="1"/>
    </xf>
    <xf numFmtId="0" fontId="0" fillId="3" borderId="2" xfId="0" applyFont="1" applyFill="1" applyBorder="1" applyAlignment="1">
      <alignment horizontal="left" vertical="center" wrapText="1"/>
    </xf>
    <xf numFmtId="1" fontId="18" fillId="3" borderId="2" xfId="0" applyNumberFormat="1" applyFont="1" applyFill="1" applyBorder="1"/>
    <xf numFmtId="49" fontId="17" fillId="0" borderId="2" xfId="0" applyNumberFormat="1" applyFont="1" applyBorder="1" applyAlignment="1" applyProtection="1">
      <alignment horizontal="left" vertical="center" wrapText="1"/>
      <protection locked="0"/>
    </xf>
    <xf numFmtId="0" fontId="0" fillId="0" borderId="2" xfId="0" applyFont="1" applyBorder="1" applyAlignment="1" applyProtection="1">
      <alignment horizontal="left" vertical="center" wrapText="1"/>
      <protection locked="0"/>
    </xf>
    <xf numFmtId="1" fontId="19" fillId="0" borderId="2" xfId="0" applyNumberFormat="1" applyFont="1" applyBorder="1" applyAlignment="1">
      <alignment vertical="center"/>
    </xf>
    <xf numFmtId="49" fontId="17" fillId="3" borderId="2" xfId="0" applyNumberFormat="1" applyFont="1" applyFill="1" applyBorder="1" applyAlignment="1" applyProtection="1">
      <alignment horizontal="left" vertical="center" wrapText="1"/>
      <protection locked="0"/>
    </xf>
    <xf numFmtId="0" fontId="21" fillId="3" borderId="2" xfId="0" applyFont="1" applyFill="1" applyBorder="1" applyAlignment="1" applyProtection="1">
      <alignment horizontal="left" vertical="center" wrapText="1"/>
      <protection locked="0"/>
    </xf>
    <xf numFmtId="1" fontId="0" fillId="3" borderId="2" xfId="0" applyNumberFormat="1" applyFont="1" applyFill="1" applyBorder="1" applyProtection="1">
      <protection locked="0"/>
    </xf>
    <xf numFmtId="49" fontId="17" fillId="0" borderId="2" xfId="0" applyNumberFormat="1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1" fontId="0" fillId="0" borderId="2" xfId="0" applyNumberFormat="1" applyFont="1" applyBorder="1" applyAlignment="1">
      <alignment vertical="center"/>
    </xf>
    <xf numFmtId="1" fontId="0" fillId="0" borderId="2" xfId="0" applyNumberFormat="1" applyFont="1" applyBorder="1" applyAlignment="1" applyProtection="1">
      <alignment vertical="center"/>
      <protection locked="0"/>
    </xf>
    <xf numFmtId="1" fontId="0" fillId="3" borderId="2" xfId="0" applyNumberFormat="1" applyFont="1" applyFill="1" applyBorder="1"/>
    <xf numFmtId="49" fontId="22" fillId="3" borderId="2" xfId="0" applyNumberFormat="1" applyFont="1" applyFill="1" applyBorder="1" applyAlignment="1">
      <alignment horizontal="left" vertical="center" wrapText="1"/>
    </xf>
    <xf numFmtId="0" fontId="0" fillId="3" borderId="2" xfId="0" applyFont="1" applyFill="1" applyBorder="1" applyAlignment="1">
      <alignment horizontal="left" vertical="top" wrapText="1"/>
    </xf>
    <xf numFmtId="0" fontId="16" fillId="3" borderId="2" xfId="0" applyFont="1" applyFill="1" applyBorder="1" applyAlignment="1">
      <alignment horizontal="left" vertical="center" wrapText="1"/>
    </xf>
    <xf numFmtId="49" fontId="17" fillId="3" borderId="2" xfId="0" quotePrefix="1" applyNumberFormat="1" applyFont="1" applyFill="1" applyBorder="1" applyAlignment="1">
      <alignment horizontal="left" vertical="center" wrapText="1"/>
    </xf>
    <xf numFmtId="0" fontId="0" fillId="3" borderId="2" xfId="0" applyFont="1" applyFill="1" applyBorder="1" applyAlignment="1" applyProtection="1">
      <alignment vertical="center" wrapText="1"/>
      <protection locked="0"/>
    </xf>
    <xf numFmtId="0" fontId="0" fillId="3" borderId="2" xfId="0" applyFont="1" applyFill="1" applyBorder="1" applyProtection="1">
      <protection locked="0"/>
    </xf>
    <xf numFmtId="49" fontId="11" fillId="3" borderId="2" xfId="0" applyNumberFormat="1" applyFont="1" applyFill="1" applyBorder="1" applyAlignment="1">
      <alignment horizontal="left" vertical="center" wrapText="1"/>
    </xf>
    <xf numFmtId="0" fontId="14" fillId="3" borderId="2" xfId="0" applyFont="1" applyFill="1" applyBorder="1" applyAlignment="1">
      <alignment horizontal="left" vertical="center" wrapText="1"/>
    </xf>
    <xf numFmtId="1" fontId="14" fillId="3" borderId="2" xfId="0" applyNumberFormat="1" applyFont="1" applyFill="1" applyBorder="1"/>
    <xf numFmtId="49" fontId="11" fillId="0" borderId="2" xfId="0" applyNumberFormat="1" applyFont="1" applyBorder="1" applyAlignment="1" applyProtection="1">
      <alignment horizontal="left" vertical="center" wrapText="1"/>
      <protection locked="0"/>
    </xf>
    <xf numFmtId="0" fontId="14" fillId="0" borderId="2" xfId="0" applyFont="1" applyBorder="1" applyAlignment="1" applyProtection="1">
      <alignment horizontal="left" vertical="center" wrapText="1"/>
      <protection locked="0"/>
    </xf>
    <xf numFmtId="1" fontId="14" fillId="0" borderId="2" xfId="0" applyNumberFormat="1" applyFont="1" applyBorder="1" applyAlignment="1" applyProtection="1">
      <alignment vertical="center"/>
      <protection locked="0"/>
    </xf>
    <xf numFmtId="49" fontId="11" fillId="3" borderId="2" xfId="0" applyNumberFormat="1" applyFont="1" applyFill="1" applyBorder="1" applyAlignment="1" applyProtection="1">
      <alignment horizontal="left" vertical="center" wrapText="1"/>
      <protection locked="0"/>
    </xf>
    <xf numFmtId="0" fontId="15" fillId="3" borderId="2" xfId="0" applyFont="1" applyFill="1" applyBorder="1" applyAlignment="1" applyProtection="1">
      <alignment horizontal="left" vertical="center" wrapText="1"/>
      <protection locked="0"/>
    </xf>
    <xf numFmtId="1" fontId="14" fillId="3" borderId="2" xfId="0" applyNumberFormat="1" applyFont="1" applyFill="1" applyBorder="1" applyProtection="1">
      <protection locked="0"/>
    </xf>
    <xf numFmtId="49" fontId="11" fillId="0" borderId="2" xfId="0" applyNumberFormat="1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1" fontId="14" fillId="0" borderId="2" xfId="0" applyNumberFormat="1" applyFont="1" applyBorder="1" applyAlignment="1">
      <alignment vertical="center"/>
    </xf>
    <xf numFmtId="1" fontId="13" fillId="0" borderId="2" xfId="0" applyNumberFormat="1" applyFont="1" applyBorder="1" applyAlignment="1">
      <alignment vertical="center"/>
    </xf>
    <xf numFmtId="0" fontId="14" fillId="3" borderId="2" xfId="0" applyFont="1" applyFill="1" applyBorder="1" applyAlignment="1">
      <alignment horizontal="left" vertical="top" wrapText="1"/>
    </xf>
    <xf numFmtId="0" fontId="12" fillId="3" borderId="2" xfId="0" applyFont="1" applyFill="1" applyBorder="1" applyAlignment="1">
      <alignment horizontal="left" vertical="center" wrapText="1"/>
    </xf>
    <xf numFmtId="49" fontId="11" fillId="0" borderId="2" xfId="0" quotePrefix="1" applyNumberFormat="1" applyFont="1" applyBorder="1" applyAlignment="1">
      <alignment horizontal="left" vertical="center" wrapText="1"/>
    </xf>
    <xf numFmtId="0" fontId="14" fillId="0" borderId="2" xfId="0" applyFont="1" applyBorder="1" applyAlignment="1" applyProtection="1">
      <alignment vertical="center" wrapText="1"/>
      <protection locked="0"/>
    </xf>
    <xf numFmtId="0" fontId="11" fillId="0" borderId="2" xfId="0" quotePrefix="1" applyFont="1" applyBorder="1" applyAlignment="1">
      <alignment horizontal="left" vertical="center" wrapText="1"/>
    </xf>
    <xf numFmtId="49" fontId="11" fillId="3" borderId="2" xfId="0" quotePrefix="1" applyNumberFormat="1" applyFont="1" applyFill="1" applyBorder="1" applyAlignment="1">
      <alignment horizontal="left" vertical="center" wrapText="1"/>
    </xf>
    <xf numFmtId="0" fontId="14" fillId="3" borderId="2" xfId="0" applyFont="1" applyFill="1" applyBorder="1" applyAlignment="1" applyProtection="1">
      <alignment vertical="center" wrapText="1"/>
      <protection locked="0"/>
    </xf>
    <xf numFmtId="0" fontId="14" fillId="0" borderId="2" xfId="0" applyFont="1" applyBorder="1" applyAlignment="1" applyProtection="1">
      <alignment vertical="center"/>
      <protection locked="0"/>
    </xf>
    <xf numFmtId="1" fontId="7" fillId="0" borderId="0" xfId="0" applyNumberFormat="1" applyFont="1"/>
    <xf numFmtId="0" fontId="0" fillId="0" borderId="0" xfId="0" applyAlignment="1">
      <alignment vertical="center"/>
    </xf>
  </cellXfs>
  <cellStyles count="530">
    <cellStyle name="Comma 2" xfId="15" xr:uid="{00000000-0005-0000-0000-000000000000}"/>
    <cellStyle name="Comma 2 2" xfId="528" xr:uid="{00000000-0005-0000-0000-000001000000}"/>
    <cellStyle name="Normal" xfId="0" builtinId="0"/>
    <cellStyle name="Normal 2" xfId="2" xr:uid="{00000000-0005-0000-0000-000003000000}"/>
    <cellStyle name="Normal 2 2" xfId="8" xr:uid="{00000000-0005-0000-0000-000004000000}"/>
    <cellStyle name="Normal 2 2 2" xfId="10" xr:uid="{00000000-0005-0000-0000-000005000000}"/>
    <cellStyle name="Normal 2 2 3" xfId="18" xr:uid="{00000000-0005-0000-0000-000006000000}"/>
    <cellStyle name="Normal 2 3" xfId="5" xr:uid="{00000000-0005-0000-0000-000007000000}"/>
    <cellStyle name="Normal 2 3 2" xfId="529" xr:uid="{00000000-0005-0000-0000-000008000000}"/>
    <cellStyle name="Normal 2 4" xfId="9" xr:uid="{00000000-0005-0000-0000-000009000000}"/>
    <cellStyle name="Normal 2 4 2" xfId="17" xr:uid="{00000000-0005-0000-0000-00000A000000}"/>
    <cellStyle name="Normal 3" xfId="1" xr:uid="{00000000-0005-0000-0000-00000B000000}"/>
    <cellStyle name="Normal 3 2" xfId="6" xr:uid="{00000000-0005-0000-0000-00000C000000}"/>
    <cellStyle name="Normal 3 2 2" xfId="11" xr:uid="{00000000-0005-0000-0000-00000D000000}"/>
    <cellStyle name="Normal 3 3" xfId="16" xr:uid="{00000000-0005-0000-0000-00000E000000}"/>
    <cellStyle name="Normal 4" xfId="3" xr:uid="{00000000-0005-0000-0000-00000F000000}"/>
    <cellStyle name="Normal 5" xfId="4" xr:uid="{00000000-0005-0000-0000-000010000000}"/>
    <cellStyle name="Normal 5 2" xfId="12" xr:uid="{00000000-0005-0000-0000-000011000000}"/>
    <cellStyle name="Normal 6" xfId="14" xr:uid="{00000000-0005-0000-0000-000012000000}"/>
    <cellStyle name="Note 2" xfId="7" xr:uid="{00000000-0005-0000-0000-000013000000}"/>
    <cellStyle name="Note 2 2" xfId="13" xr:uid="{00000000-0005-0000-0000-000014000000}"/>
    <cellStyle name="style1405592468105" xfId="19" xr:uid="{00000000-0005-0000-0000-000015000000}"/>
    <cellStyle name="style1405593752700" xfId="20" xr:uid="{00000000-0005-0000-0000-000016000000}"/>
    <cellStyle name="style1406113848636" xfId="21" xr:uid="{00000000-0005-0000-0000-000017000000}"/>
    <cellStyle name="style1406113848741" xfId="22" xr:uid="{00000000-0005-0000-0000-000018000000}"/>
    <cellStyle name="style1406113848796" xfId="23" xr:uid="{00000000-0005-0000-0000-000019000000}"/>
    <cellStyle name="style1406113848827" xfId="24" xr:uid="{00000000-0005-0000-0000-00001A000000}"/>
    <cellStyle name="style1406113848859" xfId="25" xr:uid="{00000000-0005-0000-0000-00001B000000}"/>
    <cellStyle name="style1406113848891" xfId="26" xr:uid="{00000000-0005-0000-0000-00001C000000}"/>
    <cellStyle name="style1406113848925" xfId="27" xr:uid="{00000000-0005-0000-0000-00001D000000}"/>
    <cellStyle name="style1406113848965" xfId="28" xr:uid="{00000000-0005-0000-0000-00001E000000}"/>
    <cellStyle name="style1406113848998" xfId="29" xr:uid="{00000000-0005-0000-0000-00001F000000}"/>
    <cellStyle name="style1406113849028" xfId="30" xr:uid="{00000000-0005-0000-0000-000020000000}"/>
    <cellStyle name="style1406113849058" xfId="31" xr:uid="{00000000-0005-0000-0000-000021000000}"/>
    <cellStyle name="style1406113849090" xfId="32" xr:uid="{00000000-0005-0000-0000-000022000000}"/>
    <cellStyle name="style1406113849117" xfId="33" xr:uid="{00000000-0005-0000-0000-000023000000}"/>
    <cellStyle name="style1406113849144" xfId="34" xr:uid="{00000000-0005-0000-0000-000024000000}"/>
    <cellStyle name="style1406113849183" xfId="35" xr:uid="{00000000-0005-0000-0000-000025000000}"/>
    <cellStyle name="style1406113849217" xfId="36" xr:uid="{00000000-0005-0000-0000-000026000000}"/>
    <cellStyle name="style1406113849255" xfId="37" xr:uid="{00000000-0005-0000-0000-000027000000}"/>
    <cellStyle name="style1406113849284" xfId="38" xr:uid="{00000000-0005-0000-0000-000028000000}"/>
    <cellStyle name="style1406113849311" xfId="39" xr:uid="{00000000-0005-0000-0000-000029000000}"/>
    <cellStyle name="style1406113849339" xfId="40" xr:uid="{00000000-0005-0000-0000-00002A000000}"/>
    <cellStyle name="style1406113849367" xfId="41" xr:uid="{00000000-0005-0000-0000-00002B000000}"/>
    <cellStyle name="style1406113849389" xfId="42" xr:uid="{00000000-0005-0000-0000-00002C000000}"/>
    <cellStyle name="style1406113849413" xfId="43" xr:uid="{00000000-0005-0000-0000-00002D000000}"/>
    <cellStyle name="style1406113849558" xfId="44" xr:uid="{00000000-0005-0000-0000-00002E000000}"/>
    <cellStyle name="style1406113849582" xfId="45" xr:uid="{00000000-0005-0000-0000-00002F000000}"/>
    <cellStyle name="style1406113849605" xfId="46" xr:uid="{00000000-0005-0000-0000-000030000000}"/>
    <cellStyle name="style1406113849630" xfId="47" xr:uid="{00000000-0005-0000-0000-000031000000}"/>
    <cellStyle name="style1406113849653" xfId="48" xr:uid="{00000000-0005-0000-0000-000032000000}"/>
    <cellStyle name="style1406113849674" xfId="49" xr:uid="{00000000-0005-0000-0000-000033000000}"/>
    <cellStyle name="style1406113849701" xfId="50" xr:uid="{00000000-0005-0000-0000-000034000000}"/>
    <cellStyle name="style1406113849728" xfId="51" xr:uid="{00000000-0005-0000-0000-000035000000}"/>
    <cellStyle name="style1406113849754" xfId="52" xr:uid="{00000000-0005-0000-0000-000036000000}"/>
    <cellStyle name="style1406113849781" xfId="53" xr:uid="{00000000-0005-0000-0000-000037000000}"/>
    <cellStyle name="style1406113849808" xfId="54" xr:uid="{00000000-0005-0000-0000-000038000000}"/>
    <cellStyle name="style1406113849835" xfId="55" xr:uid="{00000000-0005-0000-0000-000039000000}"/>
    <cellStyle name="style1406113849856" xfId="56" xr:uid="{00000000-0005-0000-0000-00003A000000}"/>
    <cellStyle name="style1406113849876" xfId="57" xr:uid="{00000000-0005-0000-0000-00003B000000}"/>
    <cellStyle name="style1406113849898" xfId="58" xr:uid="{00000000-0005-0000-0000-00003C000000}"/>
    <cellStyle name="style1406113849921" xfId="59" xr:uid="{00000000-0005-0000-0000-00003D000000}"/>
    <cellStyle name="style1406113849947" xfId="60" xr:uid="{00000000-0005-0000-0000-00003E000000}"/>
    <cellStyle name="style1406113849975" xfId="61" xr:uid="{00000000-0005-0000-0000-00003F000000}"/>
    <cellStyle name="style1406113850004" xfId="62" xr:uid="{00000000-0005-0000-0000-000040000000}"/>
    <cellStyle name="style1406113850027" xfId="63" xr:uid="{00000000-0005-0000-0000-000041000000}"/>
    <cellStyle name="style1406113850054" xfId="64" xr:uid="{00000000-0005-0000-0000-000042000000}"/>
    <cellStyle name="style1406113850081" xfId="65" xr:uid="{00000000-0005-0000-0000-000043000000}"/>
    <cellStyle name="style1406113850103" xfId="66" xr:uid="{00000000-0005-0000-0000-000044000000}"/>
    <cellStyle name="style1406113850129" xfId="67" xr:uid="{00000000-0005-0000-0000-000045000000}"/>
    <cellStyle name="style1406113850156" xfId="68" xr:uid="{00000000-0005-0000-0000-000046000000}"/>
    <cellStyle name="style1406113850182" xfId="69" xr:uid="{00000000-0005-0000-0000-000047000000}"/>
    <cellStyle name="style1406113850203" xfId="70" xr:uid="{00000000-0005-0000-0000-000048000000}"/>
    <cellStyle name="style1406113850224" xfId="71" xr:uid="{00000000-0005-0000-0000-000049000000}"/>
    <cellStyle name="style1406113850258" xfId="72" xr:uid="{00000000-0005-0000-0000-00004A000000}"/>
    <cellStyle name="style1406113850331" xfId="73" xr:uid="{00000000-0005-0000-0000-00004B000000}"/>
    <cellStyle name="style1406113850358" xfId="74" xr:uid="{00000000-0005-0000-0000-00004C000000}"/>
    <cellStyle name="style1406113850380" xfId="75" xr:uid="{00000000-0005-0000-0000-00004D000000}"/>
    <cellStyle name="style1406113850409" xfId="76" xr:uid="{00000000-0005-0000-0000-00004E000000}"/>
    <cellStyle name="style1406113850431" xfId="77" xr:uid="{00000000-0005-0000-0000-00004F000000}"/>
    <cellStyle name="style1406113850452" xfId="78" xr:uid="{00000000-0005-0000-0000-000050000000}"/>
    <cellStyle name="style1406113850474" xfId="79" xr:uid="{00000000-0005-0000-0000-000051000000}"/>
    <cellStyle name="style1406113850501" xfId="80" xr:uid="{00000000-0005-0000-0000-000052000000}"/>
    <cellStyle name="style1406113850522" xfId="81" xr:uid="{00000000-0005-0000-0000-000053000000}"/>
    <cellStyle name="style1406113850542" xfId="82" xr:uid="{00000000-0005-0000-0000-000054000000}"/>
    <cellStyle name="style1406113850570" xfId="83" xr:uid="{00000000-0005-0000-0000-000055000000}"/>
    <cellStyle name="style1406113850591" xfId="84" xr:uid="{00000000-0005-0000-0000-000056000000}"/>
    <cellStyle name="style1406113850614" xfId="85" xr:uid="{00000000-0005-0000-0000-000057000000}"/>
    <cellStyle name="style1406113850636" xfId="86" xr:uid="{00000000-0005-0000-0000-000058000000}"/>
    <cellStyle name="style1406113850655" xfId="87" xr:uid="{00000000-0005-0000-0000-000059000000}"/>
    <cellStyle name="style1406113850674" xfId="88" xr:uid="{00000000-0005-0000-0000-00005A000000}"/>
    <cellStyle name="style1406113850723" xfId="89" xr:uid="{00000000-0005-0000-0000-00005B000000}"/>
    <cellStyle name="style1406113850767" xfId="90" xr:uid="{00000000-0005-0000-0000-00005C000000}"/>
    <cellStyle name="style1406113850816" xfId="91" xr:uid="{00000000-0005-0000-0000-00005D000000}"/>
    <cellStyle name="style1406114189185" xfId="92" xr:uid="{00000000-0005-0000-0000-00005E000000}"/>
    <cellStyle name="style1406114189213" xfId="93" xr:uid="{00000000-0005-0000-0000-00005F000000}"/>
    <cellStyle name="style1406114189239" xfId="94" xr:uid="{00000000-0005-0000-0000-000060000000}"/>
    <cellStyle name="style1406114189259" xfId="95" xr:uid="{00000000-0005-0000-0000-000061000000}"/>
    <cellStyle name="style1406114189283" xfId="96" xr:uid="{00000000-0005-0000-0000-000062000000}"/>
    <cellStyle name="style1406114189307" xfId="97" xr:uid="{00000000-0005-0000-0000-000063000000}"/>
    <cellStyle name="style1406114189331" xfId="98" xr:uid="{00000000-0005-0000-0000-000064000000}"/>
    <cellStyle name="style1406114189356" xfId="99" xr:uid="{00000000-0005-0000-0000-000065000000}"/>
    <cellStyle name="style1406114189382" xfId="100" xr:uid="{00000000-0005-0000-0000-000066000000}"/>
    <cellStyle name="style1406114189407" xfId="101" xr:uid="{00000000-0005-0000-0000-000067000000}"/>
    <cellStyle name="style1406114189432" xfId="102" xr:uid="{00000000-0005-0000-0000-000068000000}"/>
    <cellStyle name="style1406114189459" xfId="103" xr:uid="{00000000-0005-0000-0000-000069000000}"/>
    <cellStyle name="style1406114189481" xfId="104" xr:uid="{00000000-0005-0000-0000-00006A000000}"/>
    <cellStyle name="style1406114189505" xfId="105" xr:uid="{00000000-0005-0000-0000-00006B000000}"/>
    <cellStyle name="style1406114189535" xfId="106" xr:uid="{00000000-0005-0000-0000-00006C000000}"/>
    <cellStyle name="style1406114189560" xfId="107" xr:uid="{00000000-0005-0000-0000-00006D000000}"/>
    <cellStyle name="style1406114189585" xfId="108" xr:uid="{00000000-0005-0000-0000-00006E000000}"/>
    <cellStyle name="style1406114189616" xfId="109" xr:uid="{00000000-0005-0000-0000-00006F000000}"/>
    <cellStyle name="style1406114189644" xfId="110" xr:uid="{00000000-0005-0000-0000-000070000000}"/>
    <cellStyle name="style1406114189671" xfId="111" xr:uid="{00000000-0005-0000-0000-000071000000}"/>
    <cellStyle name="style1406114189696" xfId="112" xr:uid="{00000000-0005-0000-0000-000072000000}"/>
    <cellStyle name="style1406114189716" xfId="113" xr:uid="{00000000-0005-0000-0000-000073000000}"/>
    <cellStyle name="style1406114189736" xfId="114" xr:uid="{00000000-0005-0000-0000-000074000000}"/>
    <cellStyle name="style1406114189757" xfId="115" xr:uid="{00000000-0005-0000-0000-000075000000}"/>
    <cellStyle name="style1406114189778" xfId="116" xr:uid="{00000000-0005-0000-0000-000076000000}"/>
    <cellStyle name="style1406114189799" xfId="117" xr:uid="{00000000-0005-0000-0000-000077000000}"/>
    <cellStyle name="style1406114189820" xfId="118" xr:uid="{00000000-0005-0000-0000-000078000000}"/>
    <cellStyle name="style1406114189840" xfId="119" xr:uid="{00000000-0005-0000-0000-000079000000}"/>
    <cellStyle name="style1406114189860" xfId="120" xr:uid="{00000000-0005-0000-0000-00007A000000}"/>
    <cellStyle name="style1406114189886" xfId="121" xr:uid="{00000000-0005-0000-0000-00007B000000}"/>
    <cellStyle name="style1406114189911" xfId="122" xr:uid="{00000000-0005-0000-0000-00007C000000}"/>
    <cellStyle name="style1406114189990" xfId="123" xr:uid="{00000000-0005-0000-0000-00007D000000}"/>
    <cellStyle name="style1406114190017" xfId="124" xr:uid="{00000000-0005-0000-0000-00007E000000}"/>
    <cellStyle name="style1406114190044" xfId="125" xr:uid="{00000000-0005-0000-0000-00007F000000}"/>
    <cellStyle name="style1406114190069" xfId="126" xr:uid="{00000000-0005-0000-0000-000080000000}"/>
    <cellStyle name="style1406114190088" xfId="127" xr:uid="{00000000-0005-0000-0000-000081000000}"/>
    <cellStyle name="style1406114190108" xfId="128" xr:uid="{00000000-0005-0000-0000-000082000000}"/>
    <cellStyle name="style1406114190127" xfId="129" xr:uid="{00000000-0005-0000-0000-000083000000}"/>
    <cellStyle name="style1406114190148" xfId="130" xr:uid="{00000000-0005-0000-0000-000084000000}"/>
    <cellStyle name="style1406114190171" xfId="131" xr:uid="{00000000-0005-0000-0000-000085000000}"/>
    <cellStyle name="style1406114190195" xfId="132" xr:uid="{00000000-0005-0000-0000-000086000000}"/>
    <cellStyle name="style1406114190219" xfId="133" xr:uid="{00000000-0005-0000-0000-000087000000}"/>
    <cellStyle name="style1406114190238" xfId="134" xr:uid="{00000000-0005-0000-0000-000088000000}"/>
    <cellStyle name="style1406114190262" xfId="135" xr:uid="{00000000-0005-0000-0000-000089000000}"/>
    <cellStyle name="style1406114190285" xfId="136" xr:uid="{00000000-0005-0000-0000-00008A000000}"/>
    <cellStyle name="style1406114190303" xfId="137" xr:uid="{00000000-0005-0000-0000-00008B000000}"/>
    <cellStyle name="style1406114190327" xfId="138" xr:uid="{00000000-0005-0000-0000-00008C000000}"/>
    <cellStyle name="style1406114190351" xfId="139" xr:uid="{00000000-0005-0000-0000-00008D000000}"/>
    <cellStyle name="style1406114190375" xfId="140" xr:uid="{00000000-0005-0000-0000-00008E000000}"/>
    <cellStyle name="style1406114190395" xfId="141" xr:uid="{00000000-0005-0000-0000-00008F000000}"/>
    <cellStyle name="style1406114190415" xfId="142" xr:uid="{00000000-0005-0000-0000-000090000000}"/>
    <cellStyle name="style1406114190439" xfId="143" xr:uid="{00000000-0005-0000-0000-000091000000}"/>
    <cellStyle name="style1406114190464" xfId="144" xr:uid="{00000000-0005-0000-0000-000092000000}"/>
    <cellStyle name="style1406114190487" xfId="145" xr:uid="{00000000-0005-0000-0000-000093000000}"/>
    <cellStyle name="style1406114190507" xfId="146" xr:uid="{00000000-0005-0000-0000-000094000000}"/>
    <cellStyle name="style1406114190534" xfId="147" xr:uid="{00000000-0005-0000-0000-000095000000}"/>
    <cellStyle name="style1406114190553" xfId="148" xr:uid="{00000000-0005-0000-0000-000096000000}"/>
    <cellStyle name="style1406114190571" xfId="149" xr:uid="{00000000-0005-0000-0000-000097000000}"/>
    <cellStyle name="style1406114190588" xfId="150" xr:uid="{00000000-0005-0000-0000-000098000000}"/>
    <cellStyle name="style1406114190609" xfId="151" xr:uid="{00000000-0005-0000-0000-000099000000}"/>
    <cellStyle name="style1406114190628" xfId="152" xr:uid="{00000000-0005-0000-0000-00009A000000}"/>
    <cellStyle name="style1406114190647" xfId="153" xr:uid="{00000000-0005-0000-0000-00009B000000}"/>
    <cellStyle name="style1406114190666" xfId="154" xr:uid="{00000000-0005-0000-0000-00009C000000}"/>
    <cellStyle name="style1406114190687" xfId="155" xr:uid="{00000000-0005-0000-0000-00009D000000}"/>
    <cellStyle name="style1406114190844" xfId="156" xr:uid="{00000000-0005-0000-0000-00009E000000}"/>
    <cellStyle name="style1406114190863" xfId="157" xr:uid="{00000000-0005-0000-0000-00009F000000}"/>
    <cellStyle name="style1406114190881" xfId="158" xr:uid="{00000000-0005-0000-0000-0000A0000000}"/>
    <cellStyle name="style1406114190900" xfId="159" xr:uid="{00000000-0005-0000-0000-0000A1000000}"/>
    <cellStyle name="style1406114190959" xfId="160" xr:uid="{00000000-0005-0000-0000-0000A2000000}"/>
    <cellStyle name="style1406114191014" xfId="161" xr:uid="{00000000-0005-0000-0000-0000A3000000}"/>
    <cellStyle name="style1406114191303" xfId="162" xr:uid="{00000000-0005-0000-0000-0000A4000000}"/>
    <cellStyle name="style1406114191912" xfId="163" xr:uid="{00000000-0005-0000-0000-0000A5000000}"/>
    <cellStyle name="style1406114345186" xfId="164" xr:uid="{00000000-0005-0000-0000-0000A6000000}"/>
    <cellStyle name="style1406114345361" xfId="165" xr:uid="{00000000-0005-0000-0000-0000A7000000}"/>
    <cellStyle name="style1406114398523" xfId="166" xr:uid="{00000000-0005-0000-0000-0000A8000000}"/>
    <cellStyle name="style1406114398549" xfId="167" xr:uid="{00000000-0005-0000-0000-0000A9000000}"/>
    <cellStyle name="style1406114398571" xfId="168" xr:uid="{00000000-0005-0000-0000-0000AA000000}"/>
    <cellStyle name="style1406114398589" xfId="169" xr:uid="{00000000-0005-0000-0000-0000AB000000}"/>
    <cellStyle name="style1406114398610" xfId="170" xr:uid="{00000000-0005-0000-0000-0000AC000000}"/>
    <cellStyle name="style1406114398632" xfId="171" xr:uid="{00000000-0005-0000-0000-0000AD000000}"/>
    <cellStyle name="style1406114398654" xfId="172" xr:uid="{00000000-0005-0000-0000-0000AE000000}"/>
    <cellStyle name="style1406114398679" xfId="173" xr:uid="{00000000-0005-0000-0000-0000AF000000}"/>
    <cellStyle name="style1406114398703" xfId="174" xr:uid="{00000000-0005-0000-0000-0000B0000000}"/>
    <cellStyle name="style1406114398726" xfId="175" xr:uid="{00000000-0005-0000-0000-0000B1000000}"/>
    <cellStyle name="style1406114398750" xfId="176" xr:uid="{00000000-0005-0000-0000-0000B2000000}"/>
    <cellStyle name="style1406114398774" xfId="177" xr:uid="{00000000-0005-0000-0000-0000B3000000}"/>
    <cellStyle name="style1406114398792" xfId="178" xr:uid="{00000000-0005-0000-0000-0000B4000000}"/>
    <cellStyle name="style1406114398812" xfId="179" xr:uid="{00000000-0005-0000-0000-0000B5000000}"/>
    <cellStyle name="style1406114398835" xfId="180" xr:uid="{00000000-0005-0000-0000-0000B6000000}"/>
    <cellStyle name="style1406114398855" xfId="181" xr:uid="{00000000-0005-0000-0000-0000B7000000}"/>
    <cellStyle name="style1406114398880" xfId="182" xr:uid="{00000000-0005-0000-0000-0000B8000000}"/>
    <cellStyle name="style1406114398898" xfId="183" xr:uid="{00000000-0005-0000-0000-0000B9000000}"/>
    <cellStyle name="style1406114398922" xfId="184" xr:uid="{00000000-0005-0000-0000-0000BA000000}"/>
    <cellStyle name="style1406114398946" xfId="185" xr:uid="{00000000-0005-0000-0000-0000BB000000}"/>
    <cellStyle name="style1406114398972" xfId="186" xr:uid="{00000000-0005-0000-0000-0000BC000000}"/>
    <cellStyle name="style1406114398991" xfId="187" xr:uid="{00000000-0005-0000-0000-0000BD000000}"/>
    <cellStyle name="style1406114399009" xfId="188" xr:uid="{00000000-0005-0000-0000-0000BE000000}"/>
    <cellStyle name="style1406114399027" xfId="189" xr:uid="{00000000-0005-0000-0000-0000BF000000}"/>
    <cellStyle name="style1406114399044" xfId="190" xr:uid="{00000000-0005-0000-0000-0000C0000000}"/>
    <cellStyle name="style1406114399064" xfId="191" xr:uid="{00000000-0005-0000-0000-0000C1000000}"/>
    <cellStyle name="style1406114399083" xfId="192" xr:uid="{00000000-0005-0000-0000-0000C2000000}"/>
    <cellStyle name="style1406114399102" xfId="193" xr:uid="{00000000-0005-0000-0000-0000C3000000}"/>
    <cellStyle name="style1406114399120" xfId="194" xr:uid="{00000000-0005-0000-0000-0000C4000000}"/>
    <cellStyle name="style1406114399144" xfId="195" xr:uid="{00000000-0005-0000-0000-0000C5000000}"/>
    <cellStyle name="style1406114399167" xfId="196" xr:uid="{00000000-0005-0000-0000-0000C6000000}"/>
    <cellStyle name="style1406114399199" xfId="197" xr:uid="{00000000-0005-0000-0000-0000C7000000}"/>
    <cellStyle name="style1406114399226" xfId="198" xr:uid="{00000000-0005-0000-0000-0000C8000000}"/>
    <cellStyle name="style1406114399254" xfId="199" xr:uid="{00000000-0005-0000-0000-0000C9000000}"/>
    <cellStyle name="style1406114399277" xfId="200" xr:uid="{00000000-0005-0000-0000-0000CA000000}"/>
    <cellStyle name="style1406114399294" xfId="201" xr:uid="{00000000-0005-0000-0000-0000CB000000}"/>
    <cellStyle name="style1406114399311" xfId="202" xr:uid="{00000000-0005-0000-0000-0000CC000000}"/>
    <cellStyle name="style1406114399329" xfId="203" xr:uid="{00000000-0005-0000-0000-0000CD000000}"/>
    <cellStyle name="style1406114399348" xfId="204" xr:uid="{00000000-0005-0000-0000-0000CE000000}"/>
    <cellStyle name="style1406114399367" xfId="205" xr:uid="{00000000-0005-0000-0000-0000CF000000}"/>
    <cellStyle name="style1406114399389" xfId="206" xr:uid="{00000000-0005-0000-0000-0000D0000000}"/>
    <cellStyle name="style1406114399411" xfId="207" xr:uid="{00000000-0005-0000-0000-0000D1000000}"/>
    <cellStyle name="style1406114399490" xfId="208" xr:uid="{00000000-0005-0000-0000-0000D2000000}"/>
    <cellStyle name="style1406114399512" xfId="209" xr:uid="{00000000-0005-0000-0000-0000D3000000}"/>
    <cellStyle name="style1406114399534" xfId="210" xr:uid="{00000000-0005-0000-0000-0000D4000000}"/>
    <cellStyle name="style1406114399551" xfId="211" xr:uid="{00000000-0005-0000-0000-0000D5000000}"/>
    <cellStyle name="style1406114399576" xfId="212" xr:uid="{00000000-0005-0000-0000-0000D6000000}"/>
    <cellStyle name="style1406114399599" xfId="213" xr:uid="{00000000-0005-0000-0000-0000D7000000}"/>
    <cellStyle name="style1406114399622" xfId="214" xr:uid="{00000000-0005-0000-0000-0000D8000000}"/>
    <cellStyle name="style1406114399641" xfId="215" xr:uid="{00000000-0005-0000-0000-0000D9000000}"/>
    <cellStyle name="style1406114399662" xfId="216" xr:uid="{00000000-0005-0000-0000-0000DA000000}"/>
    <cellStyle name="style1406114399689" xfId="217" xr:uid="{00000000-0005-0000-0000-0000DB000000}"/>
    <cellStyle name="style1406114399716" xfId="218" xr:uid="{00000000-0005-0000-0000-0000DC000000}"/>
    <cellStyle name="style1406114399740" xfId="219" xr:uid="{00000000-0005-0000-0000-0000DD000000}"/>
    <cellStyle name="style1406114399758" xfId="220" xr:uid="{00000000-0005-0000-0000-0000DE000000}"/>
    <cellStyle name="style1406114399783" xfId="221" xr:uid="{00000000-0005-0000-0000-0000DF000000}"/>
    <cellStyle name="style1406114399802" xfId="222" xr:uid="{00000000-0005-0000-0000-0000E0000000}"/>
    <cellStyle name="style1406114399820" xfId="223" xr:uid="{00000000-0005-0000-0000-0000E1000000}"/>
    <cellStyle name="style1406114399839" xfId="224" xr:uid="{00000000-0005-0000-0000-0000E2000000}"/>
    <cellStyle name="style1406114399860" xfId="225" xr:uid="{00000000-0005-0000-0000-0000E3000000}"/>
    <cellStyle name="style1406114399878" xfId="226" xr:uid="{00000000-0005-0000-0000-0000E4000000}"/>
    <cellStyle name="style1406114399896" xfId="227" xr:uid="{00000000-0005-0000-0000-0000E5000000}"/>
    <cellStyle name="style1406114399914" xfId="228" xr:uid="{00000000-0005-0000-0000-0000E6000000}"/>
    <cellStyle name="style1406114399932" xfId="229" xr:uid="{00000000-0005-0000-0000-0000E7000000}"/>
    <cellStyle name="style1406114399951" xfId="230" xr:uid="{00000000-0005-0000-0000-0000E8000000}"/>
    <cellStyle name="style1406114399969" xfId="231" xr:uid="{00000000-0005-0000-0000-0000E9000000}"/>
    <cellStyle name="style1406114399987" xfId="232" xr:uid="{00000000-0005-0000-0000-0000EA000000}"/>
    <cellStyle name="style1406114400018" xfId="233" xr:uid="{00000000-0005-0000-0000-0000EB000000}"/>
    <cellStyle name="style1406114400104" xfId="234" xr:uid="{00000000-0005-0000-0000-0000EC000000}"/>
    <cellStyle name="style1406114400339" xfId="235" xr:uid="{00000000-0005-0000-0000-0000ED000000}"/>
    <cellStyle name="style1406114400806" xfId="236" xr:uid="{00000000-0005-0000-0000-0000EE000000}"/>
    <cellStyle name="style1406114440149" xfId="237" xr:uid="{00000000-0005-0000-0000-0000EF000000}"/>
    <cellStyle name="style1406114440175" xfId="238" xr:uid="{00000000-0005-0000-0000-0000F0000000}"/>
    <cellStyle name="style1406114440200" xfId="239" xr:uid="{00000000-0005-0000-0000-0000F1000000}"/>
    <cellStyle name="style1406114440219" xfId="240" xr:uid="{00000000-0005-0000-0000-0000F2000000}"/>
    <cellStyle name="style1406114440242" xfId="241" xr:uid="{00000000-0005-0000-0000-0000F3000000}"/>
    <cellStyle name="style1406114440265" xfId="242" xr:uid="{00000000-0005-0000-0000-0000F4000000}"/>
    <cellStyle name="style1406114440288" xfId="243" xr:uid="{00000000-0005-0000-0000-0000F5000000}"/>
    <cellStyle name="style1406114440311" xfId="244" xr:uid="{00000000-0005-0000-0000-0000F6000000}"/>
    <cellStyle name="style1406114440332" xfId="245" xr:uid="{00000000-0005-0000-0000-0000F7000000}"/>
    <cellStyle name="style1406114440354" xfId="246" xr:uid="{00000000-0005-0000-0000-0000F8000000}"/>
    <cellStyle name="style1406114440375" xfId="247" xr:uid="{00000000-0005-0000-0000-0000F9000000}"/>
    <cellStyle name="style1406114440396" xfId="248" xr:uid="{00000000-0005-0000-0000-0000FA000000}"/>
    <cellStyle name="style1406114440413" xfId="249" xr:uid="{00000000-0005-0000-0000-0000FB000000}"/>
    <cellStyle name="style1406114440430" xfId="250" xr:uid="{00000000-0005-0000-0000-0000FC000000}"/>
    <cellStyle name="style1406114440452" xfId="251" xr:uid="{00000000-0005-0000-0000-0000FD000000}"/>
    <cellStyle name="style1406114440470" xfId="252" xr:uid="{00000000-0005-0000-0000-0000FE000000}"/>
    <cellStyle name="style1406114440492" xfId="253" xr:uid="{00000000-0005-0000-0000-0000FF000000}"/>
    <cellStyle name="style1406114440509" xfId="254" xr:uid="{00000000-0005-0000-0000-000000010000}"/>
    <cellStyle name="style1406114440531" xfId="255" xr:uid="{00000000-0005-0000-0000-000001010000}"/>
    <cellStyle name="style1406114440552" xfId="256" xr:uid="{00000000-0005-0000-0000-000002010000}"/>
    <cellStyle name="style1406114440573" xfId="257" xr:uid="{00000000-0005-0000-0000-000003010000}"/>
    <cellStyle name="style1406114440590" xfId="258" xr:uid="{00000000-0005-0000-0000-000004010000}"/>
    <cellStyle name="style1406114440607" xfId="259" xr:uid="{00000000-0005-0000-0000-000005010000}"/>
    <cellStyle name="style1406114440624" xfId="260" xr:uid="{00000000-0005-0000-0000-000006010000}"/>
    <cellStyle name="style1406114440641" xfId="261" xr:uid="{00000000-0005-0000-0000-000007010000}"/>
    <cellStyle name="style1406114440657" xfId="262" xr:uid="{00000000-0005-0000-0000-000008010000}"/>
    <cellStyle name="style1406114440676" xfId="263" xr:uid="{00000000-0005-0000-0000-000009010000}"/>
    <cellStyle name="style1406114440693" xfId="264" xr:uid="{00000000-0005-0000-0000-00000A010000}"/>
    <cellStyle name="style1406114440711" xfId="265" xr:uid="{00000000-0005-0000-0000-00000B010000}"/>
    <cellStyle name="style1406114440733" xfId="266" xr:uid="{00000000-0005-0000-0000-00000C010000}"/>
    <cellStyle name="style1406114440756" xfId="267" xr:uid="{00000000-0005-0000-0000-00000D010000}"/>
    <cellStyle name="style1406114440778" xfId="268" xr:uid="{00000000-0005-0000-0000-00000E010000}"/>
    <cellStyle name="style1406114440801" xfId="269" xr:uid="{00000000-0005-0000-0000-00000F010000}"/>
    <cellStyle name="style1406114440831" xfId="270" xr:uid="{00000000-0005-0000-0000-000010010000}"/>
    <cellStyle name="style1406114440854" xfId="271" xr:uid="{00000000-0005-0000-0000-000011010000}"/>
    <cellStyle name="style1406114440871" xfId="272" xr:uid="{00000000-0005-0000-0000-000012010000}"/>
    <cellStyle name="style1406114440888" xfId="273" xr:uid="{00000000-0005-0000-0000-000013010000}"/>
    <cellStyle name="style1406114440905" xfId="274" xr:uid="{00000000-0005-0000-0000-000014010000}"/>
    <cellStyle name="style1406114440922" xfId="275" xr:uid="{00000000-0005-0000-0000-000015010000}"/>
    <cellStyle name="style1406114440941" xfId="276" xr:uid="{00000000-0005-0000-0000-000016010000}"/>
    <cellStyle name="style1406114440964" xfId="277" xr:uid="{00000000-0005-0000-0000-000017010000}"/>
    <cellStyle name="style1406114440986" xfId="278" xr:uid="{00000000-0005-0000-0000-000018010000}"/>
    <cellStyle name="style1406114441003" xfId="279" xr:uid="{00000000-0005-0000-0000-000019010000}"/>
    <cellStyle name="style1406114441024" xfId="280" xr:uid="{00000000-0005-0000-0000-00001A010000}"/>
    <cellStyle name="style1406114441046" xfId="281" xr:uid="{00000000-0005-0000-0000-00001B010000}"/>
    <cellStyle name="style1406114441063" xfId="282" xr:uid="{00000000-0005-0000-0000-00001C010000}"/>
    <cellStyle name="style1406114441085" xfId="283" xr:uid="{00000000-0005-0000-0000-00001D010000}"/>
    <cellStyle name="style1406114441106" xfId="284" xr:uid="{00000000-0005-0000-0000-00001E010000}"/>
    <cellStyle name="style1406114441127" xfId="285" xr:uid="{00000000-0005-0000-0000-00001F010000}"/>
    <cellStyle name="style1406114441144" xfId="286" xr:uid="{00000000-0005-0000-0000-000020010000}"/>
    <cellStyle name="style1406114441245" xfId="287" xr:uid="{00000000-0005-0000-0000-000021010000}"/>
    <cellStyle name="style1406114441267" xfId="288" xr:uid="{00000000-0005-0000-0000-000022010000}"/>
    <cellStyle name="style1406114441288" xfId="289" xr:uid="{00000000-0005-0000-0000-000023010000}"/>
    <cellStyle name="style1406114441309" xfId="290" xr:uid="{00000000-0005-0000-0000-000024010000}"/>
    <cellStyle name="style1406114441326" xfId="291" xr:uid="{00000000-0005-0000-0000-000025010000}"/>
    <cellStyle name="style1406114441350" xfId="292" xr:uid="{00000000-0005-0000-0000-000026010000}"/>
    <cellStyle name="style1406114441369" xfId="293" xr:uid="{00000000-0005-0000-0000-000027010000}"/>
    <cellStyle name="style1406114441387" xfId="294" xr:uid="{00000000-0005-0000-0000-000028010000}"/>
    <cellStyle name="style1406114441405" xfId="295" xr:uid="{00000000-0005-0000-0000-000029010000}"/>
    <cellStyle name="style1406114441425" xfId="296" xr:uid="{00000000-0005-0000-0000-00002A010000}"/>
    <cellStyle name="style1406114441444" xfId="297" xr:uid="{00000000-0005-0000-0000-00002B010000}"/>
    <cellStyle name="style1406114441462" xfId="298" xr:uid="{00000000-0005-0000-0000-00002C010000}"/>
    <cellStyle name="style1406114441479" xfId="299" xr:uid="{00000000-0005-0000-0000-00002D010000}"/>
    <cellStyle name="style1406114441496" xfId="300" xr:uid="{00000000-0005-0000-0000-00002E010000}"/>
    <cellStyle name="style1406114441514" xfId="301" xr:uid="{00000000-0005-0000-0000-00002F010000}"/>
    <cellStyle name="style1406114441532" xfId="302" xr:uid="{00000000-0005-0000-0000-000030010000}"/>
    <cellStyle name="style1406114441549" xfId="303" xr:uid="{00000000-0005-0000-0000-000031010000}"/>
    <cellStyle name="style1406114441566" xfId="304" xr:uid="{00000000-0005-0000-0000-000032010000}"/>
    <cellStyle name="style1406114441594" xfId="305" xr:uid="{00000000-0005-0000-0000-000033010000}"/>
    <cellStyle name="style1406114441626" xfId="306" xr:uid="{00000000-0005-0000-0000-000034010000}"/>
    <cellStyle name="style1406114442197" xfId="307" xr:uid="{00000000-0005-0000-0000-000035010000}"/>
    <cellStyle name="style1406114490232" xfId="308" xr:uid="{00000000-0005-0000-0000-000036010000}"/>
    <cellStyle name="style1406114490278" xfId="309" xr:uid="{00000000-0005-0000-0000-000037010000}"/>
    <cellStyle name="style1406114490860" xfId="310" xr:uid="{00000000-0005-0000-0000-000038010000}"/>
    <cellStyle name="style1406114491098" xfId="311" xr:uid="{00000000-0005-0000-0000-000039010000}"/>
    <cellStyle name="style1406114491204" xfId="312" xr:uid="{00000000-0005-0000-0000-00003A010000}"/>
    <cellStyle name="style1406114491528" xfId="313" xr:uid="{00000000-0005-0000-0000-00003B010000}"/>
    <cellStyle name="style1406114491549" xfId="314" xr:uid="{00000000-0005-0000-0000-00003C010000}"/>
    <cellStyle name="style1406114491606" xfId="315" xr:uid="{00000000-0005-0000-0000-00003D010000}"/>
    <cellStyle name="style1406114491677" xfId="316" xr:uid="{00000000-0005-0000-0000-00003E010000}"/>
    <cellStyle name="style1406182998088" xfId="317" xr:uid="{00000000-0005-0000-0000-00003F010000}"/>
    <cellStyle name="style1406182998186" xfId="318" xr:uid="{00000000-0005-0000-0000-000040010000}"/>
    <cellStyle name="style1406183036983" xfId="319" xr:uid="{00000000-0005-0000-0000-000041010000}"/>
    <cellStyle name="style1411446450504" xfId="320" xr:uid="{00000000-0005-0000-0000-000042010000}"/>
    <cellStyle name="style1411446450551" xfId="321" xr:uid="{00000000-0005-0000-0000-000043010000}"/>
    <cellStyle name="style1411446450598" xfId="322" xr:uid="{00000000-0005-0000-0000-000044010000}"/>
    <cellStyle name="style1411446450629" xfId="323" xr:uid="{00000000-0005-0000-0000-000045010000}"/>
    <cellStyle name="style1411446450660" xfId="324" xr:uid="{00000000-0005-0000-0000-000046010000}"/>
    <cellStyle name="style1411446450738" xfId="325" xr:uid="{00000000-0005-0000-0000-000047010000}"/>
    <cellStyle name="style1411446450769" xfId="326" xr:uid="{00000000-0005-0000-0000-000048010000}"/>
    <cellStyle name="style1411446450801" xfId="327" xr:uid="{00000000-0005-0000-0000-000049010000}"/>
    <cellStyle name="style1411446450847" xfId="328" xr:uid="{00000000-0005-0000-0000-00004A010000}"/>
    <cellStyle name="style1411446450879" xfId="329" xr:uid="{00000000-0005-0000-0000-00004B010000}"/>
    <cellStyle name="style1411446450910" xfId="330" xr:uid="{00000000-0005-0000-0000-00004C010000}"/>
    <cellStyle name="style1411446450957" xfId="331" xr:uid="{00000000-0005-0000-0000-00004D010000}"/>
    <cellStyle name="style1411446450988" xfId="332" xr:uid="{00000000-0005-0000-0000-00004E010000}"/>
    <cellStyle name="style1411446451019" xfId="333" xr:uid="{00000000-0005-0000-0000-00004F010000}"/>
    <cellStyle name="style1411446451050" xfId="334" xr:uid="{00000000-0005-0000-0000-000050010000}"/>
    <cellStyle name="style1411446451128" xfId="335" xr:uid="{00000000-0005-0000-0000-000051010000}"/>
    <cellStyle name="style1411446451159" xfId="336" xr:uid="{00000000-0005-0000-0000-000052010000}"/>
    <cellStyle name="style1411446451191" xfId="337" xr:uid="{00000000-0005-0000-0000-000053010000}"/>
    <cellStyle name="style1411446451206" xfId="338" xr:uid="{00000000-0005-0000-0000-000054010000}"/>
    <cellStyle name="style1411446451237" xfId="339" xr:uid="{00000000-0005-0000-0000-000055010000}"/>
    <cellStyle name="style1411446451269" xfId="340" xr:uid="{00000000-0005-0000-0000-000056010000}"/>
    <cellStyle name="style1411446451284" xfId="341" xr:uid="{00000000-0005-0000-0000-000057010000}"/>
    <cellStyle name="style1411446451315" xfId="342" xr:uid="{00000000-0005-0000-0000-000058010000}"/>
    <cellStyle name="style1411446451331" xfId="343" xr:uid="{00000000-0005-0000-0000-000059010000}"/>
    <cellStyle name="style1411446451362" xfId="344" xr:uid="{00000000-0005-0000-0000-00005A010000}"/>
    <cellStyle name="style1411446451378" xfId="345" xr:uid="{00000000-0005-0000-0000-00005B010000}"/>
    <cellStyle name="style1411446451409" xfId="346" xr:uid="{00000000-0005-0000-0000-00005C010000}"/>
    <cellStyle name="style1411446451471" xfId="347" xr:uid="{00000000-0005-0000-0000-00005D010000}"/>
    <cellStyle name="style1411446451518" xfId="348" xr:uid="{00000000-0005-0000-0000-00005E010000}"/>
    <cellStyle name="style1411446451549" xfId="349" xr:uid="{00000000-0005-0000-0000-00005F010000}"/>
    <cellStyle name="style1411446451581" xfId="350" xr:uid="{00000000-0005-0000-0000-000060010000}"/>
    <cellStyle name="style1411446451596" xfId="351" xr:uid="{00000000-0005-0000-0000-000061010000}"/>
    <cellStyle name="style1411446451627" xfId="352" xr:uid="{00000000-0005-0000-0000-000062010000}"/>
    <cellStyle name="style1411446451659" xfId="353" xr:uid="{00000000-0005-0000-0000-000063010000}"/>
    <cellStyle name="style1411446451690" xfId="354" xr:uid="{00000000-0005-0000-0000-000064010000}"/>
    <cellStyle name="style1411446451705" xfId="355" xr:uid="{00000000-0005-0000-0000-000065010000}"/>
    <cellStyle name="style1411446451721" xfId="356" xr:uid="{00000000-0005-0000-0000-000066010000}"/>
    <cellStyle name="style1411446451752" xfId="357" xr:uid="{00000000-0005-0000-0000-000067010000}"/>
    <cellStyle name="style1411446451815" xfId="358" xr:uid="{00000000-0005-0000-0000-000068010000}"/>
    <cellStyle name="style1411446451846" xfId="359" xr:uid="{00000000-0005-0000-0000-000069010000}"/>
    <cellStyle name="style1411446451877" xfId="360" xr:uid="{00000000-0005-0000-0000-00006A010000}"/>
    <cellStyle name="style1411446451893" xfId="361" xr:uid="{00000000-0005-0000-0000-00006B010000}"/>
    <cellStyle name="style1411446451924" xfId="362" xr:uid="{00000000-0005-0000-0000-00006C010000}"/>
    <cellStyle name="style1411446451955" xfId="363" xr:uid="{00000000-0005-0000-0000-00006D010000}"/>
    <cellStyle name="style1411446451971" xfId="364" xr:uid="{00000000-0005-0000-0000-00006E010000}"/>
    <cellStyle name="style1411446452002" xfId="365" xr:uid="{00000000-0005-0000-0000-00006F010000}"/>
    <cellStyle name="style1411446452033" xfId="366" xr:uid="{00000000-0005-0000-0000-000070010000}"/>
    <cellStyle name="style1411446452049" xfId="367" xr:uid="{00000000-0005-0000-0000-000071010000}"/>
    <cellStyle name="style1411446452111" xfId="368" xr:uid="{00000000-0005-0000-0000-000072010000}"/>
    <cellStyle name="style1411446452142" xfId="369" xr:uid="{00000000-0005-0000-0000-000073010000}"/>
    <cellStyle name="style1411446452158" xfId="370" xr:uid="{00000000-0005-0000-0000-000074010000}"/>
    <cellStyle name="style1411446452189" xfId="371" xr:uid="{00000000-0005-0000-0000-000075010000}"/>
    <cellStyle name="style1411446452220" xfId="372" xr:uid="{00000000-0005-0000-0000-000076010000}"/>
    <cellStyle name="style1411446452236" xfId="373" xr:uid="{00000000-0005-0000-0000-000077010000}"/>
    <cellStyle name="style1411446452267" xfId="374" xr:uid="{00000000-0005-0000-0000-000078010000}"/>
    <cellStyle name="style1411446452298" xfId="375" xr:uid="{00000000-0005-0000-0000-000079010000}"/>
    <cellStyle name="style1411446452314" xfId="376" xr:uid="{00000000-0005-0000-0000-00007A010000}"/>
    <cellStyle name="style1411446452329" xfId="377" xr:uid="{00000000-0005-0000-0000-00007B010000}"/>
    <cellStyle name="style1411446452361" xfId="378" xr:uid="{00000000-0005-0000-0000-00007C010000}"/>
    <cellStyle name="style1411446452407" xfId="379" xr:uid="{00000000-0005-0000-0000-00007D010000}"/>
    <cellStyle name="style1411446452439" xfId="380" xr:uid="{00000000-0005-0000-0000-00007E010000}"/>
    <cellStyle name="style1411446452454" xfId="381" xr:uid="{00000000-0005-0000-0000-00007F010000}"/>
    <cellStyle name="style1411446452485" xfId="382" xr:uid="{00000000-0005-0000-0000-000080010000}"/>
    <cellStyle name="style1411446452501" xfId="383" xr:uid="{00000000-0005-0000-0000-000081010000}"/>
    <cellStyle name="style1411446452532" xfId="384" xr:uid="{00000000-0005-0000-0000-000082010000}"/>
    <cellStyle name="style1411446452548" xfId="385" xr:uid="{00000000-0005-0000-0000-000083010000}"/>
    <cellStyle name="style1411446452563" xfId="386" xr:uid="{00000000-0005-0000-0000-000084010000}"/>
    <cellStyle name="style1411449801970" xfId="387" xr:uid="{00000000-0005-0000-0000-000085010000}"/>
    <cellStyle name="style1411449802014" xfId="388" xr:uid="{00000000-0005-0000-0000-000086010000}"/>
    <cellStyle name="style1411449802039" xfId="389" xr:uid="{00000000-0005-0000-0000-000087010000}"/>
    <cellStyle name="style1411449802064" xfId="390" xr:uid="{00000000-0005-0000-0000-000088010000}"/>
    <cellStyle name="style1411449802092" xfId="391" xr:uid="{00000000-0005-0000-0000-000089010000}"/>
    <cellStyle name="style1411449802118" xfId="392" xr:uid="{00000000-0005-0000-0000-00008A010000}"/>
    <cellStyle name="style1411449802516" xfId="393" xr:uid="{00000000-0005-0000-0000-00008B010000}"/>
    <cellStyle name="style1411449802578" xfId="394" xr:uid="{00000000-0005-0000-0000-00008C010000}"/>
    <cellStyle name="style1411449802602" xfId="395" xr:uid="{00000000-0005-0000-0000-00008D010000}"/>
    <cellStyle name="style1411449802628" xfId="396" xr:uid="{00000000-0005-0000-0000-00008E010000}"/>
    <cellStyle name="style1411449802695" xfId="397" xr:uid="{00000000-0005-0000-0000-00008F010000}"/>
    <cellStyle name="style1411449802719" xfId="398" xr:uid="{00000000-0005-0000-0000-000090010000}"/>
    <cellStyle name="style1411449802744" xfId="399" xr:uid="{00000000-0005-0000-0000-000091010000}"/>
    <cellStyle name="style1411449802916" xfId="400" xr:uid="{00000000-0005-0000-0000-000092010000}"/>
    <cellStyle name="style1411449802935" xfId="401" xr:uid="{00000000-0005-0000-0000-000093010000}"/>
    <cellStyle name="style1411449802987" xfId="402" xr:uid="{00000000-0005-0000-0000-000094010000}"/>
    <cellStyle name="style1411449803130" xfId="403" xr:uid="{00000000-0005-0000-0000-000095010000}"/>
    <cellStyle name="style1411449803296" xfId="404" xr:uid="{00000000-0005-0000-0000-000096010000}"/>
    <cellStyle name="style1411449803317" xfId="405" xr:uid="{00000000-0005-0000-0000-000097010000}"/>
    <cellStyle name="style1411449803337" xfId="406" xr:uid="{00000000-0005-0000-0000-000098010000}"/>
    <cellStyle name="style1411449803356" xfId="407" xr:uid="{00000000-0005-0000-0000-000099010000}"/>
    <cellStyle name="style1411449803379" xfId="408" xr:uid="{00000000-0005-0000-0000-00009A010000}"/>
    <cellStyle name="style1411449803400" xfId="409" xr:uid="{00000000-0005-0000-0000-00009B010000}"/>
    <cellStyle name="style1411449803420" xfId="410" xr:uid="{00000000-0005-0000-0000-00009C010000}"/>
    <cellStyle name="style1411449803440" xfId="411" xr:uid="{00000000-0005-0000-0000-00009D010000}"/>
    <cellStyle name="style1411449803461" xfId="412" xr:uid="{00000000-0005-0000-0000-00009E010000}"/>
    <cellStyle name="style1411449803483" xfId="413" xr:uid="{00000000-0005-0000-0000-00009F010000}"/>
    <cellStyle name="style1411449803510" xfId="414" xr:uid="{00000000-0005-0000-0000-0000A0010000}"/>
    <cellStyle name="style1411449803534" xfId="415" xr:uid="{00000000-0005-0000-0000-0000A1010000}"/>
    <cellStyle name="style1411449803554" xfId="416" xr:uid="{00000000-0005-0000-0000-0000A2010000}"/>
    <cellStyle name="style1411449803577" xfId="417" xr:uid="{00000000-0005-0000-0000-0000A3010000}"/>
    <cellStyle name="style1411451081406" xfId="418" xr:uid="{00000000-0005-0000-0000-0000A4010000}"/>
    <cellStyle name="style1411451081449" xfId="419" xr:uid="{00000000-0005-0000-0000-0000A5010000}"/>
    <cellStyle name="style1411451081472" xfId="420" xr:uid="{00000000-0005-0000-0000-0000A6010000}"/>
    <cellStyle name="style1411451081497" xfId="421" xr:uid="{00000000-0005-0000-0000-0000A7010000}"/>
    <cellStyle name="style1411451081522" xfId="422" xr:uid="{00000000-0005-0000-0000-0000A8010000}"/>
    <cellStyle name="style1411451081547" xfId="423" xr:uid="{00000000-0005-0000-0000-0000A9010000}"/>
    <cellStyle name="style1411451081953" xfId="424" xr:uid="{00000000-0005-0000-0000-0000AA010000}"/>
    <cellStyle name="style1411451082017" xfId="425" xr:uid="{00000000-0005-0000-0000-0000AB010000}"/>
    <cellStyle name="style1411451082043" xfId="426" xr:uid="{00000000-0005-0000-0000-0000AC010000}"/>
    <cellStyle name="style1411451082068" xfId="427" xr:uid="{00000000-0005-0000-0000-0000AD010000}"/>
    <cellStyle name="style1411451082091" xfId="428" xr:uid="{00000000-0005-0000-0000-0000AE010000}"/>
    <cellStyle name="style1411451082115" xfId="429" xr:uid="{00000000-0005-0000-0000-0000AF010000}"/>
    <cellStyle name="style1411451082188" xfId="430" xr:uid="{00000000-0005-0000-0000-0000B0010000}"/>
    <cellStyle name="style1411451082364" xfId="431" xr:uid="{00000000-0005-0000-0000-0000B1010000}"/>
    <cellStyle name="style1411451082383" xfId="432" xr:uid="{00000000-0005-0000-0000-0000B2010000}"/>
    <cellStyle name="style1411451082433" xfId="433" xr:uid="{00000000-0005-0000-0000-0000B3010000}"/>
    <cellStyle name="style1411451082533" xfId="434" xr:uid="{00000000-0005-0000-0000-0000B4010000}"/>
    <cellStyle name="style1411451082735" xfId="435" xr:uid="{00000000-0005-0000-0000-0000B5010000}"/>
    <cellStyle name="style1411451082754" xfId="436" xr:uid="{00000000-0005-0000-0000-0000B6010000}"/>
    <cellStyle name="style1411451082774" xfId="437" xr:uid="{00000000-0005-0000-0000-0000B7010000}"/>
    <cellStyle name="style1411451082793" xfId="438" xr:uid="{00000000-0005-0000-0000-0000B8010000}"/>
    <cellStyle name="style1411451082814" xfId="439" xr:uid="{00000000-0005-0000-0000-0000B9010000}"/>
    <cellStyle name="style1411451082834" xfId="440" xr:uid="{00000000-0005-0000-0000-0000BA010000}"/>
    <cellStyle name="style1411451082853" xfId="441" xr:uid="{00000000-0005-0000-0000-0000BB010000}"/>
    <cellStyle name="style1411451082873" xfId="442" xr:uid="{00000000-0005-0000-0000-0000BC010000}"/>
    <cellStyle name="style1411451082893" xfId="443" xr:uid="{00000000-0005-0000-0000-0000BD010000}"/>
    <cellStyle name="style1411451082912" xfId="444" xr:uid="{00000000-0005-0000-0000-0000BE010000}"/>
    <cellStyle name="style1411451082933" xfId="445" xr:uid="{00000000-0005-0000-0000-0000BF010000}"/>
    <cellStyle name="style1411451082954" xfId="446" xr:uid="{00000000-0005-0000-0000-0000C0010000}"/>
    <cellStyle name="style1411451082974" xfId="447" xr:uid="{00000000-0005-0000-0000-0000C1010000}"/>
    <cellStyle name="style1411451082993" xfId="448" xr:uid="{00000000-0005-0000-0000-0000C2010000}"/>
    <cellStyle name="style1411451083012" xfId="449" xr:uid="{00000000-0005-0000-0000-0000C3010000}"/>
    <cellStyle name="style1411542382001" xfId="450" xr:uid="{00000000-0005-0000-0000-0000C4010000}"/>
    <cellStyle name="style1411542382059" xfId="451" xr:uid="{00000000-0005-0000-0000-0000C5010000}"/>
    <cellStyle name="style1411542382094" xfId="452" xr:uid="{00000000-0005-0000-0000-0000C6010000}"/>
    <cellStyle name="style1411542382123" xfId="453" xr:uid="{00000000-0005-0000-0000-0000C7010000}"/>
    <cellStyle name="style1411542382156" xfId="454" xr:uid="{00000000-0005-0000-0000-0000C8010000}"/>
    <cellStyle name="style1411542382190" xfId="455" xr:uid="{00000000-0005-0000-0000-0000C9010000}"/>
    <cellStyle name="style1411542382225" xfId="456" xr:uid="{00000000-0005-0000-0000-0000CA010000}"/>
    <cellStyle name="style1411542382311" xfId="457" xr:uid="{00000000-0005-0000-0000-0000CB010000}"/>
    <cellStyle name="style1411542382346" xfId="458" xr:uid="{00000000-0005-0000-0000-0000CC010000}"/>
    <cellStyle name="style1411542382378" xfId="459" xr:uid="{00000000-0005-0000-0000-0000CD010000}"/>
    <cellStyle name="style1411542382409" xfId="460" xr:uid="{00000000-0005-0000-0000-0000CE010000}"/>
    <cellStyle name="style1411542382440" xfId="461" xr:uid="{00000000-0005-0000-0000-0000CF010000}"/>
    <cellStyle name="style1411542382466" xfId="462" xr:uid="{00000000-0005-0000-0000-0000D0010000}"/>
    <cellStyle name="style1411542382491" xfId="463" xr:uid="{00000000-0005-0000-0000-0000D1010000}"/>
    <cellStyle name="style1411542382523" xfId="464" xr:uid="{00000000-0005-0000-0000-0000D2010000}"/>
    <cellStyle name="style1411542382556" xfId="465" xr:uid="{00000000-0005-0000-0000-0000D3010000}"/>
    <cellStyle name="style1411542382585" xfId="466" xr:uid="{00000000-0005-0000-0000-0000D4010000}"/>
    <cellStyle name="style1411542382613" xfId="467" xr:uid="{00000000-0005-0000-0000-0000D5010000}"/>
    <cellStyle name="style1411542382701" xfId="468" xr:uid="{00000000-0005-0000-0000-0000D6010000}"/>
    <cellStyle name="style1411542382751" xfId="469" xr:uid="{00000000-0005-0000-0000-0000D7010000}"/>
    <cellStyle name="style1411542382774" xfId="470" xr:uid="{00000000-0005-0000-0000-0000D8010000}"/>
    <cellStyle name="style1411542382797" xfId="471" xr:uid="{00000000-0005-0000-0000-0000D9010000}"/>
    <cellStyle name="style1411542382821" xfId="472" xr:uid="{00000000-0005-0000-0000-0000DA010000}"/>
    <cellStyle name="style1411542382844" xfId="473" xr:uid="{00000000-0005-0000-0000-0000DB010000}"/>
    <cellStyle name="style1411542382872" xfId="474" xr:uid="{00000000-0005-0000-0000-0000DC010000}"/>
    <cellStyle name="style1411542382898" xfId="475" xr:uid="{00000000-0005-0000-0000-0000DD010000}"/>
    <cellStyle name="style1411542382921" xfId="476" xr:uid="{00000000-0005-0000-0000-0000DE010000}"/>
    <cellStyle name="style1411542382949" xfId="477" xr:uid="{00000000-0005-0000-0000-0000DF010000}"/>
    <cellStyle name="style1411542382977" xfId="478" xr:uid="{00000000-0005-0000-0000-0000E0010000}"/>
    <cellStyle name="style1411542383005" xfId="479" xr:uid="{00000000-0005-0000-0000-0000E1010000}"/>
    <cellStyle name="style1411542383036" xfId="480" xr:uid="{00000000-0005-0000-0000-0000E2010000}"/>
    <cellStyle name="style1411542383066" xfId="481" xr:uid="{00000000-0005-0000-0000-0000E3010000}"/>
    <cellStyle name="style1411542383094" xfId="482" xr:uid="{00000000-0005-0000-0000-0000E4010000}"/>
    <cellStyle name="style1411542383116" xfId="483" xr:uid="{00000000-0005-0000-0000-0000E5010000}"/>
    <cellStyle name="style1411542383137" xfId="484" xr:uid="{00000000-0005-0000-0000-0000E6010000}"/>
    <cellStyle name="style1411542383160" xfId="485" xr:uid="{00000000-0005-0000-0000-0000E7010000}"/>
    <cellStyle name="style1411542383184" xfId="486" xr:uid="{00000000-0005-0000-0000-0000E8010000}"/>
    <cellStyle name="style1411542383249" xfId="487" xr:uid="{00000000-0005-0000-0000-0000E9010000}"/>
    <cellStyle name="style1411542383276" xfId="488" xr:uid="{00000000-0005-0000-0000-0000EA010000}"/>
    <cellStyle name="style1411542383303" xfId="489" xr:uid="{00000000-0005-0000-0000-0000EB010000}"/>
    <cellStyle name="style1411542383332" xfId="490" xr:uid="{00000000-0005-0000-0000-0000EC010000}"/>
    <cellStyle name="style1411542383355" xfId="491" xr:uid="{00000000-0005-0000-0000-0000ED010000}"/>
    <cellStyle name="style1411542383382" xfId="492" xr:uid="{00000000-0005-0000-0000-0000EE010000}"/>
    <cellStyle name="style1411542383409" xfId="493" xr:uid="{00000000-0005-0000-0000-0000EF010000}"/>
    <cellStyle name="style1411542383430" xfId="494" xr:uid="{00000000-0005-0000-0000-0000F0010000}"/>
    <cellStyle name="style1411542383457" xfId="495" xr:uid="{00000000-0005-0000-0000-0000F1010000}"/>
    <cellStyle name="style1411542383483" xfId="496" xr:uid="{00000000-0005-0000-0000-0000F2010000}"/>
    <cellStyle name="style1411542383510" xfId="497" xr:uid="{00000000-0005-0000-0000-0000F3010000}"/>
    <cellStyle name="style1411542383530" xfId="498" xr:uid="{00000000-0005-0000-0000-0000F4010000}"/>
    <cellStyle name="style1411542383552" xfId="499" xr:uid="{00000000-0005-0000-0000-0000F5010000}"/>
    <cellStyle name="style1411542383579" xfId="500" xr:uid="{00000000-0005-0000-0000-0000F6010000}"/>
    <cellStyle name="style1411542383606" xfId="501" xr:uid="{00000000-0005-0000-0000-0000F7010000}"/>
    <cellStyle name="style1411542383632" xfId="502" xr:uid="{00000000-0005-0000-0000-0000F8010000}"/>
    <cellStyle name="style1411542383654" xfId="503" xr:uid="{00000000-0005-0000-0000-0000F9010000}"/>
    <cellStyle name="style1411542383684" xfId="504" xr:uid="{00000000-0005-0000-0000-0000FA010000}"/>
    <cellStyle name="style1411542383710" xfId="505" xr:uid="{00000000-0005-0000-0000-0000FB010000}"/>
    <cellStyle name="style1411542383732" xfId="506" xr:uid="{00000000-0005-0000-0000-0000FC010000}"/>
    <cellStyle name="style1411542383756" xfId="507" xr:uid="{00000000-0005-0000-0000-0000FD010000}"/>
    <cellStyle name="style1411542383790" xfId="508" xr:uid="{00000000-0005-0000-0000-0000FE010000}"/>
    <cellStyle name="style1411542383813" xfId="509" xr:uid="{00000000-0005-0000-0000-0000FF010000}"/>
    <cellStyle name="style1411542383835" xfId="510" xr:uid="{00000000-0005-0000-0000-000000020000}"/>
    <cellStyle name="style1411542383858" xfId="511" xr:uid="{00000000-0005-0000-0000-000001020000}"/>
    <cellStyle name="style1411542383881" xfId="512" xr:uid="{00000000-0005-0000-0000-000002020000}"/>
    <cellStyle name="style1411542383904" xfId="513" xr:uid="{00000000-0005-0000-0000-000003020000}"/>
    <cellStyle name="style1411542383967" xfId="514" xr:uid="{00000000-0005-0000-0000-000004020000}"/>
    <cellStyle name="style1411542383989" xfId="515" xr:uid="{00000000-0005-0000-0000-000005020000}"/>
    <cellStyle name="style1411542384009" xfId="516" xr:uid="{00000000-0005-0000-0000-000006020000}"/>
    <cellStyle name="style1411542384030" xfId="517" xr:uid="{00000000-0005-0000-0000-000007020000}"/>
    <cellStyle name="style1411542384052" xfId="518" xr:uid="{00000000-0005-0000-0000-000008020000}"/>
    <cellStyle name="style1411542384115" xfId="519" xr:uid="{00000000-0005-0000-0000-000009020000}"/>
    <cellStyle name="style1411542384148" xfId="520" xr:uid="{00000000-0005-0000-0000-00000A020000}"/>
    <cellStyle name="style1411542384169" xfId="521" xr:uid="{00000000-0005-0000-0000-00000B020000}"/>
    <cellStyle name="style1411542384188" xfId="522" xr:uid="{00000000-0005-0000-0000-00000C020000}"/>
    <cellStyle name="style1411542384208" xfId="523" xr:uid="{00000000-0005-0000-0000-00000D020000}"/>
    <cellStyle name="style1411542384227" xfId="524" xr:uid="{00000000-0005-0000-0000-00000E020000}"/>
    <cellStyle name="style1411542384246" xfId="525" xr:uid="{00000000-0005-0000-0000-00000F020000}"/>
    <cellStyle name="style1411542384273" xfId="526" xr:uid="{00000000-0005-0000-0000-000010020000}"/>
    <cellStyle name="style1411542384293" xfId="527" xr:uid="{00000000-0005-0000-0000-000011020000}"/>
  </cellStyles>
  <dxfs count="0"/>
  <tableStyles count="0" defaultTableStyle="TableStyleMedium2" defaultPivotStyle="PivotStyleMedium9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F40"/>
  <sheetViews>
    <sheetView tabSelected="1" zoomScale="93" zoomScaleNormal="93" zoomScaleSheetLayoutView="100" workbookViewId="0">
      <pane xSplit="2" ySplit="5" topLeftCell="C24" activePane="bottomRight" state="frozen"/>
      <selection pane="topRight" activeCell="C1" sqref="C1"/>
      <selection pane="bottomLeft" activeCell="A6" sqref="A6"/>
      <selection pane="bottomRight" activeCell="A40" sqref="A40"/>
    </sheetView>
  </sheetViews>
  <sheetFormatPr defaultColWidth="8.85546875" defaultRowHeight="15.75"/>
  <cols>
    <col min="1" max="1" width="8.28515625" style="22" customWidth="1"/>
    <col min="2" max="2" width="29.85546875" style="6" customWidth="1"/>
    <col min="3" max="3" width="15.140625" style="7" customWidth="1"/>
    <col min="4" max="25" width="9.140625" style="6" customWidth="1"/>
    <col min="26" max="26" width="12.42578125" style="6" customWidth="1"/>
    <col min="27" max="48" width="9.140625" style="6" customWidth="1"/>
    <col min="49" max="49" width="12.140625" style="6" customWidth="1"/>
    <col min="50" max="53" width="9.140625" style="6" customWidth="1"/>
    <col min="54" max="58" width="9.140625" style="6" hidden="1" customWidth="1"/>
    <col min="59" max="59" width="9.140625" style="6" customWidth="1"/>
    <col min="60" max="64" width="9.140625" style="6" hidden="1" customWidth="1"/>
    <col min="65" max="65" width="9.140625" style="6" customWidth="1"/>
    <col min="66" max="70" width="9.140625" style="6" hidden="1" customWidth="1"/>
    <col min="71" max="71" width="9.140625" style="6" customWidth="1"/>
    <col min="72" max="76" width="9.140625" style="6" hidden="1" customWidth="1"/>
    <col min="77" max="77" width="9.140625" style="6" customWidth="1"/>
    <col min="78" max="82" width="9.140625" style="6" hidden="1" customWidth="1"/>
    <col min="83" max="83" width="9.140625" style="7" customWidth="1"/>
    <col min="84" max="88" width="9.140625" style="7" hidden="1" customWidth="1"/>
    <col min="89" max="89" width="9.140625" style="7" customWidth="1"/>
    <col min="90" max="94" width="9.140625" style="7" hidden="1" customWidth="1"/>
    <col min="95" max="95" width="9.140625" style="7" customWidth="1"/>
    <col min="96" max="100" width="9.140625" style="7" hidden="1" customWidth="1"/>
    <col min="101" max="101" width="9.140625" style="7" customWidth="1"/>
    <col min="102" max="131" width="9.140625" style="6" customWidth="1"/>
    <col min="132" max="132" width="9.140625" style="6" hidden="1" customWidth="1"/>
    <col min="133" max="140" width="9.140625" style="6" customWidth="1"/>
    <col min="141" max="141" width="9.140625" style="6" hidden="1" customWidth="1"/>
    <col min="142" max="146" width="9.140625" style="6" customWidth="1"/>
    <col min="147" max="147" width="9.140625" style="6" hidden="1" customWidth="1"/>
    <col min="148" max="157" width="9.140625" style="6" customWidth="1"/>
    <col min="158" max="161" width="8.85546875" style="6"/>
    <col min="162" max="162" width="12.7109375" style="6" bestFit="1" customWidth="1"/>
    <col min="163" max="16384" width="8.85546875" style="6"/>
  </cols>
  <sheetData>
    <row r="1" spans="1:162">
      <c r="A1" s="22" t="s">
        <v>38</v>
      </c>
      <c r="B1" s="3" t="s">
        <v>50</v>
      </c>
    </row>
    <row r="2" spans="1:162">
      <c r="A2" s="4" t="s">
        <v>35</v>
      </c>
    </row>
    <row r="3" spans="1:162">
      <c r="A3" s="4"/>
    </row>
    <row r="4" spans="1:162">
      <c r="A4" s="4"/>
      <c r="C4" s="7" t="s">
        <v>41</v>
      </c>
    </row>
    <row r="5" spans="1:162">
      <c r="A5" s="23" t="s">
        <v>0</v>
      </c>
      <c r="B5" s="5" t="s">
        <v>1</v>
      </c>
      <c r="C5" s="7" t="s">
        <v>49</v>
      </c>
    </row>
    <row r="6" spans="1:162" s="10" customFormat="1" ht="31.5">
      <c r="A6" s="46" t="s">
        <v>23</v>
      </c>
      <c r="B6" s="47" t="s">
        <v>2</v>
      </c>
      <c r="C6" s="48">
        <f t="shared" ref="C6" si="0">SUM(C7:C10)</f>
        <v>77686.141359777612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F6" s="11"/>
    </row>
    <row r="7" spans="1:162">
      <c r="A7" s="49">
        <v>1.1000000000000001</v>
      </c>
      <c r="B7" s="50" t="s">
        <v>43</v>
      </c>
      <c r="C7" s="51">
        <v>13134.966184005603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7"/>
      <c r="FD7" s="7"/>
      <c r="FE7" s="7"/>
    </row>
    <row r="8" spans="1:162">
      <c r="A8" s="49">
        <v>1.2</v>
      </c>
      <c r="B8" s="50" t="s">
        <v>44</v>
      </c>
      <c r="C8" s="51">
        <v>26382.459992373551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7"/>
      <c r="FD8" s="7"/>
      <c r="FE8" s="7"/>
    </row>
    <row r="9" spans="1:162">
      <c r="A9" s="49">
        <v>1.3</v>
      </c>
      <c r="B9" s="50" t="s">
        <v>45</v>
      </c>
      <c r="C9" s="51">
        <v>37589.742765111565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7"/>
      <c r="FD9" s="7"/>
      <c r="FE9" s="7"/>
    </row>
    <row r="10" spans="1:162">
      <c r="A10" s="49">
        <v>1.4</v>
      </c>
      <c r="B10" s="50" t="s">
        <v>46</v>
      </c>
      <c r="C10" s="51">
        <v>578.97241828687856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7"/>
      <c r="FD10" s="7"/>
      <c r="FE10" s="7"/>
    </row>
    <row r="11" spans="1:162">
      <c r="A11" s="49" t="s">
        <v>51</v>
      </c>
      <c r="B11" s="50" t="s">
        <v>3</v>
      </c>
      <c r="C11" s="51">
        <v>7270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7"/>
      <c r="FD11" s="7"/>
      <c r="FE11" s="7"/>
    </row>
    <row r="12" spans="1:162" s="11" customFormat="1">
      <c r="A12" s="52"/>
      <c r="B12" s="53" t="s">
        <v>25</v>
      </c>
      <c r="C12" s="54">
        <f t="shared" ref="C12" si="1">C6+C11</f>
        <v>84956.141359777612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0"/>
      <c r="FD12" s="10"/>
      <c r="FE12" s="10"/>
    </row>
    <row r="13" spans="1:162" s="7" customFormat="1">
      <c r="A13" s="55" t="s">
        <v>52</v>
      </c>
      <c r="B13" s="56" t="s">
        <v>4</v>
      </c>
      <c r="C13" s="57">
        <v>6197.9533126259585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F13" s="6"/>
    </row>
    <row r="14" spans="1:162" ht="39" customHeight="1">
      <c r="A14" s="49" t="s">
        <v>53</v>
      </c>
      <c r="B14" s="50" t="s">
        <v>5</v>
      </c>
      <c r="C14" s="51">
        <v>29390.994347606087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9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9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9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7"/>
      <c r="FD14" s="7"/>
      <c r="FE14" s="7"/>
    </row>
    <row r="15" spans="1:162">
      <c r="A15" s="49" t="s">
        <v>54</v>
      </c>
      <c r="B15" s="50" t="s">
        <v>6</v>
      </c>
      <c r="C15" s="51">
        <v>38252.828396223631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9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9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9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7"/>
      <c r="FD15" s="7"/>
      <c r="FE15" s="7"/>
    </row>
    <row r="16" spans="1:162" s="11" customFormat="1">
      <c r="A16" s="52"/>
      <c r="B16" s="53" t="s">
        <v>26</v>
      </c>
      <c r="C16" s="54">
        <f t="shared" ref="C16" si="2">+C13+C14+C15</f>
        <v>73841.776056455681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8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8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8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0"/>
      <c r="FD16" s="10"/>
      <c r="FE16" s="10"/>
    </row>
    <row r="17" spans="1:162" s="10" customFormat="1" ht="31.5">
      <c r="A17" s="46" t="s">
        <v>55</v>
      </c>
      <c r="B17" s="47" t="s">
        <v>7</v>
      </c>
      <c r="C17" s="48">
        <f t="shared" ref="C17" si="3">C18+C19</f>
        <v>43583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F17" s="11"/>
    </row>
    <row r="18" spans="1:162">
      <c r="A18" s="49">
        <v>6.1</v>
      </c>
      <c r="B18" s="50" t="s">
        <v>8</v>
      </c>
      <c r="C18" s="58">
        <v>41669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7"/>
      <c r="FD18" s="7"/>
      <c r="FE18" s="7"/>
    </row>
    <row r="19" spans="1:162">
      <c r="A19" s="49">
        <v>6.2</v>
      </c>
      <c r="B19" s="50" t="s">
        <v>9</v>
      </c>
      <c r="C19" s="58">
        <v>1914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7"/>
      <c r="FD19" s="7"/>
      <c r="FE19" s="7"/>
    </row>
    <row r="20" spans="1:162" s="10" customFormat="1" ht="45" customHeight="1">
      <c r="A20" s="46" t="s">
        <v>56</v>
      </c>
      <c r="B20" s="59" t="s">
        <v>10</v>
      </c>
      <c r="C20" s="48">
        <f t="shared" ref="C20" si="4">SUM(C21:C27)</f>
        <v>46080.246187098426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F20" s="11"/>
    </row>
    <row r="21" spans="1:162">
      <c r="A21" s="49">
        <v>7.1</v>
      </c>
      <c r="B21" s="50" t="s">
        <v>11</v>
      </c>
      <c r="C21" s="51">
        <v>0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7"/>
      <c r="FD21" s="7"/>
      <c r="FE21" s="7"/>
    </row>
    <row r="22" spans="1:162">
      <c r="A22" s="49">
        <v>7.2</v>
      </c>
      <c r="B22" s="50" t="s">
        <v>12</v>
      </c>
      <c r="C22" s="51">
        <v>21217.370710856387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7"/>
      <c r="FD22" s="7"/>
      <c r="FE22" s="7"/>
    </row>
    <row r="23" spans="1:162">
      <c r="A23" s="49">
        <v>7.3</v>
      </c>
      <c r="B23" s="50" t="s">
        <v>13</v>
      </c>
      <c r="C23" s="51">
        <v>0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7"/>
      <c r="FD23" s="7"/>
      <c r="FE23" s="7"/>
    </row>
    <row r="24" spans="1:162">
      <c r="A24" s="49">
        <v>7.4</v>
      </c>
      <c r="B24" s="50" t="s">
        <v>14</v>
      </c>
      <c r="C24" s="51">
        <v>6412.6141919173579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7"/>
      <c r="FD24" s="7"/>
      <c r="FE24" s="7"/>
    </row>
    <row r="25" spans="1:162" ht="31.5">
      <c r="A25" s="49">
        <v>7.5</v>
      </c>
      <c r="B25" s="50" t="s">
        <v>15</v>
      </c>
      <c r="C25" s="51">
        <v>4807.6103141803815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7"/>
      <c r="FD25" s="7"/>
      <c r="FE25" s="7"/>
    </row>
    <row r="26" spans="1:162">
      <c r="A26" s="49">
        <v>7.6</v>
      </c>
      <c r="B26" s="50" t="s">
        <v>16</v>
      </c>
      <c r="C26" s="51">
        <v>0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7"/>
      <c r="FD26" s="7"/>
      <c r="FE26" s="7"/>
    </row>
    <row r="27" spans="1:162" ht="31.5">
      <c r="A27" s="49">
        <v>7.7</v>
      </c>
      <c r="B27" s="50" t="s">
        <v>17</v>
      </c>
      <c r="C27" s="51">
        <v>13642.650970144296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7"/>
      <c r="FD27" s="7"/>
      <c r="FE27" s="7"/>
    </row>
    <row r="28" spans="1:162">
      <c r="A28" s="49" t="s">
        <v>57</v>
      </c>
      <c r="B28" s="50" t="s">
        <v>18</v>
      </c>
      <c r="C28" s="51">
        <v>21234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7"/>
      <c r="FD28" s="7"/>
      <c r="FE28" s="7"/>
    </row>
    <row r="29" spans="1:162" ht="47.25">
      <c r="A29" s="49" t="s">
        <v>58</v>
      </c>
      <c r="B29" s="50" t="s">
        <v>19</v>
      </c>
      <c r="C29" s="51">
        <v>46143.699739774936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7"/>
      <c r="FD29" s="7"/>
      <c r="FE29" s="7"/>
    </row>
    <row r="30" spans="1:162">
      <c r="A30" s="49" t="s">
        <v>59</v>
      </c>
      <c r="B30" s="50" t="s">
        <v>39</v>
      </c>
      <c r="C30" s="51">
        <v>131908.51882628968</v>
      </c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7"/>
      <c r="FD30" s="7"/>
      <c r="FE30" s="7"/>
    </row>
    <row r="31" spans="1:162">
      <c r="A31" s="49" t="s">
        <v>60</v>
      </c>
      <c r="B31" s="50" t="s">
        <v>20</v>
      </c>
      <c r="C31" s="51">
        <v>142627.38801209224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/>
      <c r="EO31" s="12"/>
      <c r="EP31" s="12"/>
      <c r="EQ31" s="12"/>
      <c r="ER31" s="12"/>
      <c r="ES31" s="12"/>
      <c r="ET31" s="12"/>
      <c r="EU31" s="12"/>
      <c r="EV31" s="12"/>
      <c r="EW31" s="12"/>
      <c r="EX31" s="12"/>
      <c r="EY31" s="12"/>
      <c r="EZ31" s="12"/>
      <c r="FA31" s="12"/>
      <c r="FB31" s="12"/>
      <c r="FC31" s="7"/>
      <c r="FD31" s="7"/>
      <c r="FE31" s="7"/>
    </row>
    <row r="32" spans="1:162" s="11" customFormat="1">
      <c r="A32" s="52"/>
      <c r="B32" s="53" t="s">
        <v>27</v>
      </c>
      <c r="C32" s="54">
        <f t="shared" ref="C32" si="5">C17+C20+C28+C29+C30+C31</f>
        <v>431576.85276525526</v>
      </c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0"/>
      <c r="FD32" s="10"/>
      <c r="FE32" s="10"/>
    </row>
    <row r="33" spans="1:162" s="10" customFormat="1">
      <c r="A33" s="46" t="s">
        <v>24</v>
      </c>
      <c r="B33" s="60" t="s">
        <v>28</v>
      </c>
      <c r="C33" s="48">
        <f t="shared" ref="C33" si="6">C6+C11+C13+C14+C15+C17+C20+C28+C29+C30+C31</f>
        <v>590374.77018148859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F33" s="11"/>
    </row>
    <row r="34" spans="1:162">
      <c r="A34" s="61" t="s">
        <v>30</v>
      </c>
      <c r="B34" s="62" t="s">
        <v>22</v>
      </c>
      <c r="C34" s="51">
        <v>75446.645741267508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  <c r="EV34" s="12"/>
      <c r="EW34" s="12"/>
      <c r="EX34" s="12"/>
      <c r="EY34" s="12"/>
      <c r="EZ34" s="12"/>
      <c r="FA34" s="12"/>
    </row>
    <row r="35" spans="1:162">
      <c r="A35" s="63">
        <v>14</v>
      </c>
      <c r="B35" s="62" t="s">
        <v>21</v>
      </c>
      <c r="C35" s="51">
        <v>9352.0000000000018</v>
      </c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  <c r="DY35" s="12"/>
      <c r="DZ35" s="12"/>
      <c r="EA35" s="12"/>
      <c r="EB35" s="12"/>
      <c r="EC35" s="12"/>
      <c r="ED35" s="12"/>
      <c r="EE35" s="12"/>
      <c r="EF35" s="12"/>
      <c r="EG35" s="12"/>
      <c r="EH35" s="12"/>
      <c r="EI35" s="12"/>
      <c r="EJ35" s="12"/>
      <c r="EK35" s="12"/>
      <c r="EL35" s="12"/>
      <c r="EM35" s="12"/>
      <c r="EN35" s="12"/>
      <c r="EO35" s="12"/>
      <c r="EP35" s="12"/>
      <c r="EQ35" s="12"/>
      <c r="ER35" s="12"/>
      <c r="ES35" s="12"/>
      <c r="ET35" s="12"/>
      <c r="EU35" s="12"/>
      <c r="EV35" s="12"/>
      <c r="EW35" s="12"/>
      <c r="EX35" s="12"/>
      <c r="EY35" s="12"/>
      <c r="EZ35" s="12"/>
      <c r="FA35" s="12"/>
    </row>
    <row r="36" spans="1:162" s="11" customFormat="1">
      <c r="A36" s="64" t="s">
        <v>32</v>
      </c>
      <c r="B36" s="65" t="s">
        <v>40</v>
      </c>
      <c r="C36" s="54">
        <f t="shared" ref="C36" si="7">C33+C34-C35</f>
        <v>656469.41592275607</v>
      </c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</row>
    <row r="37" spans="1:162">
      <c r="A37" s="61" t="s">
        <v>33</v>
      </c>
      <c r="B37" s="62" t="s">
        <v>29</v>
      </c>
      <c r="C37" s="66">
        <v>3000</v>
      </c>
    </row>
    <row r="38" spans="1:162" s="11" customFormat="1">
      <c r="A38" s="64" t="s">
        <v>34</v>
      </c>
      <c r="B38" s="65" t="s">
        <v>42</v>
      </c>
      <c r="C38" s="54">
        <f t="shared" ref="C38" si="8">C36/C37*1000</f>
        <v>218823.13864091871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X38" s="13"/>
      <c r="AY38" s="13"/>
      <c r="AZ38" s="13"/>
      <c r="BA38" s="13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</row>
    <row r="40" spans="1:162">
      <c r="A40" s="68" t="s">
        <v>71</v>
      </c>
      <c r="C40" s="9"/>
    </row>
  </sheetData>
  <sheetProtection formatColumns="0" formatRows="0"/>
  <pageMargins left="0.70866141732283472" right="0.70866141732283472" top="0.74803149606299213" bottom="0.74803149606299213" header="0.31496062992125984" footer="0.31496062992125984"/>
  <pageSetup paperSize="9" scale="10" orientation="portrait" r:id="rId1"/>
  <colBreaks count="6" manualBreakCount="6">
    <brk id="9" max="1048575" man="1"/>
    <brk id="25" max="1048575" man="1"/>
    <brk id="89" max="95" man="1"/>
    <brk id="125" max="1048575" man="1"/>
    <brk id="149" max="1048575" man="1"/>
    <brk id="157" max="9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F41"/>
  <sheetViews>
    <sheetView zoomScale="106" zoomScaleNormal="106" zoomScaleSheetLayoutView="100" workbookViewId="0">
      <pane xSplit="2" ySplit="5" topLeftCell="C24" activePane="bottomRight" state="frozen"/>
      <selection activeCell="F38" sqref="F38"/>
      <selection pane="topRight" activeCell="F38" sqref="F38"/>
      <selection pane="bottomLeft" activeCell="F38" sqref="F38"/>
      <selection pane="bottomRight" activeCell="A40" sqref="A40"/>
    </sheetView>
  </sheetViews>
  <sheetFormatPr defaultColWidth="8.85546875" defaultRowHeight="15"/>
  <cols>
    <col min="1" max="1" width="11" style="24" customWidth="1"/>
    <col min="2" max="2" width="31.85546875" style="2" customWidth="1"/>
    <col min="3" max="3" width="14.85546875" style="1" customWidth="1"/>
    <col min="4" max="25" width="9.140625" style="2" customWidth="1"/>
    <col min="26" max="26" width="12.42578125" style="2" customWidth="1"/>
    <col min="27" max="48" width="9.140625" style="2" customWidth="1"/>
    <col min="49" max="49" width="12.140625" style="2" customWidth="1"/>
    <col min="50" max="53" width="9.140625" style="2" customWidth="1"/>
    <col min="54" max="58" width="9.140625" style="2" hidden="1" customWidth="1"/>
    <col min="59" max="59" width="9.140625" style="2" customWidth="1"/>
    <col min="60" max="64" width="9.140625" style="2" hidden="1" customWidth="1"/>
    <col min="65" max="65" width="9.140625" style="2" customWidth="1"/>
    <col min="66" max="70" width="9.140625" style="2" hidden="1" customWidth="1"/>
    <col min="71" max="71" width="9.140625" style="2" customWidth="1"/>
    <col min="72" max="76" width="9.140625" style="2" hidden="1" customWidth="1"/>
    <col min="77" max="77" width="9.140625" style="2" customWidth="1"/>
    <col min="78" max="82" width="9.140625" style="2" hidden="1" customWidth="1"/>
    <col min="83" max="83" width="9.140625" style="1" customWidth="1"/>
    <col min="84" max="88" width="9.140625" style="1" hidden="1" customWidth="1"/>
    <col min="89" max="89" width="9.140625" style="1" customWidth="1"/>
    <col min="90" max="94" width="9.140625" style="1" hidden="1" customWidth="1"/>
    <col min="95" max="95" width="9.140625" style="1" customWidth="1"/>
    <col min="96" max="100" width="9.140625" style="1" hidden="1" customWidth="1"/>
    <col min="101" max="101" width="9.140625" style="1" customWidth="1"/>
    <col min="102" max="131" width="9.140625" style="2" customWidth="1"/>
    <col min="132" max="132" width="9.140625" style="2" hidden="1" customWidth="1"/>
    <col min="133" max="140" width="9.140625" style="2" customWidth="1"/>
    <col min="141" max="141" width="9.140625" style="2" hidden="1" customWidth="1"/>
    <col min="142" max="146" width="9.140625" style="2" customWidth="1"/>
    <col min="147" max="147" width="9.140625" style="2" hidden="1" customWidth="1"/>
    <col min="148" max="157" width="9.140625" style="2" customWidth="1"/>
    <col min="158" max="161" width="8.85546875" style="2"/>
    <col min="162" max="162" width="12.7109375" style="2" bestFit="1" customWidth="1"/>
    <col min="163" max="16384" width="8.85546875" style="2"/>
  </cols>
  <sheetData>
    <row r="1" spans="1:162" ht="15.75">
      <c r="A1" s="24" t="s">
        <v>38</v>
      </c>
      <c r="B1" s="3" t="s">
        <v>50</v>
      </c>
    </row>
    <row r="2" spans="1:162" ht="15.75">
      <c r="A2" s="4" t="s">
        <v>36</v>
      </c>
    </row>
    <row r="3" spans="1:162" ht="15.75">
      <c r="A3" s="4"/>
    </row>
    <row r="4" spans="1:162" ht="15.75">
      <c r="A4" s="4"/>
      <c r="C4" s="1" t="s">
        <v>41</v>
      </c>
    </row>
    <row r="5" spans="1:162" ht="15.75">
      <c r="A5" s="23" t="s">
        <v>0</v>
      </c>
      <c r="B5" s="5" t="s">
        <v>1</v>
      </c>
      <c r="C5" s="1" t="s">
        <v>49</v>
      </c>
    </row>
    <row r="6" spans="1:162" s="16" customFormat="1" ht="15.75">
      <c r="A6" s="26" t="s">
        <v>23</v>
      </c>
      <c r="B6" s="27" t="s">
        <v>2</v>
      </c>
      <c r="C6" s="28">
        <f>SUM(C7:C10)</f>
        <v>76200.628006169951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F6" s="17"/>
    </row>
    <row r="7" spans="1:162" s="20" customFormat="1" ht="15.75">
      <c r="A7" s="29">
        <v>1.1000000000000001</v>
      </c>
      <c r="B7" s="30" t="s">
        <v>43</v>
      </c>
      <c r="C7" s="31">
        <v>12450.751324761817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9"/>
      <c r="FD7" s="19"/>
      <c r="FE7" s="19"/>
    </row>
    <row r="8" spans="1:162" s="20" customFormat="1" ht="15.75">
      <c r="A8" s="29">
        <v>1.2</v>
      </c>
      <c r="B8" s="30" t="s">
        <v>44</v>
      </c>
      <c r="C8" s="31">
        <v>26029.593644030683</v>
      </c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9"/>
      <c r="FD8" s="19"/>
      <c r="FE8" s="19"/>
    </row>
    <row r="9" spans="1:162" s="20" customFormat="1" ht="15.75">
      <c r="A9" s="29">
        <v>1.3</v>
      </c>
      <c r="B9" s="30" t="s">
        <v>45</v>
      </c>
      <c r="C9" s="31">
        <v>37180.445841407447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18"/>
      <c r="EU9" s="18"/>
      <c r="EV9" s="18"/>
      <c r="EW9" s="18"/>
      <c r="EX9" s="18"/>
      <c r="EY9" s="18"/>
      <c r="EZ9" s="18"/>
      <c r="FA9" s="18"/>
      <c r="FB9" s="18"/>
      <c r="FC9" s="19"/>
      <c r="FD9" s="19"/>
      <c r="FE9" s="19"/>
    </row>
    <row r="10" spans="1:162" s="20" customFormat="1" ht="15.75">
      <c r="A10" s="29">
        <v>1.4</v>
      </c>
      <c r="B10" s="30" t="s">
        <v>46</v>
      </c>
      <c r="C10" s="31">
        <v>539.83719597000652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9"/>
      <c r="FD10" s="19"/>
      <c r="FE10" s="19"/>
    </row>
    <row r="11" spans="1:162" s="20" customFormat="1" ht="15.75">
      <c r="A11" s="29" t="s">
        <v>61</v>
      </c>
      <c r="B11" s="30" t="s">
        <v>3</v>
      </c>
      <c r="C11" s="31">
        <v>6132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  <c r="EA11" s="18"/>
      <c r="EB11" s="18"/>
      <c r="EC11" s="18"/>
      <c r="ED11" s="18"/>
      <c r="EE11" s="18"/>
      <c r="EF11" s="18"/>
      <c r="EG11" s="18"/>
      <c r="EH11" s="18"/>
      <c r="EI11" s="18"/>
      <c r="EJ11" s="18"/>
      <c r="EK11" s="18"/>
      <c r="EL11" s="18"/>
      <c r="EM11" s="18"/>
      <c r="EN11" s="18"/>
      <c r="EO11" s="18"/>
      <c r="EP11" s="18"/>
      <c r="EQ11" s="18"/>
      <c r="ER11" s="18"/>
      <c r="ES11" s="18"/>
      <c r="ET11" s="18"/>
      <c r="EU11" s="18"/>
      <c r="EV11" s="18"/>
      <c r="EW11" s="18"/>
      <c r="EX11" s="18"/>
      <c r="EY11" s="18"/>
      <c r="EZ11" s="18"/>
      <c r="FA11" s="18"/>
      <c r="FB11" s="18"/>
      <c r="FC11" s="19"/>
      <c r="FD11" s="19"/>
      <c r="FE11" s="19"/>
    </row>
    <row r="12" spans="1:162" s="17" customFormat="1" ht="15.75">
      <c r="A12" s="32"/>
      <c r="B12" s="33" t="s">
        <v>25</v>
      </c>
      <c r="C12" s="34">
        <f t="shared" ref="C12" si="0">C6+C11</f>
        <v>82332.628006169951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/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1"/>
      <c r="FC12" s="16"/>
      <c r="FD12" s="16"/>
      <c r="FE12" s="16"/>
    </row>
    <row r="13" spans="1:162" s="19" customFormat="1" ht="15.75">
      <c r="A13" s="35" t="s">
        <v>62</v>
      </c>
      <c r="B13" s="36" t="s">
        <v>4</v>
      </c>
      <c r="C13" s="37">
        <v>-404.76036845536782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F13" s="20"/>
    </row>
    <row r="14" spans="1:162" s="20" customFormat="1" ht="30">
      <c r="A14" s="29" t="s">
        <v>63</v>
      </c>
      <c r="B14" s="30" t="s">
        <v>5</v>
      </c>
      <c r="C14" s="38">
        <v>19537.894580135948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4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4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4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9"/>
      <c r="FD14" s="19"/>
      <c r="FE14" s="19"/>
    </row>
    <row r="15" spans="1:162" s="20" customFormat="1" ht="15.75">
      <c r="A15" s="29" t="s">
        <v>64</v>
      </c>
      <c r="B15" s="30" t="s">
        <v>6</v>
      </c>
      <c r="C15" s="38">
        <v>34731.587502522205</v>
      </c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4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4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4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9"/>
      <c r="FD15" s="19"/>
      <c r="FE15" s="19"/>
    </row>
    <row r="16" spans="1:162" s="17" customFormat="1" ht="15.75">
      <c r="A16" s="32"/>
      <c r="B16" s="33" t="s">
        <v>26</v>
      </c>
      <c r="C16" s="34">
        <f t="shared" ref="C16" si="1">+C13+C14+C15</f>
        <v>53864.72171420278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15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21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1"/>
      <c r="DK16" s="21"/>
      <c r="DL16" s="21"/>
      <c r="DM16" s="21"/>
      <c r="DN16" s="21"/>
      <c r="DO16" s="15"/>
      <c r="DP16" s="21"/>
      <c r="DQ16" s="21"/>
      <c r="DR16" s="21"/>
      <c r="DS16" s="21"/>
      <c r="DT16" s="21"/>
      <c r="DU16" s="21"/>
      <c r="DV16" s="21"/>
      <c r="DW16" s="21"/>
      <c r="DX16" s="21"/>
      <c r="DY16" s="21"/>
      <c r="DZ16" s="21"/>
      <c r="EA16" s="21"/>
      <c r="EB16" s="21"/>
      <c r="EC16" s="21"/>
      <c r="ED16" s="21"/>
      <c r="EE16" s="21"/>
      <c r="EF16" s="21"/>
      <c r="EG16" s="21"/>
      <c r="EH16" s="21"/>
      <c r="EI16" s="21"/>
      <c r="EJ16" s="21"/>
      <c r="EK16" s="21"/>
      <c r="EL16" s="21"/>
      <c r="EM16" s="15"/>
      <c r="EN16" s="21"/>
      <c r="EO16" s="21"/>
      <c r="EP16" s="21"/>
      <c r="EQ16" s="21"/>
      <c r="ER16" s="21"/>
      <c r="ES16" s="21"/>
      <c r="ET16" s="21"/>
      <c r="EU16" s="21"/>
      <c r="EV16" s="21"/>
      <c r="EW16" s="21"/>
      <c r="EX16" s="21"/>
      <c r="EY16" s="21"/>
      <c r="EZ16" s="21"/>
      <c r="FA16" s="21"/>
      <c r="FB16" s="21"/>
      <c r="FC16" s="16"/>
      <c r="FD16" s="16"/>
      <c r="FE16" s="16"/>
    </row>
    <row r="17" spans="1:162" s="16" customFormat="1" ht="30">
      <c r="A17" s="26" t="s">
        <v>65</v>
      </c>
      <c r="B17" s="27" t="s">
        <v>7</v>
      </c>
      <c r="C17" s="39">
        <f t="shared" ref="C17" si="2">C18+C19</f>
        <v>34017.111033300149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F17" s="17"/>
    </row>
    <row r="18" spans="1:162" s="20" customFormat="1" ht="15.75">
      <c r="A18" s="29">
        <v>6.1</v>
      </c>
      <c r="B18" s="30" t="s">
        <v>8</v>
      </c>
      <c r="C18" s="38">
        <v>33499.876688970427</v>
      </c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9"/>
      <c r="FD18" s="19"/>
      <c r="FE18" s="19"/>
    </row>
    <row r="19" spans="1:162" s="20" customFormat="1" ht="15.75">
      <c r="A19" s="29">
        <v>6.2</v>
      </c>
      <c r="B19" s="30" t="s">
        <v>9</v>
      </c>
      <c r="C19" s="38">
        <v>517.23434432972454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9"/>
      <c r="FD19" s="19"/>
      <c r="FE19" s="19"/>
    </row>
    <row r="20" spans="1:162" s="16" customFormat="1" ht="45">
      <c r="A20" s="40" t="s">
        <v>66</v>
      </c>
      <c r="B20" s="41" t="s">
        <v>10</v>
      </c>
      <c r="C20" s="39">
        <f>SUM(C21:C27)</f>
        <v>27274.79916654855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F20" s="17"/>
    </row>
    <row r="21" spans="1:162" s="20" customFormat="1" ht="15.75">
      <c r="A21" s="29">
        <v>7.1</v>
      </c>
      <c r="B21" s="30" t="s">
        <v>11</v>
      </c>
      <c r="C21" s="38">
        <v>0</v>
      </c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9"/>
      <c r="FD21" s="19"/>
      <c r="FE21" s="19"/>
    </row>
    <row r="22" spans="1:162" s="20" customFormat="1" ht="15.75">
      <c r="A22" s="29">
        <v>7.2</v>
      </c>
      <c r="B22" s="30" t="s">
        <v>12</v>
      </c>
      <c r="C22" s="38">
        <v>11955.508596657623</v>
      </c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/>
      <c r="EF22" s="18"/>
      <c r="EG22" s="18"/>
      <c r="EH22" s="18"/>
      <c r="EI22" s="18"/>
      <c r="EJ22" s="18"/>
      <c r="EK22" s="18"/>
      <c r="EL22" s="18"/>
      <c r="EM22" s="18"/>
      <c r="EN22" s="18"/>
      <c r="EO22" s="18"/>
      <c r="EP22" s="18"/>
      <c r="EQ22" s="18"/>
      <c r="ER22" s="18"/>
      <c r="ES22" s="18"/>
      <c r="ET22" s="18"/>
      <c r="EU22" s="18"/>
      <c r="EV22" s="18"/>
      <c r="EW22" s="18"/>
      <c r="EX22" s="18"/>
      <c r="EY22" s="18"/>
      <c r="EZ22" s="18"/>
      <c r="FA22" s="18"/>
      <c r="FB22" s="18"/>
      <c r="FC22" s="19"/>
      <c r="FD22" s="19"/>
      <c r="FE22" s="19"/>
    </row>
    <row r="23" spans="1:162" s="20" customFormat="1" ht="15.75">
      <c r="A23" s="29">
        <v>7.3</v>
      </c>
      <c r="B23" s="30" t="s">
        <v>13</v>
      </c>
      <c r="C23" s="38">
        <v>0</v>
      </c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8"/>
      <c r="DN23" s="18"/>
      <c r="DO23" s="18"/>
      <c r="DP23" s="18"/>
      <c r="DQ23" s="18"/>
      <c r="DR23" s="18"/>
      <c r="DS23" s="18"/>
      <c r="DT23" s="18"/>
      <c r="DU23" s="18"/>
      <c r="DV23" s="18"/>
      <c r="DW23" s="18"/>
      <c r="DX23" s="18"/>
      <c r="DY23" s="18"/>
      <c r="DZ23" s="18"/>
      <c r="EA23" s="18"/>
      <c r="EB23" s="18"/>
      <c r="EC23" s="18"/>
      <c r="ED23" s="18"/>
      <c r="EE23" s="18"/>
      <c r="EF23" s="18"/>
      <c r="EG23" s="18"/>
      <c r="EH23" s="18"/>
      <c r="EI23" s="18"/>
      <c r="EJ23" s="18"/>
      <c r="EK23" s="18"/>
      <c r="EL23" s="18"/>
      <c r="EM23" s="18"/>
      <c r="EN23" s="18"/>
      <c r="EO23" s="18"/>
      <c r="EP23" s="18"/>
      <c r="EQ23" s="18"/>
      <c r="ER23" s="18"/>
      <c r="ES23" s="18"/>
      <c r="ET23" s="18"/>
      <c r="EU23" s="18"/>
      <c r="EV23" s="18"/>
      <c r="EW23" s="18"/>
      <c r="EX23" s="18"/>
      <c r="EY23" s="18"/>
      <c r="EZ23" s="18"/>
      <c r="FA23" s="18"/>
      <c r="FB23" s="18"/>
      <c r="FC23" s="19"/>
      <c r="FD23" s="19"/>
      <c r="FE23" s="19"/>
    </row>
    <row r="24" spans="1:162" s="20" customFormat="1" ht="15.75">
      <c r="A24" s="29">
        <v>7.4</v>
      </c>
      <c r="B24" s="30" t="s">
        <v>14</v>
      </c>
      <c r="C24" s="38">
        <v>2028.5553637476951</v>
      </c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  <c r="DS24" s="18"/>
      <c r="DT24" s="18"/>
      <c r="DU24" s="18"/>
      <c r="DV24" s="18"/>
      <c r="DW24" s="18"/>
      <c r="DX24" s="18"/>
      <c r="DY24" s="18"/>
      <c r="DZ24" s="18"/>
      <c r="EA24" s="18"/>
      <c r="EB24" s="18"/>
      <c r="EC24" s="18"/>
      <c r="ED24" s="18"/>
      <c r="EE24" s="18"/>
      <c r="EF24" s="18"/>
      <c r="EG24" s="18"/>
      <c r="EH24" s="18"/>
      <c r="EI24" s="18"/>
      <c r="EJ24" s="18"/>
      <c r="EK24" s="18"/>
      <c r="EL24" s="18"/>
      <c r="EM24" s="18"/>
      <c r="EN24" s="18"/>
      <c r="EO24" s="18"/>
      <c r="EP24" s="18"/>
      <c r="EQ24" s="18"/>
      <c r="ER24" s="18"/>
      <c r="ES24" s="18"/>
      <c r="ET24" s="18"/>
      <c r="EU24" s="18"/>
      <c r="EV24" s="18"/>
      <c r="EW24" s="18"/>
      <c r="EX24" s="18"/>
      <c r="EY24" s="18"/>
      <c r="EZ24" s="18"/>
      <c r="FA24" s="18"/>
      <c r="FB24" s="18"/>
      <c r="FC24" s="19"/>
      <c r="FD24" s="19"/>
      <c r="FE24" s="19"/>
    </row>
    <row r="25" spans="1:162" s="20" customFormat="1" ht="15.75">
      <c r="A25" s="29">
        <v>7.5</v>
      </c>
      <c r="B25" s="30" t="s">
        <v>15</v>
      </c>
      <c r="C25" s="38">
        <v>4048.115008971417</v>
      </c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8"/>
      <c r="DN25" s="18"/>
      <c r="DO25" s="18"/>
      <c r="DP25" s="18"/>
      <c r="DQ25" s="18"/>
      <c r="DR25" s="18"/>
      <c r="DS25" s="18"/>
      <c r="DT25" s="18"/>
      <c r="DU25" s="18"/>
      <c r="DV25" s="18"/>
      <c r="DW25" s="18"/>
      <c r="DX25" s="18"/>
      <c r="DY25" s="18"/>
      <c r="DZ25" s="18"/>
      <c r="EA25" s="18"/>
      <c r="EB25" s="18"/>
      <c r="EC25" s="18"/>
      <c r="ED25" s="18"/>
      <c r="EE25" s="18"/>
      <c r="EF25" s="18"/>
      <c r="EG25" s="18"/>
      <c r="EH25" s="18"/>
      <c r="EI25" s="18"/>
      <c r="EJ25" s="18"/>
      <c r="EK25" s="18"/>
      <c r="EL25" s="18"/>
      <c r="EM25" s="18"/>
      <c r="EN25" s="18"/>
      <c r="EO25" s="18"/>
      <c r="EP25" s="18"/>
      <c r="EQ25" s="18"/>
      <c r="ER25" s="18"/>
      <c r="ES25" s="18"/>
      <c r="ET25" s="18"/>
      <c r="EU25" s="18"/>
      <c r="EV25" s="18"/>
      <c r="EW25" s="18"/>
      <c r="EX25" s="18"/>
      <c r="EY25" s="18"/>
      <c r="EZ25" s="18"/>
      <c r="FA25" s="18"/>
      <c r="FB25" s="18"/>
      <c r="FC25" s="19"/>
      <c r="FD25" s="19"/>
      <c r="FE25" s="19"/>
    </row>
    <row r="26" spans="1:162" s="20" customFormat="1" ht="15.75">
      <c r="A26" s="29">
        <v>7.6</v>
      </c>
      <c r="B26" s="30" t="s">
        <v>16</v>
      </c>
      <c r="C26" s="38">
        <v>0</v>
      </c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18"/>
      <c r="DI26" s="18"/>
      <c r="DJ26" s="18"/>
      <c r="DK26" s="18"/>
      <c r="DL26" s="18"/>
      <c r="DM26" s="18"/>
      <c r="DN26" s="18"/>
      <c r="DO26" s="18"/>
      <c r="DP26" s="18"/>
      <c r="DQ26" s="18"/>
      <c r="DR26" s="18"/>
      <c r="DS26" s="18"/>
      <c r="DT26" s="18"/>
      <c r="DU26" s="18"/>
      <c r="DV26" s="18"/>
      <c r="DW26" s="18"/>
      <c r="DX26" s="18"/>
      <c r="DY26" s="18"/>
      <c r="DZ26" s="18"/>
      <c r="EA26" s="18"/>
      <c r="EB26" s="18"/>
      <c r="EC26" s="18"/>
      <c r="ED26" s="18"/>
      <c r="EE26" s="18"/>
      <c r="EF26" s="18"/>
      <c r="EG26" s="18"/>
      <c r="EH26" s="18"/>
      <c r="EI26" s="18"/>
      <c r="EJ26" s="18"/>
      <c r="EK26" s="18"/>
      <c r="EL26" s="18"/>
      <c r="EM26" s="18"/>
      <c r="EN26" s="18"/>
      <c r="EO26" s="18"/>
      <c r="EP26" s="18"/>
      <c r="EQ26" s="18"/>
      <c r="ER26" s="18"/>
      <c r="ES26" s="18"/>
      <c r="ET26" s="18"/>
      <c r="EU26" s="18"/>
      <c r="EV26" s="18"/>
      <c r="EW26" s="18"/>
      <c r="EX26" s="18"/>
      <c r="EY26" s="18"/>
      <c r="EZ26" s="18"/>
      <c r="FA26" s="18"/>
      <c r="FB26" s="18"/>
      <c r="FC26" s="19"/>
      <c r="FD26" s="19"/>
      <c r="FE26" s="19"/>
    </row>
    <row r="27" spans="1:162" s="20" customFormat="1" ht="30">
      <c r="A27" s="29">
        <v>7.7</v>
      </c>
      <c r="B27" s="30" t="s">
        <v>17</v>
      </c>
      <c r="C27" s="38">
        <v>9242.6201971718147</v>
      </c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8"/>
      <c r="CY27" s="18"/>
      <c r="CZ27" s="18"/>
      <c r="DA27" s="18"/>
      <c r="DB27" s="18"/>
      <c r="DC27" s="18"/>
      <c r="DD27" s="18"/>
      <c r="DE27" s="18"/>
      <c r="DF27" s="18"/>
      <c r="DG27" s="18"/>
      <c r="DH27" s="18"/>
      <c r="DI27" s="18"/>
      <c r="DJ27" s="18"/>
      <c r="DK27" s="18"/>
      <c r="DL27" s="18"/>
      <c r="DM27" s="18"/>
      <c r="DN27" s="18"/>
      <c r="DO27" s="18"/>
      <c r="DP27" s="18"/>
      <c r="DQ27" s="18"/>
      <c r="DR27" s="18"/>
      <c r="DS27" s="18"/>
      <c r="DT27" s="18"/>
      <c r="DU27" s="18"/>
      <c r="DV27" s="18"/>
      <c r="DW27" s="18"/>
      <c r="DX27" s="18"/>
      <c r="DY27" s="18"/>
      <c r="DZ27" s="18"/>
      <c r="EA27" s="18"/>
      <c r="EB27" s="18"/>
      <c r="EC27" s="18"/>
      <c r="ED27" s="18"/>
      <c r="EE27" s="18"/>
      <c r="EF27" s="18"/>
      <c r="EG27" s="18"/>
      <c r="EH27" s="18"/>
      <c r="EI27" s="18"/>
      <c r="EJ27" s="18"/>
      <c r="EK27" s="18"/>
      <c r="EL27" s="18"/>
      <c r="EM27" s="18"/>
      <c r="EN27" s="18"/>
      <c r="EO27" s="18"/>
      <c r="EP27" s="18"/>
      <c r="EQ27" s="18"/>
      <c r="ER27" s="18"/>
      <c r="ES27" s="18"/>
      <c r="ET27" s="18"/>
      <c r="EU27" s="18"/>
      <c r="EV27" s="18"/>
      <c r="EW27" s="18"/>
      <c r="EX27" s="18"/>
      <c r="EY27" s="18"/>
      <c r="EZ27" s="18"/>
      <c r="FA27" s="18"/>
      <c r="FB27" s="18"/>
      <c r="FC27" s="19"/>
      <c r="FD27" s="19"/>
      <c r="FE27" s="19"/>
    </row>
    <row r="28" spans="1:162" s="20" customFormat="1" ht="15.75">
      <c r="A28" s="29" t="s">
        <v>67</v>
      </c>
      <c r="B28" s="30" t="s">
        <v>18</v>
      </c>
      <c r="C28" s="38">
        <v>20731.81548077027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8"/>
      <c r="CY28" s="18"/>
      <c r="CZ28" s="18"/>
      <c r="DA28" s="18"/>
      <c r="DB28" s="18"/>
      <c r="DC28" s="18"/>
      <c r="DD28" s="18"/>
      <c r="DE28" s="18"/>
      <c r="DF28" s="18"/>
      <c r="DG28" s="18"/>
      <c r="DH28" s="18"/>
      <c r="DI28" s="18"/>
      <c r="DJ28" s="18"/>
      <c r="DK28" s="18"/>
      <c r="DL28" s="18"/>
      <c r="DM28" s="18"/>
      <c r="DN28" s="18"/>
      <c r="DO28" s="18"/>
      <c r="DP28" s="18"/>
      <c r="DQ28" s="18"/>
      <c r="DR28" s="18"/>
      <c r="DS28" s="18"/>
      <c r="DT28" s="18"/>
      <c r="DU28" s="18"/>
      <c r="DV28" s="18"/>
      <c r="DW28" s="18"/>
      <c r="DX28" s="18"/>
      <c r="DY28" s="18"/>
      <c r="DZ28" s="18"/>
      <c r="EA28" s="18"/>
      <c r="EB28" s="18"/>
      <c r="EC28" s="18"/>
      <c r="ED28" s="18"/>
      <c r="EE28" s="18"/>
      <c r="EF28" s="18"/>
      <c r="EG28" s="18"/>
      <c r="EH28" s="18"/>
      <c r="EI28" s="18"/>
      <c r="EJ28" s="18"/>
      <c r="EK28" s="18"/>
      <c r="EL28" s="18"/>
      <c r="EM28" s="18"/>
      <c r="EN28" s="18"/>
      <c r="EO28" s="18"/>
      <c r="EP28" s="18"/>
      <c r="EQ28" s="18"/>
      <c r="ER28" s="18"/>
      <c r="ES28" s="18"/>
      <c r="ET28" s="18"/>
      <c r="EU28" s="18"/>
      <c r="EV28" s="18"/>
      <c r="EW28" s="18"/>
      <c r="EX28" s="18"/>
      <c r="EY28" s="18"/>
      <c r="EZ28" s="18"/>
      <c r="FA28" s="18"/>
      <c r="FB28" s="18"/>
      <c r="FC28" s="19"/>
      <c r="FD28" s="19"/>
      <c r="FE28" s="19"/>
    </row>
    <row r="29" spans="1:162" s="20" customFormat="1" ht="30">
      <c r="A29" s="29" t="s">
        <v>68</v>
      </c>
      <c r="B29" s="30" t="s">
        <v>19</v>
      </c>
      <c r="C29" s="38">
        <v>31649.259709864178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8"/>
      <c r="CY29" s="18"/>
      <c r="CZ29" s="18"/>
      <c r="DA29" s="18"/>
      <c r="DB29" s="18"/>
      <c r="DC29" s="18"/>
      <c r="DD29" s="18"/>
      <c r="DE29" s="18"/>
      <c r="DF29" s="18"/>
      <c r="DG29" s="18"/>
      <c r="DH29" s="18"/>
      <c r="DI29" s="18"/>
      <c r="DJ29" s="18"/>
      <c r="DK29" s="18"/>
      <c r="DL29" s="18"/>
      <c r="DM29" s="18"/>
      <c r="DN29" s="18"/>
      <c r="DO29" s="18"/>
      <c r="DP29" s="18"/>
      <c r="DQ29" s="18"/>
      <c r="DR29" s="18"/>
      <c r="DS29" s="18"/>
      <c r="DT29" s="18"/>
      <c r="DU29" s="18"/>
      <c r="DV29" s="18"/>
      <c r="DW29" s="18"/>
      <c r="DX29" s="18"/>
      <c r="DY29" s="18"/>
      <c r="DZ29" s="18"/>
      <c r="EA29" s="18"/>
      <c r="EB29" s="18"/>
      <c r="EC29" s="18"/>
      <c r="ED29" s="18"/>
      <c r="EE29" s="18"/>
      <c r="EF29" s="18"/>
      <c r="EG29" s="18"/>
      <c r="EH29" s="18"/>
      <c r="EI29" s="18"/>
      <c r="EJ29" s="18"/>
      <c r="EK29" s="18"/>
      <c r="EL29" s="18"/>
      <c r="EM29" s="18"/>
      <c r="EN29" s="18"/>
      <c r="EO29" s="18"/>
      <c r="EP29" s="18"/>
      <c r="EQ29" s="18"/>
      <c r="ER29" s="18"/>
      <c r="ES29" s="18"/>
      <c r="ET29" s="18"/>
      <c r="EU29" s="18"/>
      <c r="EV29" s="18"/>
      <c r="EW29" s="18"/>
      <c r="EX29" s="18"/>
      <c r="EY29" s="18"/>
      <c r="EZ29" s="18"/>
      <c r="FA29" s="18"/>
      <c r="FB29" s="18"/>
      <c r="FC29" s="19"/>
      <c r="FD29" s="19"/>
      <c r="FE29" s="19"/>
    </row>
    <row r="30" spans="1:162" s="20" customFormat="1" ht="15.75">
      <c r="A30" s="29" t="s">
        <v>69</v>
      </c>
      <c r="B30" s="30" t="s">
        <v>39</v>
      </c>
      <c r="C30" s="38">
        <v>109195.64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8"/>
      <c r="CY30" s="18"/>
      <c r="CZ30" s="18"/>
      <c r="DA30" s="18"/>
      <c r="DB30" s="18"/>
      <c r="DC30" s="18"/>
      <c r="DD30" s="18"/>
      <c r="DE30" s="18"/>
      <c r="DF30" s="18"/>
      <c r="DG30" s="18"/>
      <c r="DH30" s="18"/>
      <c r="DI30" s="18"/>
      <c r="DJ30" s="18"/>
      <c r="DK30" s="18"/>
      <c r="DL30" s="18"/>
      <c r="DM30" s="18"/>
      <c r="DN30" s="18"/>
      <c r="DO30" s="18"/>
      <c r="DP30" s="18"/>
      <c r="DQ30" s="18"/>
      <c r="DR30" s="18"/>
      <c r="DS30" s="18"/>
      <c r="DT30" s="18"/>
      <c r="DU30" s="18"/>
      <c r="DV30" s="18"/>
      <c r="DW30" s="18"/>
      <c r="DX30" s="18"/>
      <c r="DY30" s="18"/>
      <c r="DZ30" s="18"/>
      <c r="EA30" s="18"/>
      <c r="EB30" s="18"/>
      <c r="EC30" s="18"/>
      <c r="ED30" s="18"/>
      <c r="EE30" s="18"/>
      <c r="EF30" s="18"/>
      <c r="EG30" s="18"/>
      <c r="EH30" s="18"/>
      <c r="EI30" s="18"/>
      <c r="EJ30" s="18"/>
      <c r="EK30" s="18"/>
      <c r="EL30" s="18"/>
      <c r="EM30" s="18"/>
      <c r="EN30" s="18"/>
      <c r="EO30" s="18"/>
      <c r="EP30" s="18"/>
      <c r="EQ30" s="18"/>
      <c r="ER30" s="18"/>
      <c r="ES30" s="18"/>
      <c r="ET30" s="18"/>
      <c r="EU30" s="18"/>
      <c r="EV30" s="18"/>
      <c r="EW30" s="18"/>
      <c r="EX30" s="18"/>
      <c r="EY30" s="18"/>
      <c r="EZ30" s="18"/>
      <c r="FA30" s="18"/>
      <c r="FB30" s="18"/>
      <c r="FC30" s="19"/>
      <c r="FD30" s="19"/>
      <c r="FE30" s="19"/>
    </row>
    <row r="31" spans="1:162" s="20" customFormat="1" ht="15.75">
      <c r="A31" s="29" t="s">
        <v>70</v>
      </c>
      <c r="B31" s="30" t="s">
        <v>20</v>
      </c>
      <c r="C31" s="38">
        <v>135748.35306033987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8"/>
      <c r="CY31" s="18"/>
      <c r="CZ31" s="18"/>
      <c r="DA31" s="18"/>
      <c r="DB31" s="18"/>
      <c r="DC31" s="18"/>
      <c r="DD31" s="18"/>
      <c r="DE31" s="18"/>
      <c r="DF31" s="18"/>
      <c r="DG31" s="18"/>
      <c r="DH31" s="18"/>
      <c r="DI31" s="18"/>
      <c r="DJ31" s="18"/>
      <c r="DK31" s="18"/>
      <c r="DL31" s="18"/>
      <c r="DM31" s="18"/>
      <c r="DN31" s="18"/>
      <c r="DO31" s="18"/>
      <c r="DP31" s="18"/>
      <c r="DQ31" s="18"/>
      <c r="DR31" s="18"/>
      <c r="DS31" s="18"/>
      <c r="DT31" s="18"/>
      <c r="DU31" s="18"/>
      <c r="DV31" s="18"/>
      <c r="DW31" s="18"/>
      <c r="DX31" s="18"/>
      <c r="DY31" s="18"/>
      <c r="DZ31" s="18"/>
      <c r="EA31" s="18"/>
      <c r="EB31" s="18"/>
      <c r="EC31" s="18"/>
      <c r="ED31" s="18"/>
      <c r="EE31" s="18"/>
      <c r="EF31" s="18"/>
      <c r="EG31" s="18"/>
      <c r="EH31" s="18"/>
      <c r="EI31" s="18"/>
      <c r="EJ31" s="18"/>
      <c r="EK31" s="18"/>
      <c r="EL31" s="18"/>
      <c r="EM31" s="18"/>
      <c r="EN31" s="18"/>
      <c r="EO31" s="18"/>
      <c r="EP31" s="18"/>
      <c r="EQ31" s="18"/>
      <c r="ER31" s="18"/>
      <c r="ES31" s="18"/>
      <c r="ET31" s="18"/>
      <c r="EU31" s="18"/>
      <c r="EV31" s="18"/>
      <c r="EW31" s="18"/>
      <c r="EX31" s="18"/>
      <c r="EY31" s="18"/>
      <c r="EZ31" s="18"/>
      <c r="FA31" s="18"/>
      <c r="FB31" s="18"/>
      <c r="FC31" s="19"/>
      <c r="FD31" s="19"/>
      <c r="FE31" s="19"/>
    </row>
    <row r="32" spans="1:162" s="17" customFormat="1" ht="15.75">
      <c r="A32" s="32"/>
      <c r="B32" s="33" t="s">
        <v>27</v>
      </c>
      <c r="C32" s="34">
        <f t="shared" ref="C32" si="3">C17+C20+C28+C29+C30+C31</f>
        <v>358616.97845082299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21"/>
      <c r="CY32" s="21"/>
      <c r="CZ32" s="21"/>
      <c r="DA32" s="21"/>
      <c r="DB32" s="21"/>
      <c r="DC32" s="21"/>
      <c r="DD32" s="21"/>
      <c r="DE32" s="21"/>
      <c r="DF32" s="21"/>
      <c r="DG32" s="21"/>
      <c r="DH32" s="21"/>
      <c r="DI32" s="21"/>
      <c r="DJ32" s="21"/>
      <c r="DK32" s="21"/>
      <c r="DL32" s="21"/>
      <c r="DM32" s="21"/>
      <c r="DN32" s="21"/>
      <c r="DO32" s="21"/>
      <c r="DP32" s="21"/>
      <c r="DQ32" s="21"/>
      <c r="DR32" s="21"/>
      <c r="DS32" s="21"/>
      <c r="DT32" s="21"/>
      <c r="DU32" s="21"/>
      <c r="DV32" s="21"/>
      <c r="DW32" s="21"/>
      <c r="DX32" s="21"/>
      <c r="DY32" s="21"/>
      <c r="DZ32" s="21"/>
      <c r="EA32" s="21"/>
      <c r="EB32" s="21"/>
      <c r="EC32" s="21"/>
      <c r="ED32" s="21"/>
      <c r="EE32" s="21"/>
      <c r="EF32" s="21"/>
      <c r="EG32" s="21"/>
      <c r="EH32" s="21"/>
      <c r="EI32" s="21"/>
      <c r="EJ32" s="21"/>
      <c r="EK32" s="21"/>
      <c r="EL32" s="21"/>
      <c r="EM32" s="21"/>
      <c r="EN32" s="21"/>
      <c r="EO32" s="21"/>
      <c r="EP32" s="21"/>
      <c r="EQ32" s="21"/>
      <c r="ER32" s="21"/>
      <c r="ES32" s="21"/>
      <c r="ET32" s="21"/>
      <c r="EU32" s="21"/>
      <c r="EV32" s="21"/>
      <c r="EW32" s="21"/>
      <c r="EX32" s="21"/>
      <c r="EY32" s="21"/>
      <c r="EZ32" s="21"/>
      <c r="FA32" s="21"/>
      <c r="FB32" s="21"/>
      <c r="FC32" s="16"/>
      <c r="FD32" s="16"/>
      <c r="FE32" s="16"/>
    </row>
    <row r="33" spans="1:162" s="16" customFormat="1" ht="15.75">
      <c r="A33" s="26" t="s">
        <v>24</v>
      </c>
      <c r="B33" s="42" t="s">
        <v>37</v>
      </c>
      <c r="C33" s="28">
        <f>C6+C11+C13+C14+C15+C17+C20+C28+C29+C30+C31</f>
        <v>494814.32817119581</v>
      </c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F33" s="17"/>
    </row>
    <row r="34" spans="1:162" s="17" customFormat="1" ht="15.75">
      <c r="A34" s="43" t="s">
        <v>30</v>
      </c>
      <c r="B34" s="44" t="s">
        <v>22</v>
      </c>
      <c r="C34" s="34">
        <f>GSVA_cur!C34</f>
        <v>75446.645741267508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21"/>
      <c r="CY34" s="21"/>
      <c r="CZ34" s="21"/>
      <c r="DA34" s="21"/>
      <c r="DB34" s="21"/>
      <c r="DC34" s="21"/>
      <c r="DD34" s="21"/>
      <c r="DE34" s="21"/>
      <c r="DF34" s="21"/>
      <c r="DG34" s="21"/>
      <c r="DH34" s="21"/>
      <c r="DI34" s="21"/>
      <c r="DJ34" s="21"/>
      <c r="DK34" s="21"/>
      <c r="DL34" s="21"/>
      <c r="DM34" s="21"/>
      <c r="DN34" s="21"/>
      <c r="DO34" s="21"/>
      <c r="DP34" s="21"/>
      <c r="DQ34" s="21"/>
      <c r="DR34" s="21"/>
      <c r="DS34" s="21"/>
      <c r="DT34" s="21"/>
      <c r="DU34" s="21"/>
      <c r="DV34" s="21"/>
      <c r="DW34" s="21"/>
      <c r="DX34" s="21"/>
      <c r="DY34" s="21"/>
      <c r="DZ34" s="21"/>
      <c r="EA34" s="21"/>
      <c r="EB34" s="21"/>
      <c r="EC34" s="21"/>
      <c r="ED34" s="21"/>
      <c r="EE34" s="21"/>
      <c r="EF34" s="21"/>
      <c r="EG34" s="21"/>
      <c r="EH34" s="21"/>
      <c r="EI34" s="21"/>
      <c r="EJ34" s="21"/>
      <c r="EK34" s="21"/>
      <c r="EL34" s="21"/>
      <c r="EM34" s="21"/>
      <c r="EN34" s="21"/>
      <c r="EO34" s="21"/>
      <c r="EP34" s="21"/>
      <c r="EQ34" s="21"/>
      <c r="ER34" s="21"/>
      <c r="ES34" s="21"/>
      <c r="ET34" s="21"/>
      <c r="EU34" s="21"/>
      <c r="EV34" s="21"/>
      <c r="EW34" s="21"/>
      <c r="EX34" s="21"/>
      <c r="EY34" s="21"/>
      <c r="EZ34" s="21"/>
      <c r="FA34" s="21"/>
    </row>
    <row r="35" spans="1:162" s="17" customFormat="1" ht="15.75">
      <c r="A35" s="43" t="s">
        <v>31</v>
      </c>
      <c r="B35" s="44" t="s">
        <v>21</v>
      </c>
      <c r="C35" s="34">
        <f>GSVA_cur!C35</f>
        <v>9352.0000000000018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21"/>
      <c r="CY35" s="21"/>
      <c r="CZ35" s="21"/>
      <c r="DA35" s="21"/>
      <c r="DB35" s="21"/>
      <c r="DC35" s="21"/>
      <c r="DD35" s="21"/>
      <c r="DE35" s="21"/>
      <c r="DF35" s="21"/>
      <c r="DG35" s="21"/>
      <c r="DH35" s="21"/>
      <c r="DI35" s="21"/>
      <c r="DJ35" s="21"/>
      <c r="DK35" s="21"/>
      <c r="DL35" s="21"/>
      <c r="DM35" s="21"/>
      <c r="DN35" s="21"/>
      <c r="DO35" s="21"/>
      <c r="DP35" s="21"/>
      <c r="DQ35" s="21"/>
      <c r="DR35" s="21"/>
      <c r="DS35" s="21"/>
      <c r="DT35" s="21"/>
      <c r="DU35" s="21"/>
      <c r="DV35" s="21"/>
      <c r="DW35" s="21"/>
      <c r="DX35" s="21"/>
      <c r="DY35" s="21"/>
      <c r="DZ35" s="21"/>
      <c r="EA35" s="21"/>
      <c r="EB35" s="21"/>
      <c r="EC35" s="21"/>
      <c r="ED35" s="21"/>
      <c r="EE35" s="21"/>
      <c r="EF35" s="21"/>
      <c r="EG35" s="21"/>
      <c r="EH35" s="21"/>
      <c r="EI35" s="21"/>
      <c r="EJ35" s="21"/>
      <c r="EK35" s="21"/>
      <c r="EL35" s="21"/>
      <c r="EM35" s="21"/>
      <c r="EN35" s="21"/>
      <c r="EO35" s="21"/>
      <c r="EP35" s="21"/>
      <c r="EQ35" s="21"/>
      <c r="ER35" s="21"/>
      <c r="ES35" s="21"/>
      <c r="ET35" s="21"/>
      <c r="EU35" s="21"/>
      <c r="EV35" s="21"/>
      <c r="EW35" s="21"/>
      <c r="EX35" s="21"/>
      <c r="EY35" s="21"/>
      <c r="EZ35" s="21"/>
      <c r="FA35" s="21"/>
    </row>
    <row r="36" spans="1:162" s="17" customFormat="1" ht="15.75">
      <c r="A36" s="43" t="s">
        <v>32</v>
      </c>
      <c r="B36" s="44" t="s">
        <v>47</v>
      </c>
      <c r="C36" s="34">
        <f>C33+C34-C35</f>
        <v>560908.97391246329</v>
      </c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21"/>
      <c r="CY36" s="21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</row>
    <row r="37" spans="1:162" s="17" customFormat="1" ht="15.75">
      <c r="A37" s="43" t="s">
        <v>33</v>
      </c>
      <c r="B37" s="44" t="s">
        <v>29</v>
      </c>
      <c r="C37" s="45">
        <f>GSVA_cur!C37</f>
        <v>3000</v>
      </c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</row>
    <row r="38" spans="1:162" s="17" customFormat="1" ht="15.75">
      <c r="A38" s="43" t="s">
        <v>34</v>
      </c>
      <c r="B38" s="44" t="s">
        <v>48</v>
      </c>
      <c r="C38" s="34">
        <f>C36/C37*1000</f>
        <v>186969.65797082108</v>
      </c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X38" s="21"/>
      <c r="AY38" s="21"/>
      <c r="AZ38" s="21"/>
      <c r="BA38" s="21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</row>
    <row r="39" spans="1:162" s="20" customFormat="1">
      <c r="A39" s="25"/>
      <c r="C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  <c r="CV39" s="19"/>
      <c r="CW39" s="19"/>
    </row>
    <row r="40" spans="1:162">
      <c r="A40" s="68" t="s">
        <v>71</v>
      </c>
    </row>
    <row r="41" spans="1:162">
      <c r="C41" s="67"/>
    </row>
  </sheetData>
  <sheetProtection formatColumns="0" formatRows="0"/>
  <pageMargins left="0.70866141732283472" right="0.70866141732283472" top="0.74803149606299213" bottom="0.74803149606299213" header="0.31496062992125984" footer="0.31496062992125984"/>
  <pageSetup paperSize="9" scale="10" orientation="portrait" r:id="rId1"/>
  <colBreaks count="6" manualBreakCount="6">
    <brk id="9" max="1048575" man="1"/>
    <brk id="25" max="1048575" man="1"/>
    <brk id="89" max="95" man="1"/>
    <brk id="125" max="1048575" man="1"/>
    <brk id="149" max="1048575" man="1"/>
    <brk id="157" max="9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GSVA_cur</vt:lpstr>
      <vt:lpstr>NSVA_cur</vt:lpstr>
      <vt:lpstr>GSVA_cur!Print_Titles</vt:lpstr>
      <vt:lpstr>NSVA_cur!Print_Titles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2024-10-29T11:56:18Z</dcterms:modified>
</cp:coreProperties>
</file>