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2"/>
  <workbookPr filterPrivacy="1" defaultThemeVersion="124226"/>
  <xr:revisionPtr revIDLastSave="0" documentId="13_ncr:1_{F59A74C7-121B-4219-A600-ED69A14FDBBF}" xr6:coauthVersionLast="36" xr6:coauthVersionMax="36" xr10:uidLastSave="{00000000-0000-0000-0000-000000000000}"/>
  <bookViews>
    <workbookView xWindow="0" yWindow="0" windowWidth="20490" windowHeight="7755" xr2:uid="{00000000-000D-0000-FFFF-FFFF00000000}"/>
  </bookViews>
  <sheets>
    <sheet name="GSVA_cur" sheetId="10" r:id="rId1"/>
    <sheet name="GSVA_const" sheetId="1" r:id="rId2"/>
    <sheet name="NSVA_cur" sheetId="11" r:id="rId3"/>
    <sheet name="NSVA_const" sheetId="12" r:id="rId4"/>
  </sheets>
  <externalReferences>
    <externalReference r:id="rId5"/>
  </externalReferences>
  <definedNames>
    <definedName name="_xlnm.Print_Titles" localSheetId="1">GSVA_const!$A:$B</definedName>
    <definedName name="_xlnm.Print_Titles" localSheetId="0">GSVA_cur!$A:$B</definedName>
    <definedName name="_xlnm.Print_Titles" localSheetId="3">NSVA_const!$A:$B</definedName>
    <definedName name="_xlnm.Print_Titles" localSheetId="2">NSVA_cur!$A:$B</definedName>
  </definedNames>
  <calcPr calcId="191029"/>
</workbook>
</file>

<file path=xl/calcChain.xml><?xml version="1.0" encoding="utf-8"?>
<calcChain xmlns="http://schemas.openxmlformats.org/spreadsheetml/2006/main">
  <c r="O16" i="12" l="1"/>
  <c r="C20" i="10"/>
  <c r="D20" i="10"/>
  <c r="E20" i="10"/>
  <c r="F20" i="10"/>
  <c r="G20" i="10"/>
  <c r="H20" i="10"/>
  <c r="I20" i="10"/>
  <c r="J20" i="10"/>
  <c r="K20" i="10"/>
  <c r="L20" i="10"/>
  <c r="M20" i="10"/>
  <c r="N20" i="10"/>
  <c r="O20" i="10"/>
  <c r="O6" i="1"/>
  <c r="O16" i="1"/>
  <c r="O17" i="1"/>
  <c r="O20" i="1"/>
  <c r="O37" i="1"/>
  <c r="O6" i="11"/>
  <c r="O16" i="11"/>
  <c r="O17" i="11"/>
  <c r="O20" i="11"/>
  <c r="O34" i="11"/>
  <c r="O35" i="11"/>
  <c r="O37" i="11"/>
  <c r="O6" i="12"/>
  <c r="O12" i="12" s="1"/>
  <c r="O17" i="12"/>
  <c r="O20" i="12"/>
  <c r="O34" i="12"/>
  <c r="O35" i="12"/>
  <c r="O37" i="12"/>
  <c r="O6" i="10"/>
  <c r="O16" i="10"/>
  <c r="O17" i="10"/>
  <c r="O32" i="10" l="1"/>
  <c r="O32" i="12"/>
  <c r="O32" i="11"/>
  <c r="O33" i="11"/>
  <c r="O36" i="11" s="1"/>
  <c r="O12" i="11"/>
  <c r="O32" i="1"/>
  <c r="O33" i="1"/>
  <c r="O12" i="1"/>
  <c r="O33" i="10"/>
  <c r="O36" i="10" s="1"/>
  <c r="O12" i="10"/>
  <c r="O33" i="12"/>
  <c r="O36" i="1" l="1"/>
  <c r="O38" i="1"/>
  <c r="O38" i="11"/>
  <c r="O36" i="12"/>
  <c r="O38" i="10"/>
  <c r="I2" i="1"/>
  <c r="I2" i="11"/>
  <c r="I2" i="12"/>
  <c r="I2" i="10"/>
  <c r="O38" i="12" l="1"/>
  <c r="M34" i="12" l="1"/>
  <c r="N34" i="12"/>
  <c r="M35" i="12"/>
  <c r="N35" i="12"/>
  <c r="M37" i="12"/>
  <c r="N37" i="12"/>
  <c r="M34" i="11"/>
  <c r="N34" i="11"/>
  <c r="M35" i="11"/>
  <c r="N35" i="11"/>
  <c r="M37" i="11"/>
  <c r="N37" i="11"/>
  <c r="M37" i="1"/>
  <c r="N37" i="1"/>
  <c r="M20" i="1"/>
  <c r="N20" i="1"/>
  <c r="M20" i="11"/>
  <c r="N20" i="11"/>
  <c r="M20" i="12"/>
  <c r="N20" i="12"/>
  <c r="M17" i="1"/>
  <c r="N17" i="1"/>
  <c r="M17" i="11"/>
  <c r="N17" i="11"/>
  <c r="M17" i="12"/>
  <c r="N17" i="12"/>
  <c r="M17" i="10"/>
  <c r="N17" i="10"/>
  <c r="M16" i="1"/>
  <c r="N16" i="1"/>
  <c r="M16" i="11"/>
  <c r="N16" i="11"/>
  <c r="M16" i="12"/>
  <c r="N16" i="12"/>
  <c r="M16" i="10"/>
  <c r="N16" i="10"/>
  <c r="M6" i="1"/>
  <c r="N6" i="1"/>
  <c r="M6" i="11"/>
  <c r="N6" i="11"/>
  <c r="M6" i="12"/>
  <c r="N6" i="12"/>
  <c r="M6" i="10"/>
  <c r="N6" i="10"/>
  <c r="M32" i="12" l="1"/>
  <c r="M32" i="11"/>
  <c r="N12" i="11"/>
  <c r="M12" i="11"/>
  <c r="N12" i="1"/>
  <c r="M12" i="1"/>
  <c r="N12" i="10"/>
  <c r="M12" i="10"/>
  <c r="N32" i="12"/>
  <c r="N33" i="12"/>
  <c r="N36" i="12" s="1"/>
  <c r="M33" i="12"/>
  <c r="M12" i="12"/>
  <c r="N12" i="12"/>
  <c r="N32" i="11"/>
  <c r="N33" i="11"/>
  <c r="M33" i="11"/>
  <c r="N32" i="1"/>
  <c r="M32" i="1"/>
  <c r="M33" i="1"/>
  <c r="N33" i="1"/>
  <c r="N32" i="10"/>
  <c r="M32" i="10"/>
  <c r="N33" i="10"/>
  <c r="M33" i="10"/>
  <c r="L6" i="1"/>
  <c r="L12" i="1" s="1"/>
  <c r="L6" i="11"/>
  <c r="L6" i="12"/>
  <c r="L12" i="12" s="1"/>
  <c r="L6" i="10"/>
  <c r="M36" i="12" l="1"/>
  <c r="L12" i="11"/>
  <c r="N36" i="11"/>
  <c r="M36" i="11"/>
  <c r="N36" i="1"/>
  <c r="M36" i="1"/>
  <c r="M36" i="10"/>
  <c r="N36" i="10"/>
  <c r="L12" i="10"/>
  <c r="N38" i="12"/>
  <c r="D34" i="12"/>
  <c r="E34" i="12"/>
  <c r="F34" i="12"/>
  <c r="G34" i="12"/>
  <c r="H34" i="12"/>
  <c r="I34" i="12"/>
  <c r="J34" i="12"/>
  <c r="K34" i="12"/>
  <c r="L34" i="12"/>
  <c r="D35" i="12"/>
  <c r="E35" i="12"/>
  <c r="F35" i="12"/>
  <c r="G35" i="12"/>
  <c r="H35" i="12"/>
  <c r="I35" i="12"/>
  <c r="J35" i="12"/>
  <c r="K35" i="12"/>
  <c r="L35" i="12"/>
  <c r="D37" i="12"/>
  <c r="E37" i="12"/>
  <c r="F37" i="12"/>
  <c r="G37" i="12"/>
  <c r="H37" i="12"/>
  <c r="I37" i="12"/>
  <c r="J37" i="12"/>
  <c r="K37" i="12"/>
  <c r="L37" i="12"/>
  <c r="D34" i="11"/>
  <c r="E34" i="11"/>
  <c r="F34" i="11"/>
  <c r="G34" i="11"/>
  <c r="H34" i="11"/>
  <c r="I34" i="11"/>
  <c r="J34" i="11"/>
  <c r="K34" i="11"/>
  <c r="L34" i="11"/>
  <c r="D35" i="11"/>
  <c r="E35" i="11"/>
  <c r="F35" i="11"/>
  <c r="G35" i="11"/>
  <c r="H35" i="11"/>
  <c r="I35" i="11"/>
  <c r="J35" i="11"/>
  <c r="K35" i="11"/>
  <c r="L35" i="11"/>
  <c r="D37" i="11"/>
  <c r="E37" i="11"/>
  <c r="F37" i="11"/>
  <c r="G37" i="11"/>
  <c r="H37" i="11"/>
  <c r="I37" i="11"/>
  <c r="J37" i="11"/>
  <c r="K37" i="11"/>
  <c r="L37" i="11"/>
  <c r="D37" i="1"/>
  <c r="E37" i="1"/>
  <c r="F37" i="1"/>
  <c r="G37" i="1"/>
  <c r="H37" i="1"/>
  <c r="I37" i="1"/>
  <c r="J37" i="1"/>
  <c r="K37" i="1"/>
  <c r="L37" i="1"/>
  <c r="M38" i="12" l="1"/>
  <c r="M38" i="11"/>
  <c r="N38" i="11"/>
  <c r="M38" i="1"/>
  <c r="N38" i="1"/>
  <c r="N38" i="10"/>
  <c r="M38" i="10"/>
  <c r="L20" i="1"/>
  <c r="L20" i="11"/>
  <c r="L20" i="12"/>
  <c r="L16" i="1"/>
  <c r="L17" i="1"/>
  <c r="L16" i="11"/>
  <c r="L17" i="11"/>
  <c r="L16" i="12"/>
  <c r="L17" i="12"/>
  <c r="L16" i="10"/>
  <c r="L17" i="10"/>
  <c r="L33" i="12" l="1"/>
  <c r="L32" i="12"/>
  <c r="L33" i="11"/>
  <c r="L32" i="11"/>
  <c r="L33" i="1"/>
  <c r="L32" i="1"/>
  <c r="L33" i="10"/>
  <c r="L32" i="10"/>
  <c r="L36" i="12" l="1"/>
  <c r="L36" i="11"/>
  <c r="L36" i="1"/>
  <c r="L36" i="10"/>
  <c r="J20" i="1"/>
  <c r="K20" i="1"/>
  <c r="J20" i="11"/>
  <c r="K20" i="11"/>
  <c r="J20" i="12"/>
  <c r="K20" i="12"/>
  <c r="J17" i="1"/>
  <c r="K17" i="1"/>
  <c r="J17" i="11"/>
  <c r="K17" i="11"/>
  <c r="J17" i="12"/>
  <c r="K17" i="12"/>
  <c r="J17" i="10"/>
  <c r="K17" i="10"/>
  <c r="J16" i="1"/>
  <c r="K16" i="1"/>
  <c r="J16" i="11"/>
  <c r="K16" i="11"/>
  <c r="J16" i="12"/>
  <c r="K16" i="12"/>
  <c r="J16" i="10"/>
  <c r="K16" i="10"/>
  <c r="J6" i="1"/>
  <c r="K6" i="1"/>
  <c r="J6" i="11"/>
  <c r="K6" i="11"/>
  <c r="J6" i="12"/>
  <c r="K6" i="12"/>
  <c r="J6" i="10"/>
  <c r="K6" i="10"/>
  <c r="K32" i="12" l="1"/>
  <c r="L38" i="12"/>
  <c r="J32" i="12"/>
  <c r="K33" i="12"/>
  <c r="J33" i="12"/>
  <c r="J33" i="11"/>
  <c r="L38" i="11"/>
  <c r="K32" i="11"/>
  <c r="J32" i="11"/>
  <c r="L38" i="10"/>
  <c r="K12" i="11"/>
  <c r="K33" i="11"/>
  <c r="L38" i="1"/>
  <c r="K12" i="12"/>
  <c r="K32" i="1"/>
  <c r="K33" i="1"/>
  <c r="K36" i="1" s="1"/>
  <c r="J32" i="1"/>
  <c r="J12" i="1"/>
  <c r="K12" i="1"/>
  <c r="K32" i="10"/>
  <c r="J12" i="10"/>
  <c r="K12" i="10"/>
  <c r="K33" i="10"/>
  <c r="J12" i="12"/>
  <c r="J12" i="11"/>
  <c r="J33" i="1"/>
  <c r="J32" i="10"/>
  <c r="J33" i="10"/>
  <c r="K36" i="11" l="1"/>
  <c r="J36" i="11"/>
  <c r="K38" i="11"/>
  <c r="K36" i="12"/>
  <c r="J36" i="12"/>
  <c r="K38" i="1"/>
  <c r="J36" i="1"/>
  <c r="J36" i="10"/>
  <c r="K36" i="10"/>
  <c r="J38" i="11" l="1"/>
  <c r="J38" i="12"/>
  <c r="K38" i="12"/>
  <c r="J38" i="1"/>
  <c r="K38" i="10"/>
  <c r="J38" i="10"/>
  <c r="C37" i="12"/>
  <c r="C35" i="12"/>
  <c r="C34" i="12"/>
  <c r="C37" i="11"/>
  <c r="C35" i="11"/>
  <c r="C34" i="11"/>
  <c r="C37" i="1"/>
  <c r="G6" i="1" l="1"/>
  <c r="H6" i="1"/>
  <c r="I6" i="1"/>
  <c r="G16" i="1"/>
  <c r="H16" i="1"/>
  <c r="I16" i="1"/>
  <c r="G17" i="1"/>
  <c r="H17" i="1"/>
  <c r="I17" i="1"/>
  <c r="G20" i="1"/>
  <c r="H20" i="1"/>
  <c r="I20" i="1"/>
  <c r="G6" i="11"/>
  <c r="H6" i="11"/>
  <c r="I6" i="11"/>
  <c r="G16" i="11"/>
  <c r="H16" i="11"/>
  <c r="I16" i="11"/>
  <c r="G17" i="11"/>
  <c r="H17" i="11"/>
  <c r="I17" i="11"/>
  <c r="G20" i="11"/>
  <c r="H20" i="11"/>
  <c r="I20" i="11"/>
  <c r="G6" i="12"/>
  <c r="H6" i="12"/>
  <c r="I6" i="12"/>
  <c r="G16" i="12"/>
  <c r="H16" i="12"/>
  <c r="I16" i="12"/>
  <c r="G17" i="12"/>
  <c r="H17" i="12"/>
  <c r="I17" i="12"/>
  <c r="G20" i="12"/>
  <c r="H20" i="12"/>
  <c r="I20" i="12"/>
  <c r="G6" i="10"/>
  <c r="H6" i="10"/>
  <c r="I6" i="10"/>
  <c r="G16" i="10"/>
  <c r="H16" i="10"/>
  <c r="I16" i="10"/>
  <c r="G17" i="10"/>
  <c r="H17" i="10"/>
  <c r="I17" i="10"/>
  <c r="G33" i="12" l="1"/>
  <c r="H33" i="11"/>
  <c r="G12" i="11"/>
  <c r="I32" i="12"/>
  <c r="H32" i="12"/>
  <c r="G32" i="12"/>
  <c r="I33" i="12"/>
  <c r="G36" i="12"/>
  <c r="H33" i="12"/>
  <c r="I33" i="11"/>
  <c r="H32" i="11"/>
  <c r="I32" i="11"/>
  <c r="H12" i="12"/>
  <c r="G32" i="11"/>
  <c r="G33" i="11"/>
  <c r="I12" i="10"/>
  <c r="I12" i="12"/>
  <c r="H12" i="11"/>
  <c r="G12" i="1"/>
  <c r="H33" i="1"/>
  <c r="G32" i="10"/>
  <c r="G33" i="10"/>
  <c r="H32" i="1"/>
  <c r="G32" i="1"/>
  <c r="I32" i="1"/>
  <c r="I33" i="1"/>
  <c r="G33" i="1"/>
  <c r="I32" i="10"/>
  <c r="H32" i="10"/>
  <c r="I33" i="10"/>
  <c r="H33" i="10"/>
  <c r="G12" i="12"/>
  <c r="I12" i="11"/>
  <c r="H12" i="10"/>
  <c r="I12" i="1"/>
  <c r="G12" i="10"/>
  <c r="H12" i="1"/>
  <c r="G36" i="11" l="1"/>
  <c r="I36" i="11"/>
  <c r="H36" i="11"/>
  <c r="H38" i="11" s="1"/>
  <c r="I38" i="11"/>
  <c r="G38" i="11"/>
  <c r="H36" i="12"/>
  <c r="G38" i="12"/>
  <c r="I36" i="12"/>
  <c r="I36" i="1"/>
  <c r="G36" i="1"/>
  <c r="H36" i="1"/>
  <c r="H36" i="10"/>
  <c r="I36" i="10"/>
  <c r="G36" i="10"/>
  <c r="I38" i="12" l="1"/>
  <c r="H38" i="12"/>
  <c r="G38" i="1"/>
  <c r="I38" i="1"/>
  <c r="H38" i="1"/>
  <c r="G38" i="10"/>
  <c r="I38" i="10"/>
  <c r="H38" i="10"/>
  <c r="F20" i="12" l="1"/>
  <c r="E20" i="12"/>
  <c r="D20" i="12"/>
  <c r="C20" i="12"/>
  <c r="F17" i="12"/>
  <c r="E17" i="12"/>
  <c r="D17" i="12"/>
  <c r="C17" i="12"/>
  <c r="F16" i="12"/>
  <c r="E16" i="12"/>
  <c r="D16" i="12"/>
  <c r="C16" i="12"/>
  <c r="F6" i="12"/>
  <c r="E6" i="12"/>
  <c r="D6" i="12"/>
  <c r="C6" i="12"/>
  <c r="F20" i="11"/>
  <c r="E20" i="11"/>
  <c r="D20" i="11"/>
  <c r="C20" i="11"/>
  <c r="F17" i="11"/>
  <c r="E17" i="11"/>
  <c r="D17" i="11"/>
  <c r="D32" i="11" s="1"/>
  <c r="C17" i="11"/>
  <c r="F16" i="11"/>
  <c r="E16" i="11"/>
  <c r="D16" i="11"/>
  <c r="C16" i="11"/>
  <c r="F6" i="11"/>
  <c r="E6" i="11"/>
  <c r="D6" i="11"/>
  <c r="C6" i="11"/>
  <c r="F20" i="1"/>
  <c r="E20" i="1"/>
  <c r="D20" i="1"/>
  <c r="C20" i="1"/>
  <c r="F17" i="1"/>
  <c r="E17" i="1"/>
  <c r="D17" i="1"/>
  <c r="C17" i="1"/>
  <c r="F16" i="1"/>
  <c r="E16" i="1"/>
  <c r="D16" i="1"/>
  <c r="C16" i="1"/>
  <c r="F6" i="1"/>
  <c r="E6" i="1"/>
  <c r="D6" i="1"/>
  <c r="C6" i="1"/>
  <c r="F17" i="10"/>
  <c r="F16" i="10"/>
  <c r="F6" i="10"/>
  <c r="E17" i="10"/>
  <c r="D17" i="10"/>
  <c r="C17" i="10"/>
  <c r="E16" i="10"/>
  <c r="D16" i="10"/>
  <c r="C16" i="10"/>
  <c r="E6" i="10"/>
  <c r="D6" i="10"/>
  <c r="C6" i="10"/>
  <c r="E32" i="11" l="1"/>
  <c r="F32" i="11"/>
  <c r="D32" i="12"/>
  <c r="E32" i="12"/>
  <c r="F32" i="12"/>
  <c r="D33" i="12"/>
  <c r="D36" i="12" s="1"/>
  <c r="F33" i="12"/>
  <c r="F36" i="12" s="1"/>
  <c r="E33" i="12"/>
  <c r="D33" i="11"/>
  <c r="D36" i="11" s="1"/>
  <c r="D38" i="11" s="1"/>
  <c r="E33" i="11"/>
  <c r="F33" i="11"/>
  <c r="C32" i="12"/>
  <c r="C32" i="1"/>
  <c r="C33" i="1"/>
  <c r="C33" i="11"/>
  <c r="C32" i="11"/>
  <c r="C33" i="12"/>
  <c r="D33" i="10"/>
  <c r="D33" i="1"/>
  <c r="D32" i="1"/>
  <c r="E32" i="1"/>
  <c r="F33" i="1"/>
  <c r="F32" i="1"/>
  <c r="C12" i="10"/>
  <c r="E33" i="1"/>
  <c r="E12" i="12"/>
  <c r="F33" i="10"/>
  <c r="E12" i="11"/>
  <c r="F32" i="10"/>
  <c r="F12" i="10"/>
  <c r="C12" i="12"/>
  <c r="D12" i="12"/>
  <c r="F12" i="12"/>
  <c r="C12" i="11"/>
  <c r="D12" i="11"/>
  <c r="F12" i="11"/>
  <c r="D12" i="1"/>
  <c r="C12" i="1"/>
  <c r="E12" i="1"/>
  <c r="F12" i="1"/>
  <c r="D12" i="10"/>
  <c r="C33" i="10"/>
  <c r="D32" i="10"/>
  <c r="E32" i="10"/>
  <c r="E33" i="10"/>
  <c r="C32" i="10"/>
  <c r="E12" i="10"/>
  <c r="F36" i="11" l="1"/>
  <c r="E36" i="11"/>
  <c r="E38" i="11" s="1"/>
  <c r="F38" i="11"/>
  <c r="D38" i="12"/>
  <c r="F38" i="12"/>
  <c r="E36" i="12"/>
  <c r="C36" i="12"/>
  <c r="C36" i="1"/>
  <c r="D36" i="10"/>
  <c r="F36" i="1"/>
  <c r="C36" i="10"/>
  <c r="D36" i="1"/>
  <c r="F36" i="10"/>
  <c r="E36" i="1"/>
  <c r="E36" i="10"/>
  <c r="C36" i="11"/>
  <c r="E38" i="12" l="1"/>
  <c r="C38" i="11"/>
  <c r="C38" i="12"/>
  <c r="E38" i="1"/>
  <c r="F38" i="1"/>
  <c r="D38" i="1"/>
  <c r="C38" i="1"/>
  <c r="D38" i="10"/>
  <c r="C38" i="10"/>
  <c r="E38" i="10"/>
  <c r="F38" i="10"/>
</calcChain>
</file>

<file path=xl/sharedStrings.xml><?xml version="1.0" encoding="utf-8"?>
<sst xmlns="http://schemas.openxmlformats.org/spreadsheetml/2006/main" count="280" uniqueCount="76">
  <si>
    <t>S.No.</t>
  </si>
  <si>
    <t>Item</t>
  </si>
  <si>
    <t>Agriculture, forestry and fishing</t>
  </si>
  <si>
    <t>Mining and quarrying</t>
  </si>
  <si>
    <t>Manufacturing</t>
  </si>
  <si>
    <t>Electricity, gas, water supply &amp; other utility services</t>
  </si>
  <si>
    <t>Construction</t>
  </si>
  <si>
    <t>Trade, repair, hotels and restaurants</t>
  </si>
  <si>
    <t>Trade &amp; repair services</t>
  </si>
  <si>
    <t>Hotels &amp; restaurants</t>
  </si>
  <si>
    <t>Transport, storage, communication &amp; services related to broadcasting</t>
  </si>
  <si>
    <t>Railways</t>
  </si>
  <si>
    <t>Road transport</t>
  </si>
  <si>
    <t>Water transport</t>
  </si>
  <si>
    <t>Air transport</t>
  </si>
  <si>
    <t>Services incidental to transport</t>
  </si>
  <si>
    <t>Storage</t>
  </si>
  <si>
    <t>Communication &amp; services related to broadcasting</t>
  </si>
  <si>
    <t>Financial services</t>
  </si>
  <si>
    <t>Real estate, ownership of dwelling &amp; professional services</t>
  </si>
  <si>
    <t>Other services</t>
  </si>
  <si>
    <t>2011-12</t>
  </si>
  <si>
    <t>2012-13</t>
  </si>
  <si>
    <t>2013-14</t>
  </si>
  <si>
    <t>Subsidies on products</t>
  </si>
  <si>
    <t>Taxes on Products</t>
  </si>
  <si>
    <t>1.</t>
  </si>
  <si>
    <t>12.</t>
  </si>
  <si>
    <t>Primary</t>
  </si>
  <si>
    <t>Secondary</t>
  </si>
  <si>
    <t>Tertiary</t>
  </si>
  <si>
    <t>TOTAL GSVA at basic prices</t>
  </si>
  <si>
    <t>Population ('00)</t>
  </si>
  <si>
    <t>13.</t>
  </si>
  <si>
    <t>14.</t>
  </si>
  <si>
    <t>15.</t>
  </si>
  <si>
    <t>16.</t>
  </si>
  <si>
    <t>17.</t>
  </si>
  <si>
    <t>Gross State Value Added by economic activity at current prices</t>
  </si>
  <si>
    <t>Gross State Value Added by economic activity at constant (2011-12) prices</t>
  </si>
  <si>
    <t>Net State Value Added by economic activity at current prices</t>
  </si>
  <si>
    <t>TOTAL NSVA at basic prices</t>
  </si>
  <si>
    <t>Net State Value Added by economic activity at constant (2011-12) prices</t>
  </si>
  <si>
    <t>State :</t>
  </si>
  <si>
    <t>Public administration</t>
  </si>
  <si>
    <t>Gross State Domestic Product</t>
  </si>
  <si>
    <t>2014-15</t>
  </si>
  <si>
    <t>(Rs. in lakh)</t>
  </si>
  <si>
    <t>Per Capita GSDP (Rs.)</t>
  </si>
  <si>
    <t>Crops</t>
  </si>
  <si>
    <t>Livestock</t>
  </si>
  <si>
    <t>Forestry and logging</t>
  </si>
  <si>
    <t>Fishing and aquaculture</t>
  </si>
  <si>
    <t>Net State Domestic Product</t>
  </si>
  <si>
    <t>Per Capita NSDP (Rs.)</t>
  </si>
  <si>
    <t>2015-16</t>
  </si>
  <si>
    <t>West Bengal</t>
  </si>
  <si>
    <t>2016-17</t>
  </si>
  <si>
    <t>2017-18</t>
  </si>
  <si>
    <t>2.       </t>
  </si>
  <si>
    <t>3.       </t>
  </si>
  <si>
    <t>4.       </t>
  </si>
  <si>
    <t>5.       </t>
  </si>
  <si>
    <t>6.       </t>
  </si>
  <si>
    <t>7.       </t>
  </si>
  <si>
    <t>8.       </t>
  </si>
  <si>
    <t>9.       </t>
  </si>
  <si>
    <t>10.   </t>
  </si>
  <si>
    <t>11.   </t>
  </si>
  <si>
    <t>2018-19</t>
  </si>
  <si>
    <t>2019-20</t>
  </si>
  <si>
    <t>2020-21</t>
  </si>
  <si>
    <t>2021-22</t>
  </si>
  <si>
    <t>2022-23</t>
  </si>
  <si>
    <t>2023-24</t>
  </si>
  <si>
    <t>Source:  Directorate of Economics &amp; Statistics of respective State Governments.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</si>
</sst>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7" x14ac:knownFonts="1"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Calibri"/>
      <family val="2"/>
      <scheme val="minor"/>
    </font>
    <font>
      <sz val="11"/>
      <name val="Arial"/>
      <family val="2"/>
    </font>
    <font>
      <b/>
      <sz val="11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sz val="14"/>
      <color theme="1"/>
      <name val="Arial"/>
      <family val="2"/>
    </font>
    <font>
      <b/>
      <i/>
      <sz val="14"/>
      <name val="Arial"/>
      <family val="2"/>
    </font>
    <font>
      <sz val="1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30">
    <xf numFmtId="0" fontId="0" fillId="0" borderId="0"/>
    <xf numFmtId="0" fontId="1" fillId="0" borderId="0"/>
    <xf numFmtId="0" fontId="2" fillId="0" borderId="0"/>
    <xf numFmtId="0" fontId="3" fillId="0" borderId="0"/>
    <xf numFmtId="0" fontId="5" fillId="0" borderId="0"/>
    <xf numFmtId="0" fontId="4" fillId="0" borderId="0"/>
    <xf numFmtId="0" fontId="5" fillId="0" borderId="0"/>
    <xf numFmtId="0" fontId="4" fillId="2" borderId="1" applyNumberFormat="0" applyFont="0" applyAlignment="0" applyProtection="0"/>
    <xf numFmtId="0" fontId="5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7" fillId="2" borderId="1" applyNumberFormat="0" applyFont="0" applyAlignment="0" applyProtection="0"/>
    <xf numFmtId="0" fontId="8" fillId="0" borderId="0"/>
    <xf numFmtId="43" fontId="3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3" fillId="0" borderId="0"/>
  </cellStyleXfs>
  <cellXfs count="45">
    <xf numFmtId="0" fontId="0" fillId="0" borderId="0" xfId="0"/>
    <xf numFmtId="0" fontId="6" fillId="0" borderId="0" xfId="0" applyFont="1" applyFill="1" applyBorder="1" applyProtection="1"/>
    <xf numFmtId="0" fontId="6" fillId="0" borderId="0" xfId="0" applyFont="1" applyFill="1" applyBorder="1" applyProtection="1">
      <protection locked="0"/>
    </xf>
    <xf numFmtId="1" fontId="6" fillId="0" borderId="0" xfId="0" applyNumberFormat="1" applyFont="1" applyFill="1" applyBorder="1" applyProtection="1"/>
    <xf numFmtId="1" fontId="6" fillId="0" borderId="0" xfId="0" applyNumberFormat="1" applyFont="1" applyFill="1" applyBorder="1" applyProtection="1">
      <protection locked="0"/>
    </xf>
    <xf numFmtId="1" fontId="9" fillId="0" borderId="0" xfId="0" applyNumberFormat="1" applyFont="1" applyFill="1" applyBorder="1" applyProtection="1">
      <protection locked="0"/>
    </xf>
    <xf numFmtId="0" fontId="10" fillId="0" borderId="0" xfId="0" applyFont="1" applyFill="1" applyBorder="1" applyProtection="1">
      <protection locked="0"/>
    </xf>
    <xf numFmtId="0" fontId="10" fillId="0" borderId="0" xfId="0" applyFont="1" applyFill="1" applyBorder="1" applyProtection="1"/>
    <xf numFmtId="1" fontId="10" fillId="0" borderId="0" xfId="0" applyNumberFormat="1" applyFont="1" applyFill="1" applyBorder="1" applyProtection="1"/>
    <xf numFmtId="1" fontId="10" fillId="0" borderId="0" xfId="0" applyNumberFormat="1" applyFont="1" applyFill="1" applyBorder="1" applyProtection="1">
      <protection locked="0"/>
    </xf>
    <xf numFmtId="1" fontId="11" fillId="0" borderId="0" xfId="0" applyNumberFormat="1" applyFont="1" applyFill="1" applyBorder="1" applyProtection="1">
      <protection locked="0"/>
    </xf>
    <xf numFmtId="0" fontId="12" fillId="0" borderId="0" xfId="0" applyFont="1" applyFill="1" applyBorder="1" applyProtection="1">
      <protection locked="0"/>
    </xf>
    <xf numFmtId="0" fontId="12" fillId="0" borderId="0" xfId="0" applyFont="1" applyFill="1" applyBorder="1" applyProtection="1"/>
    <xf numFmtId="0" fontId="13" fillId="0" borderId="0" xfId="0" applyFont="1" applyFill="1" applyBorder="1" applyProtection="1">
      <protection locked="0"/>
    </xf>
    <xf numFmtId="0" fontId="14" fillId="0" borderId="0" xfId="0" applyFont="1" applyFill="1" applyBorder="1" applyAlignment="1">
      <alignment horizontal="left" vertical="center"/>
    </xf>
    <xf numFmtId="0" fontId="12" fillId="0" borderId="0" xfId="0" quotePrefix="1" applyFont="1" applyFill="1" applyBorder="1" applyProtection="1">
      <protection locked="0"/>
    </xf>
    <xf numFmtId="49" fontId="13" fillId="0" borderId="0" xfId="0" applyNumberFormat="1" applyFont="1" applyFill="1" applyBorder="1" applyAlignment="1" applyProtection="1">
      <alignment vertical="center" wrapText="1"/>
      <protection locked="0"/>
    </xf>
    <xf numFmtId="0" fontId="13" fillId="0" borderId="0" xfId="0" applyFont="1" applyFill="1" applyBorder="1" applyAlignment="1" applyProtection="1">
      <alignment vertical="center" wrapText="1"/>
      <protection locked="0"/>
    </xf>
    <xf numFmtId="49" fontId="12" fillId="0" borderId="0" xfId="0" applyNumberFormat="1" applyFont="1" applyFill="1" applyBorder="1" applyAlignment="1" applyProtection="1">
      <alignment vertical="center" wrapText="1"/>
    </xf>
    <xf numFmtId="0" fontId="12" fillId="0" borderId="0" xfId="0" applyFont="1" applyFill="1" applyBorder="1" applyAlignment="1" applyProtection="1">
      <alignment horizontal="left" vertical="center" wrapText="1"/>
    </xf>
    <xf numFmtId="49" fontId="12" fillId="0" borderId="0" xfId="0" applyNumberFormat="1" applyFont="1" applyFill="1" applyBorder="1" applyAlignment="1" applyProtection="1">
      <alignment horizontal="right" vertical="center" wrapText="1"/>
      <protection locked="0"/>
    </xf>
    <xf numFmtId="0" fontId="12" fillId="0" borderId="0" xfId="0" applyFont="1" applyFill="1" applyBorder="1" applyAlignment="1" applyProtection="1">
      <alignment horizontal="left" vertical="center" wrapText="1"/>
      <protection locked="0"/>
    </xf>
    <xf numFmtId="49" fontId="12" fillId="0" borderId="0" xfId="0" applyNumberFormat="1" applyFont="1" applyFill="1" applyBorder="1" applyAlignment="1" applyProtection="1">
      <alignment vertical="center" wrapText="1"/>
      <protection locked="0"/>
    </xf>
    <xf numFmtId="49" fontId="12" fillId="0" borderId="0" xfId="0" quotePrefix="1" applyNumberFormat="1" applyFont="1" applyFill="1" applyBorder="1" applyAlignment="1" applyProtection="1">
      <alignment vertical="center" wrapText="1"/>
    </xf>
    <xf numFmtId="0" fontId="12" fillId="0" borderId="0" xfId="0" applyFont="1" applyFill="1" applyBorder="1" applyAlignment="1" applyProtection="1">
      <alignment vertical="center" wrapText="1"/>
      <protection locked="0"/>
    </xf>
    <xf numFmtId="1" fontId="16" fillId="0" borderId="0" xfId="0" applyNumberFormat="1" applyFont="1" applyFill="1" applyBorder="1" applyProtection="1">
      <protection locked="0"/>
    </xf>
    <xf numFmtId="1" fontId="16" fillId="0" borderId="0" xfId="0" applyNumberFormat="1" applyFont="1" applyFill="1" applyBorder="1" applyProtection="1"/>
    <xf numFmtId="0" fontId="10" fillId="3" borderId="0" xfId="0" applyFont="1" applyFill="1" applyBorder="1" applyProtection="1"/>
    <xf numFmtId="1" fontId="12" fillId="3" borderId="0" xfId="0" applyNumberFormat="1" applyFont="1" applyFill="1" applyBorder="1" applyProtection="1"/>
    <xf numFmtId="1" fontId="10" fillId="3" borderId="0" xfId="0" applyNumberFormat="1" applyFont="1" applyFill="1" applyBorder="1" applyProtection="1"/>
    <xf numFmtId="1" fontId="12" fillId="3" borderId="0" xfId="0" applyNumberFormat="1" applyFont="1" applyFill="1" applyBorder="1" applyProtection="1">
      <protection locked="0"/>
    </xf>
    <xf numFmtId="49" fontId="12" fillId="3" borderId="0" xfId="0" applyNumberFormat="1" applyFont="1" applyFill="1" applyBorder="1" applyAlignment="1" applyProtection="1">
      <alignment vertical="center" wrapText="1"/>
    </xf>
    <xf numFmtId="0" fontId="12" fillId="3" borderId="0" xfId="0" applyFont="1" applyFill="1" applyBorder="1" applyAlignment="1" applyProtection="1">
      <alignment horizontal="left" vertical="center" wrapText="1"/>
    </xf>
    <xf numFmtId="0" fontId="10" fillId="3" borderId="0" xfId="0" applyFont="1" applyFill="1" applyBorder="1" applyProtection="1">
      <protection locked="0"/>
    </xf>
    <xf numFmtId="49" fontId="12" fillId="3" borderId="0" xfId="0" applyNumberFormat="1" applyFont="1" applyFill="1" applyBorder="1" applyAlignment="1" applyProtection="1">
      <alignment vertical="center" wrapText="1"/>
      <protection locked="0"/>
    </xf>
    <xf numFmtId="0" fontId="15" fillId="3" borderId="0" xfId="0" applyFont="1" applyFill="1" applyBorder="1" applyAlignment="1" applyProtection="1">
      <alignment horizontal="left" vertical="center" wrapText="1"/>
      <protection locked="0"/>
    </xf>
    <xf numFmtId="1" fontId="10" fillId="3" borderId="0" xfId="0" applyNumberFormat="1" applyFont="1" applyFill="1" applyBorder="1" applyProtection="1">
      <protection locked="0"/>
    </xf>
    <xf numFmtId="0" fontId="12" fillId="3" borderId="0" xfId="0" applyFont="1" applyFill="1" applyBorder="1" applyAlignment="1" applyProtection="1">
      <alignment horizontal="left" vertical="top" wrapText="1"/>
    </xf>
    <xf numFmtId="0" fontId="13" fillId="3" borderId="0" xfId="0" applyFont="1" applyFill="1" applyBorder="1" applyAlignment="1" applyProtection="1">
      <alignment horizontal="left" vertical="center" wrapText="1"/>
    </xf>
    <xf numFmtId="49" fontId="12" fillId="3" borderId="0" xfId="0" quotePrefix="1" applyNumberFormat="1" applyFont="1" applyFill="1" applyBorder="1" applyAlignment="1" applyProtection="1">
      <alignment vertical="center" wrapText="1"/>
    </xf>
    <xf numFmtId="0" fontId="12" fillId="3" borderId="0" xfId="0" applyFont="1" applyFill="1" applyBorder="1" applyAlignment="1" applyProtection="1">
      <alignment vertical="center" wrapText="1"/>
      <protection locked="0"/>
    </xf>
    <xf numFmtId="0" fontId="6" fillId="3" borderId="0" xfId="0" applyFont="1" applyFill="1" applyBorder="1" applyProtection="1">
      <protection locked="0"/>
    </xf>
    <xf numFmtId="1" fontId="6" fillId="3" borderId="0" xfId="0" applyNumberFormat="1" applyFont="1" applyFill="1" applyBorder="1" applyProtection="1">
      <protection locked="0"/>
    </xf>
    <xf numFmtId="0" fontId="6" fillId="3" borderId="0" xfId="0" applyFont="1" applyFill="1" applyBorder="1" applyProtection="1"/>
    <xf numFmtId="1" fontId="6" fillId="3" borderId="0" xfId="0" applyNumberFormat="1" applyFont="1" applyFill="1" applyBorder="1" applyProtection="1"/>
  </cellXfs>
  <cellStyles count="530">
    <cellStyle name="Comma 2" xfId="15" xr:uid="{00000000-0005-0000-0000-000000000000}"/>
    <cellStyle name="Comma 2 2" xfId="528" xr:uid="{00000000-0005-0000-0000-000001000000}"/>
    <cellStyle name="Normal" xfId="0" builtinId="0"/>
    <cellStyle name="Normal 2" xfId="2" xr:uid="{00000000-0005-0000-0000-000003000000}"/>
    <cellStyle name="Normal 2 2" xfId="8" xr:uid="{00000000-0005-0000-0000-000004000000}"/>
    <cellStyle name="Normal 2 2 2" xfId="10" xr:uid="{00000000-0005-0000-0000-000005000000}"/>
    <cellStyle name="Normal 2 2 3" xfId="18" xr:uid="{00000000-0005-0000-0000-000006000000}"/>
    <cellStyle name="Normal 2 3" xfId="5" xr:uid="{00000000-0005-0000-0000-000007000000}"/>
    <cellStyle name="Normal 2 3 2" xfId="529" xr:uid="{00000000-0005-0000-0000-000008000000}"/>
    <cellStyle name="Normal 2 4" xfId="9" xr:uid="{00000000-0005-0000-0000-000009000000}"/>
    <cellStyle name="Normal 2 4 2" xfId="17" xr:uid="{00000000-0005-0000-0000-00000A000000}"/>
    <cellStyle name="Normal 3" xfId="1" xr:uid="{00000000-0005-0000-0000-00000B000000}"/>
    <cellStyle name="Normal 3 2" xfId="6" xr:uid="{00000000-0005-0000-0000-00000C000000}"/>
    <cellStyle name="Normal 3 2 2" xfId="11" xr:uid="{00000000-0005-0000-0000-00000D000000}"/>
    <cellStyle name="Normal 3 3" xfId="16" xr:uid="{00000000-0005-0000-0000-00000E000000}"/>
    <cellStyle name="Normal 4" xfId="3" xr:uid="{00000000-0005-0000-0000-00000F000000}"/>
    <cellStyle name="Normal 5" xfId="4" xr:uid="{00000000-0005-0000-0000-000010000000}"/>
    <cellStyle name="Normal 5 2" xfId="12" xr:uid="{00000000-0005-0000-0000-000011000000}"/>
    <cellStyle name="Normal 6" xfId="14" xr:uid="{00000000-0005-0000-0000-000012000000}"/>
    <cellStyle name="Note 2" xfId="7" xr:uid="{00000000-0005-0000-0000-000013000000}"/>
    <cellStyle name="Note 2 2" xfId="13" xr:uid="{00000000-0005-0000-0000-000014000000}"/>
    <cellStyle name="style1405592468105" xfId="19" xr:uid="{00000000-0005-0000-0000-000015000000}"/>
    <cellStyle name="style1405593752700" xfId="20" xr:uid="{00000000-0005-0000-0000-000016000000}"/>
    <cellStyle name="style1406113848636" xfId="21" xr:uid="{00000000-0005-0000-0000-000017000000}"/>
    <cellStyle name="style1406113848741" xfId="22" xr:uid="{00000000-0005-0000-0000-000018000000}"/>
    <cellStyle name="style1406113848796" xfId="23" xr:uid="{00000000-0005-0000-0000-000019000000}"/>
    <cellStyle name="style1406113848827" xfId="24" xr:uid="{00000000-0005-0000-0000-00001A000000}"/>
    <cellStyle name="style1406113848859" xfId="25" xr:uid="{00000000-0005-0000-0000-00001B000000}"/>
    <cellStyle name="style1406113848891" xfId="26" xr:uid="{00000000-0005-0000-0000-00001C000000}"/>
    <cellStyle name="style1406113848925" xfId="27" xr:uid="{00000000-0005-0000-0000-00001D000000}"/>
    <cellStyle name="style1406113848965" xfId="28" xr:uid="{00000000-0005-0000-0000-00001E000000}"/>
    <cellStyle name="style1406113848998" xfId="29" xr:uid="{00000000-0005-0000-0000-00001F000000}"/>
    <cellStyle name="style1406113849028" xfId="30" xr:uid="{00000000-0005-0000-0000-000020000000}"/>
    <cellStyle name="style1406113849058" xfId="31" xr:uid="{00000000-0005-0000-0000-000021000000}"/>
    <cellStyle name="style1406113849090" xfId="32" xr:uid="{00000000-0005-0000-0000-000022000000}"/>
    <cellStyle name="style1406113849117" xfId="33" xr:uid="{00000000-0005-0000-0000-000023000000}"/>
    <cellStyle name="style1406113849144" xfId="34" xr:uid="{00000000-0005-0000-0000-000024000000}"/>
    <cellStyle name="style1406113849183" xfId="35" xr:uid="{00000000-0005-0000-0000-000025000000}"/>
    <cellStyle name="style1406113849217" xfId="36" xr:uid="{00000000-0005-0000-0000-000026000000}"/>
    <cellStyle name="style1406113849255" xfId="37" xr:uid="{00000000-0005-0000-0000-000027000000}"/>
    <cellStyle name="style1406113849284" xfId="38" xr:uid="{00000000-0005-0000-0000-000028000000}"/>
    <cellStyle name="style1406113849311" xfId="39" xr:uid="{00000000-0005-0000-0000-000029000000}"/>
    <cellStyle name="style1406113849339" xfId="40" xr:uid="{00000000-0005-0000-0000-00002A000000}"/>
    <cellStyle name="style1406113849367" xfId="41" xr:uid="{00000000-0005-0000-0000-00002B000000}"/>
    <cellStyle name="style1406113849389" xfId="42" xr:uid="{00000000-0005-0000-0000-00002C000000}"/>
    <cellStyle name="style1406113849413" xfId="43" xr:uid="{00000000-0005-0000-0000-00002D000000}"/>
    <cellStyle name="style1406113849558" xfId="44" xr:uid="{00000000-0005-0000-0000-00002E000000}"/>
    <cellStyle name="style1406113849582" xfId="45" xr:uid="{00000000-0005-0000-0000-00002F000000}"/>
    <cellStyle name="style1406113849605" xfId="46" xr:uid="{00000000-0005-0000-0000-000030000000}"/>
    <cellStyle name="style1406113849630" xfId="47" xr:uid="{00000000-0005-0000-0000-000031000000}"/>
    <cellStyle name="style1406113849653" xfId="48" xr:uid="{00000000-0005-0000-0000-000032000000}"/>
    <cellStyle name="style1406113849674" xfId="49" xr:uid="{00000000-0005-0000-0000-000033000000}"/>
    <cellStyle name="style1406113849701" xfId="50" xr:uid="{00000000-0005-0000-0000-000034000000}"/>
    <cellStyle name="style1406113849728" xfId="51" xr:uid="{00000000-0005-0000-0000-000035000000}"/>
    <cellStyle name="style1406113849754" xfId="52" xr:uid="{00000000-0005-0000-0000-000036000000}"/>
    <cellStyle name="style1406113849781" xfId="53" xr:uid="{00000000-0005-0000-0000-000037000000}"/>
    <cellStyle name="style1406113849808" xfId="54" xr:uid="{00000000-0005-0000-0000-000038000000}"/>
    <cellStyle name="style1406113849835" xfId="55" xr:uid="{00000000-0005-0000-0000-000039000000}"/>
    <cellStyle name="style1406113849856" xfId="56" xr:uid="{00000000-0005-0000-0000-00003A000000}"/>
    <cellStyle name="style1406113849876" xfId="57" xr:uid="{00000000-0005-0000-0000-00003B000000}"/>
    <cellStyle name="style1406113849898" xfId="58" xr:uid="{00000000-0005-0000-0000-00003C000000}"/>
    <cellStyle name="style1406113849921" xfId="59" xr:uid="{00000000-0005-0000-0000-00003D000000}"/>
    <cellStyle name="style1406113849947" xfId="60" xr:uid="{00000000-0005-0000-0000-00003E000000}"/>
    <cellStyle name="style1406113849975" xfId="61" xr:uid="{00000000-0005-0000-0000-00003F000000}"/>
    <cellStyle name="style1406113850004" xfId="62" xr:uid="{00000000-0005-0000-0000-000040000000}"/>
    <cellStyle name="style1406113850027" xfId="63" xr:uid="{00000000-0005-0000-0000-000041000000}"/>
    <cellStyle name="style1406113850054" xfId="64" xr:uid="{00000000-0005-0000-0000-000042000000}"/>
    <cellStyle name="style1406113850081" xfId="65" xr:uid="{00000000-0005-0000-0000-000043000000}"/>
    <cellStyle name="style1406113850103" xfId="66" xr:uid="{00000000-0005-0000-0000-000044000000}"/>
    <cellStyle name="style1406113850129" xfId="67" xr:uid="{00000000-0005-0000-0000-000045000000}"/>
    <cellStyle name="style1406113850156" xfId="68" xr:uid="{00000000-0005-0000-0000-000046000000}"/>
    <cellStyle name="style1406113850182" xfId="69" xr:uid="{00000000-0005-0000-0000-000047000000}"/>
    <cellStyle name="style1406113850203" xfId="70" xr:uid="{00000000-0005-0000-0000-000048000000}"/>
    <cellStyle name="style1406113850224" xfId="71" xr:uid="{00000000-0005-0000-0000-000049000000}"/>
    <cellStyle name="style1406113850258" xfId="72" xr:uid="{00000000-0005-0000-0000-00004A000000}"/>
    <cellStyle name="style1406113850331" xfId="73" xr:uid="{00000000-0005-0000-0000-00004B000000}"/>
    <cellStyle name="style1406113850358" xfId="74" xr:uid="{00000000-0005-0000-0000-00004C000000}"/>
    <cellStyle name="style1406113850380" xfId="75" xr:uid="{00000000-0005-0000-0000-00004D000000}"/>
    <cellStyle name="style1406113850409" xfId="76" xr:uid="{00000000-0005-0000-0000-00004E000000}"/>
    <cellStyle name="style1406113850431" xfId="77" xr:uid="{00000000-0005-0000-0000-00004F000000}"/>
    <cellStyle name="style1406113850452" xfId="78" xr:uid="{00000000-0005-0000-0000-000050000000}"/>
    <cellStyle name="style1406113850474" xfId="79" xr:uid="{00000000-0005-0000-0000-000051000000}"/>
    <cellStyle name="style1406113850501" xfId="80" xr:uid="{00000000-0005-0000-0000-000052000000}"/>
    <cellStyle name="style1406113850522" xfId="81" xr:uid="{00000000-0005-0000-0000-000053000000}"/>
    <cellStyle name="style1406113850542" xfId="82" xr:uid="{00000000-0005-0000-0000-000054000000}"/>
    <cellStyle name="style1406113850570" xfId="83" xr:uid="{00000000-0005-0000-0000-000055000000}"/>
    <cellStyle name="style1406113850591" xfId="84" xr:uid="{00000000-0005-0000-0000-000056000000}"/>
    <cellStyle name="style1406113850614" xfId="85" xr:uid="{00000000-0005-0000-0000-000057000000}"/>
    <cellStyle name="style1406113850636" xfId="86" xr:uid="{00000000-0005-0000-0000-000058000000}"/>
    <cellStyle name="style1406113850655" xfId="87" xr:uid="{00000000-0005-0000-0000-000059000000}"/>
    <cellStyle name="style1406113850674" xfId="88" xr:uid="{00000000-0005-0000-0000-00005A000000}"/>
    <cellStyle name="style1406113850723" xfId="89" xr:uid="{00000000-0005-0000-0000-00005B000000}"/>
    <cellStyle name="style1406113850767" xfId="90" xr:uid="{00000000-0005-0000-0000-00005C000000}"/>
    <cellStyle name="style1406113850816" xfId="91" xr:uid="{00000000-0005-0000-0000-00005D000000}"/>
    <cellStyle name="style1406114189185" xfId="92" xr:uid="{00000000-0005-0000-0000-00005E000000}"/>
    <cellStyle name="style1406114189213" xfId="93" xr:uid="{00000000-0005-0000-0000-00005F000000}"/>
    <cellStyle name="style1406114189239" xfId="94" xr:uid="{00000000-0005-0000-0000-000060000000}"/>
    <cellStyle name="style1406114189259" xfId="95" xr:uid="{00000000-0005-0000-0000-000061000000}"/>
    <cellStyle name="style1406114189283" xfId="96" xr:uid="{00000000-0005-0000-0000-000062000000}"/>
    <cellStyle name="style1406114189307" xfId="97" xr:uid="{00000000-0005-0000-0000-000063000000}"/>
    <cellStyle name="style1406114189331" xfId="98" xr:uid="{00000000-0005-0000-0000-000064000000}"/>
    <cellStyle name="style1406114189356" xfId="99" xr:uid="{00000000-0005-0000-0000-000065000000}"/>
    <cellStyle name="style1406114189382" xfId="100" xr:uid="{00000000-0005-0000-0000-000066000000}"/>
    <cellStyle name="style1406114189407" xfId="101" xr:uid="{00000000-0005-0000-0000-000067000000}"/>
    <cellStyle name="style1406114189432" xfId="102" xr:uid="{00000000-0005-0000-0000-000068000000}"/>
    <cellStyle name="style1406114189459" xfId="103" xr:uid="{00000000-0005-0000-0000-000069000000}"/>
    <cellStyle name="style1406114189481" xfId="104" xr:uid="{00000000-0005-0000-0000-00006A000000}"/>
    <cellStyle name="style1406114189505" xfId="105" xr:uid="{00000000-0005-0000-0000-00006B000000}"/>
    <cellStyle name="style1406114189535" xfId="106" xr:uid="{00000000-0005-0000-0000-00006C000000}"/>
    <cellStyle name="style1406114189560" xfId="107" xr:uid="{00000000-0005-0000-0000-00006D000000}"/>
    <cellStyle name="style1406114189585" xfId="108" xr:uid="{00000000-0005-0000-0000-00006E000000}"/>
    <cellStyle name="style1406114189616" xfId="109" xr:uid="{00000000-0005-0000-0000-00006F000000}"/>
    <cellStyle name="style1406114189644" xfId="110" xr:uid="{00000000-0005-0000-0000-000070000000}"/>
    <cellStyle name="style1406114189671" xfId="111" xr:uid="{00000000-0005-0000-0000-000071000000}"/>
    <cellStyle name="style1406114189696" xfId="112" xr:uid="{00000000-0005-0000-0000-000072000000}"/>
    <cellStyle name="style1406114189716" xfId="113" xr:uid="{00000000-0005-0000-0000-000073000000}"/>
    <cellStyle name="style1406114189736" xfId="114" xr:uid="{00000000-0005-0000-0000-000074000000}"/>
    <cellStyle name="style1406114189757" xfId="115" xr:uid="{00000000-0005-0000-0000-000075000000}"/>
    <cellStyle name="style1406114189778" xfId="116" xr:uid="{00000000-0005-0000-0000-000076000000}"/>
    <cellStyle name="style1406114189799" xfId="117" xr:uid="{00000000-0005-0000-0000-000077000000}"/>
    <cellStyle name="style1406114189820" xfId="118" xr:uid="{00000000-0005-0000-0000-000078000000}"/>
    <cellStyle name="style1406114189840" xfId="119" xr:uid="{00000000-0005-0000-0000-000079000000}"/>
    <cellStyle name="style1406114189860" xfId="120" xr:uid="{00000000-0005-0000-0000-00007A000000}"/>
    <cellStyle name="style1406114189886" xfId="121" xr:uid="{00000000-0005-0000-0000-00007B000000}"/>
    <cellStyle name="style1406114189911" xfId="122" xr:uid="{00000000-0005-0000-0000-00007C000000}"/>
    <cellStyle name="style1406114189990" xfId="123" xr:uid="{00000000-0005-0000-0000-00007D000000}"/>
    <cellStyle name="style1406114190017" xfId="124" xr:uid="{00000000-0005-0000-0000-00007E000000}"/>
    <cellStyle name="style1406114190044" xfId="125" xr:uid="{00000000-0005-0000-0000-00007F000000}"/>
    <cellStyle name="style1406114190069" xfId="126" xr:uid="{00000000-0005-0000-0000-000080000000}"/>
    <cellStyle name="style1406114190088" xfId="127" xr:uid="{00000000-0005-0000-0000-000081000000}"/>
    <cellStyle name="style1406114190108" xfId="128" xr:uid="{00000000-0005-0000-0000-000082000000}"/>
    <cellStyle name="style1406114190127" xfId="129" xr:uid="{00000000-0005-0000-0000-000083000000}"/>
    <cellStyle name="style1406114190148" xfId="130" xr:uid="{00000000-0005-0000-0000-000084000000}"/>
    <cellStyle name="style1406114190171" xfId="131" xr:uid="{00000000-0005-0000-0000-000085000000}"/>
    <cellStyle name="style1406114190195" xfId="132" xr:uid="{00000000-0005-0000-0000-000086000000}"/>
    <cellStyle name="style1406114190219" xfId="133" xr:uid="{00000000-0005-0000-0000-000087000000}"/>
    <cellStyle name="style1406114190238" xfId="134" xr:uid="{00000000-0005-0000-0000-000088000000}"/>
    <cellStyle name="style1406114190262" xfId="135" xr:uid="{00000000-0005-0000-0000-000089000000}"/>
    <cellStyle name="style1406114190285" xfId="136" xr:uid="{00000000-0005-0000-0000-00008A000000}"/>
    <cellStyle name="style1406114190303" xfId="137" xr:uid="{00000000-0005-0000-0000-00008B000000}"/>
    <cellStyle name="style1406114190327" xfId="138" xr:uid="{00000000-0005-0000-0000-00008C000000}"/>
    <cellStyle name="style1406114190351" xfId="139" xr:uid="{00000000-0005-0000-0000-00008D000000}"/>
    <cellStyle name="style1406114190375" xfId="140" xr:uid="{00000000-0005-0000-0000-00008E000000}"/>
    <cellStyle name="style1406114190395" xfId="141" xr:uid="{00000000-0005-0000-0000-00008F000000}"/>
    <cellStyle name="style1406114190415" xfId="142" xr:uid="{00000000-0005-0000-0000-000090000000}"/>
    <cellStyle name="style1406114190439" xfId="143" xr:uid="{00000000-0005-0000-0000-000091000000}"/>
    <cellStyle name="style1406114190464" xfId="144" xr:uid="{00000000-0005-0000-0000-000092000000}"/>
    <cellStyle name="style1406114190487" xfId="145" xr:uid="{00000000-0005-0000-0000-000093000000}"/>
    <cellStyle name="style1406114190507" xfId="146" xr:uid="{00000000-0005-0000-0000-000094000000}"/>
    <cellStyle name="style1406114190534" xfId="147" xr:uid="{00000000-0005-0000-0000-000095000000}"/>
    <cellStyle name="style1406114190553" xfId="148" xr:uid="{00000000-0005-0000-0000-000096000000}"/>
    <cellStyle name="style1406114190571" xfId="149" xr:uid="{00000000-0005-0000-0000-000097000000}"/>
    <cellStyle name="style1406114190588" xfId="150" xr:uid="{00000000-0005-0000-0000-000098000000}"/>
    <cellStyle name="style1406114190609" xfId="151" xr:uid="{00000000-0005-0000-0000-000099000000}"/>
    <cellStyle name="style1406114190628" xfId="152" xr:uid="{00000000-0005-0000-0000-00009A000000}"/>
    <cellStyle name="style1406114190647" xfId="153" xr:uid="{00000000-0005-0000-0000-00009B000000}"/>
    <cellStyle name="style1406114190666" xfId="154" xr:uid="{00000000-0005-0000-0000-00009C000000}"/>
    <cellStyle name="style1406114190687" xfId="155" xr:uid="{00000000-0005-0000-0000-00009D000000}"/>
    <cellStyle name="style1406114190844" xfId="156" xr:uid="{00000000-0005-0000-0000-00009E000000}"/>
    <cellStyle name="style1406114190863" xfId="157" xr:uid="{00000000-0005-0000-0000-00009F000000}"/>
    <cellStyle name="style1406114190881" xfId="158" xr:uid="{00000000-0005-0000-0000-0000A0000000}"/>
    <cellStyle name="style1406114190900" xfId="159" xr:uid="{00000000-0005-0000-0000-0000A1000000}"/>
    <cellStyle name="style1406114190959" xfId="160" xr:uid="{00000000-0005-0000-0000-0000A2000000}"/>
    <cellStyle name="style1406114191014" xfId="161" xr:uid="{00000000-0005-0000-0000-0000A3000000}"/>
    <cellStyle name="style1406114191303" xfId="162" xr:uid="{00000000-0005-0000-0000-0000A4000000}"/>
    <cellStyle name="style1406114191912" xfId="163" xr:uid="{00000000-0005-0000-0000-0000A5000000}"/>
    <cellStyle name="style1406114345186" xfId="164" xr:uid="{00000000-0005-0000-0000-0000A6000000}"/>
    <cellStyle name="style1406114345361" xfId="165" xr:uid="{00000000-0005-0000-0000-0000A7000000}"/>
    <cellStyle name="style1406114398523" xfId="166" xr:uid="{00000000-0005-0000-0000-0000A8000000}"/>
    <cellStyle name="style1406114398549" xfId="167" xr:uid="{00000000-0005-0000-0000-0000A9000000}"/>
    <cellStyle name="style1406114398571" xfId="168" xr:uid="{00000000-0005-0000-0000-0000AA000000}"/>
    <cellStyle name="style1406114398589" xfId="169" xr:uid="{00000000-0005-0000-0000-0000AB000000}"/>
    <cellStyle name="style1406114398610" xfId="170" xr:uid="{00000000-0005-0000-0000-0000AC000000}"/>
    <cellStyle name="style1406114398632" xfId="171" xr:uid="{00000000-0005-0000-0000-0000AD000000}"/>
    <cellStyle name="style1406114398654" xfId="172" xr:uid="{00000000-0005-0000-0000-0000AE000000}"/>
    <cellStyle name="style1406114398679" xfId="173" xr:uid="{00000000-0005-0000-0000-0000AF000000}"/>
    <cellStyle name="style1406114398703" xfId="174" xr:uid="{00000000-0005-0000-0000-0000B0000000}"/>
    <cellStyle name="style1406114398726" xfId="175" xr:uid="{00000000-0005-0000-0000-0000B1000000}"/>
    <cellStyle name="style1406114398750" xfId="176" xr:uid="{00000000-0005-0000-0000-0000B2000000}"/>
    <cellStyle name="style1406114398774" xfId="177" xr:uid="{00000000-0005-0000-0000-0000B3000000}"/>
    <cellStyle name="style1406114398792" xfId="178" xr:uid="{00000000-0005-0000-0000-0000B4000000}"/>
    <cellStyle name="style1406114398812" xfId="179" xr:uid="{00000000-0005-0000-0000-0000B5000000}"/>
    <cellStyle name="style1406114398835" xfId="180" xr:uid="{00000000-0005-0000-0000-0000B6000000}"/>
    <cellStyle name="style1406114398855" xfId="181" xr:uid="{00000000-0005-0000-0000-0000B7000000}"/>
    <cellStyle name="style1406114398880" xfId="182" xr:uid="{00000000-0005-0000-0000-0000B8000000}"/>
    <cellStyle name="style1406114398898" xfId="183" xr:uid="{00000000-0005-0000-0000-0000B9000000}"/>
    <cellStyle name="style1406114398922" xfId="184" xr:uid="{00000000-0005-0000-0000-0000BA000000}"/>
    <cellStyle name="style1406114398946" xfId="185" xr:uid="{00000000-0005-0000-0000-0000BB000000}"/>
    <cellStyle name="style1406114398972" xfId="186" xr:uid="{00000000-0005-0000-0000-0000BC000000}"/>
    <cellStyle name="style1406114398991" xfId="187" xr:uid="{00000000-0005-0000-0000-0000BD000000}"/>
    <cellStyle name="style1406114399009" xfId="188" xr:uid="{00000000-0005-0000-0000-0000BE000000}"/>
    <cellStyle name="style1406114399027" xfId="189" xr:uid="{00000000-0005-0000-0000-0000BF000000}"/>
    <cellStyle name="style1406114399044" xfId="190" xr:uid="{00000000-0005-0000-0000-0000C0000000}"/>
    <cellStyle name="style1406114399064" xfId="191" xr:uid="{00000000-0005-0000-0000-0000C1000000}"/>
    <cellStyle name="style1406114399083" xfId="192" xr:uid="{00000000-0005-0000-0000-0000C2000000}"/>
    <cellStyle name="style1406114399102" xfId="193" xr:uid="{00000000-0005-0000-0000-0000C3000000}"/>
    <cellStyle name="style1406114399120" xfId="194" xr:uid="{00000000-0005-0000-0000-0000C4000000}"/>
    <cellStyle name="style1406114399144" xfId="195" xr:uid="{00000000-0005-0000-0000-0000C5000000}"/>
    <cellStyle name="style1406114399167" xfId="196" xr:uid="{00000000-0005-0000-0000-0000C6000000}"/>
    <cellStyle name="style1406114399199" xfId="197" xr:uid="{00000000-0005-0000-0000-0000C7000000}"/>
    <cellStyle name="style1406114399226" xfId="198" xr:uid="{00000000-0005-0000-0000-0000C8000000}"/>
    <cellStyle name="style1406114399254" xfId="199" xr:uid="{00000000-0005-0000-0000-0000C9000000}"/>
    <cellStyle name="style1406114399277" xfId="200" xr:uid="{00000000-0005-0000-0000-0000CA000000}"/>
    <cellStyle name="style1406114399294" xfId="201" xr:uid="{00000000-0005-0000-0000-0000CB000000}"/>
    <cellStyle name="style1406114399311" xfId="202" xr:uid="{00000000-0005-0000-0000-0000CC000000}"/>
    <cellStyle name="style1406114399329" xfId="203" xr:uid="{00000000-0005-0000-0000-0000CD000000}"/>
    <cellStyle name="style1406114399348" xfId="204" xr:uid="{00000000-0005-0000-0000-0000CE000000}"/>
    <cellStyle name="style1406114399367" xfId="205" xr:uid="{00000000-0005-0000-0000-0000CF000000}"/>
    <cellStyle name="style1406114399389" xfId="206" xr:uid="{00000000-0005-0000-0000-0000D0000000}"/>
    <cellStyle name="style1406114399411" xfId="207" xr:uid="{00000000-0005-0000-0000-0000D1000000}"/>
    <cellStyle name="style1406114399490" xfId="208" xr:uid="{00000000-0005-0000-0000-0000D2000000}"/>
    <cellStyle name="style1406114399512" xfId="209" xr:uid="{00000000-0005-0000-0000-0000D3000000}"/>
    <cellStyle name="style1406114399534" xfId="210" xr:uid="{00000000-0005-0000-0000-0000D4000000}"/>
    <cellStyle name="style1406114399551" xfId="211" xr:uid="{00000000-0005-0000-0000-0000D5000000}"/>
    <cellStyle name="style1406114399576" xfId="212" xr:uid="{00000000-0005-0000-0000-0000D6000000}"/>
    <cellStyle name="style1406114399599" xfId="213" xr:uid="{00000000-0005-0000-0000-0000D7000000}"/>
    <cellStyle name="style1406114399622" xfId="214" xr:uid="{00000000-0005-0000-0000-0000D8000000}"/>
    <cellStyle name="style1406114399641" xfId="215" xr:uid="{00000000-0005-0000-0000-0000D9000000}"/>
    <cellStyle name="style1406114399662" xfId="216" xr:uid="{00000000-0005-0000-0000-0000DA000000}"/>
    <cellStyle name="style1406114399689" xfId="217" xr:uid="{00000000-0005-0000-0000-0000DB000000}"/>
    <cellStyle name="style1406114399716" xfId="218" xr:uid="{00000000-0005-0000-0000-0000DC000000}"/>
    <cellStyle name="style1406114399740" xfId="219" xr:uid="{00000000-0005-0000-0000-0000DD000000}"/>
    <cellStyle name="style1406114399758" xfId="220" xr:uid="{00000000-0005-0000-0000-0000DE000000}"/>
    <cellStyle name="style1406114399783" xfId="221" xr:uid="{00000000-0005-0000-0000-0000DF000000}"/>
    <cellStyle name="style1406114399802" xfId="222" xr:uid="{00000000-0005-0000-0000-0000E0000000}"/>
    <cellStyle name="style1406114399820" xfId="223" xr:uid="{00000000-0005-0000-0000-0000E1000000}"/>
    <cellStyle name="style1406114399839" xfId="224" xr:uid="{00000000-0005-0000-0000-0000E2000000}"/>
    <cellStyle name="style1406114399860" xfId="225" xr:uid="{00000000-0005-0000-0000-0000E3000000}"/>
    <cellStyle name="style1406114399878" xfId="226" xr:uid="{00000000-0005-0000-0000-0000E4000000}"/>
    <cellStyle name="style1406114399896" xfId="227" xr:uid="{00000000-0005-0000-0000-0000E5000000}"/>
    <cellStyle name="style1406114399914" xfId="228" xr:uid="{00000000-0005-0000-0000-0000E6000000}"/>
    <cellStyle name="style1406114399932" xfId="229" xr:uid="{00000000-0005-0000-0000-0000E7000000}"/>
    <cellStyle name="style1406114399951" xfId="230" xr:uid="{00000000-0005-0000-0000-0000E8000000}"/>
    <cellStyle name="style1406114399969" xfId="231" xr:uid="{00000000-0005-0000-0000-0000E9000000}"/>
    <cellStyle name="style1406114399987" xfId="232" xr:uid="{00000000-0005-0000-0000-0000EA000000}"/>
    <cellStyle name="style1406114400018" xfId="233" xr:uid="{00000000-0005-0000-0000-0000EB000000}"/>
    <cellStyle name="style1406114400104" xfId="234" xr:uid="{00000000-0005-0000-0000-0000EC000000}"/>
    <cellStyle name="style1406114400339" xfId="235" xr:uid="{00000000-0005-0000-0000-0000ED000000}"/>
    <cellStyle name="style1406114400806" xfId="236" xr:uid="{00000000-0005-0000-0000-0000EE000000}"/>
    <cellStyle name="style1406114440149" xfId="237" xr:uid="{00000000-0005-0000-0000-0000EF000000}"/>
    <cellStyle name="style1406114440175" xfId="238" xr:uid="{00000000-0005-0000-0000-0000F0000000}"/>
    <cellStyle name="style1406114440200" xfId="239" xr:uid="{00000000-0005-0000-0000-0000F1000000}"/>
    <cellStyle name="style1406114440219" xfId="240" xr:uid="{00000000-0005-0000-0000-0000F2000000}"/>
    <cellStyle name="style1406114440242" xfId="241" xr:uid="{00000000-0005-0000-0000-0000F3000000}"/>
    <cellStyle name="style1406114440265" xfId="242" xr:uid="{00000000-0005-0000-0000-0000F4000000}"/>
    <cellStyle name="style1406114440288" xfId="243" xr:uid="{00000000-0005-0000-0000-0000F5000000}"/>
    <cellStyle name="style1406114440311" xfId="244" xr:uid="{00000000-0005-0000-0000-0000F6000000}"/>
    <cellStyle name="style1406114440332" xfId="245" xr:uid="{00000000-0005-0000-0000-0000F7000000}"/>
    <cellStyle name="style1406114440354" xfId="246" xr:uid="{00000000-0005-0000-0000-0000F8000000}"/>
    <cellStyle name="style1406114440375" xfId="247" xr:uid="{00000000-0005-0000-0000-0000F9000000}"/>
    <cellStyle name="style1406114440396" xfId="248" xr:uid="{00000000-0005-0000-0000-0000FA000000}"/>
    <cellStyle name="style1406114440413" xfId="249" xr:uid="{00000000-0005-0000-0000-0000FB000000}"/>
    <cellStyle name="style1406114440430" xfId="250" xr:uid="{00000000-0005-0000-0000-0000FC000000}"/>
    <cellStyle name="style1406114440452" xfId="251" xr:uid="{00000000-0005-0000-0000-0000FD000000}"/>
    <cellStyle name="style1406114440470" xfId="252" xr:uid="{00000000-0005-0000-0000-0000FE000000}"/>
    <cellStyle name="style1406114440492" xfId="253" xr:uid="{00000000-0005-0000-0000-0000FF000000}"/>
    <cellStyle name="style1406114440509" xfId="254" xr:uid="{00000000-0005-0000-0000-000000010000}"/>
    <cellStyle name="style1406114440531" xfId="255" xr:uid="{00000000-0005-0000-0000-000001010000}"/>
    <cellStyle name="style1406114440552" xfId="256" xr:uid="{00000000-0005-0000-0000-000002010000}"/>
    <cellStyle name="style1406114440573" xfId="257" xr:uid="{00000000-0005-0000-0000-000003010000}"/>
    <cellStyle name="style1406114440590" xfId="258" xr:uid="{00000000-0005-0000-0000-000004010000}"/>
    <cellStyle name="style1406114440607" xfId="259" xr:uid="{00000000-0005-0000-0000-000005010000}"/>
    <cellStyle name="style1406114440624" xfId="260" xr:uid="{00000000-0005-0000-0000-000006010000}"/>
    <cellStyle name="style1406114440641" xfId="261" xr:uid="{00000000-0005-0000-0000-000007010000}"/>
    <cellStyle name="style1406114440657" xfId="262" xr:uid="{00000000-0005-0000-0000-000008010000}"/>
    <cellStyle name="style1406114440676" xfId="263" xr:uid="{00000000-0005-0000-0000-000009010000}"/>
    <cellStyle name="style1406114440693" xfId="264" xr:uid="{00000000-0005-0000-0000-00000A010000}"/>
    <cellStyle name="style1406114440711" xfId="265" xr:uid="{00000000-0005-0000-0000-00000B010000}"/>
    <cellStyle name="style1406114440733" xfId="266" xr:uid="{00000000-0005-0000-0000-00000C010000}"/>
    <cellStyle name="style1406114440756" xfId="267" xr:uid="{00000000-0005-0000-0000-00000D010000}"/>
    <cellStyle name="style1406114440778" xfId="268" xr:uid="{00000000-0005-0000-0000-00000E010000}"/>
    <cellStyle name="style1406114440801" xfId="269" xr:uid="{00000000-0005-0000-0000-00000F010000}"/>
    <cellStyle name="style1406114440831" xfId="270" xr:uid="{00000000-0005-0000-0000-000010010000}"/>
    <cellStyle name="style1406114440854" xfId="271" xr:uid="{00000000-0005-0000-0000-000011010000}"/>
    <cellStyle name="style1406114440871" xfId="272" xr:uid="{00000000-0005-0000-0000-000012010000}"/>
    <cellStyle name="style1406114440888" xfId="273" xr:uid="{00000000-0005-0000-0000-000013010000}"/>
    <cellStyle name="style1406114440905" xfId="274" xr:uid="{00000000-0005-0000-0000-000014010000}"/>
    <cellStyle name="style1406114440922" xfId="275" xr:uid="{00000000-0005-0000-0000-000015010000}"/>
    <cellStyle name="style1406114440941" xfId="276" xr:uid="{00000000-0005-0000-0000-000016010000}"/>
    <cellStyle name="style1406114440964" xfId="277" xr:uid="{00000000-0005-0000-0000-000017010000}"/>
    <cellStyle name="style1406114440986" xfId="278" xr:uid="{00000000-0005-0000-0000-000018010000}"/>
    <cellStyle name="style1406114441003" xfId="279" xr:uid="{00000000-0005-0000-0000-000019010000}"/>
    <cellStyle name="style1406114441024" xfId="280" xr:uid="{00000000-0005-0000-0000-00001A010000}"/>
    <cellStyle name="style1406114441046" xfId="281" xr:uid="{00000000-0005-0000-0000-00001B010000}"/>
    <cellStyle name="style1406114441063" xfId="282" xr:uid="{00000000-0005-0000-0000-00001C010000}"/>
    <cellStyle name="style1406114441085" xfId="283" xr:uid="{00000000-0005-0000-0000-00001D010000}"/>
    <cellStyle name="style1406114441106" xfId="284" xr:uid="{00000000-0005-0000-0000-00001E010000}"/>
    <cellStyle name="style1406114441127" xfId="285" xr:uid="{00000000-0005-0000-0000-00001F010000}"/>
    <cellStyle name="style1406114441144" xfId="286" xr:uid="{00000000-0005-0000-0000-000020010000}"/>
    <cellStyle name="style1406114441245" xfId="287" xr:uid="{00000000-0005-0000-0000-000021010000}"/>
    <cellStyle name="style1406114441267" xfId="288" xr:uid="{00000000-0005-0000-0000-000022010000}"/>
    <cellStyle name="style1406114441288" xfId="289" xr:uid="{00000000-0005-0000-0000-000023010000}"/>
    <cellStyle name="style1406114441309" xfId="290" xr:uid="{00000000-0005-0000-0000-000024010000}"/>
    <cellStyle name="style1406114441326" xfId="291" xr:uid="{00000000-0005-0000-0000-000025010000}"/>
    <cellStyle name="style1406114441350" xfId="292" xr:uid="{00000000-0005-0000-0000-000026010000}"/>
    <cellStyle name="style1406114441369" xfId="293" xr:uid="{00000000-0005-0000-0000-000027010000}"/>
    <cellStyle name="style1406114441387" xfId="294" xr:uid="{00000000-0005-0000-0000-000028010000}"/>
    <cellStyle name="style1406114441405" xfId="295" xr:uid="{00000000-0005-0000-0000-000029010000}"/>
    <cellStyle name="style1406114441425" xfId="296" xr:uid="{00000000-0005-0000-0000-00002A010000}"/>
    <cellStyle name="style1406114441444" xfId="297" xr:uid="{00000000-0005-0000-0000-00002B010000}"/>
    <cellStyle name="style1406114441462" xfId="298" xr:uid="{00000000-0005-0000-0000-00002C010000}"/>
    <cellStyle name="style1406114441479" xfId="299" xr:uid="{00000000-0005-0000-0000-00002D010000}"/>
    <cellStyle name="style1406114441496" xfId="300" xr:uid="{00000000-0005-0000-0000-00002E010000}"/>
    <cellStyle name="style1406114441514" xfId="301" xr:uid="{00000000-0005-0000-0000-00002F010000}"/>
    <cellStyle name="style1406114441532" xfId="302" xr:uid="{00000000-0005-0000-0000-000030010000}"/>
    <cellStyle name="style1406114441549" xfId="303" xr:uid="{00000000-0005-0000-0000-000031010000}"/>
    <cellStyle name="style1406114441566" xfId="304" xr:uid="{00000000-0005-0000-0000-000032010000}"/>
    <cellStyle name="style1406114441594" xfId="305" xr:uid="{00000000-0005-0000-0000-000033010000}"/>
    <cellStyle name="style1406114441626" xfId="306" xr:uid="{00000000-0005-0000-0000-000034010000}"/>
    <cellStyle name="style1406114442197" xfId="307" xr:uid="{00000000-0005-0000-0000-000035010000}"/>
    <cellStyle name="style1406114490232" xfId="308" xr:uid="{00000000-0005-0000-0000-000036010000}"/>
    <cellStyle name="style1406114490278" xfId="309" xr:uid="{00000000-0005-0000-0000-000037010000}"/>
    <cellStyle name="style1406114490860" xfId="310" xr:uid="{00000000-0005-0000-0000-000038010000}"/>
    <cellStyle name="style1406114491098" xfId="311" xr:uid="{00000000-0005-0000-0000-000039010000}"/>
    <cellStyle name="style1406114491204" xfId="312" xr:uid="{00000000-0005-0000-0000-00003A010000}"/>
    <cellStyle name="style1406114491528" xfId="313" xr:uid="{00000000-0005-0000-0000-00003B010000}"/>
    <cellStyle name="style1406114491549" xfId="314" xr:uid="{00000000-0005-0000-0000-00003C010000}"/>
    <cellStyle name="style1406114491606" xfId="315" xr:uid="{00000000-0005-0000-0000-00003D010000}"/>
    <cellStyle name="style1406114491677" xfId="316" xr:uid="{00000000-0005-0000-0000-00003E010000}"/>
    <cellStyle name="style1406182998088" xfId="317" xr:uid="{00000000-0005-0000-0000-00003F010000}"/>
    <cellStyle name="style1406182998186" xfId="318" xr:uid="{00000000-0005-0000-0000-000040010000}"/>
    <cellStyle name="style1406183036983" xfId="319" xr:uid="{00000000-0005-0000-0000-000041010000}"/>
    <cellStyle name="style1411446450504" xfId="320" xr:uid="{00000000-0005-0000-0000-000042010000}"/>
    <cellStyle name="style1411446450551" xfId="321" xr:uid="{00000000-0005-0000-0000-000043010000}"/>
    <cellStyle name="style1411446450598" xfId="322" xr:uid="{00000000-0005-0000-0000-000044010000}"/>
    <cellStyle name="style1411446450629" xfId="323" xr:uid="{00000000-0005-0000-0000-000045010000}"/>
    <cellStyle name="style1411446450660" xfId="324" xr:uid="{00000000-0005-0000-0000-000046010000}"/>
    <cellStyle name="style1411446450738" xfId="325" xr:uid="{00000000-0005-0000-0000-000047010000}"/>
    <cellStyle name="style1411446450769" xfId="326" xr:uid="{00000000-0005-0000-0000-000048010000}"/>
    <cellStyle name="style1411446450801" xfId="327" xr:uid="{00000000-0005-0000-0000-000049010000}"/>
    <cellStyle name="style1411446450847" xfId="328" xr:uid="{00000000-0005-0000-0000-00004A010000}"/>
    <cellStyle name="style1411446450879" xfId="329" xr:uid="{00000000-0005-0000-0000-00004B010000}"/>
    <cellStyle name="style1411446450910" xfId="330" xr:uid="{00000000-0005-0000-0000-00004C010000}"/>
    <cellStyle name="style1411446450957" xfId="331" xr:uid="{00000000-0005-0000-0000-00004D010000}"/>
    <cellStyle name="style1411446450988" xfId="332" xr:uid="{00000000-0005-0000-0000-00004E010000}"/>
    <cellStyle name="style1411446451019" xfId="333" xr:uid="{00000000-0005-0000-0000-00004F010000}"/>
    <cellStyle name="style1411446451050" xfId="334" xr:uid="{00000000-0005-0000-0000-000050010000}"/>
    <cellStyle name="style1411446451128" xfId="335" xr:uid="{00000000-0005-0000-0000-000051010000}"/>
    <cellStyle name="style1411446451159" xfId="336" xr:uid="{00000000-0005-0000-0000-000052010000}"/>
    <cellStyle name="style1411446451191" xfId="337" xr:uid="{00000000-0005-0000-0000-000053010000}"/>
    <cellStyle name="style1411446451206" xfId="338" xr:uid="{00000000-0005-0000-0000-000054010000}"/>
    <cellStyle name="style1411446451237" xfId="339" xr:uid="{00000000-0005-0000-0000-000055010000}"/>
    <cellStyle name="style1411446451269" xfId="340" xr:uid="{00000000-0005-0000-0000-000056010000}"/>
    <cellStyle name="style1411446451284" xfId="341" xr:uid="{00000000-0005-0000-0000-000057010000}"/>
    <cellStyle name="style1411446451315" xfId="342" xr:uid="{00000000-0005-0000-0000-000058010000}"/>
    <cellStyle name="style1411446451331" xfId="343" xr:uid="{00000000-0005-0000-0000-000059010000}"/>
    <cellStyle name="style1411446451362" xfId="344" xr:uid="{00000000-0005-0000-0000-00005A010000}"/>
    <cellStyle name="style1411446451378" xfId="345" xr:uid="{00000000-0005-0000-0000-00005B010000}"/>
    <cellStyle name="style1411446451409" xfId="346" xr:uid="{00000000-0005-0000-0000-00005C010000}"/>
    <cellStyle name="style1411446451471" xfId="347" xr:uid="{00000000-0005-0000-0000-00005D010000}"/>
    <cellStyle name="style1411446451518" xfId="348" xr:uid="{00000000-0005-0000-0000-00005E010000}"/>
    <cellStyle name="style1411446451549" xfId="349" xr:uid="{00000000-0005-0000-0000-00005F010000}"/>
    <cellStyle name="style1411446451581" xfId="350" xr:uid="{00000000-0005-0000-0000-000060010000}"/>
    <cellStyle name="style1411446451596" xfId="351" xr:uid="{00000000-0005-0000-0000-000061010000}"/>
    <cellStyle name="style1411446451627" xfId="352" xr:uid="{00000000-0005-0000-0000-000062010000}"/>
    <cellStyle name="style1411446451659" xfId="353" xr:uid="{00000000-0005-0000-0000-000063010000}"/>
    <cellStyle name="style1411446451690" xfId="354" xr:uid="{00000000-0005-0000-0000-000064010000}"/>
    <cellStyle name="style1411446451705" xfId="355" xr:uid="{00000000-0005-0000-0000-000065010000}"/>
    <cellStyle name="style1411446451721" xfId="356" xr:uid="{00000000-0005-0000-0000-000066010000}"/>
    <cellStyle name="style1411446451752" xfId="357" xr:uid="{00000000-0005-0000-0000-000067010000}"/>
    <cellStyle name="style1411446451815" xfId="358" xr:uid="{00000000-0005-0000-0000-000068010000}"/>
    <cellStyle name="style1411446451846" xfId="359" xr:uid="{00000000-0005-0000-0000-000069010000}"/>
    <cellStyle name="style1411446451877" xfId="360" xr:uid="{00000000-0005-0000-0000-00006A010000}"/>
    <cellStyle name="style1411446451893" xfId="361" xr:uid="{00000000-0005-0000-0000-00006B010000}"/>
    <cellStyle name="style1411446451924" xfId="362" xr:uid="{00000000-0005-0000-0000-00006C010000}"/>
    <cellStyle name="style1411446451955" xfId="363" xr:uid="{00000000-0005-0000-0000-00006D010000}"/>
    <cellStyle name="style1411446451971" xfId="364" xr:uid="{00000000-0005-0000-0000-00006E010000}"/>
    <cellStyle name="style1411446452002" xfId="365" xr:uid="{00000000-0005-0000-0000-00006F010000}"/>
    <cellStyle name="style1411446452033" xfId="366" xr:uid="{00000000-0005-0000-0000-000070010000}"/>
    <cellStyle name="style1411446452049" xfId="367" xr:uid="{00000000-0005-0000-0000-000071010000}"/>
    <cellStyle name="style1411446452111" xfId="368" xr:uid="{00000000-0005-0000-0000-000072010000}"/>
    <cellStyle name="style1411446452142" xfId="369" xr:uid="{00000000-0005-0000-0000-000073010000}"/>
    <cellStyle name="style1411446452158" xfId="370" xr:uid="{00000000-0005-0000-0000-000074010000}"/>
    <cellStyle name="style1411446452189" xfId="371" xr:uid="{00000000-0005-0000-0000-000075010000}"/>
    <cellStyle name="style1411446452220" xfId="372" xr:uid="{00000000-0005-0000-0000-000076010000}"/>
    <cellStyle name="style1411446452236" xfId="373" xr:uid="{00000000-0005-0000-0000-000077010000}"/>
    <cellStyle name="style1411446452267" xfId="374" xr:uid="{00000000-0005-0000-0000-000078010000}"/>
    <cellStyle name="style1411446452298" xfId="375" xr:uid="{00000000-0005-0000-0000-000079010000}"/>
    <cellStyle name="style1411446452314" xfId="376" xr:uid="{00000000-0005-0000-0000-00007A010000}"/>
    <cellStyle name="style1411446452329" xfId="377" xr:uid="{00000000-0005-0000-0000-00007B010000}"/>
    <cellStyle name="style1411446452361" xfId="378" xr:uid="{00000000-0005-0000-0000-00007C010000}"/>
    <cellStyle name="style1411446452407" xfId="379" xr:uid="{00000000-0005-0000-0000-00007D010000}"/>
    <cellStyle name="style1411446452439" xfId="380" xr:uid="{00000000-0005-0000-0000-00007E010000}"/>
    <cellStyle name="style1411446452454" xfId="381" xr:uid="{00000000-0005-0000-0000-00007F010000}"/>
    <cellStyle name="style1411446452485" xfId="382" xr:uid="{00000000-0005-0000-0000-000080010000}"/>
    <cellStyle name="style1411446452501" xfId="383" xr:uid="{00000000-0005-0000-0000-000081010000}"/>
    <cellStyle name="style1411446452532" xfId="384" xr:uid="{00000000-0005-0000-0000-000082010000}"/>
    <cellStyle name="style1411446452548" xfId="385" xr:uid="{00000000-0005-0000-0000-000083010000}"/>
    <cellStyle name="style1411446452563" xfId="386" xr:uid="{00000000-0005-0000-0000-000084010000}"/>
    <cellStyle name="style1411449801970" xfId="387" xr:uid="{00000000-0005-0000-0000-000085010000}"/>
    <cellStyle name="style1411449802014" xfId="388" xr:uid="{00000000-0005-0000-0000-000086010000}"/>
    <cellStyle name="style1411449802039" xfId="389" xr:uid="{00000000-0005-0000-0000-000087010000}"/>
    <cellStyle name="style1411449802064" xfId="390" xr:uid="{00000000-0005-0000-0000-000088010000}"/>
    <cellStyle name="style1411449802092" xfId="391" xr:uid="{00000000-0005-0000-0000-000089010000}"/>
    <cellStyle name="style1411449802118" xfId="392" xr:uid="{00000000-0005-0000-0000-00008A010000}"/>
    <cellStyle name="style1411449802516" xfId="393" xr:uid="{00000000-0005-0000-0000-00008B010000}"/>
    <cellStyle name="style1411449802578" xfId="394" xr:uid="{00000000-0005-0000-0000-00008C010000}"/>
    <cellStyle name="style1411449802602" xfId="395" xr:uid="{00000000-0005-0000-0000-00008D010000}"/>
    <cellStyle name="style1411449802628" xfId="396" xr:uid="{00000000-0005-0000-0000-00008E010000}"/>
    <cellStyle name="style1411449802695" xfId="397" xr:uid="{00000000-0005-0000-0000-00008F010000}"/>
    <cellStyle name="style1411449802719" xfId="398" xr:uid="{00000000-0005-0000-0000-000090010000}"/>
    <cellStyle name="style1411449802744" xfId="399" xr:uid="{00000000-0005-0000-0000-000091010000}"/>
    <cellStyle name="style1411449802916" xfId="400" xr:uid="{00000000-0005-0000-0000-000092010000}"/>
    <cellStyle name="style1411449802935" xfId="401" xr:uid="{00000000-0005-0000-0000-000093010000}"/>
    <cellStyle name="style1411449802987" xfId="402" xr:uid="{00000000-0005-0000-0000-000094010000}"/>
    <cellStyle name="style1411449803130" xfId="403" xr:uid="{00000000-0005-0000-0000-000095010000}"/>
    <cellStyle name="style1411449803296" xfId="404" xr:uid="{00000000-0005-0000-0000-000096010000}"/>
    <cellStyle name="style1411449803317" xfId="405" xr:uid="{00000000-0005-0000-0000-000097010000}"/>
    <cellStyle name="style1411449803337" xfId="406" xr:uid="{00000000-0005-0000-0000-000098010000}"/>
    <cellStyle name="style1411449803356" xfId="407" xr:uid="{00000000-0005-0000-0000-000099010000}"/>
    <cellStyle name="style1411449803379" xfId="408" xr:uid="{00000000-0005-0000-0000-00009A010000}"/>
    <cellStyle name="style1411449803400" xfId="409" xr:uid="{00000000-0005-0000-0000-00009B010000}"/>
    <cellStyle name="style1411449803420" xfId="410" xr:uid="{00000000-0005-0000-0000-00009C010000}"/>
    <cellStyle name="style1411449803440" xfId="411" xr:uid="{00000000-0005-0000-0000-00009D010000}"/>
    <cellStyle name="style1411449803461" xfId="412" xr:uid="{00000000-0005-0000-0000-00009E010000}"/>
    <cellStyle name="style1411449803483" xfId="413" xr:uid="{00000000-0005-0000-0000-00009F010000}"/>
    <cellStyle name="style1411449803510" xfId="414" xr:uid="{00000000-0005-0000-0000-0000A0010000}"/>
    <cellStyle name="style1411449803534" xfId="415" xr:uid="{00000000-0005-0000-0000-0000A1010000}"/>
    <cellStyle name="style1411449803554" xfId="416" xr:uid="{00000000-0005-0000-0000-0000A2010000}"/>
    <cellStyle name="style1411449803577" xfId="417" xr:uid="{00000000-0005-0000-0000-0000A3010000}"/>
    <cellStyle name="style1411451081406" xfId="418" xr:uid="{00000000-0005-0000-0000-0000A4010000}"/>
    <cellStyle name="style1411451081449" xfId="419" xr:uid="{00000000-0005-0000-0000-0000A5010000}"/>
    <cellStyle name="style1411451081472" xfId="420" xr:uid="{00000000-0005-0000-0000-0000A6010000}"/>
    <cellStyle name="style1411451081497" xfId="421" xr:uid="{00000000-0005-0000-0000-0000A7010000}"/>
    <cellStyle name="style1411451081522" xfId="422" xr:uid="{00000000-0005-0000-0000-0000A8010000}"/>
    <cellStyle name="style1411451081547" xfId="423" xr:uid="{00000000-0005-0000-0000-0000A9010000}"/>
    <cellStyle name="style1411451081953" xfId="424" xr:uid="{00000000-0005-0000-0000-0000AA010000}"/>
    <cellStyle name="style1411451082017" xfId="425" xr:uid="{00000000-0005-0000-0000-0000AB010000}"/>
    <cellStyle name="style1411451082043" xfId="426" xr:uid="{00000000-0005-0000-0000-0000AC010000}"/>
    <cellStyle name="style1411451082068" xfId="427" xr:uid="{00000000-0005-0000-0000-0000AD010000}"/>
    <cellStyle name="style1411451082091" xfId="428" xr:uid="{00000000-0005-0000-0000-0000AE010000}"/>
    <cellStyle name="style1411451082115" xfId="429" xr:uid="{00000000-0005-0000-0000-0000AF010000}"/>
    <cellStyle name="style1411451082188" xfId="430" xr:uid="{00000000-0005-0000-0000-0000B0010000}"/>
    <cellStyle name="style1411451082364" xfId="431" xr:uid="{00000000-0005-0000-0000-0000B1010000}"/>
    <cellStyle name="style1411451082383" xfId="432" xr:uid="{00000000-0005-0000-0000-0000B2010000}"/>
    <cellStyle name="style1411451082433" xfId="433" xr:uid="{00000000-0005-0000-0000-0000B3010000}"/>
    <cellStyle name="style1411451082533" xfId="434" xr:uid="{00000000-0005-0000-0000-0000B4010000}"/>
    <cellStyle name="style1411451082735" xfId="435" xr:uid="{00000000-0005-0000-0000-0000B5010000}"/>
    <cellStyle name="style1411451082754" xfId="436" xr:uid="{00000000-0005-0000-0000-0000B6010000}"/>
    <cellStyle name="style1411451082774" xfId="437" xr:uid="{00000000-0005-0000-0000-0000B7010000}"/>
    <cellStyle name="style1411451082793" xfId="438" xr:uid="{00000000-0005-0000-0000-0000B8010000}"/>
    <cellStyle name="style1411451082814" xfId="439" xr:uid="{00000000-0005-0000-0000-0000B9010000}"/>
    <cellStyle name="style1411451082834" xfId="440" xr:uid="{00000000-0005-0000-0000-0000BA010000}"/>
    <cellStyle name="style1411451082853" xfId="441" xr:uid="{00000000-0005-0000-0000-0000BB010000}"/>
    <cellStyle name="style1411451082873" xfId="442" xr:uid="{00000000-0005-0000-0000-0000BC010000}"/>
    <cellStyle name="style1411451082893" xfId="443" xr:uid="{00000000-0005-0000-0000-0000BD010000}"/>
    <cellStyle name="style1411451082912" xfId="444" xr:uid="{00000000-0005-0000-0000-0000BE010000}"/>
    <cellStyle name="style1411451082933" xfId="445" xr:uid="{00000000-0005-0000-0000-0000BF010000}"/>
    <cellStyle name="style1411451082954" xfId="446" xr:uid="{00000000-0005-0000-0000-0000C0010000}"/>
    <cellStyle name="style1411451082974" xfId="447" xr:uid="{00000000-0005-0000-0000-0000C1010000}"/>
    <cellStyle name="style1411451082993" xfId="448" xr:uid="{00000000-0005-0000-0000-0000C2010000}"/>
    <cellStyle name="style1411451083012" xfId="449" xr:uid="{00000000-0005-0000-0000-0000C3010000}"/>
    <cellStyle name="style1411542382001" xfId="450" xr:uid="{00000000-0005-0000-0000-0000C4010000}"/>
    <cellStyle name="style1411542382059" xfId="451" xr:uid="{00000000-0005-0000-0000-0000C5010000}"/>
    <cellStyle name="style1411542382094" xfId="452" xr:uid="{00000000-0005-0000-0000-0000C6010000}"/>
    <cellStyle name="style1411542382123" xfId="453" xr:uid="{00000000-0005-0000-0000-0000C7010000}"/>
    <cellStyle name="style1411542382156" xfId="454" xr:uid="{00000000-0005-0000-0000-0000C8010000}"/>
    <cellStyle name="style1411542382190" xfId="455" xr:uid="{00000000-0005-0000-0000-0000C9010000}"/>
    <cellStyle name="style1411542382225" xfId="456" xr:uid="{00000000-0005-0000-0000-0000CA010000}"/>
    <cellStyle name="style1411542382311" xfId="457" xr:uid="{00000000-0005-0000-0000-0000CB010000}"/>
    <cellStyle name="style1411542382346" xfId="458" xr:uid="{00000000-0005-0000-0000-0000CC010000}"/>
    <cellStyle name="style1411542382378" xfId="459" xr:uid="{00000000-0005-0000-0000-0000CD010000}"/>
    <cellStyle name="style1411542382409" xfId="460" xr:uid="{00000000-0005-0000-0000-0000CE010000}"/>
    <cellStyle name="style1411542382440" xfId="461" xr:uid="{00000000-0005-0000-0000-0000CF010000}"/>
    <cellStyle name="style1411542382466" xfId="462" xr:uid="{00000000-0005-0000-0000-0000D0010000}"/>
    <cellStyle name="style1411542382491" xfId="463" xr:uid="{00000000-0005-0000-0000-0000D1010000}"/>
    <cellStyle name="style1411542382523" xfId="464" xr:uid="{00000000-0005-0000-0000-0000D2010000}"/>
    <cellStyle name="style1411542382556" xfId="465" xr:uid="{00000000-0005-0000-0000-0000D3010000}"/>
    <cellStyle name="style1411542382585" xfId="466" xr:uid="{00000000-0005-0000-0000-0000D4010000}"/>
    <cellStyle name="style1411542382613" xfId="467" xr:uid="{00000000-0005-0000-0000-0000D5010000}"/>
    <cellStyle name="style1411542382701" xfId="468" xr:uid="{00000000-0005-0000-0000-0000D6010000}"/>
    <cellStyle name="style1411542382751" xfId="469" xr:uid="{00000000-0005-0000-0000-0000D7010000}"/>
    <cellStyle name="style1411542382774" xfId="470" xr:uid="{00000000-0005-0000-0000-0000D8010000}"/>
    <cellStyle name="style1411542382797" xfId="471" xr:uid="{00000000-0005-0000-0000-0000D9010000}"/>
    <cellStyle name="style1411542382821" xfId="472" xr:uid="{00000000-0005-0000-0000-0000DA010000}"/>
    <cellStyle name="style1411542382844" xfId="473" xr:uid="{00000000-0005-0000-0000-0000DB010000}"/>
    <cellStyle name="style1411542382872" xfId="474" xr:uid="{00000000-0005-0000-0000-0000DC010000}"/>
    <cellStyle name="style1411542382898" xfId="475" xr:uid="{00000000-0005-0000-0000-0000DD010000}"/>
    <cellStyle name="style1411542382921" xfId="476" xr:uid="{00000000-0005-0000-0000-0000DE010000}"/>
    <cellStyle name="style1411542382949" xfId="477" xr:uid="{00000000-0005-0000-0000-0000DF010000}"/>
    <cellStyle name="style1411542382977" xfId="478" xr:uid="{00000000-0005-0000-0000-0000E0010000}"/>
    <cellStyle name="style1411542383005" xfId="479" xr:uid="{00000000-0005-0000-0000-0000E1010000}"/>
    <cellStyle name="style1411542383036" xfId="480" xr:uid="{00000000-0005-0000-0000-0000E2010000}"/>
    <cellStyle name="style1411542383066" xfId="481" xr:uid="{00000000-0005-0000-0000-0000E3010000}"/>
    <cellStyle name="style1411542383094" xfId="482" xr:uid="{00000000-0005-0000-0000-0000E4010000}"/>
    <cellStyle name="style1411542383116" xfId="483" xr:uid="{00000000-0005-0000-0000-0000E5010000}"/>
    <cellStyle name="style1411542383137" xfId="484" xr:uid="{00000000-0005-0000-0000-0000E6010000}"/>
    <cellStyle name="style1411542383160" xfId="485" xr:uid="{00000000-0005-0000-0000-0000E7010000}"/>
    <cellStyle name="style1411542383184" xfId="486" xr:uid="{00000000-0005-0000-0000-0000E8010000}"/>
    <cellStyle name="style1411542383249" xfId="487" xr:uid="{00000000-0005-0000-0000-0000E9010000}"/>
    <cellStyle name="style1411542383276" xfId="488" xr:uid="{00000000-0005-0000-0000-0000EA010000}"/>
    <cellStyle name="style1411542383303" xfId="489" xr:uid="{00000000-0005-0000-0000-0000EB010000}"/>
    <cellStyle name="style1411542383332" xfId="490" xr:uid="{00000000-0005-0000-0000-0000EC010000}"/>
    <cellStyle name="style1411542383355" xfId="491" xr:uid="{00000000-0005-0000-0000-0000ED010000}"/>
    <cellStyle name="style1411542383382" xfId="492" xr:uid="{00000000-0005-0000-0000-0000EE010000}"/>
    <cellStyle name="style1411542383409" xfId="493" xr:uid="{00000000-0005-0000-0000-0000EF010000}"/>
    <cellStyle name="style1411542383430" xfId="494" xr:uid="{00000000-0005-0000-0000-0000F0010000}"/>
    <cellStyle name="style1411542383457" xfId="495" xr:uid="{00000000-0005-0000-0000-0000F1010000}"/>
    <cellStyle name="style1411542383483" xfId="496" xr:uid="{00000000-0005-0000-0000-0000F2010000}"/>
    <cellStyle name="style1411542383510" xfId="497" xr:uid="{00000000-0005-0000-0000-0000F3010000}"/>
    <cellStyle name="style1411542383530" xfId="498" xr:uid="{00000000-0005-0000-0000-0000F4010000}"/>
    <cellStyle name="style1411542383552" xfId="499" xr:uid="{00000000-0005-0000-0000-0000F5010000}"/>
    <cellStyle name="style1411542383579" xfId="500" xr:uid="{00000000-0005-0000-0000-0000F6010000}"/>
    <cellStyle name="style1411542383606" xfId="501" xr:uid="{00000000-0005-0000-0000-0000F7010000}"/>
    <cellStyle name="style1411542383632" xfId="502" xr:uid="{00000000-0005-0000-0000-0000F8010000}"/>
    <cellStyle name="style1411542383654" xfId="503" xr:uid="{00000000-0005-0000-0000-0000F9010000}"/>
    <cellStyle name="style1411542383684" xfId="504" xr:uid="{00000000-0005-0000-0000-0000FA010000}"/>
    <cellStyle name="style1411542383710" xfId="505" xr:uid="{00000000-0005-0000-0000-0000FB010000}"/>
    <cellStyle name="style1411542383732" xfId="506" xr:uid="{00000000-0005-0000-0000-0000FC010000}"/>
    <cellStyle name="style1411542383756" xfId="507" xr:uid="{00000000-0005-0000-0000-0000FD010000}"/>
    <cellStyle name="style1411542383790" xfId="508" xr:uid="{00000000-0005-0000-0000-0000FE010000}"/>
    <cellStyle name="style1411542383813" xfId="509" xr:uid="{00000000-0005-0000-0000-0000FF010000}"/>
    <cellStyle name="style1411542383835" xfId="510" xr:uid="{00000000-0005-0000-0000-000000020000}"/>
    <cellStyle name="style1411542383858" xfId="511" xr:uid="{00000000-0005-0000-0000-000001020000}"/>
    <cellStyle name="style1411542383881" xfId="512" xr:uid="{00000000-0005-0000-0000-000002020000}"/>
    <cellStyle name="style1411542383904" xfId="513" xr:uid="{00000000-0005-0000-0000-000003020000}"/>
    <cellStyle name="style1411542383967" xfId="514" xr:uid="{00000000-0005-0000-0000-000004020000}"/>
    <cellStyle name="style1411542383989" xfId="515" xr:uid="{00000000-0005-0000-0000-000005020000}"/>
    <cellStyle name="style1411542384009" xfId="516" xr:uid="{00000000-0005-0000-0000-000006020000}"/>
    <cellStyle name="style1411542384030" xfId="517" xr:uid="{00000000-0005-0000-0000-000007020000}"/>
    <cellStyle name="style1411542384052" xfId="518" xr:uid="{00000000-0005-0000-0000-000008020000}"/>
    <cellStyle name="style1411542384115" xfId="519" xr:uid="{00000000-0005-0000-0000-000009020000}"/>
    <cellStyle name="style1411542384148" xfId="520" xr:uid="{00000000-0005-0000-0000-00000A020000}"/>
    <cellStyle name="style1411542384169" xfId="521" xr:uid="{00000000-0005-0000-0000-00000B020000}"/>
    <cellStyle name="style1411542384188" xfId="522" xr:uid="{00000000-0005-0000-0000-00000C020000}"/>
    <cellStyle name="style1411542384208" xfId="523" xr:uid="{00000000-0005-0000-0000-00000D020000}"/>
    <cellStyle name="style1411542384227" xfId="524" xr:uid="{00000000-0005-0000-0000-00000E020000}"/>
    <cellStyle name="style1411542384246" xfId="525" xr:uid="{00000000-0005-0000-0000-00000F020000}"/>
    <cellStyle name="style1411542384273" xfId="526" xr:uid="{00000000-0005-0000-0000-000010020000}"/>
    <cellStyle name="style1411542384293" xfId="527" xr:uid="{00000000-0005-0000-0000-000011020000}"/>
  </cellStyles>
  <dxfs count="0"/>
  <tableStyles count="0" defaultTableStyle="TableStyleMedium2" defaultPivotStyle="PivotStyleMedium9"/>
  <colors>
    <mruColors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ndhra%20Pradesh%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SVA_cur"/>
      <sheetName val="GSVA_const"/>
      <sheetName val="NSVA_cur"/>
      <sheetName val="NSVA_const"/>
    </sheetNames>
    <sheetDataSet>
      <sheetData sheetId="0">
        <row r="3">
          <cell r="I3" t="str">
            <v>As on 01.08.2024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Z39"/>
  <sheetViews>
    <sheetView tabSelected="1" zoomScale="60" zoomScaleNormal="60" zoomScaleSheetLayoutView="100" workbookViewId="0">
      <pane xSplit="2" ySplit="5" topLeftCell="C6" activePane="bottomRight" state="frozen"/>
      <selection activeCell="A40" sqref="A40"/>
      <selection pane="topRight" activeCell="A40" sqref="A40"/>
      <selection pane="bottomLeft" activeCell="A40" sqref="A40"/>
      <selection pane="bottomRight" sqref="A1:O31"/>
    </sheetView>
  </sheetViews>
  <sheetFormatPr defaultColWidth="8.85546875" defaultRowHeight="14.25" x14ac:dyDescent="0.2"/>
  <cols>
    <col min="1" max="1" width="11" style="6" customWidth="1"/>
    <col min="2" max="2" width="44" style="6" customWidth="1"/>
    <col min="3" max="9" width="18.5703125" style="6" customWidth="1"/>
    <col min="10" max="15" width="18.5703125" style="7" customWidth="1"/>
    <col min="16" max="17" width="11.42578125" style="6" customWidth="1"/>
    <col min="18" max="45" width="9.140625" style="6" customWidth="1"/>
    <col min="46" max="46" width="12.42578125" style="6" customWidth="1"/>
    <col min="47" max="68" width="9.140625" style="6" customWidth="1"/>
    <col min="69" max="69" width="12.140625" style="6" customWidth="1"/>
    <col min="70" max="73" width="9.140625" style="6" customWidth="1"/>
    <col min="74" max="78" width="9.140625" style="6" hidden="1" customWidth="1"/>
    <col min="79" max="79" width="9.140625" style="6" customWidth="1"/>
    <col min="80" max="84" width="9.140625" style="6" hidden="1" customWidth="1"/>
    <col min="85" max="85" width="9.140625" style="6" customWidth="1"/>
    <col min="86" max="90" width="9.140625" style="6" hidden="1" customWidth="1"/>
    <col min="91" max="91" width="9.140625" style="6" customWidth="1"/>
    <col min="92" max="96" width="9.140625" style="6" hidden="1" customWidth="1"/>
    <col min="97" max="97" width="9.140625" style="6" customWidth="1"/>
    <col min="98" max="102" width="9.140625" style="6" hidden="1" customWidth="1"/>
    <col min="103" max="103" width="9.140625" style="7" customWidth="1"/>
    <col min="104" max="108" width="9.140625" style="7" hidden="1" customWidth="1"/>
    <col min="109" max="109" width="9.140625" style="7" customWidth="1"/>
    <col min="110" max="114" width="9.140625" style="7" hidden="1" customWidth="1"/>
    <col min="115" max="115" width="9.140625" style="7" customWidth="1"/>
    <col min="116" max="120" width="9.140625" style="7" hidden="1" customWidth="1"/>
    <col min="121" max="121" width="9.140625" style="7" customWidth="1"/>
    <col min="122" max="151" width="9.140625" style="6" customWidth="1"/>
    <col min="152" max="152" width="9.140625" style="6" hidden="1" customWidth="1"/>
    <col min="153" max="160" width="9.140625" style="6" customWidth="1"/>
    <col min="161" max="161" width="9.140625" style="6" hidden="1" customWidth="1"/>
    <col min="162" max="166" width="9.140625" style="6" customWidth="1"/>
    <col min="167" max="167" width="9.140625" style="6" hidden="1" customWidth="1"/>
    <col min="168" max="177" width="9.140625" style="6" customWidth="1"/>
    <col min="178" max="181" width="8.85546875" style="6"/>
    <col min="182" max="182" width="12.7109375" style="6" bestFit="1" customWidth="1"/>
    <col min="183" max="16384" width="8.85546875" style="6"/>
  </cols>
  <sheetData>
    <row r="1" spans="1:182" ht="18" x14ac:dyDescent="0.25">
      <c r="A1" s="11" t="s">
        <v>43</v>
      </c>
      <c r="B1" s="13" t="s">
        <v>56</v>
      </c>
      <c r="C1" s="11"/>
      <c r="D1" s="11"/>
      <c r="E1" s="11"/>
      <c r="F1" s="11"/>
      <c r="G1" s="11"/>
      <c r="H1" s="11"/>
      <c r="I1" s="11"/>
    </row>
    <row r="2" spans="1:182" ht="18" x14ac:dyDescent="0.25">
      <c r="A2" s="14" t="s">
        <v>38</v>
      </c>
      <c r="B2" s="11"/>
      <c r="C2" s="11"/>
      <c r="D2" s="11"/>
      <c r="E2" s="11"/>
      <c r="F2" s="11"/>
      <c r="G2" s="11"/>
      <c r="H2" s="11"/>
      <c r="I2" s="11" t="str">
        <f>[1]GSVA_cur!$I$3</f>
        <v>As on 01.08.2024</v>
      </c>
    </row>
    <row r="3" spans="1:182" ht="18" x14ac:dyDescent="0.25">
      <c r="A3" s="14"/>
      <c r="B3" s="11"/>
      <c r="C3" s="11"/>
      <c r="D3" s="11"/>
      <c r="E3" s="11"/>
      <c r="F3" s="11"/>
      <c r="G3" s="11"/>
      <c r="H3" s="11"/>
      <c r="I3" s="11"/>
    </row>
    <row r="4" spans="1:182" ht="18" x14ac:dyDescent="0.25">
      <c r="A4" s="14"/>
      <c r="B4" s="11"/>
      <c r="C4" s="11"/>
      <c r="D4" s="11"/>
      <c r="E4" s="15"/>
      <c r="F4" s="15" t="s">
        <v>47</v>
      </c>
      <c r="G4" s="15"/>
      <c r="H4" s="15"/>
      <c r="I4" s="15"/>
    </row>
    <row r="5" spans="1:182" ht="18" x14ac:dyDescent="0.25">
      <c r="A5" s="16" t="s">
        <v>0</v>
      </c>
      <c r="B5" s="17" t="s">
        <v>1</v>
      </c>
      <c r="C5" s="11" t="s">
        <v>21</v>
      </c>
      <c r="D5" s="11" t="s">
        <v>22</v>
      </c>
      <c r="E5" s="11" t="s">
        <v>23</v>
      </c>
      <c r="F5" s="11" t="s">
        <v>46</v>
      </c>
      <c r="G5" s="11" t="s">
        <v>55</v>
      </c>
      <c r="H5" s="11" t="s">
        <v>57</v>
      </c>
      <c r="I5" s="11" t="s">
        <v>58</v>
      </c>
      <c r="J5" s="7" t="s">
        <v>69</v>
      </c>
      <c r="K5" s="7" t="s">
        <v>70</v>
      </c>
      <c r="L5" s="7" t="s">
        <v>71</v>
      </c>
      <c r="M5" s="7" t="s">
        <v>72</v>
      </c>
      <c r="N5" s="7" t="s">
        <v>73</v>
      </c>
      <c r="O5" s="7" t="s">
        <v>74</v>
      </c>
    </row>
    <row r="6" spans="1:182" s="27" customFormat="1" ht="18" x14ac:dyDescent="0.25">
      <c r="A6" s="31" t="s">
        <v>26</v>
      </c>
      <c r="B6" s="32" t="s">
        <v>2</v>
      </c>
      <c r="C6" s="28">
        <f>SUM(C7:C10)</f>
        <v>11710585</v>
      </c>
      <c r="D6" s="28">
        <f t="shared" ref="D6:E6" si="0">SUM(D7:D10)</f>
        <v>13683827</v>
      </c>
      <c r="E6" s="28">
        <f t="shared" si="0"/>
        <v>16581431</v>
      </c>
      <c r="F6" s="28">
        <f t="shared" ref="F6:N6" si="1">SUM(F7:F10)</f>
        <v>16545516</v>
      </c>
      <c r="G6" s="28">
        <f t="shared" si="1"/>
        <v>18391923</v>
      </c>
      <c r="H6" s="28">
        <f t="shared" si="1"/>
        <v>19437865</v>
      </c>
      <c r="I6" s="28">
        <f t="shared" si="1"/>
        <v>21673273</v>
      </c>
      <c r="J6" s="28">
        <f t="shared" si="1"/>
        <v>23389907.264792159</v>
      </c>
      <c r="K6" s="28">
        <f t="shared" si="1"/>
        <v>24547289.905957296</v>
      </c>
      <c r="L6" s="28">
        <f t="shared" si="1"/>
        <v>26003299.434904203</v>
      </c>
      <c r="M6" s="28">
        <f t="shared" si="1"/>
        <v>27498673.884011425</v>
      </c>
      <c r="N6" s="28">
        <f t="shared" si="1"/>
        <v>29583494.352491409</v>
      </c>
      <c r="O6" s="28">
        <f t="shared" ref="O6" si="2">SUM(O7:O10)</f>
        <v>31291324.315226782</v>
      </c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29"/>
      <c r="BJ6" s="29"/>
      <c r="BK6" s="29"/>
      <c r="BL6" s="29"/>
      <c r="BM6" s="29"/>
      <c r="BN6" s="29"/>
      <c r="BO6" s="29"/>
      <c r="BP6" s="29"/>
      <c r="BQ6" s="29"/>
      <c r="BR6" s="29"/>
      <c r="BS6" s="29"/>
      <c r="BT6" s="29"/>
      <c r="BU6" s="29"/>
      <c r="BV6" s="29"/>
      <c r="BW6" s="29"/>
      <c r="BX6" s="29"/>
      <c r="BY6" s="29"/>
      <c r="BZ6" s="29"/>
      <c r="CA6" s="29"/>
      <c r="CB6" s="29"/>
      <c r="CC6" s="29"/>
      <c r="CD6" s="29"/>
      <c r="CE6" s="29"/>
      <c r="CF6" s="29"/>
      <c r="CG6" s="29"/>
      <c r="CH6" s="29"/>
      <c r="CI6" s="29"/>
      <c r="CJ6" s="29"/>
      <c r="CK6" s="29"/>
      <c r="CL6" s="29"/>
      <c r="CM6" s="29"/>
      <c r="CN6" s="29"/>
      <c r="CO6" s="29"/>
      <c r="CP6" s="29"/>
      <c r="CQ6" s="29"/>
      <c r="CR6" s="29"/>
      <c r="CS6" s="29"/>
      <c r="CT6" s="29"/>
      <c r="CU6" s="29"/>
      <c r="CV6" s="29"/>
      <c r="CW6" s="29"/>
      <c r="CX6" s="29"/>
      <c r="CY6" s="29"/>
      <c r="CZ6" s="29"/>
      <c r="DA6" s="29"/>
      <c r="DB6" s="29"/>
      <c r="DC6" s="29"/>
      <c r="DD6" s="29"/>
      <c r="DE6" s="29"/>
      <c r="DF6" s="29"/>
      <c r="DG6" s="29"/>
      <c r="DH6" s="29"/>
      <c r="DI6" s="29"/>
      <c r="DJ6" s="29"/>
      <c r="DK6" s="29"/>
      <c r="DL6" s="29"/>
      <c r="DM6" s="29"/>
      <c r="DN6" s="29"/>
      <c r="DO6" s="29"/>
      <c r="DP6" s="29"/>
      <c r="DQ6" s="29"/>
      <c r="DR6" s="29"/>
      <c r="DS6" s="29"/>
      <c r="DT6" s="29"/>
      <c r="DU6" s="29"/>
      <c r="DV6" s="29"/>
      <c r="DW6" s="29"/>
      <c r="DX6" s="29"/>
      <c r="DY6" s="29"/>
      <c r="DZ6" s="29"/>
      <c r="EA6" s="29"/>
      <c r="EB6" s="29"/>
      <c r="EC6" s="29"/>
      <c r="ED6" s="29"/>
      <c r="EE6" s="29"/>
      <c r="EF6" s="29"/>
      <c r="EG6" s="29"/>
      <c r="EH6" s="29"/>
      <c r="EI6" s="29"/>
      <c r="EJ6" s="29"/>
      <c r="EK6" s="29"/>
      <c r="EL6" s="29"/>
      <c r="EM6" s="29"/>
      <c r="EN6" s="29"/>
      <c r="EO6" s="29"/>
      <c r="EP6" s="29"/>
      <c r="EQ6" s="29"/>
      <c r="ER6" s="29"/>
      <c r="ES6" s="29"/>
      <c r="ET6" s="29"/>
      <c r="EU6" s="29"/>
      <c r="EV6" s="29"/>
      <c r="EW6" s="29"/>
      <c r="EX6" s="29"/>
      <c r="EY6" s="29"/>
      <c r="EZ6" s="29"/>
      <c r="FA6" s="29"/>
      <c r="FB6" s="29"/>
      <c r="FC6" s="29"/>
      <c r="FD6" s="29"/>
      <c r="FE6" s="29"/>
      <c r="FF6" s="29"/>
      <c r="FG6" s="29"/>
      <c r="FH6" s="29"/>
      <c r="FI6" s="29"/>
      <c r="FJ6" s="29"/>
      <c r="FK6" s="29"/>
      <c r="FL6" s="29"/>
      <c r="FM6" s="29"/>
      <c r="FN6" s="29"/>
      <c r="FO6" s="29"/>
      <c r="FP6" s="29"/>
      <c r="FQ6" s="29"/>
      <c r="FR6" s="29"/>
      <c r="FS6" s="29"/>
      <c r="FT6" s="29"/>
      <c r="FU6" s="29"/>
      <c r="FV6" s="29"/>
      <c r="FZ6" s="33"/>
    </row>
    <row r="7" spans="1:182" ht="18" x14ac:dyDescent="0.25">
      <c r="A7" s="20">
        <v>1.1000000000000001</v>
      </c>
      <c r="B7" s="21" t="s">
        <v>49</v>
      </c>
      <c r="C7" s="25">
        <v>7245329</v>
      </c>
      <c r="D7" s="25">
        <v>8682450</v>
      </c>
      <c r="E7" s="25">
        <v>10626231</v>
      </c>
      <c r="F7" s="25">
        <v>10171379</v>
      </c>
      <c r="G7" s="25">
        <v>11593411</v>
      </c>
      <c r="H7" s="25">
        <v>12036882</v>
      </c>
      <c r="I7" s="25">
        <v>13120198</v>
      </c>
      <c r="J7" s="26">
        <v>14063149.264792161</v>
      </c>
      <c r="K7" s="26">
        <v>14651562.905957296</v>
      </c>
      <c r="L7" s="26">
        <v>15215592.434904205</v>
      </c>
      <c r="M7" s="26">
        <v>16010072.884011425</v>
      </c>
      <c r="N7" s="26">
        <v>16602342.426440533</v>
      </c>
      <c r="O7" s="26">
        <v>17485311.775383204</v>
      </c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9"/>
      <c r="BU7" s="9"/>
      <c r="BV7" s="9"/>
      <c r="BW7" s="9"/>
      <c r="BX7" s="9"/>
      <c r="BY7" s="9"/>
      <c r="BZ7" s="9"/>
      <c r="CA7" s="9"/>
      <c r="CB7" s="9"/>
      <c r="CC7" s="9"/>
      <c r="CD7" s="9"/>
      <c r="CE7" s="9"/>
      <c r="CF7" s="9"/>
      <c r="CG7" s="9"/>
      <c r="CH7" s="9"/>
      <c r="CI7" s="9"/>
      <c r="CJ7" s="9"/>
      <c r="CK7" s="9"/>
      <c r="CL7" s="9"/>
      <c r="CM7" s="9"/>
      <c r="CN7" s="9"/>
      <c r="CO7" s="9"/>
      <c r="CP7" s="9"/>
      <c r="CQ7" s="9"/>
      <c r="CR7" s="9"/>
      <c r="CS7" s="9"/>
      <c r="CT7" s="9"/>
      <c r="CU7" s="9"/>
      <c r="CV7" s="9"/>
      <c r="CW7" s="9"/>
      <c r="CX7" s="9"/>
      <c r="CY7" s="8"/>
      <c r="CZ7" s="8"/>
      <c r="DA7" s="8"/>
      <c r="DB7" s="8"/>
      <c r="DC7" s="8"/>
      <c r="DD7" s="8"/>
      <c r="DE7" s="8"/>
      <c r="DF7" s="8"/>
      <c r="DG7" s="8"/>
      <c r="DH7" s="8"/>
      <c r="DI7" s="8"/>
      <c r="DJ7" s="8"/>
      <c r="DK7" s="8"/>
      <c r="DL7" s="8"/>
      <c r="DM7" s="8"/>
      <c r="DN7" s="8"/>
      <c r="DO7" s="8"/>
      <c r="DP7" s="8"/>
      <c r="DQ7" s="8"/>
      <c r="DR7" s="9"/>
      <c r="DS7" s="9"/>
      <c r="DT7" s="9"/>
      <c r="DU7" s="9"/>
      <c r="DV7" s="9"/>
      <c r="DW7" s="9"/>
      <c r="DX7" s="9"/>
      <c r="DY7" s="9"/>
      <c r="DZ7" s="9"/>
      <c r="EA7" s="9"/>
      <c r="EB7" s="9"/>
      <c r="EC7" s="9"/>
      <c r="ED7" s="9"/>
      <c r="EE7" s="9"/>
      <c r="EF7" s="9"/>
      <c r="EG7" s="9"/>
      <c r="EH7" s="9"/>
      <c r="EI7" s="9"/>
      <c r="EJ7" s="9"/>
      <c r="EK7" s="9"/>
      <c r="EL7" s="9"/>
      <c r="EM7" s="9"/>
      <c r="EN7" s="9"/>
      <c r="EO7" s="9"/>
      <c r="EP7" s="9"/>
      <c r="EQ7" s="9"/>
      <c r="ER7" s="9"/>
      <c r="ES7" s="9"/>
      <c r="ET7" s="9"/>
      <c r="EU7" s="9"/>
      <c r="EV7" s="9"/>
      <c r="EW7" s="9"/>
      <c r="EX7" s="9"/>
      <c r="EY7" s="9"/>
      <c r="EZ7" s="9"/>
      <c r="FA7" s="9"/>
      <c r="FB7" s="9"/>
      <c r="FC7" s="9"/>
      <c r="FD7" s="9"/>
      <c r="FE7" s="9"/>
      <c r="FF7" s="9"/>
      <c r="FG7" s="9"/>
      <c r="FH7" s="9"/>
      <c r="FI7" s="9"/>
      <c r="FJ7" s="9"/>
      <c r="FK7" s="9"/>
      <c r="FL7" s="9"/>
      <c r="FM7" s="9"/>
      <c r="FN7" s="9"/>
      <c r="FO7" s="9"/>
      <c r="FP7" s="9"/>
      <c r="FQ7" s="9"/>
      <c r="FR7" s="9"/>
      <c r="FS7" s="9"/>
      <c r="FT7" s="9"/>
      <c r="FU7" s="9"/>
      <c r="FV7" s="9"/>
      <c r="FW7" s="7"/>
      <c r="FX7" s="7"/>
      <c r="FY7" s="7"/>
    </row>
    <row r="8" spans="1:182" ht="18" x14ac:dyDescent="0.25">
      <c r="A8" s="20">
        <v>1.2</v>
      </c>
      <c r="B8" s="21" t="s">
        <v>50</v>
      </c>
      <c r="C8" s="25">
        <v>2231476</v>
      </c>
      <c r="D8" s="25">
        <v>2473106</v>
      </c>
      <c r="E8" s="25">
        <v>2817386</v>
      </c>
      <c r="F8" s="25">
        <v>3079828</v>
      </c>
      <c r="G8" s="25">
        <v>3264639</v>
      </c>
      <c r="H8" s="25">
        <v>3596615</v>
      </c>
      <c r="I8" s="25">
        <v>4187954</v>
      </c>
      <c r="J8" s="26">
        <v>4663498</v>
      </c>
      <c r="K8" s="26">
        <v>5089194</v>
      </c>
      <c r="L8" s="26">
        <v>5562042</v>
      </c>
      <c r="M8" s="26">
        <v>5970461</v>
      </c>
      <c r="N8" s="26">
        <v>6302407.9260508763</v>
      </c>
      <c r="O8" s="26">
        <v>6717823.7847692017</v>
      </c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8"/>
      <c r="CZ8" s="8"/>
      <c r="DA8" s="8"/>
      <c r="DB8" s="8"/>
      <c r="DC8" s="8"/>
      <c r="DD8" s="8"/>
      <c r="DE8" s="8"/>
      <c r="DF8" s="8"/>
      <c r="DG8" s="8"/>
      <c r="DH8" s="8"/>
      <c r="DI8" s="8"/>
      <c r="DJ8" s="8"/>
      <c r="DK8" s="8"/>
      <c r="DL8" s="8"/>
      <c r="DM8" s="8"/>
      <c r="DN8" s="8"/>
      <c r="DO8" s="8"/>
      <c r="DP8" s="8"/>
      <c r="DQ8" s="8"/>
      <c r="DR8" s="9"/>
      <c r="DS8" s="9"/>
      <c r="DT8" s="9"/>
      <c r="DU8" s="9"/>
      <c r="DV8" s="9"/>
      <c r="DW8" s="9"/>
      <c r="DX8" s="9"/>
      <c r="DY8" s="9"/>
      <c r="DZ8" s="9"/>
      <c r="EA8" s="9"/>
      <c r="EB8" s="9"/>
      <c r="EC8" s="9"/>
      <c r="ED8" s="9"/>
      <c r="EE8" s="9"/>
      <c r="EF8" s="9"/>
      <c r="EG8" s="9"/>
      <c r="EH8" s="9"/>
      <c r="EI8" s="9"/>
      <c r="EJ8" s="9"/>
      <c r="EK8" s="9"/>
      <c r="EL8" s="9"/>
      <c r="EM8" s="9"/>
      <c r="EN8" s="9"/>
      <c r="EO8" s="9"/>
      <c r="EP8" s="9"/>
      <c r="EQ8" s="9"/>
      <c r="ER8" s="9"/>
      <c r="ES8" s="9"/>
      <c r="ET8" s="9"/>
      <c r="EU8" s="9"/>
      <c r="EV8" s="9"/>
      <c r="EW8" s="9"/>
      <c r="EX8" s="9"/>
      <c r="EY8" s="9"/>
      <c r="EZ8" s="9"/>
      <c r="FA8" s="9"/>
      <c r="FB8" s="9"/>
      <c r="FC8" s="9"/>
      <c r="FD8" s="9"/>
      <c r="FE8" s="9"/>
      <c r="FF8" s="9"/>
      <c r="FG8" s="9"/>
      <c r="FH8" s="9"/>
      <c r="FI8" s="9"/>
      <c r="FJ8" s="9"/>
      <c r="FK8" s="9"/>
      <c r="FL8" s="9"/>
      <c r="FM8" s="9"/>
      <c r="FN8" s="9"/>
      <c r="FO8" s="9"/>
      <c r="FP8" s="9"/>
      <c r="FQ8" s="9"/>
      <c r="FR8" s="9"/>
      <c r="FS8" s="9"/>
      <c r="FT8" s="9"/>
      <c r="FU8" s="9"/>
      <c r="FV8" s="9"/>
      <c r="FW8" s="7"/>
      <c r="FX8" s="7"/>
      <c r="FY8" s="7"/>
    </row>
    <row r="9" spans="1:182" ht="18" x14ac:dyDescent="0.25">
      <c r="A9" s="20">
        <v>1.3</v>
      </c>
      <c r="B9" s="21" t="s">
        <v>51</v>
      </c>
      <c r="C9" s="25">
        <v>513174</v>
      </c>
      <c r="D9" s="25">
        <v>557105</v>
      </c>
      <c r="E9" s="25">
        <v>663006</v>
      </c>
      <c r="F9" s="25">
        <v>581145</v>
      </c>
      <c r="G9" s="25">
        <v>605784</v>
      </c>
      <c r="H9" s="25">
        <v>759417</v>
      </c>
      <c r="I9" s="25">
        <v>659125</v>
      </c>
      <c r="J9" s="26">
        <v>739463</v>
      </c>
      <c r="K9" s="26">
        <v>804054</v>
      </c>
      <c r="L9" s="26">
        <v>829672</v>
      </c>
      <c r="M9" s="26">
        <v>934283</v>
      </c>
      <c r="N9" s="26">
        <v>997827</v>
      </c>
      <c r="O9" s="26">
        <v>1077803.5650910137</v>
      </c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9"/>
      <c r="BU9" s="9"/>
      <c r="BV9" s="9"/>
      <c r="BW9" s="9"/>
      <c r="BX9" s="9"/>
      <c r="BY9" s="9"/>
      <c r="BZ9" s="9"/>
      <c r="CA9" s="9"/>
      <c r="CB9" s="9"/>
      <c r="CC9" s="9"/>
      <c r="CD9" s="9"/>
      <c r="CE9" s="9"/>
      <c r="CF9" s="9"/>
      <c r="CG9" s="9"/>
      <c r="CH9" s="9"/>
      <c r="CI9" s="9"/>
      <c r="CJ9" s="9"/>
      <c r="CK9" s="9"/>
      <c r="CL9" s="9"/>
      <c r="CM9" s="9"/>
      <c r="CN9" s="9"/>
      <c r="CO9" s="9"/>
      <c r="CP9" s="9"/>
      <c r="CQ9" s="9"/>
      <c r="CR9" s="9"/>
      <c r="CS9" s="9"/>
      <c r="CT9" s="9"/>
      <c r="CU9" s="9"/>
      <c r="CV9" s="9"/>
      <c r="CW9" s="9"/>
      <c r="CX9" s="9"/>
      <c r="CY9" s="8"/>
      <c r="CZ9" s="8"/>
      <c r="DA9" s="8"/>
      <c r="DB9" s="8"/>
      <c r="DC9" s="8"/>
      <c r="DD9" s="8"/>
      <c r="DE9" s="8"/>
      <c r="DF9" s="8"/>
      <c r="DG9" s="8"/>
      <c r="DH9" s="8"/>
      <c r="DI9" s="8"/>
      <c r="DJ9" s="8"/>
      <c r="DK9" s="8"/>
      <c r="DL9" s="8"/>
      <c r="DM9" s="8"/>
      <c r="DN9" s="8"/>
      <c r="DO9" s="8"/>
      <c r="DP9" s="8"/>
      <c r="DQ9" s="8"/>
      <c r="DR9" s="9"/>
      <c r="DS9" s="9"/>
      <c r="DT9" s="9"/>
      <c r="DU9" s="9"/>
      <c r="DV9" s="9"/>
      <c r="DW9" s="9"/>
      <c r="DX9" s="9"/>
      <c r="DY9" s="9"/>
      <c r="DZ9" s="9"/>
      <c r="EA9" s="9"/>
      <c r="EB9" s="9"/>
      <c r="EC9" s="9"/>
      <c r="ED9" s="9"/>
      <c r="EE9" s="9"/>
      <c r="EF9" s="9"/>
      <c r="EG9" s="9"/>
      <c r="EH9" s="9"/>
      <c r="EI9" s="9"/>
      <c r="EJ9" s="9"/>
      <c r="EK9" s="9"/>
      <c r="EL9" s="9"/>
      <c r="EM9" s="9"/>
      <c r="EN9" s="9"/>
      <c r="EO9" s="9"/>
      <c r="EP9" s="9"/>
      <c r="EQ9" s="9"/>
      <c r="ER9" s="9"/>
      <c r="ES9" s="9"/>
      <c r="ET9" s="9"/>
      <c r="EU9" s="9"/>
      <c r="EV9" s="9"/>
      <c r="EW9" s="9"/>
      <c r="EX9" s="9"/>
      <c r="EY9" s="9"/>
      <c r="EZ9" s="9"/>
      <c r="FA9" s="9"/>
      <c r="FB9" s="9"/>
      <c r="FC9" s="9"/>
      <c r="FD9" s="9"/>
      <c r="FE9" s="9"/>
      <c r="FF9" s="9"/>
      <c r="FG9" s="9"/>
      <c r="FH9" s="9"/>
      <c r="FI9" s="9"/>
      <c r="FJ9" s="9"/>
      <c r="FK9" s="9"/>
      <c r="FL9" s="9"/>
      <c r="FM9" s="9"/>
      <c r="FN9" s="9"/>
      <c r="FO9" s="9"/>
      <c r="FP9" s="9"/>
      <c r="FQ9" s="9"/>
      <c r="FR9" s="9"/>
      <c r="FS9" s="9"/>
      <c r="FT9" s="9"/>
      <c r="FU9" s="9"/>
      <c r="FV9" s="9"/>
      <c r="FW9" s="7"/>
      <c r="FX9" s="7"/>
      <c r="FY9" s="7"/>
    </row>
    <row r="10" spans="1:182" ht="18" x14ac:dyDescent="0.25">
      <c r="A10" s="20">
        <v>1.4</v>
      </c>
      <c r="B10" s="21" t="s">
        <v>52</v>
      </c>
      <c r="C10" s="25">
        <v>1720606</v>
      </c>
      <c r="D10" s="25">
        <v>1971166</v>
      </c>
      <c r="E10" s="25">
        <v>2474808</v>
      </c>
      <c r="F10" s="25">
        <v>2713164</v>
      </c>
      <c r="G10" s="25">
        <v>2928089</v>
      </c>
      <c r="H10" s="25">
        <v>3044951</v>
      </c>
      <c r="I10" s="25">
        <v>3705996</v>
      </c>
      <c r="J10" s="26">
        <v>3923797</v>
      </c>
      <c r="K10" s="26">
        <v>4002479</v>
      </c>
      <c r="L10" s="26">
        <v>4395993</v>
      </c>
      <c r="M10" s="26">
        <v>4583857</v>
      </c>
      <c r="N10" s="26">
        <v>5680917</v>
      </c>
      <c r="O10" s="26">
        <v>6010385.1899833651</v>
      </c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/>
      <c r="BZ10" s="9"/>
      <c r="CA10" s="9"/>
      <c r="CB10" s="9"/>
      <c r="CC10" s="9"/>
      <c r="CD10" s="9"/>
      <c r="CE10" s="9"/>
      <c r="CF10" s="9"/>
      <c r="CG10" s="9"/>
      <c r="CH10" s="9"/>
      <c r="CI10" s="9"/>
      <c r="CJ10" s="9"/>
      <c r="CK10" s="9"/>
      <c r="CL10" s="9"/>
      <c r="CM10" s="9"/>
      <c r="CN10" s="9"/>
      <c r="CO10" s="9"/>
      <c r="CP10" s="9"/>
      <c r="CQ10" s="9"/>
      <c r="CR10" s="9"/>
      <c r="CS10" s="9"/>
      <c r="CT10" s="9"/>
      <c r="CU10" s="9"/>
      <c r="CV10" s="9"/>
      <c r="CW10" s="9"/>
      <c r="CX10" s="9"/>
      <c r="CY10" s="8"/>
      <c r="CZ10" s="8"/>
      <c r="DA10" s="8"/>
      <c r="DB10" s="8"/>
      <c r="DC10" s="8"/>
      <c r="DD10" s="8"/>
      <c r="DE10" s="8"/>
      <c r="DF10" s="8"/>
      <c r="DG10" s="8"/>
      <c r="DH10" s="8"/>
      <c r="DI10" s="8"/>
      <c r="DJ10" s="8"/>
      <c r="DK10" s="8"/>
      <c r="DL10" s="8"/>
      <c r="DM10" s="8"/>
      <c r="DN10" s="8"/>
      <c r="DO10" s="8"/>
      <c r="DP10" s="8"/>
      <c r="DQ10" s="8"/>
      <c r="DR10" s="9"/>
      <c r="DS10" s="9"/>
      <c r="DT10" s="9"/>
      <c r="DU10" s="9"/>
      <c r="DV10" s="9"/>
      <c r="DW10" s="9"/>
      <c r="DX10" s="9"/>
      <c r="DY10" s="9"/>
      <c r="DZ10" s="9"/>
      <c r="EA10" s="9"/>
      <c r="EB10" s="9"/>
      <c r="EC10" s="9"/>
      <c r="ED10" s="9"/>
      <c r="EE10" s="9"/>
      <c r="EF10" s="9"/>
      <c r="EG10" s="9"/>
      <c r="EH10" s="9"/>
      <c r="EI10" s="9"/>
      <c r="EJ10" s="9"/>
      <c r="EK10" s="9"/>
      <c r="EL10" s="9"/>
      <c r="EM10" s="9"/>
      <c r="EN10" s="9"/>
      <c r="EO10" s="9"/>
      <c r="EP10" s="9"/>
      <c r="EQ10" s="9"/>
      <c r="ER10" s="9"/>
      <c r="ES10" s="9"/>
      <c r="ET10" s="9"/>
      <c r="EU10" s="9"/>
      <c r="EV10" s="9"/>
      <c r="EW10" s="9"/>
      <c r="EX10" s="9"/>
      <c r="EY10" s="9"/>
      <c r="EZ10" s="9"/>
      <c r="FA10" s="9"/>
      <c r="FB10" s="9"/>
      <c r="FC10" s="9"/>
      <c r="FD10" s="9"/>
      <c r="FE10" s="9"/>
      <c r="FF10" s="9"/>
      <c r="FG10" s="9"/>
      <c r="FH10" s="9"/>
      <c r="FI10" s="9"/>
      <c r="FJ10" s="9"/>
      <c r="FK10" s="9"/>
      <c r="FL10" s="9"/>
      <c r="FM10" s="9"/>
      <c r="FN10" s="9"/>
      <c r="FO10" s="9"/>
      <c r="FP10" s="9"/>
      <c r="FQ10" s="9"/>
      <c r="FR10" s="9"/>
      <c r="FS10" s="9"/>
      <c r="FT10" s="9"/>
      <c r="FU10" s="9"/>
      <c r="FV10" s="9"/>
      <c r="FW10" s="7"/>
      <c r="FX10" s="7"/>
      <c r="FY10" s="7"/>
    </row>
    <row r="11" spans="1:182" ht="18" x14ac:dyDescent="0.25">
      <c r="A11" s="22" t="s">
        <v>59</v>
      </c>
      <c r="B11" s="21" t="s">
        <v>3</v>
      </c>
      <c r="C11" s="25">
        <v>726138</v>
      </c>
      <c r="D11" s="25">
        <v>858357.98</v>
      </c>
      <c r="E11" s="25">
        <v>720621</v>
      </c>
      <c r="F11" s="25">
        <v>782437</v>
      </c>
      <c r="G11" s="25">
        <v>771391</v>
      </c>
      <c r="H11" s="25">
        <v>729088</v>
      </c>
      <c r="I11" s="25">
        <v>812898</v>
      </c>
      <c r="J11" s="26">
        <v>995230</v>
      </c>
      <c r="K11" s="26">
        <v>1011342</v>
      </c>
      <c r="L11" s="26">
        <v>791462</v>
      </c>
      <c r="M11" s="26">
        <v>843031</v>
      </c>
      <c r="N11" s="26">
        <v>860283.99190704897</v>
      </c>
      <c r="O11" s="26">
        <v>903707.43435497442</v>
      </c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9"/>
      <c r="BS11" s="9"/>
      <c r="BT11" s="9"/>
      <c r="BU11" s="9"/>
      <c r="BV11" s="9"/>
      <c r="BW11" s="9"/>
      <c r="BX11" s="9"/>
      <c r="BY11" s="9"/>
      <c r="BZ11" s="9"/>
      <c r="CA11" s="9"/>
      <c r="CB11" s="9"/>
      <c r="CC11" s="9"/>
      <c r="CD11" s="9"/>
      <c r="CE11" s="9"/>
      <c r="CF11" s="9"/>
      <c r="CG11" s="9"/>
      <c r="CH11" s="9"/>
      <c r="CI11" s="9"/>
      <c r="CJ11" s="9"/>
      <c r="CK11" s="9"/>
      <c r="CL11" s="9"/>
      <c r="CM11" s="9"/>
      <c r="CN11" s="9"/>
      <c r="CO11" s="9"/>
      <c r="CP11" s="9"/>
      <c r="CQ11" s="9"/>
      <c r="CR11" s="9"/>
      <c r="CS11" s="9"/>
      <c r="CT11" s="9"/>
      <c r="CU11" s="9"/>
      <c r="CV11" s="9"/>
      <c r="CW11" s="9"/>
      <c r="CX11" s="9"/>
      <c r="CY11" s="8"/>
      <c r="CZ11" s="8"/>
      <c r="DA11" s="8"/>
      <c r="DB11" s="8"/>
      <c r="DC11" s="8"/>
      <c r="DD11" s="8"/>
      <c r="DE11" s="8"/>
      <c r="DF11" s="8"/>
      <c r="DG11" s="8"/>
      <c r="DH11" s="8"/>
      <c r="DI11" s="8"/>
      <c r="DJ11" s="8"/>
      <c r="DK11" s="8"/>
      <c r="DL11" s="8"/>
      <c r="DM11" s="8"/>
      <c r="DN11" s="8"/>
      <c r="DO11" s="8"/>
      <c r="DP11" s="8"/>
      <c r="DQ11" s="8"/>
      <c r="DR11" s="9"/>
      <c r="DS11" s="9"/>
      <c r="DT11" s="9"/>
      <c r="DU11" s="9"/>
      <c r="DV11" s="9"/>
      <c r="DW11" s="9"/>
      <c r="DX11" s="9"/>
      <c r="DY11" s="9"/>
      <c r="DZ11" s="9"/>
      <c r="EA11" s="9"/>
      <c r="EB11" s="9"/>
      <c r="EC11" s="9"/>
      <c r="ED11" s="9"/>
      <c r="EE11" s="9"/>
      <c r="EF11" s="9"/>
      <c r="EG11" s="9"/>
      <c r="EH11" s="9"/>
      <c r="EI11" s="9"/>
      <c r="EJ11" s="9"/>
      <c r="EK11" s="9"/>
      <c r="EL11" s="9"/>
      <c r="EM11" s="9"/>
      <c r="EN11" s="9"/>
      <c r="EO11" s="9"/>
      <c r="EP11" s="9"/>
      <c r="EQ11" s="9"/>
      <c r="ER11" s="9"/>
      <c r="ES11" s="9"/>
      <c r="ET11" s="9"/>
      <c r="EU11" s="9"/>
      <c r="EV11" s="9"/>
      <c r="EW11" s="9"/>
      <c r="EX11" s="9"/>
      <c r="EY11" s="9"/>
      <c r="EZ11" s="9"/>
      <c r="FA11" s="9"/>
      <c r="FB11" s="9"/>
      <c r="FC11" s="9"/>
      <c r="FD11" s="9"/>
      <c r="FE11" s="9"/>
      <c r="FF11" s="9"/>
      <c r="FG11" s="9"/>
      <c r="FH11" s="9"/>
      <c r="FI11" s="9"/>
      <c r="FJ11" s="9"/>
      <c r="FK11" s="9"/>
      <c r="FL11" s="9"/>
      <c r="FM11" s="9"/>
      <c r="FN11" s="9"/>
      <c r="FO11" s="9"/>
      <c r="FP11" s="9"/>
      <c r="FQ11" s="9"/>
      <c r="FR11" s="9"/>
      <c r="FS11" s="9"/>
      <c r="FT11" s="9"/>
      <c r="FU11" s="9"/>
      <c r="FV11" s="9"/>
      <c r="FW11" s="7"/>
      <c r="FX11" s="7"/>
      <c r="FY11" s="7"/>
    </row>
    <row r="12" spans="1:182" s="33" customFormat="1" ht="18.75" x14ac:dyDescent="0.25">
      <c r="A12" s="34"/>
      <c r="B12" s="35" t="s">
        <v>28</v>
      </c>
      <c r="C12" s="30">
        <f>C6+C11</f>
        <v>12436723</v>
      </c>
      <c r="D12" s="30">
        <f t="shared" ref="D12:E12" si="3">D6+D11</f>
        <v>14542184.98</v>
      </c>
      <c r="E12" s="30">
        <f t="shared" si="3"/>
        <v>17302052</v>
      </c>
      <c r="F12" s="30">
        <f t="shared" ref="F12:N12" si="4">F6+F11</f>
        <v>17327953</v>
      </c>
      <c r="G12" s="30">
        <f t="shared" si="4"/>
        <v>19163314</v>
      </c>
      <c r="H12" s="30">
        <f t="shared" si="4"/>
        <v>20166953</v>
      </c>
      <c r="I12" s="30">
        <f t="shared" si="4"/>
        <v>22486171</v>
      </c>
      <c r="J12" s="30">
        <f t="shared" si="4"/>
        <v>24385137.264792159</v>
      </c>
      <c r="K12" s="30">
        <f t="shared" si="4"/>
        <v>25558631.905957296</v>
      </c>
      <c r="L12" s="30">
        <f t="shared" si="4"/>
        <v>26794761.434904203</v>
      </c>
      <c r="M12" s="30">
        <f t="shared" si="4"/>
        <v>28341704.884011425</v>
      </c>
      <c r="N12" s="30">
        <f t="shared" si="4"/>
        <v>30443778.344398458</v>
      </c>
      <c r="O12" s="30">
        <f t="shared" ref="O12" si="5">O6+O11</f>
        <v>32195031.749581758</v>
      </c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36"/>
      <c r="BJ12" s="36"/>
      <c r="BK12" s="36"/>
      <c r="BL12" s="36"/>
      <c r="BM12" s="36"/>
      <c r="BN12" s="36"/>
      <c r="BO12" s="36"/>
      <c r="BP12" s="36"/>
      <c r="BQ12" s="36"/>
      <c r="BR12" s="36"/>
      <c r="BS12" s="36"/>
      <c r="BT12" s="36"/>
      <c r="BU12" s="36"/>
      <c r="BV12" s="36"/>
      <c r="BW12" s="36"/>
      <c r="BX12" s="36"/>
      <c r="BY12" s="36"/>
      <c r="BZ12" s="36"/>
      <c r="CA12" s="36"/>
      <c r="CB12" s="36"/>
      <c r="CC12" s="36"/>
      <c r="CD12" s="36"/>
      <c r="CE12" s="36"/>
      <c r="CF12" s="36"/>
      <c r="CG12" s="36"/>
      <c r="CH12" s="36"/>
      <c r="CI12" s="36"/>
      <c r="CJ12" s="36"/>
      <c r="CK12" s="36"/>
      <c r="CL12" s="36"/>
      <c r="CM12" s="36"/>
      <c r="CN12" s="36"/>
      <c r="CO12" s="36"/>
      <c r="CP12" s="36"/>
      <c r="CQ12" s="36"/>
      <c r="CR12" s="36"/>
      <c r="CS12" s="36"/>
      <c r="CT12" s="36"/>
      <c r="CU12" s="36"/>
      <c r="CV12" s="36"/>
      <c r="CW12" s="36"/>
      <c r="CX12" s="36"/>
      <c r="CY12" s="29"/>
      <c r="CZ12" s="29"/>
      <c r="DA12" s="29"/>
      <c r="DB12" s="29"/>
      <c r="DC12" s="29"/>
      <c r="DD12" s="29"/>
      <c r="DE12" s="29"/>
      <c r="DF12" s="29"/>
      <c r="DG12" s="29"/>
      <c r="DH12" s="29"/>
      <c r="DI12" s="29"/>
      <c r="DJ12" s="29"/>
      <c r="DK12" s="29"/>
      <c r="DL12" s="29"/>
      <c r="DM12" s="29"/>
      <c r="DN12" s="29"/>
      <c r="DO12" s="29"/>
      <c r="DP12" s="29"/>
      <c r="DQ12" s="29"/>
      <c r="DR12" s="36"/>
      <c r="DS12" s="36"/>
      <c r="DT12" s="36"/>
      <c r="DU12" s="36"/>
      <c r="DV12" s="36"/>
      <c r="DW12" s="36"/>
      <c r="DX12" s="36"/>
      <c r="DY12" s="36"/>
      <c r="DZ12" s="36"/>
      <c r="EA12" s="36"/>
      <c r="EB12" s="36"/>
      <c r="EC12" s="36"/>
      <c r="ED12" s="36"/>
      <c r="EE12" s="36"/>
      <c r="EF12" s="36"/>
      <c r="EG12" s="36"/>
      <c r="EH12" s="36"/>
      <c r="EI12" s="36"/>
      <c r="EJ12" s="36"/>
      <c r="EK12" s="36"/>
      <c r="EL12" s="36"/>
      <c r="EM12" s="36"/>
      <c r="EN12" s="36"/>
      <c r="EO12" s="36"/>
      <c r="EP12" s="36"/>
      <c r="EQ12" s="36"/>
      <c r="ER12" s="36"/>
      <c r="ES12" s="36"/>
      <c r="ET12" s="36"/>
      <c r="EU12" s="36"/>
      <c r="EV12" s="36"/>
      <c r="EW12" s="36"/>
      <c r="EX12" s="36"/>
      <c r="EY12" s="36"/>
      <c r="EZ12" s="36"/>
      <c r="FA12" s="36"/>
      <c r="FB12" s="36"/>
      <c r="FC12" s="36"/>
      <c r="FD12" s="36"/>
      <c r="FE12" s="36"/>
      <c r="FF12" s="36"/>
      <c r="FG12" s="36"/>
      <c r="FH12" s="36"/>
      <c r="FI12" s="36"/>
      <c r="FJ12" s="36"/>
      <c r="FK12" s="36"/>
      <c r="FL12" s="36"/>
      <c r="FM12" s="36"/>
      <c r="FN12" s="36"/>
      <c r="FO12" s="36"/>
      <c r="FP12" s="36"/>
      <c r="FQ12" s="36"/>
      <c r="FR12" s="36"/>
      <c r="FS12" s="36"/>
      <c r="FT12" s="36"/>
      <c r="FU12" s="36"/>
      <c r="FV12" s="36"/>
      <c r="FW12" s="27"/>
      <c r="FX12" s="27"/>
      <c r="FY12" s="27"/>
    </row>
    <row r="13" spans="1:182" s="7" customFormat="1" ht="18" x14ac:dyDescent="0.25">
      <c r="A13" s="18" t="s">
        <v>60</v>
      </c>
      <c r="B13" s="19" t="s">
        <v>4</v>
      </c>
      <c r="C13" s="26">
        <v>6952408.5369047113</v>
      </c>
      <c r="D13" s="26">
        <v>7355292.7498213239</v>
      </c>
      <c r="E13" s="26">
        <v>7612140.4692758471</v>
      </c>
      <c r="F13" s="26">
        <v>7162103.0067478251</v>
      </c>
      <c r="G13" s="26">
        <v>8536104.6906750575</v>
      </c>
      <c r="H13" s="26">
        <v>9962263.9816071354</v>
      </c>
      <c r="I13" s="26">
        <v>11416255.247516241</v>
      </c>
      <c r="J13" s="26">
        <v>14028800.088735739</v>
      </c>
      <c r="K13" s="26">
        <v>13848774.382185917</v>
      </c>
      <c r="L13" s="26">
        <v>15061487.032332283</v>
      </c>
      <c r="M13" s="26">
        <v>18524263.733226661</v>
      </c>
      <c r="N13" s="26">
        <v>20867780.843828101</v>
      </c>
      <c r="O13" s="26">
        <v>21963398.086168405</v>
      </c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8"/>
      <c r="BC13" s="8"/>
      <c r="BD13" s="8"/>
      <c r="BE13" s="8"/>
      <c r="BF13" s="8"/>
      <c r="BG13" s="8"/>
      <c r="BH13" s="8"/>
      <c r="BI13" s="8"/>
      <c r="BJ13" s="8"/>
      <c r="BK13" s="8"/>
      <c r="BL13" s="8"/>
      <c r="BM13" s="8"/>
      <c r="BN13" s="8"/>
      <c r="BO13" s="8"/>
      <c r="BP13" s="8"/>
      <c r="BQ13" s="8"/>
      <c r="BR13" s="8"/>
      <c r="BS13" s="8"/>
      <c r="BT13" s="8"/>
      <c r="BU13" s="8"/>
      <c r="BV13" s="8"/>
      <c r="BW13" s="8"/>
      <c r="BX13" s="8"/>
      <c r="BY13" s="8"/>
      <c r="BZ13" s="8"/>
      <c r="CA13" s="8"/>
      <c r="CB13" s="8"/>
      <c r="CC13" s="8"/>
      <c r="CD13" s="8"/>
      <c r="CE13" s="8"/>
      <c r="CF13" s="8"/>
      <c r="CG13" s="8"/>
      <c r="CH13" s="8"/>
      <c r="CI13" s="8"/>
      <c r="CJ13" s="8"/>
      <c r="CK13" s="8"/>
      <c r="CL13" s="8"/>
      <c r="CM13" s="8"/>
      <c r="CN13" s="8"/>
      <c r="CO13" s="8"/>
      <c r="CP13" s="8"/>
      <c r="CQ13" s="8"/>
      <c r="CR13" s="8"/>
      <c r="CS13" s="8"/>
      <c r="CT13" s="8"/>
      <c r="CU13" s="8"/>
      <c r="CV13" s="8"/>
      <c r="CW13" s="8"/>
      <c r="CX13" s="8"/>
      <c r="CY13" s="8"/>
      <c r="CZ13" s="8"/>
      <c r="DA13" s="8"/>
      <c r="DB13" s="8"/>
      <c r="DC13" s="8"/>
      <c r="DD13" s="8"/>
      <c r="DE13" s="8"/>
      <c r="DF13" s="8"/>
      <c r="DG13" s="8"/>
      <c r="DH13" s="8"/>
      <c r="DI13" s="8"/>
      <c r="DJ13" s="8"/>
      <c r="DK13" s="8"/>
      <c r="DL13" s="8"/>
      <c r="DM13" s="8"/>
      <c r="DN13" s="8"/>
      <c r="DO13" s="8"/>
      <c r="DP13" s="8"/>
      <c r="DQ13" s="8"/>
      <c r="DR13" s="8"/>
      <c r="DS13" s="8"/>
      <c r="DT13" s="8"/>
      <c r="DU13" s="8"/>
      <c r="DV13" s="8"/>
      <c r="DW13" s="8"/>
      <c r="DX13" s="8"/>
      <c r="DY13" s="8"/>
      <c r="DZ13" s="8"/>
      <c r="EA13" s="8"/>
      <c r="EB13" s="8"/>
      <c r="EC13" s="8"/>
      <c r="ED13" s="8"/>
      <c r="EE13" s="8"/>
      <c r="EF13" s="8"/>
      <c r="EG13" s="8"/>
      <c r="EH13" s="8"/>
      <c r="EI13" s="8"/>
      <c r="EJ13" s="8"/>
      <c r="EK13" s="8"/>
      <c r="EL13" s="8"/>
      <c r="EM13" s="8"/>
      <c r="EN13" s="8"/>
      <c r="EO13" s="8"/>
      <c r="EP13" s="8"/>
      <c r="EQ13" s="8"/>
      <c r="ER13" s="8"/>
      <c r="ES13" s="8"/>
      <c r="ET13" s="8"/>
      <c r="EU13" s="8"/>
      <c r="EV13" s="8"/>
      <c r="EW13" s="8"/>
      <c r="EX13" s="8"/>
      <c r="EY13" s="8"/>
      <c r="EZ13" s="8"/>
      <c r="FA13" s="8"/>
      <c r="FB13" s="8"/>
      <c r="FC13" s="8"/>
      <c r="FD13" s="8"/>
      <c r="FE13" s="8"/>
      <c r="FF13" s="8"/>
      <c r="FG13" s="8"/>
      <c r="FH13" s="8"/>
      <c r="FI13" s="8"/>
      <c r="FJ13" s="8"/>
      <c r="FK13" s="8"/>
      <c r="FL13" s="8"/>
      <c r="FM13" s="8"/>
      <c r="FN13" s="8"/>
      <c r="FO13" s="8"/>
      <c r="FP13" s="8"/>
      <c r="FQ13" s="8"/>
      <c r="FR13" s="8"/>
      <c r="FS13" s="8"/>
      <c r="FT13" s="8"/>
      <c r="FU13" s="8"/>
      <c r="FV13" s="8"/>
      <c r="FZ13" s="6"/>
    </row>
    <row r="14" spans="1:182" ht="36" x14ac:dyDescent="0.25">
      <c r="A14" s="22" t="s">
        <v>61</v>
      </c>
      <c r="B14" s="21" t="s">
        <v>5</v>
      </c>
      <c r="C14" s="25">
        <v>1132797.43</v>
      </c>
      <c r="D14" s="25">
        <v>1227159.56</v>
      </c>
      <c r="E14" s="25">
        <v>1434478.06</v>
      </c>
      <c r="F14" s="25">
        <v>1463556.5699999998</v>
      </c>
      <c r="G14" s="25">
        <v>1663680.5</v>
      </c>
      <c r="H14" s="25">
        <v>1679796</v>
      </c>
      <c r="I14" s="25">
        <v>1803304</v>
      </c>
      <c r="J14" s="26">
        <v>1837800</v>
      </c>
      <c r="K14" s="26">
        <v>1994840.3</v>
      </c>
      <c r="L14" s="26">
        <v>1792679</v>
      </c>
      <c r="M14" s="26">
        <v>2583672</v>
      </c>
      <c r="N14" s="26">
        <v>3265213.0314711537</v>
      </c>
      <c r="O14" s="26">
        <v>3297660.5579484468</v>
      </c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9"/>
      <c r="BF14" s="9"/>
      <c r="BG14" s="9"/>
      <c r="BH14" s="9"/>
      <c r="BI14" s="9"/>
      <c r="BJ14" s="9"/>
      <c r="BK14" s="9"/>
      <c r="BL14" s="9"/>
      <c r="BM14" s="9"/>
      <c r="BN14" s="9"/>
      <c r="BO14" s="9"/>
      <c r="BP14" s="9"/>
      <c r="BQ14" s="9"/>
      <c r="BR14" s="9"/>
      <c r="BS14" s="9"/>
      <c r="BT14" s="9"/>
      <c r="BU14" s="9"/>
      <c r="BV14" s="9"/>
      <c r="BW14" s="9"/>
      <c r="BX14" s="9"/>
      <c r="BY14" s="9"/>
      <c r="BZ14" s="9"/>
      <c r="CA14" s="9"/>
      <c r="CB14" s="9"/>
      <c r="CC14" s="9"/>
      <c r="CD14" s="9"/>
      <c r="CE14" s="9"/>
      <c r="CF14" s="9"/>
      <c r="CG14" s="9"/>
      <c r="CH14" s="9"/>
      <c r="CI14" s="9"/>
      <c r="CJ14" s="9"/>
      <c r="CK14" s="9"/>
      <c r="CL14" s="9"/>
      <c r="CM14" s="8"/>
      <c r="CN14" s="9"/>
      <c r="CO14" s="9"/>
      <c r="CP14" s="9"/>
      <c r="CQ14" s="9"/>
      <c r="CR14" s="9"/>
      <c r="CS14" s="9"/>
      <c r="CT14" s="9"/>
      <c r="CU14" s="9"/>
      <c r="CV14" s="9"/>
      <c r="CW14" s="9"/>
      <c r="CX14" s="9"/>
      <c r="CY14" s="8"/>
      <c r="CZ14" s="8"/>
      <c r="DA14" s="8"/>
      <c r="DB14" s="8"/>
      <c r="DC14" s="8"/>
      <c r="DD14" s="8"/>
      <c r="DE14" s="8"/>
      <c r="DF14" s="8"/>
      <c r="DG14" s="8"/>
      <c r="DH14" s="8"/>
      <c r="DI14" s="8"/>
      <c r="DJ14" s="8"/>
      <c r="DK14" s="8"/>
      <c r="DL14" s="8"/>
      <c r="DM14" s="8"/>
      <c r="DN14" s="8"/>
      <c r="DO14" s="8"/>
      <c r="DP14" s="8"/>
      <c r="DQ14" s="8"/>
      <c r="DR14" s="9"/>
      <c r="DS14" s="9"/>
      <c r="DT14" s="9"/>
      <c r="DU14" s="9"/>
      <c r="DV14" s="9"/>
      <c r="DW14" s="9"/>
      <c r="DX14" s="9"/>
      <c r="DY14" s="9"/>
      <c r="DZ14" s="9"/>
      <c r="EA14" s="9"/>
      <c r="EB14" s="9"/>
      <c r="EC14" s="9"/>
      <c r="ED14" s="9"/>
      <c r="EE14" s="9"/>
      <c r="EF14" s="9"/>
      <c r="EG14" s="9"/>
      <c r="EH14" s="9"/>
      <c r="EI14" s="8"/>
      <c r="EJ14" s="9"/>
      <c r="EK14" s="9"/>
      <c r="EL14" s="9"/>
      <c r="EM14" s="9"/>
      <c r="EN14" s="9"/>
      <c r="EO14" s="9"/>
      <c r="EP14" s="9"/>
      <c r="EQ14" s="9"/>
      <c r="ER14" s="9"/>
      <c r="ES14" s="9"/>
      <c r="ET14" s="9"/>
      <c r="EU14" s="9"/>
      <c r="EV14" s="9"/>
      <c r="EW14" s="9"/>
      <c r="EX14" s="9"/>
      <c r="EY14" s="9"/>
      <c r="EZ14" s="9"/>
      <c r="FA14" s="9"/>
      <c r="FB14" s="9"/>
      <c r="FC14" s="9"/>
      <c r="FD14" s="9"/>
      <c r="FE14" s="9"/>
      <c r="FF14" s="9"/>
      <c r="FG14" s="8"/>
      <c r="FH14" s="9"/>
      <c r="FI14" s="9"/>
      <c r="FJ14" s="9"/>
      <c r="FK14" s="9"/>
      <c r="FL14" s="9"/>
      <c r="FM14" s="9"/>
      <c r="FN14" s="9"/>
      <c r="FO14" s="9"/>
      <c r="FP14" s="9"/>
      <c r="FQ14" s="9"/>
      <c r="FR14" s="9"/>
      <c r="FS14" s="9"/>
      <c r="FT14" s="9"/>
      <c r="FU14" s="9"/>
      <c r="FV14" s="9"/>
      <c r="FW14" s="7"/>
      <c r="FX14" s="7"/>
      <c r="FY14" s="7"/>
    </row>
    <row r="15" spans="1:182" ht="18" x14ac:dyDescent="0.25">
      <c r="A15" s="22" t="s">
        <v>62</v>
      </c>
      <c r="B15" s="21" t="s">
        <v>6</v>
      </c>
      <c r="C15" s="25">
        <v>4440021</v>
      </c>
      <c r="D15" s="25">
        <v>4785994</v>
      </c>
      <c r="E15" s="25">
        <v>5279474</v>
      </c>
      <c r="F15" s="25">
        <v>5368490</v>
      </c>
      <c r="G15" s="25">
        <v>5377274</v>
      </c>
      <c r="H15" s="25">
        <v>5774233</v>
      </c>
      <c r="I15" s="25">
        <v>6393759</v>
      </c>
      <c r="J15" s="26">
        <v>7193993</v>
      </c>
      <c r="K15" s="26">
        <v>7326601.3265653551</v>
      </c>
      <c r="L15" s="26">
        <v>6658625.3118694462</v>
      </c>
      <c r="M15" s="26">
        <v>8099805.5311132576</v>
      </c>
      <c r="N15" s="26">
        <v>10453290.563013954</v>
      </c>
      <c r="O15" s="26">
        <v>11064396.64538247</v>
      </c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9"/>
      <c r="BD15" s="9"/>
      <c r="BE15" s="9"/>
      <c r="BF15" s="9"/>
      <c r="BG15" s="9"/>
      <c r="BH15" s="9"/>
      <c r="BI15" s="9"/>
      <c r="BJ15" s="9"/>
      <c r="BK15" s="9"/>
      <c r="BL15" s="9"/>
      <c r="BM15" s="9"/>
      <c r="BN15" s="9"/>
      <c r="BO15" s="9"/>
      <c r="BP15" s="9"/>
      <c r="BQ15" s="9"/>
      <c r="BR15" s="9"/>
      <c r="BS15" s="9"/>
      <c r="BT15" s="9"/>
      <c r="BU15" s="9"/>
      <c r="BV15" s="9"/>
      <c r="BW15" s="9"/>
      <c r="BX15" s="9"/>
      <c r="BY15" s="9"/>
      <c r="BZ15" s="9"/>
      <c r="CA15" s="9"/>
      <c r="CB15" s="9"/>
      <c r="CC15" s="9"/>
      <c r="CD15" s="9"/>
      <c r="CE15" s="9"/>
      <c r="CF15" s="9"/>
      <c r="CG15" s="9"/>
      <c r="CH15" s="9"/>
      <c r="CI15" s="9"/>
      <c r="CJ15" s="9"/>
      <c r="CK15" s="9"/>
      <c r="CL15" s="9"/>
      <c r="CM15" s="8"/>
      <c r="CN15" s="9"/>
      <c r="CO15" s="9"/>
      <c r="CP15" s="9"/>
      <c r="CQ15" s="9"/>
      <c r="CR15" s="9"/>
      <c r="CS15" s="9"/>
      <c r="CT15" s="9"/>
      <c r="CU15" s="9"/>
      <c r="CV15" s="9"/>
      <c r="CW15" s="9"/>
      <c r="CX15" s="9"/>
      <c r="CY15" s="8"/>
      <c r="CZ15" s="8"/>
      <c r="DA15" s="8"/>
      <c r="DB15" s="8"/>
      <c r="DC15" s="8"/>
      <c r="DD15" s="8"/>
      <c r="DE15" s="8"/>
      <c r="DF15" s="8"/>
      <c r="DG15" s="8"/>
      <c r="DH15" s="8"/>
      <c r="DI15" s="8"/>
      <c r="DJ15" s="8"/>
      <c r="DK15" s="8"/>
      <c r="DL15" s="8"/>
      <c r="DM15" s="8"/>
      <c r="DN15" s="8"/>
      <c r="DO15" s="8"/>
      <c r="DP15" s="8"/>
      <c r="DQ15" s="8"/>
      <c r="DR15" s="9"/>
      <c r="DS15" s="9"/>
      <c r="DT15" s="9"/>
      <c r="DU15" s="9"/>
      <c r="DV15" s="9"/>
      <c r="DW15" s="9"/>
      <c r="DX15" s="9"/>
      <c r="DY15" s="9"/>
      <c r="DZ15" s="9"/>
      <c r="EA15" s="9"/>
      <c r="EB15" s="9"/>
      <c r="EC15" s="9"/>
      <c r="ED15" s="9"/>
      <c r="EE15" s="9"/>
      <c r="EF15" s="9"/>
      <c r="EG15" s="9"/>
      <c r="EH15" s="9"/>
      <c r="EI15" s="8"/>
      <c r="EJ15" s="9"/>
      <c r="EK15" s="9"/>
      <c r="EL15" s="9"/>
      <c r="EM15" s="9"/>
      <c r="EN15" s="9"/>
      <c r="EO15" s="9"/>
      <c r="EP15" s="9"/>
      <c r="EQ15" s="9"/>
      <c r="ER15" s="9"/>
      <c r="ES15" s="9"/>
      <c r="ET15" s="9"/>
      <c r="EU15" s="9"/>
      <c r="EV15" s="9"/>
      <c r="EW15" s="9"/>
      <c r="EX15" s="9"/>
      <c r="EY15" s="9"/>
      <c r="EZ15" s="9"/>
      <c r="FA15" s="9"/>
      <c r="FB15" s="9"/>
      <c r="FC15" s="9"/>
      <c r="FD15" s="9"/>
      <c r="FE15" s="9"/>
      <c r="FF15" s="9"/>
      <c r="FG15" s="8"/>
      <c r="FH15" s="9"/>
      <c r="FI15" s="9"/>
      <c r="FJ15" s="9"/>
      <c r="FK15" s="9"/>
      <c r="FL15" s="9"/>
      <c r="FM15" s="9"/>
      <c r="FN15" s="9"/>
      <c r="FO15" s="9"/>
      <c r="FP15" s="9"/>
      <c r="FQ15" s="9"/>
      <c r="FR15" s="9"/>
      <c r="FS15" s="9"/>
      <c r="FT15" s="9"/>
      <c r="FU15" s="9"/>
      <c r="FV15" s="9"/>
      <c r="FW15" s="7"/>
      <c r="FX15" s="7"/>
      <c r="FY15" s="7"/>
    </row>
    <row r="16" spans="1:182" s="33" customFormat="1" ht="18.75" x14ac:dyDescent="0.25">
      <c r="A16" s="34"/>
      <c r="B16" s="35" t="s">
        <v>29</v>
      </c>
      <c r="C16" s="30">
        <f>+C13+C14+C15</f>
        <v>12525226.966904711</v>
      </c>
      <c r="D16" s="30">
        <f t="shared" ref="D16:E16" si="6">+D13+D14+D15</f>
        <v>13368446.309821324</v>
      </c>
      <c r="E16" s="30">
        <f t="shared" si="6"/>
        <v>14326092.529275848</v>
      </c>
      <c r="F16" s="30">
        <f t="shared" ref="F16:K16" si="7">+F13+F14+F15</f>
        <v>13994149.576747825</v>
      </c>
      <c r="G16" s="30">
        <f t="shared" si="7"/>
        <v>15577059.190675057</v>
      </c>
      <c r="H16" s="30">
        <f t="shared" si="7"/>
        <v>17416292.981607135</v>
      </c>
      <c r="I16" s="30">
        <f t="shared" si="7"/>
        <v>19613318.247516241</v>
      </c>
      <c r="J16" s="30">
        <f t="shared" si="7"/>
        <v>23060593.088735737</v>
      </c>
      <c r="K16" s="30">
        <f t="shared" si="7"/>
        <v>23170216.008751273</v>
      </c>
      <c r="L16" s="30">
        <f t="shared" ref="L16:N16" si="8">+L13+L14+L15</f>
        <v>23512791.344201729</v>
      </c>
      <c r="M16" s="30">
        <f t="shared" si="8"/>
        <v>29207741.264339916</v>
      </c>
      <c r="N16" s="30">
        <f t="shared" si="8"/>
        <v>34586284.438313209</v>
      </c>
      <c r="O16" s="30">
        <f t="shared" ref="O16" si="9">+O13+O14+O15</f>
        <v>36325455.28949932</v>
      </c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36"/>
      <c r="BJ16" s="36"/>
      <c r="BK16" s="36"/>
      <c r="BL16" s="36"/>
      <c r="BM16" s="36"/>
      <c r="BN16" s="36"/>
      <c r="BO16" s="36"/>
      <c r="BP16" s="36"/>
      <c r="BQ16" s="36"/>
      <c r="BR16" s="36"/>
      <c r="BS16" s="36"/>
      <c r="BT16" s="36"/>
      <c r="BU16" s="36"/>
      <c r="BV16" s="36"/>
      <c r="BW16" s="36"/>
      <c r="BX16" s="36"/>
      <c r="BY16" s="36"/>
      <c r="BZ16" s="36"/>
      <c r="CA16" s="36"/>
      <c r="CB16" s="36"/>
      <c r="CC16" s="36"/>
      <c r="CD16" s="36"/>
      <c r="CE16" s="36"/>
      <c r="CF16" s="36"/>
      <c r="CG16" s="36"/>
      <c r="CH16" s="36"/>
      <c r="CI16" s="36"/>
      <c r="CJ16" s="36"/>
      <c r="CK16" s="36"/>
      <c r="CL16" s="36"/>
      <c r="CM16" s="29"/>
      <c r="CN16" s="36"/>
      <c r="CO16" s="36"/>
      <c r="CP16" s="36"/>
      <c r="CQ16" s="36"/>
      <c r="CR16" s="36"/>
      <c r="CS16" s="36"/>
      <c r="CT16" s="36"/>
      <c r="CU16" s="36"/>
      <c r="CV16" s="36"/>
      <c r="CW16" s="36"/>
      <c r="CX16" s="36"/>
      <c r="CY16" s="29"/>
      <c r="CZ16" s="29"/>
      <c r="DA16" s="29"/>
      <c r="DB16" s="29"/>
      <c r="DC16" s="29"/>
      <c r="DD16" s="29"/>
      <c r="DE16" s="29"/>
      <c r="DF16" s="29"/>
      <c r="DG16" s="29"/>
      <c r="DH16" s="29"/>
      <c r="DI16" s="29"/>
      <c r="DJ16" s="29"/>
      <c r="DK16" s="29"/>
      <c r="DL16" s="29"/>
      <c r="DM16" s="29"/>
      <c r="DN16" s="29"/>
      <c r="DO16" s="29"/>
      <c r="DP16" s="29"/>
      <c r="DQ16" s="29"/>
      <c r="DR16" s="36"/>
      <c r="DS16" s="36"/>
      <c r="DT16" s="36"/>
      <c r="DU16" s="36"/>
      <c r="DV16" s="36"/>
      <c r="DW16" s="36"/>
      <c r="DX16" s="36"/>
      <c r="DY16" s="36"/>
      <c r="DZ16" s="36"/>
      <c r="EA16" s="36"/>
      <c r="EB16" s="36"/>
      <c r="EC16" s="36"/>
      <c r="ED16" s="36"/>
      <c r="EE16" s="36"/>
      <c r="EF16" s="36"/>
      <c r="EG16" s="36"/>
      <c r="EH16" s="36"/>
      <c r="EI16" s="29"/>
      <c r="EJ16" s="36"/>
      <c r="EK16" s="36"/>
      <c r="EL16" s="36"/>
      <c r="EM16" s="36"/>
      <c r="EN16" s="36"/>
      <c r="EO16" s="36"/>
      <c r="EP16" s="36"/>
      <c r="EQ16" s="36"/>
      <c r="ER16" s="36"/>
      <c r="ES16" s="36"/>
      <c r="ET16" s="36"/>
      <c r="EU16" s="36"/>
      <c r="EV16" s="36"/>
      <c r="EW16" s="36"/>
      <c r="EX16" s="36"/>
      <c r="EY16" s="36"/>
      <c r="EZ16" s="36"/>
      <c r="FA16" s="36"/>
      <c r="FB16" s="36"/>
      <c r="FC16" s="36"/>
      <c r="FD16" s="36"/>
      <c r="FE16" s="36"/>
      <c r="FF16" s="36"/>
      <c r="FG16" s="29"/>
      <c r="FH16" s="36"/>
      <c r="FI16" s="36"/>
      <c r="FJ16" s="36"/>
      <c r="FK16" s="36"/>
      <c r="FL16" s="36"/>
      <c r="FM16" s="36"/>
      <c r="FN16" s="36"/>
      <c r="FO16" s="36"/>
      <c r="FP16" s="36"/>
      <c r="FQ16" s="36"/>
      <c r="FR16" s="36"/>
      <c r="FS16" s="36"/>
      <c r="FT16" s="36"/>
      <c r="FU16" s="36"/>
      <c r="FV16" s="36"/>
      <c r="FW16" s="27"/>
      <c r="FX16" s="27"/>
      <c r="FY16" s="27"/>
    </row>
    <row r="17" spans="1:182" s="27" customFormat="1" ht="36" x14ac:dyDescent="0.25">
      <c r="A17" s="31" t="s">
        <v>63</v>
      </c>
      <c r="B17" s="32" t="s">
        <v>7</v>
      </c>
      <c r="C17" s="28">
        <f>C18+C19</f>
        <v>6795832</v>
      </c>
      <c r="D17" s="28">
        <f t="shared" ref="D17:E17" si="10">D18+D19</f>
        <v>8067121</v>
      </c>
      <c r="E17" s="28">
        <f t="shared" si="10"/>
        <v>9718569</v>
      </c>
      <c r="F17" s="28">
        <f t="shared" ref="F17:K17" si="11">F18+F19</f>
        <v>10711645</v>
      </c>
      <c r="G17" s="28">
        <f t="shared" si="11"/>
        <v>11817595</v>
      </c>
      <c r="H17" s="28">
        <f t="shared" si="11"/>
        <v>12930350</v>
      </c>
      <c r="I17" s="28">
        <f t="shared" si="11"/>
        <v>14884466</v>
      </c>
      <c r="J17" s="28">
        <f t="shared" si="11"/>
        <v>17280192</v>
      </c>
      <c r="K17" s="28">
        <f t="shared" si="11"/>
        <v>18838310</v>
      </c>
      <c r="L17" s="28">
        <f t="shared" ref="L17:N17" si="12">L18+L19</f>
        <v>15094295</v>
      </c>
      <c r="M17" s="28">
        <f t="shared" si="12"/>
        <v>18513080</v>
      </c>
      <c r="N17" s="28">
        <f t="shared" si="12"/>
        <v>24076729.910370171</v>
      </c>
      <c r="O17" s="28">
        <f t="shared" ref="O17" si="13">O18+O19</f>
        <v>28675444.064271145</v>
      </c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  <c r="AX17" s="8"/>
      <c r="AY17" s="8"/>
      <c r="AZ17" s="8"/>
      <c r="BA17" s="8"/>
      <c r="BB17" s="8"/>
      <c r="BC17" s="8"/>
      <c r="BD17" s="8"/>
      <c r="BE17" s="8"/>
      <c r="BF17" s="8"/>
      <c r="BG17" s="8"/>
      <c r="BH17" s="8"/>
      <c r="BI17" s="29"/>
      <c r="BJ17" s="29"/>
      <c r="BK17" s="29"/>
      <c r="BL17" s="29"/>
      <c r="BM17" s="29"/>
      <c r="BN17" s="29"/>
      <c r="BO17" s="29"/>
      <c r="BP17" s="29"/>
      <c r="BQ17" s="29"/>
      <c r="BR17" s="29"/>
      <c r="BS17" s="29"/>
      <c r="BT17" s="29"/>
      <c r="BU17" s="29"/>
      <c r="BV17" s="29"/>
      <c r="BW17" s="29"/>
      <c r="BX17" s="29"/>
      <c r="BY17" s="29"/>
      <c r="BZ17" s="29"/>
      <c r="CA17" s="29"/>
      <c r="CB17" s="29"/>
      <c r="CC17" s="29"/>
      <c r="CD17" s="29"/>
      <c r="CE17" s="29"/>
      <c r="CF17" s="29"/>
      <c r="CG17" s="29"/>
      <c r="CH17" s="29"/>
      <c r="CI17" s="29"/>
      <c r="CJ17" s="29"/>
      <c r="CK17" s="29"/>
      <c r="CL17" s="29"/>
      <c r="CM17" s="29"/>
      <c r="CN17" s="29"/>
      <c r="CO17" s="29"/>
      <c r="CP17" s="29"/>
      <c r="CQ17" s="29"/>
      <c r="CR17" s="29"/>
      <c r="CS17" s="29"/>
      <c r="CT17" s="29"/>
      <c r="CU17" s="29"/>
      <c r="CV17" s="29"/>
      <c r="CW17" s="29"/>
      <c r="CX17" s="29"/>
      <c r="CY17" s="29"/>
      <c r="CZ17" s="29"/>
      <c r="DA17" s="29"/>
      <c r="DB17" s="29"/>
      <c r="DC17" s="29"/>
      <c r="DD17" s="29"/>
      <c r="DE17" s="29"/>
      <c r="DF17" s="29"/>
      <c r="DG17" s="29"/>
      <c r="DH17" s="29"/>
      <c r="DI17" s="29"/>
      <c r="DJ17" s="29"/>
      <c r="DK17" s="29"/>
      <c r="DL17" s="29"/>
      <c r="DM17" s="29"/>
      <c r="DN17" s="29"/>
      <c r="DO17" s="29"/>
      <c r="DP17" s="29"/>
      <c r="DQ17" s="29"/>
      <c r="DR17" s="29"/>
      <c r="DS17" s="29"/>
      <c r="DT17" s="29"/>
      <c r="DU17" s="29"/>
      <c r="DV17" s="29"/>
      <c r="DW17" s="29"/>
      <c r="DX17" s="29"/>
      <c r="DY17" s="29"/>
      <c r="DZ17" s="29"/>
      <c r="EA17" s="29"/>
      <c r="EB17" s="29"/>
      <c r="EC17" s="29"/>
      <c r="ED17" s="29"/>
      <c r="EE17" s="29"/>
      <c r="EF17" s="29"/>
      <c r="EG17" s="29"/>
      <c r="EH17" s="29"/>
      <c r="EI17" s="29"/>
      <c r="EJ17" s="29"/>
      <c r="EK17" s="29"/>
      <c r="EL17" s="29"/>
      <c r="EM17" s="29"/>
      <c r="EN17" s="29"/>
      <c r="EO17" s="29"/>
      <c r="EP17" s="29"/>
      <c r="EQ17" s="29"/>
      <c r="ER17" s="29"/>
      <c r="ES17" s="29"/>
      <c r="ET17" s="29"/>
      <c r="EU17" s="29"/>
      <c r="EV17" s="29"/>
      <c r="EW17" s="29"/>
      <c r="EX17" s="29"/>
      <c r="EY17" s="29"/>
      <c r="EZ17" s="29"/>
      <c r="FA17" s="29"/>
      <c r="FB17" s="29"/>
      <c r="FC17" s="29"/>
      <c r="FD17" s="29"/>
      <c r="FE17" s="29"/>
      <c r="FF17" s="29"/>
      <c r="FG17" s="29"/>
      <c r="FH17" s="29"/>
      <c r="FI17" s="29"/>
      <c r="FJ17" s="29"/>
      <c r="FK17" s="29"/>
      <c r="FL17" s="29"/>
      <c r="FM17" s="29"/>
      <c r="FN17" s="29"/>
      <c r="FO17" s="29"/>
      <c r="FP17" s="29"/>
      <c r="FQ17" s="29"/>
      <c r="FR17" s="29"/>
      <c r="FS17" s="29"/>
      <c r="FT17" s="29"/>
      <c r="FU17" s="29"/>
      <c r="FV17" s="29"/>
      <c r="FZ17" s="33"/>
    </row>
    <row r="18" spans="1:182" ht="18" x14ac:dyDescent="0.25">
      <c r="A18" s="20">
        <v>6.1</v>
      </c>
      <c r="B18" s="21" t="s">
        <v>8</v>
      </c>
      <c r="C18" s="25">
        <v>6405286</v>
      </c>
      <c r="D18" s="25">
        <v>7642915</v>
      </c>
      <c r="E18" s="25">
        <v>9256782</v>
      </c>
      <c r="F18" s="25">
        <v>10186005</v>
      </c>
      <c r="G18" s="25">
        <v>11207868</v>
      </c>
      <c r="H18" s="25">
        <v>12260433</v>
      </c>
      <c r="I18" s="25">
        <v>14144897</v>
      </c>
      <c r="J18" s="26">
        <v>16418396</v>
      </c>
      <c r="K18" s="26">
        <v>17930708</v>
      </c>
      <c r="L18" s="26">
        <v>14658210</v>
      </c>
      <c r="M18" s="26">
        <v>17853105</v>
      </c>
      <c r="N18" s="26">
        <v>21658629.075000003</v>
      </c>
      <c r="O18" s="26">
        <v>25943819.000149999</v>
      </c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9"/>
      <c r="CA18" s="9"/>
      <c r="CB18" s="9"/>
      <c r="CC18" s="9"/>
      <c r="CD18" s="9"/>
      <c r="CE18" s="9"/>
      <c r="CF18" s="9"/>
      <c r="CG18" s="9"/>
      <c r="CH18" s="9"/>
      <c r="CI18" s="9"/>
      <c r="CJ18" s="9"/>
      <c r="CK18" s="9"/>
      <c r="CL18" s="9"/>
      <c r="CM18" s="9"/>
      <c r="CN18" s="9"/>
      <c r="CO18" s="9"/>
      <c r="CP18" s="9"/>
      <c r="CQ18" s="9"/>
      <c r="CR18" s="9"/>
      <c r="CS18" s="9"/>
      <c r="CT18" s="9"/>
      <c r="CU18" s="9"/>
      <c r="CV18" s="9"/>
      <c r="CW18" s="9"/>
      <c r="CX18" s="9"/>
      <c r="CY18" s="8"/>
      <c r="CZ18" s="8"/>
      <c r="DA18" s="8"/>
      <c r="DB18" s="8"/>
      <c r="DC18" s="8"/>
      <c r="DD18" s="8"/>
      <c r="DE18" s="8"/>
      <c r="DF18" s="8"/>
      <c r="DG18" s="8"/>
      <c r="DH18" s="8"/>
      <c r="DI18" s="8"/>
      <c r="DJ18" s="8"/>
      <c r="DK18" s="8"/>
      <c r="DL18" s="8"/>
      <c r="DM18" s="8"/>
      <c r="DN18" s="8"/>
      <c r="DO18" s="8"/>
      <c r="DP18" s="8"/>
      <c r="DQ18" s="8"/>
      <c r="DR18" s="9"/>
      <c r="DS18" s="9"/>
      <c r="DT18" s="9"/>
      <c r="DU18" s="9"/>
      <c r="DV18" s="9"/>
      <c r="DW18" s="9"/>
      <c r="DX18" s="9"/>
      <c r="DY18" s="9"/>
      <c r="DZ18" s="9"/>
      <c r="EA18" s="9"/>
      <c r="EB18" s="9"/>
      <c r="EC18" s="9"/>
      <c r="ED18" s="9"/>
      <c r="EE18" s="9"/>
      <c r="EF18" s="9"/>
      <c r="EG18" s="9"/>
      <c r="EH18" s="9"/>
      <c r="EI18" s="9"/>
      <c r="EJ18" s="9"/>
      <c r="EK18" s="9"/>
      <c r="EL18" s="9"/>
      <c r="EM18" s="9"/>
      <c r="EN18" s="9"/>
      <c r="EO18" s="9"/>
      <c r="EP18" s="9"/>
      <c r="EQ18" s="9"/>
      <c r="ER18" s="9"/>
      <c r="ES18" s="9"/>
      <c r="ET18" s="9"/>
      <c r="EU18" s="9"/>
      <c r="EV18" s="9"/>
      <c r="EW18" s="9"/>
      <c r="EX18" s="9"/>
      <c r="EY18" s="9"/>
      <c r="EZ18" s="9"/>
      <c r="FA18" s="9"/>
      <c r="FB18" s="9"/>
      <c r="FC18" s="9"/>
      <c r="FD18" s="9"/>
      <c r="FE18" s="9"/>
      <c r="FF18" s="9"/>
      <c r="FG18" s="9"/>
      <c r="FH18" s="9"/>
      <c r="FI18" s="9"/>
      <c r="FJ18" s="9"/>
      <c r="FK18" s="9"/>
      <c r="FL18" s="9"/>
      <c r="FM18" s="9"/>
      <c r="FN18" s="9"/>
      <c r="FO18" s="9"/>
      <c r="FP18" s="9"/>
      <c r="FQ18" s="9"/>
      <c r="FR18" s="9"/>
      <c r="FS18" s="9"/>
      <c r="FT18" s="9"/>
      <c r="FU18" s="9"/>
      <c r="FV18" s="9"/>
      <c r="FW18" s="7"/>
      <c r="FX18" s="7"/>
      <c r="FY18" s="7"/>
    </row>
    <row r="19" spans="1:182" ht="18" x14ac:dyDescent="0.25">
      <c r="A19" s="20">
        <v>6.2</v>
      </c>
      <c r="B19" s="21" t="s">
        <v>9</v>
      </c>
      <c r="C19" s="25">
        <v>390546</v>
      </c>
      <c r="D19" s="25">
        <v>424206</v>
      </c>
      <c r="E19" s="25">
        <v>461787</v>
      </c>
      <c r="F19" s="25">
        <v>525640</v>
      </c>
      <c r="G19" s="25">
        <v>609727</v>
      </c>
      <c r="H19" s="25">
        <v>669917</v>
      </c>
      <c r="I19" s="25">
        <v>739569</v>
      </c>
      <c r="J19" s="26">
        <v>861796</v>
      </c>
      <c r="K19" s="26">
        <v>907602</v>
      </c>
      <c r="L19" s="26">
        <v>436085</v>
      </c>
      <c r="M19" s="26">
        <v>659975</v>
      </c>
      <c r="N19" s="26">
        <v>2418100.835370169</v>
      </c>
      <c r="O19" s="26">
        <v>2731625.0641211462</v>
      </c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  <c r="CL19" s="9"/>
      <c r="CM19" s="9"/>
      <c r="CN19" s="9"/>
      <c r="CO19" s="9"/>
      <c r="CP19" s="9"/>
      <c r="CQ19" s="9"/>
      <c r="CR19" s="9"/>
      <c r="CS19" s="9"/>
      <c r="CT19" s="9"/>
      <c r="CU19" s="9"/>
      <c r="CV19" s="9"/>
      <c r="CW19" s="9"/>
      <c r="CX19" s="9"/>
      <c r="CY19" s="8"/>
      <c r="CZ19" s="8"/>
      <c r="DA19" s="8"/>
      <c r="DB19" s="8"/>
      <c r="DC19" s="8"/>
      <c r="DD19" s="8"/>
      <c r="DE19" s="8"/>
      <c r="DF19" s="8"/>
      <c r="DG19" s="8"/>
      <c r="DH19" s="8"/>
      <c r="DI19" s="8"/>
      <c r="DJ19" s="8"/>
      <c r="DK19" s="8"/>
      <c r="DL19" s="8"/>
      <c r="DM19" s="8"/>
      <c r="DN19" s="8"/>
      <c r="DO19" s="8"/>
      <c r="DP19" s="8"/>
      <c r="DQ19" s="8"/>
      <c r="DR19" s="9"/>
      <c r="DS19" s="9"/>
      <c r="DT19" s="9"/>
      <c r="DU19" s="9"/>
      <c r="DV19" s="9"/>
      <c r="DW19" s="9"/>
      <c r="DX19" s="9"/>
      <c r="DY19" s="9"/>
      <c r="DZ19" s="9"/>
      <c r="EA19" s="9"/>
      <c r="EB19" s="9"/>
      <c r="EC19" s="9"/>
      <c r="ED19" s="9"/>
      <c r="EE19" s="9"/>
      <c r="EF19" s="9"/>
      <c r="EG19" s="9"/>
      <c r="EH19" s="9"/>
      <c r="EI19" s="9"/>
      <c r="EJ19" s="9"/>
      <c r="EK19" s="9"/>
      <c r="EL19" s="9"/>
      <c r="EM19" s="9"/>
      <c r="EN19" s="9"/>
      <c r="EO19" s="9"/>
      <c r="EP19" s="9"/>
      <c r="EQ19" s="9"/>
      <c r="ER19" s="9"/>
      <c r="ES19" s="9"/>
      <c r="ET19" s="9"/>
      <c r="EU19" s="9"/>
      <c r="EV19" s="9"/>
      <c r="EW19" s="9"/>
      <c r="EX19" s="9"/>
      <c r="EY19" s="9"/>
      <c r="EZ19" s="9"/>
      <c r="FA19" s="9"/>
      <c r="FB19" s="9"/>
      <c r="FC19" s="9"/>
      <c r="FD19" s="9"/>
      <c r="FE19" s="9"/>
      <c r="FF19" s="9"/>
      <c r="FG19" s="9"/>
      <c r="FH19" s="9"/>
      <c r="FI19" s="9"/>
      <c r="FJ19" s="9"/>
      <c r="FK19" s="9"/>
      <c r="FL19" s="9"/>
      <c r="FM19" s="9"/>
      <c r="FN19" s="9"/>
      <c r="FO19" s="9"/>
      <c r="FP19" s="9"/>
      <c r="FQ19" s="9"/>
      <c r="FR19" s="9"/>
      <c r="FS19" s="9"/>
      <c r="FT19" s="9"/>
      <c r="FU19" s="9"/>
      <c r="FV19" s="9"/>
      <c r="FW19" s="7"/>
      <c r="FX19" s="7"/>
      <c r="FY19" s="7"/>
    </row>
    <row r="20" spans="1:182" s="27" customFormat="1" ht="54" x14ac:dyDescent="0.25">
      <c r="A20" s="31" t="s">
        <v>64</v>
      </c>
      <c r="B20" s="37" t="s">
        <v>10</v>
      </c>
      <c r="C20" s="28">
        <f>SUM(C21:C27)</f>
        <v>3501861.3848862159</v>
      </c>
      <c r="D20" s="28">
        <f t="shared" ref="D20:E20" si="14">SUM(D21:D27)</f>
        <v>3714116.9945239448</v>
      </c>
      <c r="E20" s="28">
        <f t="shared" si="14"/>
        <v>4216631.6886759996</v>
      </c>
      <c r="F20" s="28">
        <f t="shared" ref="F20:N20" si="15">SUM(F21:F27)</f>
        <v>4716241</v>
      </c>
      <c r="G20" s="28">
        <f t="shared" si="15"/>
        <v>5384778</v>
      </c>
      <c r="H20" s="28">
        <f t="shared" si="15"/>
        <v>5528858</v>
      </c>
      <c r="I20" s="28">
        <f t="shared" si="15"/>
        <v>5813461.6914999997</v>
      </c>
      <c r="J20" s="28">
        <f t="shared" si="15"/>
        <v>6255939.2459999993</v>
      </c>
      <c r="K20" s="28">
        <f t="shared" si="15"/>
        <v>7368371.7490999997</v>
      </c>
      <c r="L20" s="28">
        <f t="shared" si="15"/>
        <v>7020453.4161999999</v>
      </c>
      <c r="M20" s="28">
        <f t="shared" si="15"/>
        <v>9226136.1130999997</v>
      </c>
      <c r="N20" s="28">
        <f t="shared" si="15"/>
        <v>11370779.163273428</v>
      </c>
      <c r="O20" s="28">
        <f t="shared" ref="O20" si="16">SUM(O21:O27)</f>
        <v>12649729.744086649</v>
      </c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29"/>
      <c r="BJ20" s="29"/>
      <c r="BK20" s="29"/>
      <c r="BL20" s="29"/>
      <c r="BM20" s="29"/>
      <c r="BN20" s="29"/>
      <c r="BO20" s="29"/>
      <c r="BP20" s="29"/>
      <c r="BQ20" s="29"/>
      <c r="BR20" s="29"/>
      <c r="BS20" s="29"/>
      <c r="BT20" s="29"/>
      <c r="BU20" s="29"/>
      <c r="BV20" s="29"/>
      <c r="BW20" s="29"/>
      <c r="BX20" s="29"/>
      <c r="BY20" s="29"/>
      <c r="BZ20" s="29"/>
      <c r="CA20" s="29"/>
      <c r="CB20" s="29"/>
      <c r="CC20" s="29"/>
      <c r="CD20" s="29"/>
      <c r="CE20" s="29"/>
      <c r="CF20" s="29"/>
      <c r="CG20" s="29"/>
      <c r="CH20" s="29"/>
      <c r="CI20" s="29"/>
      <c r="CJ20" s="29"/>
      <c r="CK20" s="29"/>
      <c r="CL20" s="29"/>
      <c r="CM20" s="29"/>
      <c r="CN20" s="29"/>
      <c r="CO20" s="29"/>
      <c r="CP20" s="29"/>
      <c r="CQ20" s="29"/>
      <c r="CR20" s="29"/>
      <c r="CS20" s="29"/>
      <c r="CT20" s="29"/>
      <c r="CU20" s="29"/>
      <c r="CV20" s="29"/>
      <c r="CW20" s="29"/>
      <c r="CX20" s="29"/>
      <c r="CY20" s="29"/>
      <c r="CZ20" s="29"/>
      <c r="DA20" s="29"/>
      <c r="DB20" s="29"/>
      <c r="DC20" s="29"/>
      <c r="DD20" s="29"/>
      <c r="DE20" s="29"/>
      <c r="DF20" s="29"/>
      <c r="DG20" s="29"/>
      <c r="DH20" s="29"/>
      <c r="DI20" s="29"/>
      <c r="DJ20" s="29"/>
      <c r="DK20" s="29"/>
      <c r="DL20" s="29"/>
      <c r="DM20" s="29"/>
      <c r="DN20" s="29"/>
      <c r="DO20" s="29"/>
      <c r="DP20" s="29"/>
      <c r="DQ20" s="29"/>
      <c r="DR20" s="29"/>
      <c r="DS20" s="29"/>
      <c r="DT20" s="29"/>
      <c r="DU20" s="29"/>
      <c r="DV20" s="29"/>
      <c r="DW20" s="29"/>
      <c r="DX20" s="29"/>
      <c r="DY20" s="29"/>
      <c r="DZ20" s="29"/>
      <c r="EA20" s="29"/>
      <c r="EB20" s="29"/>
      <c r="EC20" s="29"/>
      <c r="ED20" s="29"/>
      <c r="EE20" s="29"/>
      <c r="EF20" s="29"/>
      <c r="EG20" s="29"/>
      <c r="EH20" s="29"/>
      <c r="EI20" s="29"/>
      <c r="EJ20" s="29"/>
      <c r="EK20" s="29"/>
      <c r="EL20" s="29"/>
      <c r="EM20" s="29"/>
      <c r="EN20" s="29"/>
      <c r="EO20" s="29"/>
      <c r="EP20" s="29"/>
      <c r="EQ20" s="29"/>
      <c r="ER20" s="29"/>
      <c r="ES20" s="29"/>
      <c r="ET20" s="29"/>
      <c r="EU20" s="29"/>
      <c r="EV20" s="29"/>
      <c r="EW20" s="29"/>
      <c r="EX20" s="29"/>
      <c r="EY20" s="29"/>
      <c r="EZ20" s="29"/>
      <c r="FA20" s="29"/>
      <c r="FB20" s="29"/>
      <c r="FC20" s="29"/>
      <c r="FD20" s="29"/>
      <c r="FE20" s="29"/>
      <c r="FF20" s="29"/>
      <c r="FG20" s="29"/>
      <c r="FH20" s="29"/>
      <c r="FI20" s="29"/>
      <c r="FJ20" s="29"/>
      <c r="FK20" s="29"/>
      <c r="FL20" s="29"/>
      <c r="FM20" s="29"/>
      <c r="FN20" s="29"/>
      <c r="FO20" s="29"/>
      <c r="FP20" s="29"/>
      <c r="FQ20" s="29"/>
      <c r="FR20" s="29"/>
      <c r="FS20" s="29"/>
      <c r="FT20" s="29"/>
      <c r="FU20" s="29"/>
      <c r="FV20" s="29"/>
      <c r="FZ20" s="33"/>
    </row>
    <row r="21" spans="1:182" ht="18" x14ac:dyDescent="0.25">
      <c r="A21" s="20">
        <v>7.1</v>
      </c>
      <c r="B21" s="21" t="s">
        <v>11</v>
      </c>
      <c r="C21" s="25">
        <v>794164</v>
      </c>
      <c r="D21" s="25">
        <v>940176</v>
      </c>
      <c r="E21" s="25">
        <v>952188</v>
      </c>
      <c r="F21" s="25">
        <v>1154326</v>
      </c>
      <c r="G21" s="25">
        <v>1276432</v>
      </c>
      <c r="H21" s="25">
        <v>1307957</v>
      </c>
      <c r="I21" s="25">
        <v>1397461</v>
      </c>
      <c r="J21" s="26">
        <v>1424093</v>
      </c>
      <c r="K21" s="26">
        <v>1790522</v>
      </c>
      <c r="L21" s="26">
        <v>1766125</v>
      </c>
      <c r="M21" s="26">
        <v>1968760</v>
      </c>
      <c r="N21" s="26">
        <v>3582896</v>
      </c>
      <c r="O21" s="26">
        <v>4311395</v>
      </c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9"/>
      <c r="CN21" s="9"/>
      <c r="CO21" s="9"/>
      <c r="CP21" s="9"/>
      <c r="CQ21" s="9"/>
      <c r="CR21" s="9"/>
      <c r="CS21" s="9"/>
      <c r="CT21" s="9"/>
      <c r="CU21" s="9"/>
      <c r="CV21" s="9"/>
      <c r="CW21" s="9"/>
      <c r="CX21" s="9"/>
      <c r="CY21" s="8"/>
      <c r="CZ21" s="8"/>
      <c r="DA21" s="8"/>
      <c r="DB21" s="8"/>
      <c r="DC21" s="8"/>
      <c r="DD21" s="8"/>
      <c r="DE21" s="8"/>
      <c r="DF21" s="8"/>
      <c r="DG21" s="8"/>
      <c r="DH21" s="8"/>
      <c r="DI21" s="8"/>
      <c r="DJ21" s="8"/>
      <c r="DK21" s="8"/>
      <c r="DL21" s="8"/>
      <c r="DM21" s="8"/>
      <c r="DN21" s="8"/>
      <c r="DO21" s="8"/>
      <c r="DP21" s="8"/>
      <c r="DQ21" s="8"/>
      <c r="DR21" s="9"/>
      <c r="DS21" s="9"/>
      <c r="DT21" s="9"/>
      <c r="DU21" s="9"/>
      <c r="DV21" s="9"/>
      <c r="DW21" s="9"/>
      <c r="DX21" s="9"/>
      <c r="DY21" s="9"/>
      <c r="DZ21" s="9"/>
      <c r="EA21" s="9"/>
      <c r="EB21" s="9"/>
      <c r="EC21" s="9"/>
      <c r="ED21" s="9"/>
      <c r="EE21" s="9"/>
      <c r="EF21" s="9"/>
      <c r="EG21" s="9"/>
      <c r="EH21" s="9"/>
      <c r="EI21" s="9"/>
      <c r="EJ21" s="9"/>
      <c r="EK21" s="9"/>
      <c r="EL21" s="9"/>
      <c r="EM21" s="9"/>
      <c r="EN21" s="9"/>
      <c r="EO21" s="9"/>
      <c r="EP21" s="9"/>
      <c r="EQ21" s="9"/>
      <c r="ER21" s="9"/>
      <c r="ES21" s="9"/>
      <c r="ET21" s="9"/>
      <c r="EU21" s="9"/>
      <c r="EV21" s="9"/>
      <c r="EW21" s="9"/>
      <c r="EX21" s="9"/>
      <c r="EY21" s="9"/>
      <c r="EZ21" s="9"/>
      <c r="FA21" s="9"/>
      <c r="FB21" s="9"/>
      <c r="FC21" s="9"/>
      <c r="FD21" s="9"/>
      <c r="FE21" s="9"/>
      <c r="FF21" s="9"/>
      <c r="FG21" s="9"/>
      <c r="FH21" s="9"/>
      <c r="FI21" s="9"/>
      <c r="FJ21" s="9"/>
      <c r="FK21" s="9"/>
      <c r="FL21" s="9"/>
      <c r="FM21" s="9"/>
      <c r="FN21" s="9"/>
      <c r="FO21" s="9"/>
      <c r="FP21" s="9"/>
      <c r="FQ21" s="9"/>
      <c r="FR21" s="9"/>
      <c r="FS21" s="9"/>
      <c r="FT21" s="9"/>
      <c r="FU21" s="9"/>
      <c r="FV21" s="9"/>
      <c r="FW21" s="7"/>
      <c r="FX21" s="7"/>
      <c r="FY21" s="7"/>
    </row>
    <row r="22" spans="1:182" ht="18" x14ac:dyDescent="0.25">
      <c r="A22" s="20">
        <v>7.2</v>
      </c>
      <c r="B22" s="21" t="s">
        <v>12</v>
      </c>
      <c r="C22" s="25">
        <v>1287047</v>
      </c>
      <c r="D22" s="25">
        <v>1283266</v>
      </c>
      <c r="E22" s="25">
        <v>1443103</v>
      </c>
      <c r="F22" s="25">
        <v>1526437</v>
      </c>
      <c r="G22" s="25">
        <v>1700050</v>
      </c>
      <c r="H22" s="25">
        <v>1719643</v>
      </c>
      <c r="I22" s="25">
        <v>1907795.943</v>
      </c>
      <c r="J22" s="26">
        <v>2187142.7059999998</v>
      </c>
      <c r="K22" s="26">
        <v>2574262.8067000001</v>
      </c>
      <c r="L22" s="26">
        <v>2141297.8703999999</v>
      </c>
      <c r="M22" s="26">
        <v>3504429.8591</v>
      </c>
      <c r="N22" s="26">
        <v>3774848.4265000001</v>
      </c>
      <c r="O22" s="26">
        <v>4072475.8621</v>
      </c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9"/>
      <c r="BU22" s="9"/>
      <c r="BV22" s="9"/>
      <c r="BW22" s="9"/>
      <c r="BX22" s="9"/>
      <c r="BY22" s="9"/>
      <c r="BZ22" s="9"/>
      <c r="CA22" s="9"/>
      <c r="CB22" s="9"/>
      <c r="CC22" s="9"/>
      <c r="CD22" s="9"/>
      <c r="CE22" s="9"/>
      <c r="CF22" s="9"/>
      <c r="CG22" s="9"/>
      <c r="CH22" s="9"/>
      <c r="CI22" s="9"/>
      <c r="CJ22" s="9"/>
      <c r="CK22" s="9"/>
      <c r="CL22" s="9"/>
      <c r="CM22" s="9"/>
      <c r="CN22" s="9"/>
      <c r="CO22" s="9"/>
      <c r="CP22" s="9"/>
      <c r="CQ22" s="9"/>
      <c r="CR22" s="9"/>
      <c r="CS22" s="9"/>
      <c r="CT22" s="9"/>
      <c r="CU22" s="9"/>
      <c r="CV22" s="9"/>
      <c r="CW22" s="9"/>
      <c r="CX22" s="9"/>
      <c r="CY22" s="8"/>
      <c r="CZ22" s="8"/>
      <c r="DA22" s="8"/>
      <c r="DB22" s="8"/>
      <c r="DC22" s="8"/>
      <c r="DD22" s="8"/>
      <c r="DE22" s="8"/>
      <c r="DF22" s="8"/>
      <c r="DG22" s="8"/>
      <c r="DH22" s="8"/>
      <c r="DI22" s="8"/>
      <c r="DJ22" s="8"/>
      <c r="DK22" s="8"/>
      <c r="DL22" s="8"/>
      <c r="DM22" s="8"/>
      <c r="DN22" s="8"/>
      <c r="DO22" s="8"/>
      <c r="DP22" s="8"/>
      <c r="DQ22" s="8"/>
      <c r="DR22" s="9"/>
      <c r="DS22" s="9"/>
      <c r="DT22" s="9"/>
      <c r="DU22" s="9"/>
      <c r="DV22" s="9"/>
      <c r="DW22" s="9"/>
      <c r="DX22" s="9"/>
      <c r="DY22" s="9"/>
      <c r="DZ22" s="9"/>
      <c r="EA22" s="9"/>
      <c r="EB22" s="9"/>
      <c r="EC22" s="9"/>
      <c r="ED22" s="9"/>
      <c r="EE22" s="9"/>
      <c r="EF22" s="9"/>
      <c r="EG22" s="9"/>
      <c r="EH22" s="9"/>
      <c r="EI22" s="9"/>
      <c r="EJ22" s="9"/>
      <c r="EK22" s="9"/>
      <c r="EL22" s="9"/>
      <c r="EM22" s="9"/>
      <c r="EN22" s="9"/>
      <c r="EO22" s="9"/>
      <c r="EP22" s="9"/>
      <c r="EQ22" s="9"/>
      <c r="ER22" s="9"/>
      <c r="ES22" s="9"/>
      <c r="ET22" s="9"/>
      <c r="EU22" s="9"/>
      <c r="EV22" s="9"/>
      <c r="EW22" s="9"/>
      <c r="EX22" s="9"/>
      <c r="EY22" s="9"/>
      <c r="EZ22" s="9"/>
      <c r="FA22" s="9"/>
      <c r="FB22" s="9"/>
      <c r="FC22" s="9"/>
      <c r="FD22" s="9"/>
      <c r="FE22" s="9"/>
      <c r="FF22" s="9"/>
      <c r="FG22" s="9"/>
      <c r="FH22" s="9"/>
      <c r="FI22" s="9"/>
      <c r="FJ22" s="9"/>
      <c r="FK22" s="9"/>
      <c r="FL22" s="9"/>
      <c r="FM22" s="9"/>
      <c r="FN22" s="9"/>
      <c r="FO22" s="9"/>
      <c r="FP22" s="9"/>
      <c r="FQ22" s="9"/>
      <c r="FR22" s="9"/>
      <c r="FS22" s="9"/>
      <c r="FT22" s="9"/>
      <c r="FU22" s="9"/>
      <c r="FV22" s="9"/>
      <c r="FW22" s="7"/>
      <c r="FX22" s="7"/>
      <c r="FY22" s="7"/>
    </row>
    <row r="23" spans="1:182" ht="18" x14ac:dyDescent="0.25">
      <c r="A23" s="20">
        <v>7.3</v>
      </c>
      <c r="B23" s="21" t="s">
        <v>13</v>
      </c>
      <c r="C23" s="25">
        <v>48913.947937573219</v>
      </c>
      <c r="D23" s="25">
        <v>38961.206841564526</v>
      </c>
      <c r="E23" s="25">
        <v>32879</v>
      </c>
      <c r="F23" s="25">
        <v>38081</v>
      </c>
      <c r="G23" s="25">
        <v>37888</v>
      </c>
      <c r="H23" s="25">
        <v>51086</v>
      </c>
      <c r="I23" s="25">
        <v>54669.627</v>
      </c>
      <c r="J23" s="26">
        <v>75523.948499999999</v>
      </c>
      <c r="K23" s="26">
        <v>74013.9908</v>
      </c>
      <c r="L23" s="26">
        <v>82066.264800000004</v>
      </c>
      <c r="M23" s="26">
        <v>103707.8069</v>
      </c>
      <c r="N23" s="26">
        <v>118455.88499999999</v>
      </c>
      <c r="O23" s="26">
        <v>129270.2221</v>
      </c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9"/>
      <c r="BS23" s="9"/>
      <c r="BT23" s="9"/>
      <c r="BU23" s="9"/>
      <c r="BV23" s="9"/>
      <c r="BW23" s="9"/>
      <c r="BX23" s="9"/>
      <c r="BY23" s="9"/>
      <c r="BZ23" s="9"/>
      <c r="CA23" s="9"/>
      <c r="CB23" s="9"/>
      <c r="CC23" s="9"/>
      <c r="CD23" s="9"/>
      <c r="CE23" s="9"/>
      <c r="CF23" s="9"/>
      <c r="CG23" s="9"/>
      <c r="CH23" s="9"/>
      <c r="CI23" s="9"/>
      <c r="CJ23" s="9"/>
      <c r="CK23" s="9"/>
      <c r="CL23" s="9"/>
      <c r="CM23" s="9"/>
      <c r="CN23" s="9"/>
      <c r="CO23" s="9"/>
      <c r="CP23" s="9"/>
      <c r="CQ23" s="9"/>
      <c r="CR23" s="9"/>
      <c r="CS23" s="9"/>
      <c r="CT23" s="9"/>
      <c r="CU23" s="9"/>
      <c r="CV23" s="9"/>
      <c r="CW23" s="9"/>
      <c r="CX23" s="9"/>
      <c r="CY23" s="8"/>
      <c r="CZ23" s="8"/>
      <c r="DA23" s="8"/>
      <c r="DB23" s="8"/>
      <c r="DC23" s="8"/>
      <c r="DD23" s="8"/>
      <c r="DE23" s="8"/>
      <c r="DF23" s="8"/>
      <c r="DG23" s="8"/>
      <c r="DH23" s="8"/>
      <c r="DI23" s="8"/>
      <c r="DJ23" s="8"/>
      <c r="DK23" s="8"/>
      <c r="DL23" s="8"/>
      <c r="DM23" s="8"/>
      <c r="DN23" s="8"/>
      <c r="DO23" s="8"/>
      <c r="DP23" s="8"/>
      <c r="DQ23" s="8"/>
      <c r="DR23" s="9"/>
      <c r="DS23" s="9"/>
      <c r="DT23" s="9"/>
      <c r="DU23" s="9"/>
      <c r="DV23" s="9"/>
      <c r="DW23" s="9"/>
      <c r="DX23" s="9"/>
      <c r="DY23" s="9"/>
      <c r="DZ23" s="9"/>
      <c r="EA23" s="9"/>
      <c r="EB23" s="9"/>
      <c r="EC23" s="9"/>
      <c r="ED23" s="9"/>
      <c r="EE23" s="9"/>
      <c r="EF23" s="9"/>
      <c r="EG23" s="9"/>
      <c r="EH23" s="9"/>
      <c r="EI23" s="9"/>
      <c r="EJ23" s="9"/>
      <c r="EK23" s="9"/>
      <c r="EL23" s="9"/>
      <c r="EM23" s="9"/>
      <c r="EN23" s="9"/>
      <c r="EO23" s="9"/>
      <c r="EP23" s="9"/>
      <c r="EQ23" s="9"/>
      <c r="ER23" s="9"/>
      <c r="ES23" s="9"/>
      <c r="ET23" s="9"/>
      <c r="EU23" s="9"/>
      <c r="EV23" s="9"/>
      <c r="EW23" s="9"/>
      <c r="EX23" s="9"/>
      <c r="EY23" s="9"/>
      <c r="EZ23" s="9"/>
      <c r="FA23" s="9"/>
      <c r="FB23" s="9"/>
      <c r="FC23" s="9"/>
      <c r="FD23" s="9"/>
      <c r="FE23" s="9"/>
      <c r="FF23" s="9"/>
      <c r="FG23" s="9"/>
      <c r="FH23" s="9"/>
      <c r="FI23" s="9"/>
      <c r="FJ23" s="9"/>
      <c r="FK23" s="9"/>
      <c r="FL23" s="9"/>
      <c r="FM23" s="9"/>
      <c r="FN23" s="9"/>
      <c r="FO23" s="9"/>
      <c r="FP23" s="9"/>
      <c r="FQ23" s="9"/>
      <c r="FR23" s="9"/>
      <c r="FS23" s="9"/>
      <c r="FT23" s="9"/>
      <c r="FU23" s="9"/>
      <c r="FV23" s="9"/>
      <c r="FW23" s="7"/>
      <c r="FX23" s="7"/>
      <c r="FY23" s="7"/>
    </row>
    <row r="24" spans="1:182" ht="18" x14ac:dyDescent="0.25">
      <c r="A24" s="20">
        <v>7.4</v>
      </c>
      <c r="B24" s="21" t="s">
        <v>14</v>
      </c>
      <c r="C24" s="25">
        <v>30476</v>
      </c>
      <c r="D24" s="25">
        <v>55832</v>
      </c>
      <c r="E24" s="25">
        <v>85699</v>
      </c>
      <c r="F24" s="25">
        <v>71767</v>
      </c>
      <c r="G24" s="25">
        <v>125930</v>
      </c>
      <c r="H24" s="25">
        <v>145578</v>
      </c>
      <c r="I24" s="25">
        <v>162197.53200000001</v>
      </c>
      <c r="J24" s="26">
        <v>91628.760999999999</v>
      </c>
      <c r="K24" s="26">
        <v>167687.5171</v>
      </c>
      <c r="L24" s="26">
        <v>87334.839800000002</v>
      </c>
      <c r="M24" s="26">
        <v>86351.037400000001</v>
      </c>
      <c r="N24" s="26">
        <v>114424.13845966056</v>
      </c>
      <c r="O24" s="26">
        <v>132466.95714348042</v>
      </c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9"/>
      <c r="BS24" s="9"/>
      <c r="BT24" s="9"/>
      <c r="BU24" s="9"/>
      <c r="BV24" s="9"/>
      <c r="BW24" s="9"/>
      <c r="BX24" s="9"/>
      <c r="BY24" s="9"/>
      <c r="BZ24" s="9"/>
      <c r="CA24" s="9"/>
      <c r="CB24" s="9"/>
      <c r="CC24" s="9"/>
      <c r="CD24" s="9"/>
      <c r="CE24" s="9"/>
      <c r="CF24" s="9"/>
      <c r="CG24" s="9"/>
      <c r="CH24" s="9"/>
      <c r="CI24" s="9"/>
      <c r="CJ24" s="9"/>
      <c r="CK24" s="9"/>
      <c r="CL24" s="9"/>
      <c r="CM24" s="9"/>
      <c r="CN24" s="9"/>
      <c r="CO24" s="9"/>
      <c r="CP24" s="9"/>
      <c r="CQ24" s="9"/>
      <c r="CR24" s="9"/>
      <c r="CS24" s="9"/>
      <c r="CT24" s="9"/>
      <c r="CU24" s="9"/>
      <c r="CV24" s="9"/>
      <c r="CW24" s="9"/>
      <c r="CX24" s="9"/>
      <c r="CY24" s="8"/>
      <c r="CZ24" s="8"/>
      <c r="DA24" s="8"/>
      <c r="DB24" s="8"/>
      <c r="DC24" s="8"/>
      <c r="DD24" s="8"/>
      <c r="DE24" s="8"/>
      <c r="DF24" s="8"/>
      <c r="DG24" s="8"/>
      <c r="DH24" s="8"/>
      <c r="DI24" s="8"/>
      <c r="DJ24" s="8"/>
      <c r="DK24" s="8"/>
      <c r="DL24" s="8"/>
      <c r="DM24" s="8"/>
      <c r="DN24" s="8"/>
      <c r="DO24" s="8"/>
      <c r="DP24" s="8"/>
      <c r="DQ24" s="8"/>
      <c r="DR24" s="9"/>
      <c r="DS24" s="9"/>
      <c r="DT24" s="9"/>
      <c r="DU24" s="9"/>
      <c r="DV24" s="9"/>
      <c r="DW24" s="9"/>
      <c r="DX24" s="9"/>
      <c r="DY24" s="9"/>
      <c r="DZ24" s="9"/>
      <c r="EA24" s="9"/>
      <c r="EB24" s="9"/>
      <c r="EC24" s="9"/>
      <c r="ED24" s="9"/>
      <c r="EE24" s="9"/>
      <c r="EF24" s="9"/>
      <c r="EG24" s="9"/>
      <c r="EH24" s="9"/>
      <c r="EI24" s="9"/>
      <c r="EJ24" s="9"/>
      <c r="EK24" s="9"/>
      <c r="EL24" s="9"/>
      <c r="EM24" s="9"/>
      <c r="EN24" s="9"/>
      <c r="EO24" s="9"/>
      <c r="EP24" s="9"/>
      <c r="EQ24" s="9"/>
      <c r="ER24" s="9"/>
      <c r="ES24" s="9"/>
      <c r="ET24" s="9"/>
      <c r="EU24" s="9"/>
      <c r="EV24" s="9"/>
      <c r="EW24" s="9"/>
      <c r="EX24" s="9"/>
      <c r="EY24" s="9"/>
      <c r="EZ24" s="9"/>
      <c r="FA24" s="9"/>
      <c r="FB24" s="9"/>
      <c r="FC24" s="9"/>
      <c r="FD24" s="9"/>
      <c r="FE24" s="9"/>
      <c r="FF24" s="9"/>
      <c r="FG24" s="9"/>
      <c r="FH24" s="9"/>
      <c r="FI24" s="9"/>
      <c r="FJ24" s="9"/>
      <c r="FK24" s="9"/>
      <c r="FL24" s="9"/>
      <c r="FM24" s="9"/>
      <c r="FN24" s="9"/>
      <c r="FO24" s="9"/>
      <c r="FP24" s="9"/>
      <c r="FQ24" s="9"/>
      <c r="FR24" s="9"/>
      <c r="FS24" s="9"/>
      <c r="FT24" s="9"/>
      <c r="FU24" s="9"/>
      <c r="FV24" s="9"/>
      <c r="FW24" s="7"/>
      <c r="FX24" s="7"/>
      <c r="FY24" s="7"/>
    </row>
    <row r="25" spans="1:182" ht="18" x14ac:dyDescent="0.25">
      <c r="A25" s="20">
        <v>7.5</v>
      </c>
      <c r="B25" s="21" t="s">
        <v>15</v>
      </c>
      <c r="C25" s="25">
        <v>338376</v>
      </c>
      <c r="D25" s="25">
        <v>305018</v>
      </c>
      <c r="E25" s="25">
        <v>391429</v>
      </c>
      <c r="F25" s="25">
        <v>357118</v>
      </c>
      <c r="G25" s="25">
        <v>439330</v>
      </c>
      <c r="H25" s="25">
        <v>436609</v>
      </c>
      <c r="I25" s="25">
        <v>457911.5895</v>
      </c>
      <c r="J25" s="26">
        <v>422199.83049999998</v>
      </c>
      <c r="K25" s="26">
        <v>448171.43449999997</v>
      </c>
      <c r="L25" s="26">
        <v>355622.4412</v>
      </c>
      <c r="M25" s="26">
        <v>469567.40970000002</v>
      </c>
      <c r="N25" s="26">
        <v>509380.00305608235</v>
      </c>
      <c r="O25" s="26">
        <v>550876.0086446167</v>
      </c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9"/>
      <c r="BK25" s="9"/>
      <c r="BL25" s="9"/>
      <c r="BM25" s="9"/>
      <c r="BN25" s="9"/>
      <c r="BO25" s="9"/>
      <c r="BP25" s="9"/>
      <c r="BQ25" s="9"/>
      <c r="BR25" s="9"/>
      <c r="BS25" s="9"/>
      <c r="BT25" s="9"/>
      <c r="BU25" s="9"/>
      <c r="BV25" s="9"/>
      <c r="BW25" s="9"/>
      <c r="BX25" s="9"/>
      <c r="BY25" s="9"/>
      <c r="BZ25" s="9"/>
      <c r="CA25" s="9"/>
      <c r="CB25" s="9"/>
      <c r="CC25" s="9"/>
      <c r="CD25" s="9"/>
      <c r="CE25" s="9"/>
      <c r="CF25" s="9"/>
      <c r="CG25" s="9"/>
      <c r="CH25" s="9"/>
      <c r="CI25" s="9"/>
      <c r="CJ25" s="9"/>
      <c r="CK25" s="9"/>
      <c r="CL25" s="9"/>
      <c r="CM25" s="9"/>
      <c r="CN25" s="9"/>
      <c r="CO25" s="9"/>
      <c r="CP25" s="9"/>
      <c r="CQ25" s="9"/>
      <c r="CR25" s="9"/>
      <c r="CS25" s="9"/>
      <c r="CT25" s="9"/>
      <c r="CU25" s="9"/>
      <c r="CV25" s="9"/>
      <c r="CW25" s="9"/>
      <c r="CX25" s="9"/>
      <c r="CY25" s="8"/>
      <c r="CZ25" s="8"/>
      <c r="DA25" s="8"/>
      <c r="DB25" s="8"/>
      <c r="DC25" s="8"/>
      <c r="DD25" s="8"/>
      <c r="DE25" s="8"/>
      <c r="DF25" s="8"/>
      <c r="DG25" s="8"/>
      <c r="DH25" s="8"/>
      <c r="DI25" s="8"/>
      <c r="DJ25" s="8"/>
      <c r="DK25" s="8"/>
      <c r="DL25" s="8"/>
      <c r="DM25" s="8"/>
      <c r="DN25" s="8"/>
      <c r="DO25" s="8"/>
      <c r="DP25" s="8"/>
      <c r="DQ25" s="8"/>
      <c r="DR25" s="9"/>
      <c r="DS25" s="9"/>
      <c r="DT25" s="9"/>
      <c r="DU25" s="9"/>
      <c r="DV25" s="9"/>
      <c r="DW25" s="9"/>
      <c r="DX25" s="9"/>
      <c r="DY25" s="9"/>
      <c r="DZ25" s="9"/>
      <c r="EA25" s="9"/>
      <c r="EB25" s="9"/>
      <c r="EC25" s="9"/>
      <c r="ED25" s="9"/>
      <c r="EE25" s="9"/>
      <c r="EF25" s="9"/>
      <c r="EG25" s="9"/>
      <c r="EH25" s="9"/>
      <c r="EI25" s="9"/>
      <c r="EJ25" s="9"/>
      <c r="EK25" s="9"/>
      <c r="EL25" s="9"/>
      <c r="EM25" s="9"/>
      <c r="EN25" s="9"/>
      <c r="EO25" s="9"/>
      <c r="EP25" s="9"/>
      <c r="EQ25" s="9"/>
      <c r="ER25" s="9"/>
      <c r="ES25" s="9"/>
      <c r="ET25" s="9"/>
      <c r="EU25" s="9"/>
      <c r="EV25" s="9"/>
      <c r="EW25" s="9"/>
      <c r="EX25" s="9"/>
      <c r="EY25" s="9"/>
      <c r="EZ25" s="9"/>
      <c r="FA25" s="9"/>
      <c r="FB25" s="9"/>
      <c r="FC25" s="9"/>
      <c r="FD25" s="9"/>
      <c r="FE25" s="9"/>
      <c r="FF25" s="9"/>
      <c r="FG25" s="9"/>
      <c r="FH25" s="9"/>
      <c r="FI25" s="9"/>
      <c r="FJ25" s="9"/>
      <c r="FK25" s="9"/>
      <c r="FL25" s="9"/>
      <c r="FM25" s="9"/>
      <c r="FN25" s="9"/>
      <c r="FO25" s="9"/>
      <c r="FP25" s="9"/>
      <c r="FQ25" s="9"/>
      <c r="FR25" s="9"/>
      <c r="FS25" s="9"/>
      <c r="FT25" s="9"/>
      <c r="FU25" s="9"/>
      <c r="FV25" s="9"/>
      <c r="FW25" s="7"/>
      <c r="FX25" s="7"/>
      <c r="FY25" s="7"/>
    </row>
    <row r="26" spans="1:182" ht="18" x14ac:dyDescent="0.25">
      <c r="A26" s="20">
        <v>7.6</v>
      </c>
      <c r="B26" s="21" t="s">
        <v>16</v>
      </c>
      <c r="C26" s="25">
        <v>43420</v>
      </c>
      <c r="D26" s="25">
        <v>48180</v>
      </c>
      <c r="E26" s="25">
        <v>53898</v>
      </c>
      <c r="F26" s="25">
        <v>58607</v>
      </c>
      <c r="G26" s="25">
        <v>64027</v>
      </c>
      <c r="H26" s="25">
        <v>68039</v>
      </c>
      <c r="I26" s="25">
        <v>74866</v>
      </c>
      <c r="J26" s="26">
        <v>214968</v>
      </c>
      <c r="K26" s="26">
        <v>222759</v>
      </c>
      <c r="L26" s="26">
        <v>230680</v>
      </c>
      <c r="M26" s="26">
        <v>245914</v>
      </c>
      <c r="N26" s="26">
        <v>260485.01551499779</v>
      </c>
      <c r="O26" s="26">
        <v>287323.32826302468</v>
      </c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9"/>
      <c r="BS26" s="9"/>
      <c r="BT26" s="9"/>
      <c r="BU26" s="9"/>
      <c r="BV26" s="9"/>
      <c r="BW26" s="9"/>
      <c r="BX26" s="9"/>
      <c r="BY26" s="9"/>
      <c r="BZ26" s="9"/>
      <c r="CA26" s="9"/>
      <c r="CB26" s="9"/>
      <c r="CC26" s="9"/>
      <c r="CD26" s="9"/>
      <c r="CE26" s="9"/>
      <c r="CF26" s="9"/>
      <c r="CG26" s="9"/>
      <c r="CH26" s="9"/>
      <c r="CI26" s="9"/>
      <c r="CJ26" s="9"/>
      <c r="CK26" s="9"/>
      <c r="CL26" s="9"/>
      <c r="CM26" s="9"/>
      <c r="CN26" s="9"/>
      <c r="CO26" s="9"/>
      <c r="CP26" s="9"/>
      <c r="CQ26" s="9"/>
      <c r="CR26" s="9"/>
      <c r="CS26" s="9"/>
      <c r="CT26" s="9"/>
      <c r="CU26" s="9"/>
      <c r="CV26" s="9"/>
      <c r="CW26" s="9"/>
      <c r="CX26" s="9"/>
      <c r="CY26" s="8"/>
      <c r="CZ26" s="8"/>
      <c r="DA26" s="8"/>
      <c r="DB26" s="8"/>
      <c r="DC26" s="8"/>
      <c r="DD26" s="8"/>
      <c r="DE26" s="8"/>
      <c r="DF26" s="8"/>
      <c r="DG26" s="8"/>
      <c r="DH26" s="8"/>
      <c r="DI26" s="8"/>
      <c r="DJ26" s="8"/>
      <c r="DK26" s="8"/>
      <c r="DL26" s="8"/>
      <c r="DM26" s="8"/>
      <c r="DN26" s="8"/>
      <c r="DO26" s="8"/>
      <c r="DP26" s="8"/>
      <c r="DQ26" s="8"/>
      <c r="DR26" s="9"/>
      <c r="DS26" s="9"/>
      <c r="DT26" s="9"/>
      <c r="DU26" s="9"/>
      <c r="DV26" s="9"/>
      <c r="DW26" s="9"/>
      <c r="DX26" s="9"/>
      <c r="DY26" s="9"/>
      <c r="DZ26" s="9"/>
      <c r="EA26" s="9"/>
      <c r="EB26" s="9"/>
      <c r="EC26" s="9"/>
      <c r="ED26" s="9"/>
      <c r="EE26" s="9"/>
      <c r="EF26" s="9"/>
      <c r="EG26" s="9"/>
      <c r="EH26" s="9"/>
      <c r="EI26" s="9"/>
      <c r="EJ26" s="9"/>
      <c r="EK26" s="9"/>
      <c r="EL26" s="9"/>
      <c r="EM26" s="9"/>
      <c r="EN26" s="9"/>
      <c r="EO26" s="9"/>
      <c r="EP26" s="9"/>
      <c r="EQ26" s="9"/>
      <c r="ER26" s="9"/>
      <c r="ES26" s="9"/>
      <c r="ET26" s="9"/>
      <c r="EU26" s="9"/>
      <c r="EV26" s="9"/>
      <c r="EW26" s="9"/>
      <c r="EX26" s="9"/>
      <c r="EY26" s="9"/>
      <c r="EZ26" s="9"/>
      <c r="FA26" s="9"/>
      <c r="FB26" s="9"/>
      <c r="FC26" s="9"/>
      <c r="FD26" s="9"/>
      <c r="FE26" s="9"/>
      <c r="FF26" s="9"/>
      <c r="FG26" s="9"/>
      <c r="FH26" s="9"/>
      <c r="FI26" s="9"/>
      <c r="FJ26" s="9"/>
      <c r="FK26" s="9"/>
      <c r="FL26" s="9"/>
      <c r="FM26" s="9"/>
      <c r="FN26" s="9"/>
      <c r="FO26" s="9"/>
      <c r="FP26" s="9"/>
      <c r="FQ26" s="9"/>
      <c r="FR26" s="9"/>
      <c r="FS26" s="9"/>
      <c r="FT26" s="9"/>
      <c r="FU26" s="9"/>
      <c r="FV26" s="9"/>
      <c r="FW26" s="7"/>
      <c r="FX26" s="7"/>
      <c r="FY26" s="7"/>
    </row>
    <row r="27" spans="1:182" ht="36" x14ac:dyDescent="0.25">
      <c r="A27" s="20">
        <v>7.7</v>
      </c>
      <c r="B27" s="21" t="s">
        <v>17</v>
      </c>
      <c r="C27" s="25">
        <v>959464.43694864272</v>
      </c>
      <c r="D27" s="25">
        <v>1042683.7876823802</v>
      </c>
      <c r="E27" s="25">
        <v>1257435.6886760001</v>
      </c>
      <c r="F27" s="25">
        <v>1509905</v>
      </c>
      <c r="G27" s="25">
        <v>1741121</v>
      </c>
      <c r="H27" s="25">
        <v>1799946</v>
      </c>
      <c r="I27" s="25">
        <v>1758560</v>
      </c>
      <c r="J27" s="26">
        <v>1840383</v>
      </c>
      <c r="K27" s="26">
        <v>2090955</v>
      </c>
      <c r="L27" s="26">
        <v>2357327</v>
      </c>
      <c r="M27" s="26">
        <v>2847406</v>
      </c>
      <c r="N27" s="26">
        <v>3010289.6947426884</v>
      </c>
      <c r="O27" s="26">
        <v>3165922.3658355293</v>
      </c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9"/>
      <c r="BS27" s="9"/>
      <c r="BT27" s="9"/>
      <c r="BU27" s="9"/>
      <c r="BV27" s="9"/>
      <c r="BW27" s="9"/>
      <c r="BX27" s="9"/>
      <c r="BY27" s="9"/>
      <c r="BZ27" s="9"/>
      <c r="CA27" s="9"/>
      <c r="CB27" s="9"/>
      <c r="CC27" s="9"/>
      <c r="CD27" s="9"/>
      <c r="CE27" s="9"/>
      <c r="CF27" s="9"/>
      <c r="CG27" s="9"/>
      <c r="CH27" s="9"/>
      <c r="CI27" s="9"/>
      <c r="CJ27" s="9"/>
      <c r="CK27" s="9"/>
      <c r="CL27" s="9"/>
      <c r="CM27" s="9"/>
      <c r="CN27" s="9"/>
      <c r="CO27" s="9"/>
      <c r="CP27" s="9"/>
      <c r="CQ27" s="9"/>
      <c r="CR27" s="9"/>
      <c r="CS27" s="9"/>
      <c r="CT27" s="9"/>
      <c r="CU27" s="9"/>
      <c r="CV27" s="9"/>
      <c r="CW27" s="9"/>
      <c r="CX27" s="9"/>
      <c r="CY27" s="8"/>
      <c r="CZ27" s="8"/>
      <c r="DA27" s="8"/>
      <c r="DB27" s="8"/>
      <c r="DC27" s="8"/>
      <c r="DD27" s="8"/>
      <c r="DE27" s="8"/>
      <c r="DF27" s="8"/>
      <c r="DG27" s="8"/>
      <c r="DH27" s="8"/>
      <c r="DI27" s="8"/>
      <c r="DJ27" s="8"/>
      <c r="DK27" s="8"/>
      <c r="DL27" s="8"/>
      <c r="DM27" s="8"/>
      <c r="DN27" s="8"/>
      <c r="DO27" s="8"/>
      <c r="DP27" s="8"/>
      <c r="DQ27" s="8"/>
      <c r="DR27" s="9"/>
      <c r="DS27" s="9"/>
      <c r="DT27" s="9"/>
      <c r="DU27" s="9"/>
      <c r="DV27" s="9"/>
      <c r="DW27" s="9"/>
      <c r="DX27" s="9"/>
      <c r="DY27" s="9"/>
      <c r="DZ27" s="9"/>
      <c r="EA27" s="9"/>
      <c r="EB27" s="9"/>
      <c r="EC27" s="9"/>
      <c r="ED27" s="9"/>
      <c r="EE27" s="9"/>
      <c r="EF27" s="9"/>
      <c r="EG27" s="9"/>
      <c r="EH27" s="9"/>
      <c r="EI27" s="9"/>
      <c r="EJ27" s="9"/>
      <c r="EK27" s="9"/>
      <c r="EL27" s="9"/>
      <c r="EM27" s="9"/>
      <c r="EN27" s="9"/>
      <c r="EO27" s="9"/>
      <c r="EP27" s="9"/>
      <c r="EQ27" s="9"/>
      <c r="ER27" s="9"/>
      <c r="ES27" s="9"/>
      <c r="ET27" s="9"/>
      <c r="EU27" s="9"/>
      <c r="EV27" s="9"/>
      <c r="EW27" s="9"/>
      <c r="EX27" s="9"/>
      <c r="EY27" s="9"/>
      <c r="EZ27" s="9"/>
      <c r="FA27" s="9"/>
      <c r="FB27" s="9"/>
      <c r="FC27" s="9"/>
      <c r="FD27" s="9"/>
      <c r="FE27" s="9"/>
      <c r="FF27" s="9"/>
      <c r="FG27" s="9"/>
      <c r="FH27" s="9"/>
      <c r="FI27" s="9"/>
      <c r="FJ27" s="9"/>
      <c r="FK27" s="9"/>
      <c r="FL27" s="9"/>
      <c r="FM27" s="9"/>
      <c r="FN27" s="9"/>
      <c r="FO27" s="9"/>
      <c r="FP27" s="9"/>
      <c r="FQ27" s="9"/>
      <c r="FR27" s="9"/>
      <c r="FS27" s="9"/>
      <c r="FT27" s="9"/>
      <c r="FU27" s="9"/>
      <c r="FV27" s="9"/>
      <c r="FW27" s="7"/>
      <c r="FX27" s="7"/>
      <c r="FY27" s="7"/>
    </row>
    <row r="28" spans="1:182" ht="18" x14ac:dyDescent="0.25">
      <c r="A28" s="22" t="s">
        <v>65</v>
      </c>
      <c r="B28" s="21" t="s">
        <v>18</v>
      </c>
      <c r="C28" s="25">
        <v>3194965</v>
      </c>
      <c r="D28" s="25">
        <v>3530371</v>
      </c>
      <c r="E28" s="25">
        <v>3425157</v>
      </c>
      <c r="F28" s="25">
        <v>3714599</v>
      </c>
      <c r="G28" s="25">
        <v>4057449</v>
      </c>
      <c r="H28" s="25">
        <v>4216245</v>
      </c>
      <c r="I28" s="25">
        <v>4720909</v>
      </c>
      <c r="J28" s="26">
        <v>5116658</v>
      </c>
      <c r="K28" s="26">
        <v>5530136</v>
      </c>
      <c r="L28" s="26">
        <v>5852548</v>
      </c>
      <c r="M28" s="26">
        <v>6338155</v>
      </c>
      <c r="N28" s="26">
        <v>7079719</v>
      </c>
      <c r="O28" s="26">
        <v>8035481</v>
      </c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  <c r="BR28" s="9"/>
      <c r="BS28" s="9"/>
      <c r="BT28" s="9"/>
      <c r="BU28" s="9"/>
      <c r="BV28" s="9"/>
      <c r="BW28" s="9"/>
      <c r="BX28" s="9"/>
      <c r="BY28" s="9"/>
      <c r="BZ28" s="9"/>
      <c r="CA28" s="9"/>
      <c r="CB28" s="9"/>
      <c r="CC28" s="9"/>
      <c r="CD28" s="9"/>
      <c r="CE28" s="9"/>
      <c r="CF28" s="9"/>
      <c r="CG28" s="9"/>
      <c r="CH28" s="9"/>
      <c r="CI28" s="9"/>
      <c r="CJ28" s="9"/>
      <c r="CK28" s="9"/>
      <c r="CL28" s="9"/>
      <c r="CM28" s="9"/>
      <c r="CN28" s="9"/>
      <c r="CO28" s="9"/>
      <c r="CP28" s="9"/>
      <c r="CQ28" s="9"/>
      <c r="CR28" s="9"/>
      <c r="CS28" s="9"/>
      <c r="CT28" s="9"/>
      <c r="CU28" s="9"/>
      <c r="CV28" s="9"/>
      <c r="CW28" s="9"/>
      <c r="CX28" s="9"/>
      <c r="CY28" s="8"/>
      <c r="CZ28" s="8"/>
      <c r="DA28" s="8"/>
      <c r="DB28" s="8"/>
      <c r="DC28" s="8"/>
      <c r="DD28" s="8"/>
      <c r="DE28" s="8"/>
      <c r="DF28" s="8"/>
      <c r="DG28" s="8"/>
      <c r="DH28" s="8"/>
      <c r="DI28" s="8"/>
      <c r="DJ28" s="8"/>
      <c r="DK28" s="8"/>
      <c r="DL28" s="8"/>
      <c r="DM28" s="8"/>
      <c r="DN28" s="8"/>
      <c r="DO28" s="8"/>
      <c r="DP28" s="8"/>
      <c r="DQ28" s="8"/>
      <c r="DR28" s="9"/>
      <c r="DS28" s="9"/>
      <c r="DT28" s="9"/>
      <c r="DU28" s="9"/>
      <c r="DV28" s="9"/>
      <c r="DW28" s="9"/>
      <c r="DX28" s="9"/>
      <c r="DY28" s="9"/>
      <c r="DZ28" s="9"/>
      <c r="EA28" s="9"/>
      <c r="EB28" s="9"/>
      <c r="EC28" s="9"/>
      <c r="ED28" s="9"/>
      <c r="EE28" s="9"/>
      <c r="EF28" s="9"/>
      <c r="EG28" s="9"/>
      <c r="EH28" s="9"/>
      <c r="EI28" s="9"/>
      <c r="EJ28" s="9"/>
      <c r="EK28" s="9"/>
      <c r="EL28" s="9"/>
      <c r="EM28" s="9"/>
      <c r="EN28" s="9"/>
      <c r="EO28" s="9"/>
      <c r="EP28" s="9"/>
      <c r="EQ28" s="9"/>
      <c r="ER28" s="9"/>
      <c r="ES28" s="9"/>
      <c r="ET28" s="9"/>
      <c r="EU28" s="9"/>
      <c r="EV28" s="9"/>
      <c r="EW28" s="9"/>
      <c r="EX28" s="9"/>
      <c r="EY28" s="9"/>
      <c r="EZ28" s="9"/>
      <c r="FA28" s="9"/>
      <c r="FB28" s="9"/>
      <c r="FC28" s="9"/>
      <c r="FD28" s="9"/>
      <c r="FE28" s="9"/>
      <c r="FF28" s="9"/>
      <c r="FG28" s="9"/>
      <c r="FH28" s="9"/>
      <c r="FI28" s="9"/>
      <c r="FJ28" s="9"/>
      <c r="FK28" s="9"/>
      <c r="FL28" s="9"/>
      <c r="FM28" s="9"/>
      <c r="FN28" s="9"/>
      <c r="FO28" s="9"/>
      <c r="FP28" s="9"/>
      <c r="FQ28" s="9"/>
      <c r="FR28" s="9"/>
      <c r="FS28" s="9"/>
      <c r="FT28" s="9"/>
      <c r="FU28" s="9"/>
      <c r="FV28" s="9"/>
      <c r="FW28" s="7"/>
      <c r="FX28" s="7"/>
      <c r="FY28" s="7"/>
    </row>
    <row r="29" spans="1:182" ht="36" x14ac:dyDescent="0.25">
      <c r="A29" s="22" t="s">
        <v>66</v>
      </c>
      <c r="B29" s="21" t="s">
        <v>19</v>
      </c>
      <c r="C29" s="25">
        <v>5533296</v>
      </c>
      <c r="D29" s="25">
        <v>6500198</v>
      </c>
      <c r="E29" s="25">
        <v>7652871</v>
      </c>
      <c r="F29" s="25">
        <v>8805631</v>
      </c>
      <c r="G29" s="25">
        <v>9522443</v>
      </c>
      <c r="H29" s="25">
        <v>10672410</v>
      </c>
      <c r="I29" s="25">
        <v>11644591</v>
      </c>
      <c r="J29" s="26">
        <v>12748879</v>
      </c>
      <c r="K29" s="26">
        <v>13804475</v>
      </c>
      <c r="L29" s="26">
        <v>13589221.59985788</v>
      </c>
      <c r="M29" s="26">
        <v>15397417.595300501</v>
      </c>
      <c r="N29" s="26">
        <v>16454317.678173888</v>
      </c>
      <c r="O29" s="26">
        <v>19250374.713463448</v>
      </c>
      <c r="P29" s="10"/>
      <c r="Q29" s="10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9"/>
      <c r="BL29" s="9"/>
      <c r="BM29" s="9"/>
      <c r="BN29" s="9"/>
      <c r="BO29" s="9"/>
      <c r="BP29" s="9"/>
      <c r="BQ29" s="9"/>
      <c r="BR29" s="9"/>
      <c r="BS29" s="9"/>
      <c r="BT29" s="9"/>
      <c r="BU29" s="9"/>
      <c r="BV29" s="9"/>
      <c r="BW29" s="9"/>
      <c r="BX29" s="9"/>
      <c r="BY29" s="9"/>
      <c r="BZ29" s="9"/>
      <c r="CA29" s="9"/>
      <c r="CB29" s="9"/>
      <c r="CC29" s="9"/>
      <c r="CD29" s="9"/>
      <c r="CE29" s="9"/>
      <c r="CF29" s="9"/>
      <c r="CG29" s="9"/>
      <c r="CH29" s="9"/>
      <c r="CI29" s="9"/>
      <c r="CJ29" s="9"/>
      <c r="CK29" s="9"/>
      <c r="CL29" s="9"/>
      <c r="CM29" s="9"/>
      <c r="CN29" s="9"/>
      <c r="CO29" s="9"/>
      <c r="CP29" s="9"/>
      <c r="CQ29" s="9"/>
      <c r="CR29" s="9"/>
      <c r="CS29" s="9"/>
      <c r="CT29" s="9"/>
      <c r="CU29" s="9"/>
      <c r="CV29" s="9"/>
      <c r="CW29" s="9"/>
      <c r="CX29" s="9"/>
      <c r="CY29" s="8"/>
      <c r="CZ29" s="8"/>
      <c r="DA29" s="8"/>
      <c r="DB29" s="8"/>
      <c r="DC29" s="8"/>
      <c r="DD29" s="8"/>
      <c r="DE29" s="8"/>
      <c r="DF29" s="8"/>
      <c r="DG29" s="8"/>
      <c r="DH29" s="8"/>
      <c r="DI29" s="8"/>
      <c r="DJ29" s="8"/>
      <c r="DK29" s="8"/>
      <c r="DL29" s="8"/>
      <c r="DM29" s="8"/>
      <c r="DN29" s="8"/>
      <c r="DO29" s="8"/>
      <c r="DP29" s="8"/>
      <c r="DQ29" s="8"/>
      <c r="DR29" s="9"/>
      <c r="DS29" s="9"/>
      <c r="DT29" s="9"/>
      <c r="DU29" s="9"/>
      <c r="DV29" s="9"/>
      <c r="DW29" s="9"/>
      <c r="DX29" s="9"/>
      <c r="DY29" s="9"/>
      <c r="DZ29" s="9"/>
      <c r="EA29" s="9"/>
      <c r="EB29" s="9"/>
      <c r="EC29" s="9"/>
      <c r="ED29" s="9"/>
      <c r="EE29" s="9"/>
      <c r="EF29" s="9"/>
      <c r="EG29" s="9"/>
      <c r="EH29" s="9"/>
      <c r="EI29" s="9"/>
      <c r="EJ29" s="9"/>
      <c r="EK29" s="9"/>
      <c r="EL29" s="9"/>
      <c r="EM29" s="9"/>
      <c r="EN29" s="9"/>
      <c r="EO29" s="9"/>
      <c r="EP29" s="9"/>
      <c r="EQ29" s="9"/>
      <c r="ER29" s="9"/>
      <c r="ES29" s="9"/>
      <c r="ET29" s="9"/>
      <c r="EU29" s="9"/>
      <c r="EV29" s="9"/>
      <c r="EW29" s="9"/>
      <c r="EX29" s="9"/>
      <c r="EY29" s="9"/>
      <c r="EZ29" s="9"/>
      <c r="FA29" s="9"/>
      <c r="FB29" s="9"/>
      <c r="FC29" s="9"/>
      <c r="FD29" s="9"/>
      <c r="FE29" s="9"/>
      <c r="FF29" s="9"/>
      <c r="FG29" s="9"/>
      <c r="FH29" s="9"/>
      <c r="FI29" s="9"/>
      <c r="FJ29" s="9"/>
      <c r="FK29" s="9"/>
      <c r="FL29" s="9"/>
      <c r="FM29" s="9"/>
      <c r="FN29" s="9"/>
      <c r="FO29" s="9"/>
      <c r="FP29" s="9"/>
      <c r="FQ29" s="9"/>
      <c r="FR29" s="9"/>
      <c r="FS29" s="9"/>
      <c r="FT29" s="9"/>
      <c r="FU29" s="9"/>
      <c r="FV29" s="9"/>
      <c r="FW29" s="7"/>
      <c r="FX29" s="7"/>
      <c r="FY29" s="7"/>
    </row>
    <row r="30" spans="1:182" ht="18" x14ac:dyDescent="0.25">
      <c r="A30" s="22" t="s">
        <v>67</v>
      </c>
      <c r="B30" s="21" t="s">
        <v>44</v>
      </c>
      <c r="C30" s="25">
        <v>2616084</v>
      </c>
      <c r="D30" s="25">
        <v>3133165</v>
      </c>
      <c r="E30" s="25">
        <v>3200042</v>
      </c>
      <c r="F30" s="25">
        <v>3370334</v>
      </c>
      <c r="G30" s="25">
        <v>3571669.29</v>
      </c>
      <c r="H30" s="25">
        <v>3982491</v>
      </c>
      <c r="I30" s="25">
        <v>4072573</v>
      </c>
      <c r="J30" s="26">
        <v>4741492</v>
      </c>
      <c r="K30" s="26">
        <v>5152025.1393949157</v>
      </c>
      <c r="L30" s="26">
        <v>5896546.1292905742</v>
      </c>
      <c r="M30" s="26">
        <v>6613036.7249149494</v>
      </c>
      <c r="N30" s="26">
        <v>7062723.2222091667</v>
      </c>
      <c r="O30" s="26">
        <v>7768995.5444300836</v>
      </c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9"/>
      <c r="BA30" s="9"/>
      <c r="BB30" s="9"/>
      <c r="BC30" s="9"/>
      <c r="BD30" s="9"/>
      <c r="BE30" s="9"/>
      <c r="BF30" s="9"/>
      <c r="BG30" s="9"/>
      <c r="BH30" s="9"/>
      <c r="BI30" s="9"/>
      <c r="BJ30" s="9"/>
      <c r="BK30" s="9"/>
      <c r="BL30" s="9"/>
      <c r="BM30" s="9"/>
      <c r="BN30" s="9"/>
      <c r="BO30" s="9"/>
      <c r="BP30" s="9"/>
      <c r="BQ30" s="9"/>
      <c r="BR30" s="9"/>
      <c r="BS30" s="9"/>
      <c r="BT30" s="9"/>
      <c r="BU30" s="9"/>
      <c r="BV30" s="9"/>
      <c r="BW30" s="9"/>
      <c r="BX30" s="9"/>
      <c r="BY30" s="9"/>
      <c r="BZ30" s="9"/>
      <c r="CA30" s="9"/>
      <c r="CB30" s="9"/>
      <c r="CC30" s="9"/>
      <c r="CD30" s="9"/>
      <c r="CE30" s="9"/>
      <c r="CF30" s="9"/>
      <c r="CG30" s="9"/>
      <c r="CH30" s="9"/>
      <c r="CI30" s="9"/>
      <c r="CJ30" s="9"/>
      <c r="CK30" s="9"/>
      <c r="CL30" s="9"/>
      <c r="CM30" s="9"/>
      <c r="CN30" s="9"/>
      <c r="CO30" s="9"/>
      <c r="CP30" s="9"/>
      <c r="CQ30" s="9"/>
      <c r="CR30" s="9"/>
      <c r="CS30" s="9"/>
      <c r="CT30" s="9"/>
      <c r="CU30" s="9"/>
      <c r="CV30" s="9"/>
      <c r="CW30" s="9"/>
      <c r="CX30" s="9"/>
      <c r="CY30" s="8"/>
      <c r="CZ30" s="8"/>
      <c r="DA30" s="8"/>
      <c r="DB30" s="8"/>
      <c r="DC30" s="8"/>
      <c r="DD30" s="8"/>
      <c r="DE30" s="8"/>
      <c r="DF30" s="8"/>
      <c r="DG30" s="8"/>
      <c r="DH30" s="8"/>
      <c r="DI30" s="8"/>
      <c r="DJ30" s="8"/>
      <c r="DK30" s="8"/>
      <c r="DL30" s="8"/>
      <c r="DM30" s="8"/>
      <c r="DN30" s="8"/>
      <c r="DO30" s="8"/>
      <c r="DP30" s="8"/>
      <c r="DQ30" s="8"/>
      <c r="DR30" s="9"/>
      <c r="DS30" s="9"/>
      <c r="DT30" s="9"/>
      <c r="DU30" s="9"/>
      <c r="DV30" s="9"/>
      <c r="DW30" s="9"/>
      <c r="DX30" s="9"/>
      <c r="DY30" s="9"/>
      <c r="DZ30" s="9"/>
      <c r="EA30" s="9"/>
      <c r="EB30" s="9"/>
      <c r="EC30" s="9"/>
      <c r="ED30" s="9"/>
      <c r="EE30" s="9"/>
      <c r="EF30" s="9"/>
      <c r="EG30" s="9"/>
      <c r="EH30" s="9"/>
      <c r="EI30" s="9"/>
      <c r="EJ30" s="9"/>
      <c r="EK30" s="9"/>
      <c r="EL30" s="9"/>
      <c r="EM30" s="9"/>
      <c r="EN30" s="9"/>
      <c r="EO30" s="9"/>
      <c r="EP30" s="9"/>
      <c r="EQ30" s="9"/>
      <c r="ER30" s="9"/>
      <c r="ES30" s="9"/>
      <c r="ET30" s="9"/>
      <c r="EU30" s="9"/>
      <c r="EV30" s="9"/>
      <c r="EW30" s="9"/>
      <c r="EX30" s="9"/>
      <c r="EY30" s="9"/>
      <c r="EZ30" s="9"/>
      <c r="FA30" s="9"/>
      <c r="FB30" s="9"/>
      <c r="FC30" s="9"/>
      <c r="FD30" s="9"/>
      <c r="FE30" s="9"/>
      <c r="FF30" s="9"/>
      <c r="FG30" s="9"/>
      <c r="FH30" s="9"/>
      <c r="FI30" s="9"/>
      <c r="FJ30" s="9"/>
      <c r="FK30" s="9"/>
      <c r="FL30" s="9"/>
      <c r="FM30" s="9"/>
      <c r="FN30" s="9"/>
      <c r="FO30" s="9"/>
      <c r="FP30" s="9"/>
      <c r="FQ30" s="9"/>
      <c r="FR30" s="9"/>
      <c r="FS30" s="9"/>
      <c r="FT30" s="9"/>
      <c r="FU30" s="9"/>
      <c r="FV30" s="9"/>
      <c r="FW30" s="7"/>
      <c r="FX30" s="7"/>
      <c r="FY30" s="7"/>
    </row>
    <row r="31" spans="1:182" ht="18" x14ac:dyDescent="0.25">
      <c r="A31" s="22" t="s">
        <v>68</v>
      </c>
      <c r="B31" s="21" t="s">
        <v>20</v>
      </c>
      <c r="C31" s="25">
        <v>3242995.19</v>
      </c>
      <c r="D31" s="25">
        <v>3755560.63</v>
      </c>
      <c r="E31" s="25">
        <v>4467392.8099999996</v>
      </c>
      <c r="F31" s="25">
        <v>5239480.3000000007</v>
      </c>
      <c r="G31" s="25">
        <v>5922009.3800000008</v>
      </c>
      <c r="H31" s="25">
        <v>7020389</v>
      </c>
      <c r="I31" s="25">
        <v>8125351</v>
      </c>
      <c r="J31" s="26">
        <v>9079398.964791311</v>
      </c>
      <c r="K31" s="26">
        <v>10845013.4</v>
      </c>
      <c r="L31" s="26">
        <v>9814949</v>
      </c>
      <c r="M31" s="26">
        <v>11557229</v>
      </c>
      <c r="N31" s="26">
        <v>13840477.643000001</v>
      </c>
      <c r="O31" s="26">
        <v>16431814.362886</v>
      </c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9"/>
      <c r="BL31" s="9"/>
      <c r="BM31" s="9"/>
      <c r="BN31" s="9"/>
      <c r="BO31" s="9"/>
      <c r="BP31" s="9"/>
      <c r="BQ31" s="9"/>
      <c r="BR31" s="9"/>
      <c r="BS31" s="9"/>
      <c r="BT31" s="9"/>
      <c r="BU31" s="9"/>
      <c r="BV31" s="9"/>
      <c r="BW31" s="9"/>
      <c r="BX31" s="9"/>
      <c r="BY31" s="9"/>
      <c r="BZ31" s="9"/>
      <c r="CA31" s="9"/>
      <c r="CB31" s="9"/>
      <c r="CC31" s="9"/>
      <c r="CD31" s="9"/>
      <c r="CE31" s="9"/>
      <c r="CF31" s="9"/>
      <c r="CG31" s="9"/>
      <c r="CH31" s="9"/>
      <c r="CI31" s="9"/>
      <c r="CJ31" s="9"/>
      <c r="CK31" s="9"/>
      <c r="CL31" s="9"/>
      <c r="CM31" s="9"/>
      <c r="CN31" s="9"/>
      <c r="CO31" s="9"/>
      <c r="CP31" s="9"/>
      <c r="CQ31" s="9"/>
      <c r="CR31" s="9"/>
      <c r="CS31" s="9"/>
      <c r="CT31" s="9"/>
      <c r="CU31" s="9"/>
      <c r="CV31" s="9"/>
      <c r="CW31" s="9"/>
      <c r="CX31" s="9"/>
      <c r="CY31" s="8"/>
      <c r="CZ31" s="8"/>
      <c r="DA31" s="8"/>
      <c r="DB31" s="8"/>
      <c r="DC31" s="8"/>
      <c r="DD31" s="8"/>
      <c r="DE31" s="8"/>
      <c r="DF31" s="8"/>
      <c r="DG31" s="8"/>
      <c r="DH31" s="8"/>
      <c r="DI31" s="8"/>
      <c r="DJ31" s="8"/>
      <c r="DK31" s="8"/>
      <c r="DL31" s="8"/>
      <c r="DM31" s="8"/>
      <c r="DN31" s="8"/>
      <c r="DO31" s="8"/>
      <c r="DP31" s="8"/>
      <c r="DQ31" s="8"/>
      <c r="DR31" s="9"/>
      <c r="DS31" s="9"/>
      <c r="DT31" s="9"/>
      <c r="DU31" s="9"/>
      <c r="DV31" s="9"/>
      <c r="DW31" s="9"/>
      <c r="DX31" s="9"/>
      <c r="DY31" s="9"/>
      <c r="DZ31" s="9"/>
      <c r="EA31" s="9"/>
      <c r="EB31" s="9"/>
      <c r="EC31" s="9"/>
      <c r="ED31" s="9"/>
      <c r="EE31" s="9"/>
      <c r="EF31" s="9"/>
      <c r="EG31" s="9"/>
      <c r="EH31" s="9"/>
      <c r="EI31" s="9"/>
      <c r="EJ31" s="9"/>
      <c r="EK31" s="9"/>
      <c r="EL31" s="9"/>
      <c r="EM31" s="9"/>
      <c r="EN31" s="9"/>
      <c r="EO31" s="9"/>
      <c r="EP31" s="9"/>
      <c r="EQ31" s="9"/>
      <c r="ER31" s="9"/>
      <c r="ES31" s="9"/>
      <c r="ET31" s="9"/>
      <c r="EU31" s="9"/>
      <c r="EV31" s="9"/>
      <c r="EW31" s="9"/>
      <c r="EX31" s="9"/>
      <c r="EY31" s="9"/>
      <c r="EZ31" s="9"/>
      <c r="FA31" s="9"/>
      <c r="FB31" s="9"/>
      <c r="FC31" s="9"/>
      <c r="FD31" s="9"/>
      <c r="FE31" s="9"/>
      <c r="FF31" s="9"/>
      <c r="FG31" s="9"/>
      <c r="FH31" s="9"/>
      <c r="FI31" s="9"/>
      <c r="FJ31" s="9"/>
      <c r="FK31" s="9"/>
      <c r="FL31" s="9"/>
      <c r="FM31" s="9"/>
      <c r="FN31" s="9"/>
      <c r="FO31" s="9"/>
      <c r="FP31" s="9"/>
      <c r="FQ31" s="9"/>
      <c r="FR31" s="9"/>
      <c r="FS31" s="9"/>
      <c r="FT31" s="9"/>
      <c r="FU31" s="9"/>
      <c r="FV31" s="9"/>
      <c r="FW31" s="7"/>
      <c r="FX31" s="7"/>
      <c r="FY31" s="7"/>
    </row>
    <row r="32" spans="1:182" s="33" customFormat="1" ht="18.75" x14ac:dyDescent="0.25">
      <c r="A32" s="34"/>
      <c r="B32" s="35" t="s">
        <v>30</v>
      </c>
      <c r="C32" s="30">
        <f>C17+C20+C28+C29+C30+C31</f>
        <v>24885033.574886218</v>
      </c>
      <c r="D32" s="30">
        <f t="shared" ref="D32:E32" si="17">D17+D20+D28+D29+D30+D31</f>
        <v>28700532.624523941</v>
      </c>
      <c r="E32" s="30">
        <f t="shared" si="17"/>
        <v>32680663.498675998</v>
      </c>
      <c r="F32" s="30">
        <f t="shared" ref="F32:I32" si="18">F17+F20+F28+F29+F30+F31</f>
        <v>36557930.299999997</v>
      </c>
      <c r="G32" s="30">
        <f t="shared" si="18"/>
        <v>40275943.670000002</v>
      </c>
      <c r="H32" s="30">
        <f t="shared" si="18"/>
        <v>44350743</v>
      </c>
      <c r="I32" s="30">
        <f t="shared" si="18"/>
        <v>49261351.691500001</v>
      </c>
      <c r="J32" s="30">
        <f t="shared" ref="J32:K32" si="19">J17+J20+J28+J29+J30+J31</f>
        <v>55222559.210791312</v>
      </c>
      <c r="K32" s="30">
        <f t="shared" si="19"/>
        <v>61538331.288494915</v>
      </c>
      <c r="L32" s="30">
        <f t="shared" ref="L32" si="20">L17+L20+L28+L29+L30+L31</f>
        <v>57268013.145348452</v>
      </c>
      <c r="M32" s="30">
        <f t="shared" ref="M32:N32" si="21">M17+M20+M28+M29+M30+M31</f>
        <v>67645054.433315456</v>
      </c>
      <c r="N32" s="30">
        <f t="shared" si="21"/>
        <v>79884746.617026657</v>
      </c>
      <c r="O32" s="30">
        <f t="shared" ref="O32" si="22">O17+O20+O28+O29+O30+O31</f>
        <v>92811839.429137304</v>
      </c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36"/>
      <c r="BJ32" s="36"/>
      <c r="BK32" s="36"/>
      <c r="BL32" s="36"/>
      <c r="BM32" s="36"/>
      <c r="BN32" s="36"/>
      <c r="BO32" s="36"/>
      <c r="BP32" s="36"/>
      <c r="BQ32" s="36"/>
      <c r="BR32" s="36"/>
      <c r="BS32" s="36"/>
      <c r="BT32" s="36"/>
      <c r="BU32" s="36"/>
      <c r="BV32" s="36"/>
      <c r="BW32" s="36"/>
      <c r="BX32" s="36"/>
      <c r="BY32" s="36"/>
      <c r="BZ32" s="36"/>
      <c r="CA32" s="36"/>
      <c r="CB32" s="36"/>
      <c r="CC32" s="36"/>
      <c r="CD32" s="36"/>
      <c r="CE32" s="36"/>
      <c r="CF32" s="36"/>
      <c r="CG32" s="36"/>
      <c r="CH32" s="36"/>
      <c r="CI32" s="36"/>
      <c r="CJ32" s="36"/>
      <c r="CK32" s="36"/>
      <c r="CL32" s="36"/>
      <c r="CM32" s="36"/>
      <c r="CN32" s="36"/>
      <c r="CO32" s="36"/>
      <c r="CP32" s="36"/>
      <c r="CQ32" s="36"/>
      <c r="CR32" s="36"/>
      <c r="CS32" s="36"/>
      <c r="CT32" s="36"/>
      <c r="CU32" s="36"/>
      <c r="CV32" s="36"/>
      <c r="CW32" s="36"/>
      <c r="CX32" s="36"/>
      <c r="CY32" s="29"/>
      <c r="CZ32" s="29"/>
      <c r="DA32" s="29"/>
      <c r="DB32" s="29"/>
      <c r="DC32" s="29"/>
      <c r="DD32" s="29"/>
      <c r="DE32" s="29"/>
      <c r="DF32" s="29"/>
      <c r="DG32" s="29"/>
      <c r="DH32" s="29"/>
      <c r="DI32" s="29"/>
      <c r="DJ32" s="29"/>
      <c r="DK32" s="29"/>
      <c r="DL32" s="29"/>
      <c r="DM32" s="29"/>
      <c r="DN32" s="29"/>
      <c r="DO32" s="29"/>
      <c r="DP32" s="29"/>
      <c r="DQ32" s="29"/>
      <c r="DR32" s="36"/>
      <c r="DS32" s="36"/>
      <c r="DT32" s="36"/>
      <c r="DU32" s="36"/>
      <c r="DV32" s="36"/>
      <c r="DW32" s="36"/>
      <c r="DX32" s="36"/>
      <c r="DY32" s="36"/>
      <c r="DZ32" s="36"/>
      <c r="EA32" s="36"/>
      <c r="EB32" s="36"/>
      <c r="EC32" s="36"/>
      <c r="ED32" s="36"/>
      <c r="EE32" s="36"/>
      <c r="EF32" s="36"/>
      <c r="EG32" s="36"/>
      <c r="EH32" s="36"/>
      <c r="EI32" s="36"/>
      <c r="EJ32" s="36"/>
      <c r="EK32" s="36"/>
      <c r="EL32" s="36"/>
      <c r="EM32" s="36"/>
      <c r="EN32" s="36"/>
      <c r="EO32" s="36"/>
      <c r="EP32" s="36"/>
      <c r="EQ32" s="36"/>
      <c r="ER32" s="36"/>
      <c r="ES32" s="36"/>
      <c r="ET32" s="36"/>
      <c r="EU32" s="36"/>
      <c r="EV32" s="36"/>
      <c r="EW32" s="36"/>
      <c r="EX32" s="36"/>
      <c r="EY32" s="36"/>
      <c r="EZ32" s="36"/>
      <c r="FA32" s="36"/>
      <c r="FB32" s="36"/>
      <c r="FC32" s="36"/>
      <c r="FD32" s="36"/>
      <c r="FE32" s="36"/>
      <c r="FF32" s="36"/>
      <c r="FG32" s="36"/>
      <c r="FH32" s="36"/>
      <c r="FI32" s="36"/>
      <c r="FJ32" s="36"/>
      <c r="FK32" s="36"/>
      <c r="FL32" s="36"/>
      <c r="FM32" s="36"/>
      <c r="FN32" s="36"/>
      <c r="FO32" s="36"/>
      <c r="FP32" s="36"/>
      <c r="FQ32" s="36"/>
      <c r="FR32" s="36"/>
      <c r="FS32" s="36"/>
      <c r="FT32" s="36"/>
      <c r="FU32" s="36"/>
      <c r="FV32" s="36"/>
      <c r="FW32" s="27"/>
      <c r="FX32" s="27"/>
      <c r="FY32" s="27"/>
    </row>
    <row r="33" spans="1:182" s="27" customFormat="1" ht="18" x14ac:dyDescent="0.25">
      <c r="A33" s="31" t="s">
        <v>27</v>
      </c>
      <c r="B33" s="38" t="s">
        <v>31</v>
      </c>
      <c r="C33" s="28">
        <f>C6+C11+C13+C14+C15+C17+C20+C28+C29+C30+C31</f>
        <v>49846983.541790925</v>
      </c>
      <c r="D33" s="28">
        <f>D6+D11+D13+D14+D15+D17+D20+D28+D29+D30+D31</f>
        <v>56611163.914345272</v>
      </c>
      <c r="E33" s="28">
        <f>E6+E11+E13+E14+E15+E17+E20+E28+E29+E30+E31</f>
        <v>64308808.027951851</v>
      </c>
      <c r="F33" s="28">
        <f>F6+F11+F13+F14+F15+F17+F20+F28+F29+F30+F31</f>
        <v>67880032.876747832</v>
      </c>
      <c r="G33" s="28">
        <f t="shared" ref="G33:I33" si="23">G6+G11+G13+G14+G15+G17+G20+G28+G29+G30+G31</f>
        <v>75016316.860675052</v>
      </c>
      <c r="H33" s="28">
        <f t="shared" si="23"/>
        <v>81933988.981607139</v>
      </c>
      <c r="I33" s="28">
        <f t="shared" si="23"/>
        <v>91360840.939016253</v>
      </c>
      <c r="J33" s="28">
        <f t="shared" ref="J33:K33" si="24">J6+J11+J13+J14+J15+J17+J20+J28+J29+J30+J31</f>
        <v>102668289.56431921</v>
      </c>
      <c r="K33" s="28">
        <f t="shared" si="24"/>
        <v>110267179.20320348</v>
      </c>
      <c r="L33" s="28">
        <f t="shared" ref="L33" si="25">L6+L11+L13+L14+L15+L17+L20+L28+L29+L30+L31</f>
        <v>107575565.92445439</v>
      </c>
      <c r="M33" s="28">
        <f t="shared" ref="M33:N33" si="26">M6+M11+M13+M14+M15+M17+M20+M28+M29+M30+M31</f>
        <v>125194500.58166678</v>
      </c>
      <c r="N33" s="28">
        <f t="shared" si="26"/>
        <v>144914809.39973831</v>
      </c>
      <c r="O33" s="28">
        <f t="shared" ref="O33" si="27">O6+O11+O13+O14+O15+O17+O20+O28+O29+O30+O31</f>
        <v>161332326.46821842</v>
      </c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8"/>
      <c r="AT33" s="8"/>
      <c r="AU33" s="8"/>
      <c r="AV33" s="8"/>
      <c r="AW33" s="8"/>
      <c r="AX33" s="8"/>
      <c r="AY33" s="8"/>
      <c r="AZ33" s="8"/>
      <c r="BA33" s="8"/>
      <c r="BB33" s="8"/>
      <c r="BC33" s="8"/>
      <c r="BD33" s="8"/>
      <c r="BE33" s="8"/>
      <c r="BF33" s="8"/>
      <c r="BG33" s="8"/>
      <c r="BH33" s="8"/>
      <c r="BI33" s="29"/>
      <c r="BJ33" s="29"/>
      <c r="BK33" s="29"/>
      <c r="BL33" s="29"/>
      <c r="BM33" s="29"/>
      <c r="BN33" s="29"/>
      <c r="BO33" s="29"/>
      <c r="BP33" s="29"/>
      <c r="BQ33" s="29"/>
      <c r="BR33" s="29"/>
      <c r="BS33" s="29"/>
      <c r="BT33" s="29"/>
      <c r="BU33" s="29"/>
      <c r="BV33" s="29"/>
      <c r="BW33" s="29"/>
      <c r="BX33" s="29"/>
      <c r="BY33" s="29"/>
      <c r="BZ33" s="29"/>
      <c r="CA33" s="29"/>
      <c r="CB33" s="29"/>
      <c r="CC33" s="29"/>
      <c r="CD33" s="29"/>
      <c r="CE33" s="29"/>
      <c r="CF33" s="29"/>
      <c r="CG33" s="29"/>
      <c r="CH33" s="29"/>
      <c r="CI33" s="29"/>
      <c r="CJ33" s="29"/>
      <c r="CK33" s="29"/>
      <c r="CL33" s="29"/>
      <c r="CM33" s="29"/>
      <c r="CN33" s="29"/>
      <c r="CO33" s="29"/>
      <c r="CP33" s="29"/>
      <c r="CQ33" s="29"/>
      <c r="CR33" s="29"/>
      <c r="CS33" s="29"/>
      <c r="CT33" s="29"/>
      <c r="CU33" s="29"/>
      <c r="CV33" s="29"/>
      <c r="CW33" s="29"/>
      <c r="CX33" s="29"/>
      <c r="CY33" s="29"/>
      <c r="CZ33" s="29"/>
      <c r="DA33" s="29"/>
      <c r="DB33" s="29"/>
      <c r="DC33" s="29"/>
      <c r="DD33" s="29"/>
      <c r="DE33" s="29"/>
      <c r="DF33" s="29"/>
      <c r="DG33" s="29"/>
      <c r="DH33" s="29"/>
      <c r="DI33" s="29"/>
      <c r="DJ33" s="29"/>
      <c r="DK33" s="29"/>
      <c r="DL33" s="29"/>
      <c r="DM33" s="29"/>
      <c r="DN33" s="29"/>
      <c r="DO33" s="29"/>
      <c r="DP33" s="29"/>
      <c r="DQ33" s="29"/>
      <c r="DR33" s="29"/>
      <c r="DS33" s="29"/>
      <c r="DT33" s="29"/>
      <c r="DU33" s="29"/>
      <c r="DV33" s="29"/>
      <c r="DW33" s="29"/>
      <c r="DX33" s="29"/>
      <c r="DY33" s="29"/>
      <c r="DZ33" s="29"/>
      <c r="EA33" s="29"/>
      <c r="EB33" s="29"/>
      <c r="EC33" s="29"/>
      <c r="ED33" s="29"/>
      <c r="EE33" s="29"/>
      <c r="EF33" s="29"/>
      <c r="EG33" s="29"/>
      <c r="EH33" s="29"/>
      <c r="EI33" s="29"/>
      <c r="EJ33" s="29"/>
      <c r="EK33" s="29"/>
      <c r="EL33" s="29"/>
      <c r="EM33" s="29"/>
      <c r="EN33" s="29"/>
      <c r="EO33" s="29"/>
      <c r="EP33" s="29"/>
      <c r="EQ33" s="29"/>
      <c r="ER33" s="29"/>
      <c r="ES33" s="29"/>
      <c r="ET33" s="29"/>
      <c r="EU33" s="29"/>
      <c r="EV33" s="29"/>
      <c r="EW33" s="29"/>
      <c r="EX33" s="29"/>
      <c r="EY33" s="29"/>
      <c r="EZ33" s="29"/>
      <c r="FA33" s="29"/>
      <c r="FB33" s="29"/>
      <c r="FC33" s="29"/>
      <c r="FD33" s="29"/>
      <c r="FE33" s="29"/>
      <c r="FF33" s="29"/>
      <c r="FG33" s="29"/>
      <c r="FH33" s="29"/>
      <c r="FI33" s="29"/>
      <c r="FJ33" s="29"/>
      <c r="FK33" s="29"/>
      <c r="FL33" s="29"/>
      <c r="FM33" s="29"/>
      <c r="FN33" s="29"/>
      <c r="FO33" s="29"/>
      <c r="FP33" s="29"/>
      <c r="FQ33" s="29"/>
      <c r="FR33" s="29"/>
      <c r="FS33" s="29"/>
      <c r="FT33" s="29"/>
      <c r="FU33" s="29"/>
      <c r="FV33" s="29"/>
      <c r="FZ33" s="33"/>
    </row>
    <row r="34" spans="1:182" ht="18" x14ac:dyDescent="0.25">
      <c r="A34" s="23" t="s">
        <v>33</v>
      </c>
      <c r="B34" s="24" t="s">
        <v>25</v>
      </c>
      <c r="C34" s="25">
        <v>3918617</v>
      </c>
      <c r="D34" s="25">
        <v>4763581</v>
      </c>
      <c r="E34" s="25">
        <v>5375149</v>
      </c>
      <c r="F34" s="25">
        <v>5876464</v>
      </c>
      <c r="G34" s="25">
        <v>6762725</v>
      </c>
      <c r="H34" s="25">
        <v>7551392</v>
      </c>
      <c r="I34" s="25">
        <v>8338880</v>
      </c>
      <c r="J34" s="26">
        <v>10183996</v>
      </c>
      <c r="K34" s="26">
        <v>9793610</v>
      </c>
      <c r="L34" s="26">
        <v>10531911</v>
      </c>
      <c r="M34" s="26">
        <v>12701582</v>
      </c>
      <c r="N34" s="26">
        <v>14318906.189581981</v>
      </c>
      <c r="O34" s="26">
        <v>16142168.311478771</v>
      </c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9"/>
      <c r="BL34" s="9"/>
      <c r="BM34" s="9"/>
      <c r="BN34" s="9"/>
      <c r="BO34" s="9"/>
      <c r="BP34" s="9"/>
      <c r="BQ34" s="9"/>
      <c r="BR34" s="9"/>
      <c r="BS34" s="9"/>
      <c r="BT34" s="9"/>
      <c r="BU34" s="9"/>
      <c r="BV34" s="9"/>
      <c r="BW34" s="9"/>
      <c r="BX34" s="9"/>
      <c r="BY34" s="9"/>
      <c r="BZ34" s="9"/>
      <c r="CA34" s="9"/>
      <c r="CB34" s="9"/>
      <c r="CC34" s="9"/>
      <c r="CD34" s="9"/>
      <c r="CE34" s="9"/>
      <c r="CF34" s="9"/>
      <c r="CG34" s="9"/>
      <c r="CH34" s="9"/>
      <c r="CI34" s="9"/>
      <c r="CJ34" s="9"/>
      <c r="CK34" s="9"/>
      <c r="CL34" s="9"/>
      <c r="CM34" s="9"/>
      <c r="CN34" s="9"/>
      <c r="CO34" s="9"/>
      <c r="CP34" s="9"/>
      <c r="CQ34" s="9"/>
      <c r="CR34" s="9"/>
      <c r="CS34" s="9"/>
      <c r="CT34" s="9"/>
      <c r="CU34" s="9"/>
      <c r="CV34" s="9"/>
      <c r="CW34" s="9"/>
      <c r="CX34" s="9"/>
      <c r="CY34" s="8"/>
      <c r="CZ34" s="8"/>
      <c r="DA34" s="8"/>
      <c r="DB34" s="8"/>
      <c r="DC34" s="8"/>
      <c r="DD34" s="8"/>
      <c r="DE34" s="8"/>
      <c r="DF34" s="8"/>
      <c r="DG34" s="8"/>
      <c r="DH34" s="8"/>
      <c r="DI34" s="8"/>
      <c r="DJ34" s="8"/>
      <c r="DK34" s="8"/>
      <c r="DL34" s="8"/>
      <c r="DM34" s="8"/>
      <c r="DN34" s="8"/>
      <c r="DO34" s="8"/>
      <c r="DP34" s="8"/>
      <c r="DQ34" s="8"/>
      <c r="DR34" s="9"/>
      <c r="DS34" s="9"/>
      <c r="DT34" s="9"/>
      <c r="DU34" s="9"/>
      <c r="DV34" s="9"/>
      <c r="DW34" s="9"/>
      <c r="DX34" s="9"/>
      <c r="DY34" s="9"/>
      <c r="DZ34" s="9"/>
      <c r="EA34" s="9"/>
      <c r="EB34" s="9"/>
      <c r="EC34" s="9"/>
      <c r="ED34" s="9"/>
      <c r="EE34" s="9"/>
      <c r="EF34" s="9"/>
      <c r="EG34" s="9"/>
      <c r="EH34" s="9"/>
      <c r="EI34" s="9"/>
      <c r="EJ34" s="9"/>
      <c r="EK34" s="9"/>
      <c r="EL34" s="9"/>
      <c r="EM34" s="9"/>
      <c r="EN34" s="9"/>
      <c r="EO34" s="9"/>
      <c r="EP34" s="9"/>
      <c r="EQ34" s="9"/>
      <c r="ER34" s="9"/>
      <c r="ES34" s="9"/>
      <c r="ET34" s="9"/>
      <c r="EU34" s="9"/>
      <c r="EV34" s="9"/>
      <c r="EW34" s="9"/>
      <c r="EX34" s="9"/>
      <c r="EY34" s="9"/>
      <c r="EZ34" s="9"/>
      <c r="FA34" s="9"/>
      <c r="FB34" s="9"/>
      <c r="FC34" s="9"/>
      <c r="FD34" s="9"/>
      <c r="FE34" s="9"/>
      <c r="FF34" s="9"/>
      <c r="FG34" s="9"/>
      <c r="FH34" s="9"/>
      <c r="FI34" s="9"/>
      <c r="FJ34" s="9"/>
      <c r="FK34" s="9"/>
      <c r="FL34" s="9"/>
      <c r="FM34" s="9"/>
      <c r="FN34" s="9"/>
      <c r="FO34" s="9"/>
      <c r="FP34" s="9"/>
      <c r="FQ34" s="9"/>
      <c r="FR34" s="9"/>
      <c r="FS34" s="9"/>
      <c r="FT34" s="9"/>
      <c r="FU34" s="9"/>
    </row>
    <row r="35" spans="1:182" ht="18" x14ac:dyDescent="0.25">
      <c r="A35" s="23" t="s">
        <v>34</v>
      </c>
      <c r="B35" s="24" t="s">
        <v>24</v>
      </c>
      <c r="C35" s="25">
        <v>1717096</v>
      </c>
      <c r="D35" s="25">
        <v>2228275</v>
      </c>
      <c r="E35" s="25">
        <v>1999083</v>
      </c>
      <c r="F35" s="25">
        <v>1948334</v>
      </c>
      <c r="G35" s="25">
        <v>2049047</v>
      </c>
      <c r="H35" s="25">
        <v>2232658</v>
      </c>
      <c r="I35" s="25">
        <v>2229716</v>
      </c>
      <c r="J35" s="26">
        <v>2646920</v>
      </c>
      <c r="K35" s="26">
        <v>2148043</v>
      </c>
      <c r="L35" s="26">
        <v>3927256</v>
      </c>
      <c r="M35" s="26">
        <v>4972243</v>
      </c>
      <c r="N35" s="26">
        <v>6057881.7822262729</v>
      </c>
      <c r="O35" s="26">
        <v>7380558.771449618</v>
      </c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9"/>
      <c r="BL35" s="9"/>
      <c r="BM35" s="9"/>
      <c r="BN35" s="9"/>
      <c r="BO35" s="9"/>
      <c r="BP35" s="9"/>
      <c r="BQ35" s="9"/>
      <c r="BR35" s="9"/>
      <c r="BS35" s="9"/>
      <c r="BT35" s="9"/>
      <c r="BU35" s="9"/>
      <c r="BV35" s="9"/>
      <c r="BW35" s="9"/>
      <c r="BX35" s="9"/>
      <c r="BY35" s="9"/>
      <c r="BZ35" s="9"/>
      <c r="CA35" s="9"/>
      <c r="CB35" s="9"/>
      <c r="CC35" s="9"/>
      <c r="CD35" s="9"/>
      <c r="CE35" s="9"/>
      <c r="CF35" s="9"/>
      <c r="CG35" s="9"/>
      <c r="CH35" s="9"/>
      <c r="CI35" s="9"/>
      <c r="CJ35" s="9"/>
      <c r="CK35" s="9"/>
      <c r="CL35" s="9"/>
      <c r="CM35" s="9"/>
      <c r="CN35" s="9"/>
      <c r="CO35" s="9"/>
      <c r="CP35" s="9"/>
      <c r="CQ35" s="9"/>
      <c r="CR35" s="9"/>
      <c r="CS35" s="9"/>
      <c r="CT35" s="9"/>
      <c r="CU35" s="9"/>
      <c r="CV35" s="9"/>
      <c r="CW35" s="9"/>
      <c r="CX35" s="9"/>
      <c r="CY35" s="8"/>
      <c r="CZ35" s="8"/>
      <c r="DA35" s="8"/>
      <c r="DB35" s="8"/>
      <c r="DC35" s="8"/>
      <c r="DD35" s="8"/>
      <c r="DE35" s="8"/>
      <c r="DF35" s="8"/>
      <c r="DG35" s="8"/>
      <c r="DH35" s="8"/>
      <c r="DI35" s="8"/>
      <c r="DJ35" s="8"/>
      <c r="DK35" s="8"/>
      <c r="DL35" s="8"/>
      <c r="DM35" s="8"/>
      <c r="DN35" s="8"/>
      <c r="DO35" s="8"/>
      <c r="DP35" s="8"/>
      <c r="DQ35" s="8"/>
      <c r="DR35" s="9"/>
      <c r="DS35" s="9"/>
      <c r="DT35" s="9"/>
      <c r="DU35" s="9"/>
      <c r="DV35" s="9"/>
      <c r="DW35" s="9"/>
      <c r="DX35" s="9"/>
      <c r="DY35" s="9"/>
      <c r="DZ35" s="9"/>
      <c r="EA35" s="9"/>
      <c r="EB35" s="9"/>
      <c r="EC35" s="9"/>
      <c r="ED35" s="9"/>
      <c r="EE35" s="9"/>
      <c r="EF35" s="9"/>
      <c r="EG35" s="9"/>
      <c r="EH35" s="9"/>
      <c r="EI35" s="9"/>
      <c r="EJ35" s="9"/>
      <c r="EK35" s="9"/>
      <c r="EL35" s="9"/>
      <c r="EM35" s="9"/>
      <c r="EN35" s="9"/>
      <c r="EO35" s="9"/>
      <c r="EP35" s="9"/>
      <c r="EQ35" s="9"/>
      <c r="ER35" s="9"/>
      <c r="ES35" s="9"/>
      <c r="ET35" s="9"/>
      <c r="EU35" s="9"/>
      <c r="EV35" s="9"/>
      <c r="EW35" s="9"/>
      <c r="EX35" s="9"/>
      <c r="EY35" s="9"/>
      <c r="EZ35" s="9"/>
      <c r="FA35" s="9"/>
      <c r="FB35" s="9"/>
      <c r="FC35" s="9"/>
      <c r="FD35" s="9"/>
      <c r="FE35" s="9"/>
      <c r="FF35" s="9"/>
      <c r="FG35" s="9"/>
      <c r="FH35" s="9"/>
      <c r="FI35" s="9"/>
      <c r="FJ35" s="9"/>
      <c r="FK35" s="9"/>
      <c r="FL35" s="9"/>
      <c r="FM35" s="9"/>
      <c r="FN35" s="9"/>
      <c r="FO35" s="9"/>
      <c r="FP35" s="9"/>
      <c r="FQ35" s="9"/>
      <c r="FR35" s="9"/>
      <c r="FS35" s="9"/>
      <c r="FT35" s="9"/>
      <c r="FU35" s="9"/>
    </row>
    <row r="36" spans="1:182" s="33" customFormat="1" ht="18" x14ac:dyDescent="0.25">
      <c r="A36" s="39" t="s">
        <v>35</v>
      </c>
      <c r="B36" s="40" t="s">
        <v>45</v>
      </c>
      <c r="C36" s="30">
        <f>C33+C34-C35</f>
        <v>52048504.541790925</v>
      </c>
      <c r="D36" s="30">
        <f t="shared" ref="D36:E36" si="28">D33+D34-D35</f>
        <v>59146469.914345272</v>
      </c>
      <c r="E36" s="30">
        <f t="shared" si="28"/>
        <v>67684874.027951851</v>
      </c>
      <c r="F36" s="30">
        <f t="shared" ref="F36:N36" si="29">F33+F34-F35</f>
        <v>71808162.876747832</v>
      </c>
      <c r="G36" s="30">
        <f t="shared" si="29"/>
        <v>79729994.860675052</v>
      </c>
      <c r="H36" s="30">
        <f t="shared" si="29"/>
        <v>87252722.981607139</v>
      </c>
      <c r="I36" s="30">
        <f t="shared" si="29"/>
        <v>97470004.939016253</v>
      </c>
      <c r="J36" s="30">
        <f t="shared" si="29"/>
        <v>110205365.56431921</v>
      </c>
      <c r="K36" s="30">
        <f t="shared" si="29"/>
        <v>117912746.20320348</v>
      </c>
      <c r="L36" s="30">
        <f t="shared" si="29"/>
        <v>114180220.92445439</v>
      </c>
      <c r="M36" s="30">
        <f t="shared" si="29"/>
        <v>132923839.58166677</v>
      </c>
      <c r="N36" s="30">
        <f t="shared" si="29"/>
        <v>153175833.80709404</v>
      </c>
      <c r="O36" s="30">
        <f t="shared" ref="O36" si="30">O33+O34-O35</f>
        <v>170093936.00824755</v>
      </c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36"/>
      <c r="BJ36" s="36"/>
      <c r="BK36" s="36"/>
      <c r="BL36" s="36"/>
      <c r="BM36" s="36"/>
      <c r="BN36" s="36"/>
      <c r="BO36" s="36"/>
      <c r="BP36" s="36"/>
      <c r="BQ36" s="36"/>
      <c r="BR36" s="36"/>
      <c r="BS36" s="36"/>
      <c r="BT36" s="36"/>
      <c r="BU36" s="36"/>
      <c r="BV36" s="36"/>
      <c r="BW36" s="36"/>
      <c r="BX36" s="36"/>
      <c r="BY36" s="36"/>
      <c r="BZ36" s="36"/>
      <c r="CA36" s="36"/>
      <c r="CB36" s="36"/>
      <c r="CC36" s="36"/>
      <c r="CD36" s="36"/>
      <c r="CE36" s="36"/>
      <c r="CF36" s="36"/>
      <c r="CG36" s="36"/>
      <c r="CH36" s="36"/>
      <c r="CI36" s="36"/>
      <c r="CJ36" s="36"/>
      <c r="CK36" s="36"/>
      <c r="CL36" s="36"/>
      <c r="CM36" s="36"/>
      <c r="CN36" s="36"/>
      <c r="CO36" s="36"/>
      <c r="CP36" s="36"/>
      <c r="CQ36" s="36"/>
      <c r="CR36" s="36"/>
      <c r="CS36" s="36"/>
      <c r="CT36" s="36"/>
      <c r="CU36" s="36"/>
      <c r="CV36" s="36"/>
      <c r="CW36" s="36"/>
      <c r="CX36" s="36"/>
      <c r="CY36" s="29"/>
      <c r="CZ36" s="29"/>
      <c r="DA36" s="29"/>
      <c r="DB36" s="29"/>
      <c r="DC36" s="29"/>
      <c r="DD36" s="29"/>
      <c r="DE36" s="29"/>
      <c r="DF36" s="29"/>
      <c r="DG36" s="29"/>
      <c r="DH36" s="29"/>
      <c r="DI36" s="29"/>
      <c r="DJ36" s="29"/>
      <c r="DK36" s="29"/>
      <c r="DL36" s="29"/>
      <c r="DM36" s="29"/>
      <c r="DN36" s="29"/>
      <c r="DO36" s="29"/>
      <c r="DP36" s="29"/>
      <c r="DQ36" s="29"/>
      <c r="DR36" s="36"/>
      <c r="DS36" s="36"/>
      <c r="DT36" s="36"/>
      <c r="DU36" s="36"/>
      <c r="DV36" s="36"/>
      <c r="DW36" s="36"/>
      <c r="DX36" s="36"/>
      <c r="DY36" s="36"/>
      <c r="DZ36" s="36"/>
      <c r="EA36" s="36"/>
      <c r="EB36" s="36"/>
      <c r="EC36" s="36"/>
      <c r="ED36" s="36"/>
      <c r="EE36" s="36"/>
      <c r="EF36" s="36"/>
      <c r="EG36" s="36"/>
      <c r="EH36" s="36"/>
      <c r="EI36" s="36"/>
      <c r="EJ36" s="36"/>
      <c r="EK36" s="36"/>
      <c r="EL36" s="36"/>
      <c r="EM36" s="36"/>
      <c r="EN36" s="36"/>
      <c r="EO36" s="36"/>
      <c r="EP36" s="36"/>
      <c r="EQ36" s="36"/>
      <c r="ER36" s="36"/>
      <c r="ES36" s="36"/>
      <c r="ET36" s="36"/>
      <c r="EU36" s="36"/>
      <c r="EV36" s="36"/>
      <c r="EW36" s="36"/>
      <c r="EX36" s="36"/>
      <c r="EY36" s="36"/>
      <c r="EZ36" s="36"/>
      <c r="FA36" s="36"/>
      <c r="FB36" s="36"/>
      <c r="FC36" s="36"/>
      <c r="FD36" s="36"/>
      <c r="FE36" s="36"/>
      <c r="FF36" s="36"/>
      <c r="FG36" s="36"/>
      <c r="FH36" s="36"/>
      <c r="FI36" s="36"/>
      <c r="FJ36" s="36"/>
      <c r="FK36" s="36"/>
      <c r="FL36" s="36"/>
      <c r="FM36" s="36"/>
      <c r="FN36" s="36"/>
      <c r="FO36" s="36"/>
      <c r="FP36" s="36"/>
      <c r="FQ36" s="36"/>
      <c r="FR36" s="36"/>
      <c r="FS36" s="36"/>
      <c r="FT36" s="36"/>
      <c r="FU36" s="36"/>
    </row>
    <row r="37" spans="1:182" ht="18" x14ac:dyDescent="0.25">
      <c r="A37" s="23" t="s">
        <v>36</v>
      </c>
      <c r="B37" s="24" t="s">
        <v>32</v>
      </c>
      <c r="C37" s="25">
        <v>918070</v>
      </c>
      <c r="D37" s="25">
        <v>927260</v>
      </c>
      <c r="E37" s="25">
        <v>936530</v>
      </c>
      <c r="F37" s="25">
        <v>945890</v>
      </c>
      <c r="G37" s="25">
        <v>955350</v>
      </c>
      <c r="H37" s="25">
        <v>964910</v>
      </c>
      <c r="I37" s="25">
        <v>974560</v>
      </c>
      <c r="J37" s="26">
        <v>966530</v>
      </c>
      <c r="K37" s="26">
        <v>972620</v>
      </c>
      <c r="L37" s="26">
        <v>978710</v>
      </c>
      <c r="M37" s="26">
        <v>984040</v>
      </c>
      <c r="N37" s="26">
        <v>988840</v>
      </c>
      <c r="O37" s="26">
        <v>993630</v>
      </c>
      <c r="P37" s="7"/>
      <c r="Q37" s="7"/>
    </row>
    <row r="38" spans="1:182" s="33" customFormat="1" ht="18" x14ac:dyDescent="0.25">
      <c r="A38" s="39" t="s">
        <v>37</v>
      </c>
      <c r="B38" s="40" t="s">
        <v>48</v>
      </c>
      <c r="C38" s="30">
        <f>C36/C37*1000</f>
        <v>56693.394340073115</v>
      </c>
      <c r="D38" s="30">
        <f t="shared" ref="D38:E38" si="31">D36/D37*1000</f>
        <v>63786.284229175501</v>
      </c>
      <c r="E38" s="30">
        <f t="shared" si="31"/>
        <v>72271.976368030766</v>
      </c>
      <c r="F38" s="30">
        <f t="shared" ref="F38:N38" si="32">F36/F37*1000</f>
        <v>75915.976357449428</v>
      </c>
      <c r="G38" s="30">
        <f t="shared" si="32"/>
        <v>83456.319527581567</v>
      </c>
      <c r="H38" s="30">
        <f t="shared" si="32"/>
        <v>90425.763005469053</v>
      </c>
      <c r="I38" s="30">
        <f t="shared" si="32"/>
        <v>100014.37052517674</v>
      </c>
      <c r="J38" s="30">
        <f t="shared" si="32"/>
        <v>114021.67088897314</v>
      </c>
      <c r="K38" s="30">
        <f t="shared" si="32"/>
        <v>121232.08056918785</v>
      </c>
      <c r="L38" s="30">
        <f t="shared" si="32"/>
        <v>116663.99742973341</v>
      </c>
      <c r="M38" s="30">
        <f t="shared" si="32"/>
        <v>135079.71178170273</v>
      </c>
      <c r="N38" s="30">
        <f t="shared" si="32"/>
        <v>154904.5687948445</v>
      </c>
      <c r="O38" s="30">
        <f t="shared" ref="O38" si="33">O36/O37*1000</f>
        <v>171184.3805121097</v>
      </c>
      <c r="P38" s="8"/>
      <c r="Q38" s="8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R38" s="36"/>
      <c r="BS38" s="36"/>
      <c r="BT38" s="36"/>
      <c r="BU38" s="36"/>
      <c r="CY38" s="27"/>
      <c r="CZ38" s="27"/>
      <c r="DA38" s="27"/>
      <c r="DB38" s="27"/>
      <c r="DC38" s="27"/>
      <c r="DD38" s="27"/>
      <c r="DE38" s="27"/>
      <c r="DF38" s="27"/>
      <c r="DG38" s="27"/>
      <c r="DH38" s="27"/>
      <c r="DI38" s="27"/>
      <c r="DJ38" s="27"/>
      <c r="DK38" s="27"/>
      <c r="DL38" s="27"/>
      <c r="DM38" s="27"/>
      <c r="DN38" s="27"/>
      <c r="DO38" s="27"/>
      <c r="DP38" s="27"/>
      <c r="DQ38" s="27"/>
    </row>
    <row r="39" spans="1:182" ht="18" x14ac:dyDescent="0.25">
      <c r="A39" s="11" t="s">
        <v>75</v>
      </c>
      <c r="B39" s="11"/>
      <c r="C39" s="11"/>
      <c r="D39" s="11"/>
      <c r="E39" s="11"/>
      <c r="F39" s="11"/>
      <c r="G39" s="11"/>
      <c r="H39" s="11"/>
      <c r="I39" s="11"/>
    </row>
  </sheetData>
  <sheetProtection formatColumns="0" formatRows="0"/>
  <pageMargins left="0.70866141732283505" right="0.70866141732283505" top="0.74803149606299202" bottom="0.74803149606299202" header="0.31496062992126" footer="0.31496062992126"/>
  <pageSetup paperSize="9" scale="10" orientation="landscape" horizontalDpi="4294967295" verticalDpi="4294967295" r:id="rId1"/>
  <colBreaks count="7" manualBreakCount="7">
    <brk id="17" max="1048575" man="1"/>
    <brk id="29" max="1048575" man="1"/>
    <brk id="45" max="1048575" man="1"/>
    <brk id="109" max="95" man="1"/>
    <brk id="145" max="1048575" man="1"/>
    <brk id="169" max="1048575" man="1"/>
    <brk id="177" max="95" man="1"/>
  </colBreaks>
  <ignoredErrors>
    <ignoredError sqref="C20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FV39"/>
  <sheetViews>
    <sheetView zoomScale="60" zoomScaleNormal="60" zoomScaleSheetLayoutView="100" workbookViewId="0">
      <pane xSplit="2" ySplit="5" topLeftCell="C6" activePane="bottomRight" state="frozen"/>
      <selection activeCell="P1" sqref="P1:BH1048576"/>
      <selection pane="topRight" activeCell="P1" sqref="P1:BH1048576"/>
      <selection pane="bottomLeft" activeCell="P1" sqref="P1:BH1048576"/>
      <selection pane="bottomRight" activeCell="P1" sqref="P1:BH1048576"/>
    </sheetView>
  </sheetViews>
  <sheetFormatPr defaultColWidth="8.85546875" defaultRowHeight="18" x14ac:dyDescent="0.25"/>
  <cols>
    <col min="1" max="1" width="11" style="11" customWidth="1"/>
    <col min="2" max="2" width="36.140625" style="11" customWidth="1"/>
    <col min="3" max="9" width="18.5703125" style="11" customWidth="1"/>
    <col min="10" max="15" width="18.5703125" style="1" customWidth="1"/>
    <col min="16" max="41" width="9.140625" style="2" customWidth="1"/>
    <col min="42" max="42" width="12.42578125" style="2" customWidth="1"/>
    <col min="43" max="64" width="9.140625" style="2" customWidth="1"/>
    <col min="65" max="65" width="12.140625" style="2" customWidth="1"/>
    <col min="66" max="69" width="9.140625" style="2" customWidth="1"/>
    <col min="70" max="74" width="9.140625" style="2" hidden="1" customWidth="1"/>
    <col min="75" max="75" width="9.140625" style="2" customWidth="1"/>
    <col min="76" max="80" width="9.140625" style="2" hidden="1" customWidth="1"/>
    <col min="81" max="81" width="9.140625" style="2" customWidth="1"/>
    <col min="82" max="86" width="9.140625" style="2" hidden="1" customWidth="1"/>
    <col min="87" max="87" width="9.140625" style="2" customWidth="1"/>
    <col min="88" max="92" width="9.140625" style="2" hidden="1" customWidth="1"/>
    <col min="93" max="93" width="9.140625" style="2" customWidth="1"/>
    <col min="94" max="98" width="9.140625" style="2" hidden="1" customWidth="1"/>
    <col min="99" max="99" width="9.140625" style="1" customWidth="1"/>
    <col min="100" max="104" width="9.140625" style="1" hidden="1" customWidth="1"/>
    <col min="105" max="105" width="9.140625" style="1" customWidth="1"/>
    <col min="106" max="110" width="9.140625" style="1" hidden="1" customWidth="1"/>
    <col min="111" max="111" width="9.140625" style="1" customWidth="1"/>
    <col min="112" max="116" width="9.140625" style="1" hidden="1" customWidth="1"/>
    <col min="117" max="117" width="9.140625" style="1" customWidth="1"/>
    <col min="118" max="147" width="9.140625" style="2" customWidth="1"/>
    <col min="148" max="148" width="9.140625" style="2" hidden="1" customWidth="1"/>
    <col min="149" max="156" width="9.140625" style="2" customWidth="1"/>
    <col min="157" max="157" width="9.140625" style="2" hidden="1" customWidth="1"/>
    <col min="158" max="162" width="9.140625" style="2" customWidth="1"/>
    <col min="163" max="163" width="9.140625" style="2" hidden="1" customWidth="1"/>
    <col min="164" max="173" width="9.140625" style="2" customWidth="1"/>
    <col min="174" max="174" width="9.140625" style="2"/>
    <col min="175" max="177" width="8.85546875" style="2"/>
    <col min="178" max="178" width="12.7109375" style="2" bestFit="1" customWidth="1"/>
    <col min="179" max="16384" width="8.85546875" style="2"/>
  </cols>
  <sheetData>
    <row r="1" spans="1:178" x14ac:dyDescent="0.25">
      <c r="A1" s="11" t="s">
        <v>43</v>
      </c>
      <c r="B1" s="13" t="s">
        <v>56</v>
      </c>
    </row>
    <row r="2" spans="1:178" x14ac:dyDescent="0.25">
      <c r="A2" s="14" t="s">
        <v>39</v>
      </c>
      <c r="I2" s="11" t="str">
        <f>[1]GSVA_cur!$I$3</f>
        <v>As on 01.08.2024</v>
      </c>
    </row>
    <row r="3" spans="1:178" x14ac:dyDescent="0.25">
      <c r="A3" s="14"/>
    </row>
    <row r="4" spans="1:178" x14ac:dyDescent="0.25">
      <c r="A4" s="14"/>
      <c r="E4" s="15"/>
      <c r="F4" s="15" t="s">
        <v>47</v>
      </c>
      <c r="G4" s="15"/>
      <c r="H4" s="15"/>
      <c r="I4" s="15"/>
    </row>
    <row r="5" spans="1:178" x14ac:dyDescent="0.25">
      <c r="A5" s="16" t="s">
        <v>0</v>
      </c>
      <c r="B5" s="17" t="s">
        <v>1</v>
      </c>
      <c r="C5" s="11" t="s">
        <v>21</v>
      </c>
      <c r="D5" s="11" t="s">
        <v>22</v>
      </c>
      <c r="E5" s="11" t="s">
        <v>23</v>
      </c>
      <c r="F5" s="11" t="s">
        <v>46</v>
      </c>
      <c r="G5" s="11" t="s">
        <v>55</v>
      </c>
      <c r="H5" s="11" t="s">
        <v>57</v>
      </c>
      <c r="I5" s="11" t="s">
        <v>58</v>
      </c>
      <c r="J5" s="1" t="s">
        <v>69</v>
      </c>
      <c r="K5" s="1" t="s">
        <v>70</v>
      </c>
      <c r="L5" s="1" t="s">
        <v>71</v>
      </c>
      <c r="M5" s="1" t="s">
        <v>72</v>
      </c>
      <c r="N5" s="1" t="s">
        <v>73</v>
      </c>
      <c r="O5" s="1" t="s">
        <v>74</v>
      </c>
    </row>
    <row r="6" spans="1:178" s="43" customFormat="1" ht="36" x14ac:dyDescent="0.25">
      <c r="A6" s="31" t="s">
        <v>26</v>
      </c>
      <c r="B6" s="32" t="s">
        <v>2</v>
      </c>
      <c r="C6" s="28">
        <f>SUM(C7:C10)</f>
        <v>11710585</v>
      </c>
      <c r="D6" s="28">
        <f t="shared" ref="D6:F6" si="0">SUM(D7:D10)</f>
        <v>12156539</v>
      </c>
      <c r="E6" s="28">
        <f t="shared" si="0"/>
        <v>12150254</v>
      </c>
      <c r="F6" s="28">
        <f t="shared" si="0"/>
        <v>12694116</v>
      </c>
      <c r="G6" s="28">
        <f t="shared" ref="G6:N6" si="1">SUM(G7:G10)</f>
        <v>12766739</v>
      </c>
      <c r="H6" s="28">
        <f t="shared" si="1"/>
        <v>13237639</v>
      </c>
      <c r="I6" s="28">
        <f t="shared" si="1"/>
        <v>13866885</v>
      </c>
      <c r="J6" s="28">
        <f t="shared" si="1"/>
        <v>14060902.665603254</v>
      </c>
      <c r="K6" s="28">
        <f t="shared" si="1"/>
        <v>14355063.46141107</v>
      </c>
      <c r="L6" s="28">
        <f t="shared" si="1"/>
        <v>14593354.17656626</v>
      </c>
      <c r="M6" s="28">
        <f t="shared" si="1"/>
        <v>15034422.819141522</v>
      </c>
      <c r="N6" s="28">
        <f t="shared" si="1"/>
        <v>15554304.082997642</v>
      </c>
      <c r="O6" s="28">
        <f t="shared" ref="O6" si="2">SUM(O7:O10)</f>
        <v>15882351.285460399</v>
      </c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44"/>
      <c r="BJ6" s="44"/>
      <c r="BK6" s="44"/>
      <c r="BL6" s="44"/>
      <c r="BM6" s="44"/>
      <c r="BN6" s="44"/>
      <c r="BO6" s="44"/>
      <c r="BP6" s="44"/>
      <c r="BQ6" s="44"/>
      <c r="BR6" s="44"/>
      <c r="BS6" s="44"/>
      <c r="BT6" s="44"/>
      <c r="BU6" s="44"/>
      <c r="BV6" s="44"/>
      <c r="BW6" s="44"/>
      <c r="BX6" s="44"/>
      <c r="BY6" s="44"/>
      <c r="BZ6" s="44"/>
      <c r="CA6" s="44"/>
      <c r="CB6" s="44"/>
      <c r="CC6" s="44"/>
      <c r="CD6" s="44"/>
      <c r="CE6" s="44"/>
      <c r="CF6" s="44"/>
      <c r="CG6" s="44"/>
      <c r="CH6" s="44"/>
      <c r="CI6" s="44"/>
      <c r="CJ6" s="44"/>
      <c r="CK6" s="44"/>
      <c r="CL6" s="44"/>
      <c r="CM6" s="44"/>
      <c r="CN6" s="44"/>
      <c r="CO6" s="44"/>
      <c r="CP6" s="44"/>
      <c r="CQ6" s="44"/>
      <c r="CR6" s="44"/>
      <c r="CS6" s="44"/>
      <c r="CT6" s="44"/>
      <c r="CU6" s="44"/>
      <c r="CV6" s="44"/>
      <c r="CW6" s="44"/>
      <c r="CX6" s="44"/>
      <c r="CY6" s="44"/>
      <c r="CZ6" s="44"/>
      <c r="DA6" s="44"/>
      <c r="DB6" s="44"/>
      <c r="DC6" s="44"/>
      <c r="DD6" s="44"/>
      <c r="DE6" s="44"/>
      <c r="DF6" s="44"/>
      <c r="DG6" s="44"/>
      <c r="DH6" s="44"/>
      <c r="DI6" s="44"/>
      <c r="DJ6" s="44"/>
      <c r="DK6" s="44"/>
      <c r="DL6" s="44"/>
      <c r="DM6" s="44"/>
      <c r="DN6" s="44"/>
      <c r="DO6" s="44"/>
      <c r="DP6" s="44"/>
      <c r="DQ6" s="44"/>
      <c r="DR6" s="44"/>
      <c r="DS6" s="44"/>
      <c r="DT6" s="44"/>
      <c r="DU6" s="44"/>
      <c r="DV6" s="44"/>
      <c r="DW6" s="44"/>
      <c r="DX6" s="44"/>
      <c r="DY6" s="44"/>
      <c r="DZ6" s="44"/>
      <c r="EA6" s="44"/>
      <c r="EB6" s="44"/>
      <c r="EC6" s="44"/>
      <c r="ED6" s="44"/>
      <c r="EE6" s="44"/>
      <c r="EF6" s="44"/>
      <c r="EG6" s="44"/>
      <c r="EH6" s="44"/>
      <c r="EI6" s="44"/>
      <c r="EJ6" s="44"/>
      <c r="EK6" s="44"/>
      <c r="EL6" s="44"/>
      <c r="EM6" s="44"/>
      <c r="EN6" s="44"/>
      <c r="EO6" s="44"/>
      <c r="EP6" s="44"/>
      <c r="EQ6" s="44"/>
      <c r="ER6" s="44"/>
      <c r="ES6" s="44"/>
      <c r="ET6" s="44"/>
      <c r="EU6" s="44"/>
      <c r="EV6" s="44"/>
      <c r="EW6" s="44"/>
      <c r="EX6" s="44"/>
      <c r="EY6" s="44"/>
      <c r="EZ6" s="44"/>
      <c r="FA6" s="44"/>
      <c r="FB6" s="44"/>
      <c r="FC6" s="44"/>
      <c r="FD6" s="44"/>
      <c r="FE6" s="44"/>
      <c r="FF6" s="44"/>
      <c r="FG6" s="44"/>
      <c r="FH6" s="44"/>
      <c r="FI6" s="44"/>
      <c r="FJ6" s="44"/>
      <c r="FK6" s="44"/>
      <c r="FL6" s="44"/>
      <c r="FM6" s="44"/>
      <c r="FN6" s="44"/>
      <c r="FO6" s="44"/>
      <c r="FP6" s="44"/>
      <c r="FQ6" s="44"/>
      <c r="FR6" s="44"/>
      <c r="FV6" s="41"/>
    </row>
    <row r="7" spans="1:178" x14ac:dyDescent="0.25">
      <c r="A7" s="20">
        <v>1.1000000000000001</v>
      </c>
      <c r="B7" s="21" t="s">
        <v>49</v>
      </c>
      <c r="C7" s="25">
        <v>7245329</v>
      </c>
      <c r="D7" s="25">
        <v>7539404</v>
      </c>
      <c r="E7" s="25">
        <v>7401140</v>
      </c>
      <c r="F7" s="25">
        <v>7914584</v>
      </c>
      <c r="G7" s="25">
        <v>7858815</v>
      </c>
      <c r="H7" s="25">
        <v>8055480</v>
      </c>
      <c r="I7" s="25">
        <v>8470069</v>
      </c>
      <c r="J7" s="26">
        <v>8459380.665603254</v>
      </c>
      <c r="K7" s="26">
        <v>8431371.4614110701</v>
      </c>
      <c r="L7" s="26">
        <v>8432731.1765662599</v>
      </c>
      <c r="M7" s="25">
        <v>8568497.819141522</v>
      </c>
      <c r="N7" s="26">
        <v>8701705.6260734648</v>
      </c>
      <c r="O7" s="26">
        <v>8800278.5253375117</v>
      </c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1"/>
      <c r="FT7" s="1"/>
      <c r="FU7" s="1"/>
    </row>
    <row r="8" spans="1:178" x14ac:dyDescent="0.25">
      <c r="A8" s="20">
        <v>1.2</v>
      </c>
      <c r="B8" s="21" t="s">
        <v>50</v>
      </c>
      <c r="C8" s="25">
        <v>2231476</v>
      </c>
      <c r="D8" s="25">
        <v>2360756</v>
      </c>
      <c r="E8" s="25">
        <v>2404819</v>
      </c>
      <c r="F8" s="25">
        <v>2424088</v>
      </c>
      <c r="G8" s="25">
        <v>2488895</v>
      </c>
      <c r="H8" s="25">
        <v>2610427</v>
      </c>
      <c r="I8" s="25">
        <v>2848951</v>
      </c>
      <c r="J8" s="26">
        <v>2907580</v>
      </c>
      <c r="K8" s="26">
        <v>3169156</v>
      </c>
      <c r="L8" s="26">
        <v>3365208</v>
      </c>
      <c r="M8" s="25">
        <v>3566358</v>
      </c>
      <c r="N8" s="26">
        <v>3699522.4569241772</v>
      </c>
      <c r="O8" s="26">
        <v>3817187.5218418455</v>
      </c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1"/>
      <c r="FT8" s="1"/>
      <c r="FU8" s="1"/>
    </row>
    <row r="9" spans="1:178" x14ac:dyDescent="0.25">
      <c r="A9" s="20">
        <v>1.3</v>
      </c>
      <c r="B9" s="21" t="s">
        <v>51</v>
      </c>
      <c r="C9" s="25">
        <v>513174</v>
      </c>
      <c r="D9" s="25">
        <v>509735</v>
      </c>
      <c r="E9" s="25">
        <v>512274</v>
      </c>
      <c r="F9" s="25">
        <v>479954</v>
      </c>
      <c r="G9" s="25">
        <v>475315</v>
      </c>
      <c r="H9" s="25">
        <v>602477</v>
      </c>
      <c r="I9" s="25">
        <v>527630</v>
      </c>
      <c r="J9" s="26">
        <v>577580</v>
      </c>
      <c r="K9" s="26">
        <v>623289</v>
      </c>
      <c r="L9" s="26">
        <v>659976</v>
      </c>
      <c r="M9" s="25">
        <v>682569</v>
      </c>
      <c r="N9" s="26">
        <v>697898</v>
      </c>
      <c r="O9" s="26">
        <v>719996.94793304056</v>
      </c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1"/>
      <c r="FT9" s="1"/>
      <c r="FU9" s="1"/>
    </row>
    <row r="10" spans="1:178" x14ac:dyDescent="0.25">
      <c r="A10" s="20">
        <v>1.4</v>
      </c>
      <c r="B10" s="21" t="s">
        <v>52</v>
      </c>
      <c r="C10" s="25">
        <v>1720606</v>
      </c>
      <c r="D10" s="25">
        <v>1746644</v>
      </c>
      <c r="E10" s="25">
        <v>1832021</v>
      </c>
      <c r="F10" s="25">
        <v>1875490</v>
      </c>
      <c r="G10" s="25">
        <v>1943714</v>
      </c>
      <c r="H10" s="25">
        <v>1969255</v>
      </c>
      <c r="I10" s="25">
        <v>2020235</v>
      </c>
      <c r="J10" s="26">
        <v>2116362</v>
      </c>
      <c r="K10" s="26">
        <v>2131247</v>
      </c>
      <c r="L10" s="26">
        <v>2135439</v>
      </c>
      <c r="M10" s="25">
        <v>2216998</v>
      </c>
      <c r="N10" s="26">
        <v>2455178</v>
      </c>
      <c r="O10" s="26">
        <v>2544888.2903480032</v>
      </c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1"/>
      <c r="FT10" s="1"/>
      <c r="FU10" s="1"/>
    </row>
    <row r="11" spans="1:178" ht="50.25" customHeight="1" x14ac:dyDescent="0.25">
      <c r="A11" s="22" t="s">
        <v>59</v>
      </c>
      <c r="B11" s="21" t="s">
        <v>3</v>
      </c>
      <c r="C11" s="25">
        <v>726138</v>
      </c>
      <c r="D11" s="25">
        <v>796605</v>
      </c>
      <c r="E11" s="25">
        <v>678380</v>
      </c>
      <c r="F11" s="25">
        <v>791404</v>
      </c>
      <c r="G11" s="25">
        <v>770110</v>
      </c>
      <c r="H11" s="25">
        <v>725055</v>
      </c>
      <c r="I11" s="25">
        <v>813678</v>
      </c>
      <c r="J11" s="26">
        <v>973312</v>
      </c>
      <c r="K11" s="26">
        <v>980159</v>
      </c>
      <c r="L11" s="26">
        <v>753488</v>
      </c>
      <c r="M11" s="25">
        <v>773557</v>
      </c>
      <c r="N11" s="26">
        <v>748298.09714153549</v>
      </c>
      <c r="O11" s="26">
        <v>756623.58843356266</v>
      </c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1"/>
      <c r="FT11" s="1"/>
      <c r="FU11" s="1"/>
    </row>
    <row r="12" spans="1:178" s="41" customFormat="1" ht="45" customHeight="1" x14ac:dyDescent="0.25">
      <c r="A12" s="34"/>
      <c r="B12" s="35" t="s">
        <v>28</v>
      </c>
      <c r="C12" s="30">
        <f>C6+C11</f>
        <v>12436723</v>
      </c>
      <c r="D12" s="30">
        <f t="shared" ref="D12:F12" si="3">D6+D11</f>
        <v>12953144</v>
      </c>
      <c r="E12" s="30">
        <f t="shared" si="3"/>
        <v>12828634</v>
      </c>
      <c r="F12" s="30">
        <f t="shared" si="3"/>
        <v>13485520</v>
      </c>
      <c r="G12" s="30">
        <f t="shared" ref="G12:N12" si="4">G6+G11</f>
        <v>13536849</v>
      </c>
      <c r="H12" s="30">
        <f t="shared" si="4"/>
        <v>13962694</v>
      </c>
      <c r="I12" s="30">
        <f t="shared" si="4"/>
        <v>14680563</v>
      </c>
      <c r="J12" s="30">
        <f t="shared" si="4"/>
        <v>15034214.665603254</v>
      </c>
      <c r="K12" s="30">
        <f t="shared" si="4"/>
        <v>15335222.46141107</v>
      </c>
      <c r="L12" s="30">
        <f t="shared" si="4"/>
        <v>15346842.17656626</v>
      </c>
      <c r="M12" s="30">
        <f t="shared" si="4"/>
        <v>15807979.819141522</v>
      </c>
      <c r="N12" s="30">
        <f t="shared" si="4"/>
        <v>16302602.180139178</v>
      </c>
      <c r="O12" s="30">
        <f t="shared" ref="O12" si="5">O6+O11</f>
        <v>16638974.873893961</v>
      </c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2"/>
      <c r="BJ12" s="42"/>
      <c r="BK12" s="42"/>
      <c r="BL12" s="42"/>
      <c r="BM12" s="42"/>
      <c r="BN12" s="42"/>
      <c r="BO12" s="42"/>
      <c r="BP12" s="42"/>
      <c r="BQ12" s="42"/>
      <c r="BR12" s="42"/>
      <c r="BS12" s="42"/>
      <c r="BT12" s="42"/>
      <c r="BU12" s="42"/>
      <c r="BV12" s="42"/>
      <c r="BW12" s="42"/>
      <c r="BX12" s="42"/>
      <c r="BY12" s="42"/>
      <c r="BZ12" s="42"/>
      <c r="CA12" s="42"/>
      <c r="CB12" s="42"/>
      <c r="CC12" s="42"/>
      <c r="CD12" s="42"/>
      <c r="CE12" s="42"/>
      <c r="CF12" s="42"/>
      <c r="CG12" s="42"/>
      <c r="CH12" s="42"/>
      <c r="CI12" s="42"/>
      <c r="CJ12" s="42"/>
      <c r="CK12" s="42"/>
      <c r="CL12" s="42"/>
      <c r="CM12" s="42"/>
      <c r="CN12" s="42"/>
      <c r="CO12" s="42"/>
      <c r="CP12" s="42"/>
      <c r="CQ12" s="42"/>
      <c r="CR12" s="42"/>
      <c r="CS12" s="42"/>
      <c r="CT12" s="42"/>
      <c r="CU12" s="44"/>
      <c r="CV12" s="44"/>
      <c r="CW12" s="44"/>
      <c r="CX12" s="44"/>
      <c r="CY12" s="44"/>
      <c r="CZ12" s="44"/>
      <c r="DA12" s="44"/>
      <c r="DB12" s="44"/>
      <c r="DC12" s="44"/>
      <c r="DD12" s="44"/>
      <c r="DE12" s="44"/>
      <c r="DF12" s="44"/>
      <c r="DG12" s="44"/>
      <c r="DH12" s="44"/>
      <c r="DI12" s="44"/>
      <c r="DJ12" s="44"/>
      <c r="DK12" s="44"/>
      <c r="DL12" s="44"/>
      <c r="DM12" s="44"/>
      <c r="DN12" s="42"/>
      <c r="DO12" s="42"/>
      <c r="DP12" s="42"/>
      <c r="DQ12" s="42"/>
      <c r="DR12" s="42"/>
      <c r="DS12" s="42"/>
      <c r="DT12" s="42"/>
      <c r="DU12" s="42"/>
      <c r="DV12" s="42"/>
      <c r="DW12" s="42"/>
      <c r="DX12" s="42"/>
      <c r="DY12" s="42"/>
      <c r="DZ12" s="42"/>
      <c r="EA12" s="42"/>
      <c r="EB12" s="42"/>
      <c r="EC12" s="42"/>
      <c r="ED12" s="42"/>
      <c r="EE12" s="42"/>
      <c r="EF12" s="42"/>
      <c r="EG12" s="42"/>
      <c r="EH12" s="42"/>
      <c r="EI12" s="42"/>
      <c r="EJ12" s="42"/>
      <c r="EK12" s="42"/>
      <c r="EL12" s="42"/>
      <c r="EM12" s="42"/>
      <c r="EN12" s="42"/>
      <c r="EO12" s="42"/>
      <c r="EP12" s="42"/>
      <c r="EQ12" s="42"/>
      <c r="ER12" s="42"/>
      <c r="ES12" s="42"/>
      <c r="ET12" s="42"/>
      <c r="EU12" s="42"/>
      <c r="EV12" s="42"/>
      <c r="EW12" s="42"/>
      <c r="EX12" s="42"/>
      <c r="EY12" s="42"/>
      <c r="EZ12" s="42"/>
      <c r="FA12" s="42"/>
      <c r="FB12" s="42"/>
      <c r="FC12" s="42"/>
      <c r="FD12" s="42"/>
      <c r="FE12" s="42"/>
      <c r="FF12" s="42"/>
      <c r="FG12" s="42"/>
      <c r="FH12" s="42"/>
      <c r="FI12" s="42"/>
      <c r="FJ12" s="42"/>
      <c r="FK12" s="42"/>
      <c r="FL12" s="42"/>
      <c r="FM12" s="42"/>
      <c r="FN12" s="42"/>
      <c r="FO12" s="42"/>
      <c r="FP12" s="42"/>
      <c r="FQ12" s="42"/>
      <c r="FR12" s="42"/>
      <c r="FS12" s="43"/>
      <c r="FT12" s="43"/>
      <c r="FU12" s="43"/>
    </row>
    <row r="13" spans="1:178" s="1" customFormat="1" ht="27" customHeight="1" x14ac:dyDescent="0.25">
      <c r="A13" s="18" t="s">
        <v>60</v>
      </c>
      <c r="B13" s="19" t="s">
        <v>4</v>
      </c>
      <c r="C13" s="26">
        <v>6952408.5369047113</v>
      </c>
      <c r="D13" s="26">
        <v>6969504.8640278466</v>
      </c>
      <c r="E13" s="26">
        <v>6994456.6260606898</v>
      </c>
      <c r="F13" s="26">
        <v>6423027.2650609929</v>
      </c>
      <c r="G13" s="26">
        <v>7805565.4200321045</v>
      </c>
      <c r="H13" s="26">
        <v>9089555.2356084753</v>
      </c>
      <c r="I13" s="26">
        <v>10135979.182899171</v>
      </c>
      <c r="J13" s="26">
        <v>11917620.461183833</v>
      </c>
      <c r="K13" s="26">
        <v>11747316.336589957</v>
      </c>
      <c r="L13" s="26">
        <v>12434090.779697351</v>
      </c>
      <c r="M13" s="26">
        <v>13745768.320908638</v>
      </c>
      <c r="N13" s="26">
        <v>14658535.064395582</v>
      </c>
      <c r="O13" s="26">
        <v>15722393.788430793</v>
      </c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V13" s="2"/>
    </row>
    <row r="14" spans="1:178" ht="27" customHeight="1" x14ac:dyDescent="0.25">
      <c r="A14" s="22" t="s">
        <v>61</v>
      </c>
      <c r="B14" s="21" t="s">
        <v>5</v>
      </c>
      <c r="C14" s="25">
        <v>1132797</v>
      </c>
      <c r="D14" s="25">
        <v>1213188</v>
      </c>
      <c r="E14" s="25">
        <v>1370031</v>
      </c>
      <c r="F14" s="25">
        <v>1368479</v>
      </c>
      <c r="G14" s="25">
        <v>1561274</v>
      </c>
      <c r="H14" s="25">
        <v>1586185</v>
      </c>
      <c r="I14" s="25">
        <v>1710121</v>
      </c>
      <c r="J14" s="26">
        <v>1650434</v>
      </c>
      <c r="K14" s="26">
        <v>1754951</v>
      </c>
      <c r="L14" s="26">
        <v>1601253</v>
      </c>
      <c r="M14" s="25">
        <v>2166334</v>
      </c>
      <c r="N14" s="26">
        <v>2233726.0940569807</v>
      </c>
      <c r="O14" s="26">
        <v>2329117.3979617003</v>
      </c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3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3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3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1"/>
      <c r="FT14" s="1"/>
      <c r="FU14" s="1"/>
    </row>
    <row r="15" spans="1:178" ht="27" customHeight="1" x14ac:dyDescent="0.25">
      <c r="A15" s="22" t="s">
        <v>62</v>
      </c>
      <c r="B15" s="21" t="s">
        <v>6</v>
      </c>
      <c r="C15" s="25">
        <v>4440021</v>
      </c>
      <c r="D15" s="25">
        <v>4586293</v>
      </c>
      <c r="E15" s="25">
        <v>5051585</v>
      </c>
      <c r="F15" s="25">
        <v>5012952</v>
      </c>
      <c r="G15" s="25">
        <v>4533856</v>
      </c>
      <c r="H15" s="25">
        <v>5746116</v>
      </c>
      <c r="I15" s="25">
        <v>5968809</v>
      </c>
      <c r="J15" s="26">
        <v>6334469</v>
      </c>
      <c r="K15" s="26">
        <v>6535212</v>
      </c>
      <c r="L15" s="26">
        <v>5794427</v>
      </c>
      <c r="M15" s="25">
        <v>7058898</v>
      </c>
      <c r="N15" s="26">
        <v>7523581.3004430328</v>
      </c>
      <c r="O15" s="26">
        <v>8106569.2679890729</v>
      </c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3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3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3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1"/>
      <c r="FT15" s="1"/>
      <c r="FU15" s="1"/>
    </row>
    <row r="16" spans="1:178" s="41" customFormat="1" ht="27" customHeight="1" x14ac:dyDescent="0.25">
      <c r="A16" s="34"/>
      <c r="B16" s="35" t="s">
        <v>29</v>
      </c>
      <c r="C16" s="30">
        <f>+C13+C14+C15</f>
        <v>12525226.536904711</v>
      </c>
      <c r="D16" s="30">
        <f t="shared" ref="D16:F16" si="6">+D13+D14+D15</f>
        <v>12768985.864027847</v>
      </c>
      <c r="E16" s="30">
        <f t="shared" si="6"/>
        <v>13416072.626060691</v>
      </c>
      <c r="F16" s="30">
        <f t="shared" si="6"/>
        <v>12804458.265060993</v>
      </c>
      <c r="G16" s="30">
        <f t="shared" ref="G16:K16" si="7">+G13+G14+G15</f>
        <v>13900695.420032104</v>
      </c>
      <c r="H16" s="30">
        <f t="shared" si="7"/>
        <v>16421856.235608475</v>
      </c>
      <c r="I16" s="30">
        <f t="shared" si="7"/>
        <v>17814909.18289917</v>
      </c>
      <c r="J16" s="30">
        <f t="shared" si="7"/>
        <v>19902523.461183831</v>
      </c>
      <c r="K16" s="30">
        <f t="shared" si="7"/>
        <v>20037479.336589955</v>
      </c>
      <c r="L16" s="30">
        <f t="shared" ref="L16:N16" si="8">+L13+L14+L15</f>
        <v>19829770.779697351</v>
      </c>
      <c r="M16" s="30">
        <f t="shared" si="8"/>
        <v>22971000.320908636</v>
      </c>
      <c r="N16" s="30">
        <f t="shared" si="8"/>
        <v>24415842.458895594</v>
      </c>
      <c r="O16" s="30">
        <f t="shared" ref="O16" si="9">+O13+O14+O15</f>
        <v>26158080.454381566</v>
      </c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2"/>
      <c r="BJ16" s="42"/>
      <c r="BK16" s="42"/>
      <c r="BL16" s="42"/>
      <c r="BM16" s="42"/>
      <c r="BN16" s="42"/>
      <c r="BO16" s="42"/>
      <c r="BP16" s="42"/>
      <c r="BQ16" s="42"/>
      <c r="BR16" s="42"/>
      <c r="BS16" s="42"/>
      <c r="BT16" s="42"/>
      <c r="BU16" s="42"/>
      <c r="BV16" s="42"/>
      <c r="BW16" s="42"/>
      <c r="BX16" s="42"/>
      <c r="BY16" s="42"/>
      <c r="BZ16" s="42"/>
      <c r="CA16" s="42"/>
      <c r="CB16" s="42"/>
      <c r="CC16" s="42"/>
      <c r="CD16" s="42"/>
      <c r="CE16" s="42"/>
      <c r="CF16" s="42"/>
      <c r="CG16" s="42"/>
      <c r="CH16" s="42"/>
      <c r="CI16" s="44"/>
      <c r="CJ16" s="42"/>
      <c r="CK16" s="42"/>
      <c r="CL16" s="42"/>
      <c r="CM16" s="42"/>
      <c r="CN16" s="42"/>
      <c r="CO16" s="42"/>
      <c r="CP16" s="42"/>
      <c r="CQ16" s="42"/>
      <c r="CR16" s="42"/>
      <c r="CS16" s="42"/>
      <c r="CT16" s="42"/>
      <c r="CU16" s="44"/>
      <c r="CV16" s="44"/>
      <c r="CW16" s="44"/>
      <c r="CX16" s="44"/>
      <c r="CY16" s="44"/>
      <c r="CZ16" s="44"/>
      <c r="DA16" s="44"/>
      <c r="DB16" s="44"/>
      <c r="DC16" s="44"/>
      <c r="DD16" s="44"/>
      <c r="DE16" s="44"/>
      <c r="DF16" s="44"/>
      <c r="DG16" s="44"/>
      <c r="DH16" s="44"/>
      <c r="DI16" s="44"/>
      <c r="DJ16" s="44"/>
      <c r="DK16" s="44"/>
      <c r="DL16" s="44"/>
      <c r="DM16" s="44"/>
      <c r="DN16" s="42"/>
      <c r="DO16" s="42"/>
      <c r="DP16" s="42"/>
      <c r="DQ16" s="42"/>
      <c r="DR16" s="42"/>
      <c r="DS16" s="42"/>
      <c r="DT16" s="42"/>
      <c r="DU16" s="42"/>
      <c r="DV16" s="42"/>
      <c r="DW16" s="42"/>
      <c r="DX16" s="42"/>
      <c r="DY16" s="42"/>
      <c r="DZ16" s="42"/>
      <c r="EA16" s="42"/>
      <c r="EB16" s="42"/>
      <c r="EC16" s="42"/>
      <c r="ED16" s="42"/>
      <c r="EE16" s="44"/>
      <c r="EF16" s="42"/>
      <c r="EG16" s="42"/>
      <c r="EH16" s="42"/>
      <c r="EI16" s="42"/>
      <c r="EJ16" s="42"/>
      <c r="EK16" s="42"/>
      <c r="EL16" s="42"/>
      <c r="EM16" s="42"/>
      <c r="EN16" s="42"/>
      <c r="EO16" s="42"/>
      <c r="EP16" s="42"/>
      <c r="EQ16" s="42"/>
      <c r="ER16" s="42"/>
      <c r="ES16" s="42"/>
      <c r="ET16" s="42"/>
      <c r="EU16" s="42"/>
      <c r="EV16" s="42"/>
      <c r="EW16" s="42"/>
      <c r="EX16" s="42"/>
      <c r="EY16" s="42"/>
      <c r="EZ16" s="42"/>
      <c r="FA16" s="42"/>
      <c r="FB16" s="42"/>
      <c r="FC16" s="44"/>
      <c r="FD16" s="42"/>
      <c r="FE16" s="42"/>
      <c r="FF16" s="42"/>
      <c r="FG16" s="42"/>
      <c r="FH16" s="42"/>
      <c r="FI16" s="42"/>
      <c r="FJ16" s="42"/>
      <c r="FK16" s="42"/>
      <c r="FL16" s="42"/>
      <c r="FM16" s="42"/>
      <c r="FN16" s="42"/>
      <c r="FO16" s="42"/>
      <c r="FP16" s="42"/>
      <c r="FQ16" s="42"/>
      <c r="FR16" s="42"/>
      <c r="FS16" s="43"/>
      <c r="FT16" s="43"/>
      <c r="FU16" s="43"/>
    </row>
    <row r="17" spans="1:178" s="43" customFormat="1" ht="27" customHeight="1" x14ac:dyDescent="0.25">
      <c r="A17" s="31" t="s">
        <v>63</v>
      </c>
      <c r="B17" s="32" t="s">
        <v>7</v>
      </c>
      <c r="C17" s="28">
        <f>C18+C19</f>
        <v>6795832</v>
      </c>
      <c r="D17" s="28">
        <f t="shared" ref="D17:F17" si="10">D18+D19</f>
        <v>7252392</v>
      </c>
      <c r="E17" s="28">
        <f t="shared" si="10"/>
        <v>7902411</v>
      </c>
      <c r="F17" s="28">
        <f t="shared" si="10"/>
        <v>8250079</v>
      </c>
      <c r="G17" s="28">
        <f t="shared" ref="G17:K17" si="11">G18+G19</f>
        <v>8788238</v>
      </c>
      <c r="H17" s="28">
        <f t="shared" si="11"/>
        <v>9149590</v>
      </c>
      <c r="I17" s="28">
        <f t="shared" si="11"/>
        <v>10165132</v>
      </c>
      <c r="J17" s="28">
        <f t="shared" si="11"/>
        <v>11242450</v>
      </c>
      <c r="K17" s="28">
        <f t="shared" si="11"/>
        <v>11723125</v>
      </c>
      <c r="L17" s="28">
        <f t="shared" ref="L17:N17" si="12">L18+L19</f>
        <v>8663137</v>
      </c>
      <c r="M17" s="28">
        <f t="shared" si="12"/>
        <v>10046367</v>
      </c>
      <c r="N17" s="28">
        <f t="shared" si="12"/>
        <v>12237639.293626856</v>
      </c>
      <c r="O17" s="28">
        <f t="shared" ref="O17" si="13">O18+O19</f>
        <v>13882691.313492315</v>
      </c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44"/>
      <c r="BJ17" s="44"/>
      <c r="BK17" s="44"/>
      <c r="BL17" s="44"/>
      <c r="BM17" s="44"/>
      <c r="BN17" s="44"/>
      <c r="BO17" s="44"/>
      <c r="BP17" s="44"/>
      <c r="BQ17" s="44"/>
      <c r="BR17" s="44"/>
      <c r="BS17" s="44"/>
      <c r="BT17" s="44"/>
      <c r="BU17" s="44"/>
      <c r="BV17" s="44"/>
      <c r="BW17" s="44"/>
      <c r="BX17" s="44"/>
      <c r="BY17" s="44"/>
      <c r="BZ17" s="44"/>
      <c r="CA17" s="44"/>
      <c r="CB17" s="44"/>
      <c r="CC17" s="44"/>
      <c r="CD17" s="44"/>
      <c r="CE17" s="44"/>
      <c r="CF17" s="44"/>
      <c r="CG17" s="44"/>
      <c r="CH17" s="44"/>
      <c r="CI17" s="44"/>
      <c r="CJ17" s="44"/>
      <c r="CK17" s="44"/>
      <c r="CL17" s="44"/>
      <c r="CM17" s="44"/>
      <c r="CN17" s="44"/>
      <c r="CO17" s="44"/>
      <c r="CP17" s="44"/>
      <c r="CQ17" s="44"/>
      <c r="CR17" s="44"/>
      <c r="CS17" s="44"/>
      <c r="CT17" s="44"/>
      <c r="CU17" s="44"/>
      <c r="CV17" s="44"/>
      <c r="CW17" s="44"/>
      <c r="CX17" s="44"/>
      <c r="CY17" s="44"/>
      <c r="CZ17" s="44"/>
      <c r="DA17" s="44"/>
      <c r="DB17" s="44"/>
      <c r="DC17" s="44"/>
      <c r="DD17" s="44"/>
      <c r="DE17" s="44"/>
      <c r="DF17" s="44"/>
      <c r="DG17" s="44"/>
      <c r="DH17" s="44"/>
      <c r="DI17" s="44"/>
      <c r="DJ17" s="44"/>
      <c r="DK17" s="44"/>
      <c r="DL17" s="44"/>
      <c r="DM17" s="44"/>
      <c r="DN17" s="44"/>
      <c r="DO17" s="44"/>
      <c r="DP17" s="44"/>
      <c r="DQ17" s="44"/>
      <c r="DR17" s="44"/>
      <c r="DS17" s="44"/>
      <c r="DT17" s="44"/>
      <c r="DU17" s="44"/>
      <c r="DV17" s="44"/>
      <c r="DW17" s="44"/>
      <c r="DX17" s="44"/>
      <c r="DY17" s="44"/>
      <c r="DZ17" s="44"/>
      <c r="EA17" s="44"/>
      <c r="EB17" s="44"/>
      <c r="EC17" s="44"/>
      <c r="ED17" s="44"/>
      <c r="EE17" s="44"/>
      <c r="EF17" s="44"/>
      <c r="EG17" s="44"/>
      <c r="EH17" s="44"/>
      <c r="EI17" s="44"/>
      <c r="EJ17" s="44"/>
      <c r="EK17" s="44"/>
      <c r="EL17" s="44"/>
      <c r="EM17" s="44"/>
      <c r="EN17" s="44"/>
      <c r="EO17" s="44"/>
      <c r="EP17" s="44"/>
      <c r="EQ17" s="44"/>
      <c r="ER17" s="44"/>
      <c r="ES17" s="44"/>
      <c r="ET17" s="44"/>
      <c r="EU17" s="44"/>
      <c r="EV17" s="44"/>
      <c r="EW17" s="44"/>
      <c r="EX17" s="44"/>
      <c r="EY17" s="44"/>
      <c r="EZ17" s="44"/>
      <c r="FA17" s="44"/>
      <c r="FB17" s="44"/>
      <c r="FC17" s="44"/>
      <c r="FD17" s="44"/>
      <c r="FE17" s="44"/>
      <c r="FF17" s="44"/>
      <c r="FG17" s="44"/>
      <c r="FH17" s="44"/>
      <c r="FI17" s="44"/>
      <c r="FJ17" s="44"/>
      <c r="FK17" s="44"/>
      <c r="FL17" s="44"/>
      <c r="FM17" s="44"/>
      <c r="FN17" s="44"/>
      <c r="FO17" s="44"/>
      <c r="FP17" s="44"/>
      <c r="FQ17" s="44"/>
      <c r="FR17" s="44"/>
      <c r="FV17" s="41"/>
    </row>
    <row r="18" spans="1:178" ht="27" customHeight="1" x14ac:dyDescent="0.25">
      <c r="A18" s="20">
        <v>6.1</v>
      </c>
      <c r="B18" s="21" t="s">
        <v>8</v>
      </c>
      <c r="C18" s="25">
        <v>6405286</v>
      </c>
      <c r="D18" s="25">
        <v>6870968</v>
      </c>
      <c r="E18" s="25">
        <v>7527813</v>
      </c>
      <c r="F18" s="25">
        <v>7846559</v>
      </c>
      <c r="G18" s="25">
        <v>8336432</v>
      </c>
      <c r="H18" s="25">
        <v>8677878</v>
      </c>
      <c r="I18" s="25">
        <v>9662106</v>
      </c>
      <c r="J18" s="26">
        <v>10683645</v>
      </c>
      <c r="K18" s="26">
        <v>11160193</v>
      </c>
      <c r="L18" s="26">
        <v>8415458</v>
      </c>
      <c r="M18" s="25">
        <v>9690353</v>
      </c>
      <c r="N18" s="26">
        <v>11017783</v>
      </c>
      <c r="O18" s="26">
        <v>12572669</v>
      </c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1"/>
      <c r="FT18" s="1"/>
      <c r="FU18" s="1"/>
    </row>
    <row r="19" spans="1:178" ht="27" customHeight="1" x14ac:dyDescent="0.25">
      <c r="A19" s="20">
        <v>6.2</v>
      </c>
      <c r="B19" s="21" t="s">
        <v>9</v>
      </c>
      <c r="C19" s="25">
        <v>390546</v>
      </c>
      <c r="D19" s="25">
        <v>381424</v>
      </c>
      <c r="E19" s="25">
        <v>374598</v>
      </c>
      <c r="F19" s="25">
        <v>403520</v>
      </c>
      <c r="G19" s="25">
        <v>451806</v>
      </c>
      <c r="H19" s="25">
        <v>471712</v>
      </c>
      <c r="I19" s="25">
        <v>503026</v>
      </c>
      <c r="J19" s="26">
        <v>558805</v>
      </c>
      <c r="K19" s="26">
        <v>562932</v>
      </c>
      <c r="L19" s="26">
        <v>247679</v>
      </c>
      <c r="M19" s="25">
        <v>356014</v>
      </c>
      <c r="N19" s="26">
        <v>1219856.2936268565</v>
      </c>
      <c r="O19" s="26">
        <v>1310022.3134923144</v>
      </c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1"/>
      <c r="FT19" s="1"/>
      <c r="FU19" s="1"/>
    </row>
    <row r="20" spans="1:178" s="43" customFormat="1" ht="27" customHeight="1" x14ac:dyDescent="0.25">
      <c r="A20" s="31" t="s">
        <v>64</v>
      </c>
      <c r="B20" s="37" t="s">
        <v>10</v>
      </c>
      <c r="C20" s="28">
        <f>SUM(C21:C27)</f>
        <v>3501861.3848862159</v>
      </c>
      <c r="D20" s="28">
        <f t="shared" ref="D20:F20" si="14">SUM(D21:D27)</f>
        <v>3514074.6163883456</v>
      </c>
      <c r="E20" s="28">
        <f t="shared" si="14"/>
        <v>3733676.7913701395</v>
      </c>
      <c r="F20" s="28">
        <f t="shared" si="14"/>
        <v>4015822.8175789635</v>
      </c>
      <c r="G20" s="28">
        <f t="shared" ref="G20:N20" si="15">SUM(G21:G27)</f>
        <v>4493129.0863320734</v>
      </c>
      <c r="H20" s="28">
        <f t="shared" si="15"/>
        <v>4419436.4926408473</v>
      </c>
      <c r="I20" s="28">
        <f t="shared" si="15"/>
        <v>4548925.0211663954</v>
      </c>
      <c r="J20" s="28">
        <f t="shared" si="15"/>
        <v>4665946.7590663219</v>
      </c>
      <c r="K20" s="28">
        <f t="shared" si="15"/>
        <v>5037625.3898240784</v>
      </c>
      <c r="L20" s="28">
        <f t="shared" si="15"/>
        <v>4165911.6222191602</v>
      </c>
      <c r="M20" s="28">
        <f t="shared" si="15"/>
        <v>5292854.2965602493</v>
      </c>
      <c r="N20" s="28">
        <f t="shared" si="15"/>
        <v>6463230.2017397759</v>
      </c>
      <c r="O20" s="28">
        <f t="shared" ref="O20" si="16">SUM(O21:O27)</f>
        <v>6869933.9619321078</v>
      </c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44"/>
      <c r="BJ20" s="44"/>
      <c r="BK20" s="44"/>
      <c r="BL20" s="44"/>
      <c r="BM20" s="44"/>
      <c r="BN20" s="44"/>
      <c r="BO20" s="44"/>
      <c r="BP20" s="44"/>
      <c r="BQ20" s="44"/>
      <c r="BR20" s="44"/>
      <c r="BS20" s="44"/>
      <c r="BT20" s="44"/>
      <c r="BU20" s="44"/>
      <c r="BV20" s="44"/>
      <c r="BW20" s="44"/>
      <c r="BX20" s="44"/>
      <c r="BY20" s="44"/>
      <c r="BZ20" s="44"/>
      <c r="CA20" s="44"/>
      <c r="CB20" s="44"/>
      <c r="CC20" s="44"/>
      <c r="CD20" s="44"/>
      <c r="CE20" s="44"/>
      <c r="CF20" s="44"/>
      <c r="CG20" s="44"/>
      <c r="CH20" s="44"/>
      <c r="CI20" s="44"/>
      <c r="CJ20" s="44"/>
      <c r="CK20" s="44"/>
      <c r="CL20" s="44"/>
      <c r="CM20" s="44"/>
      <c r="CN20" s="44"/>
      <c r="CO20" s="44"/>
      <c r="CP20" s="44"/>
      <c r="CQ20" s="44"/>
      <c r="CR20" s="44"/>
      <c r="CS20" s="44"/>
      <c r="CT20" s="44"/>
      <c r="CU20" s="44"/>
      <c r="CV20" s="44"/>
      <c r="CW20" s="44"/>
      <c r="CX20" s="44"/>
      <c r="CY20" s="44"/>
      <c r="CZ20" s="44"/>
      <c r="DA20" s="44"/>
      <c r="DB20" s="44"/>
      <c r="DC20" s="44"/>
      <c r="DD20" s="44"/>
      <c r="DE20" s="44"/>
      <c r="DF20" s="44"/>
      <c r="DG20" s="44"/>
      <c r="DH20" s="44"/>
      <c r="DI20" s="44"/>
      <c r="DJ20" s="44"/>
      <c r="DK20" s="44"/>
      <c r="DL20" s="44"/>
      <c r="DM20" s="44"/>
      <c r="DN20" s="44"/>
      <c r="DO20" s="44"/>
      <c r="DP20" s="44"/>
      <c r="DQ20" s="44"/>
      <c r="DR20" s="44"/>
      <c r="DS20" s="44"/>
      <c r="DT20" s="44"/>
      <c r="DU20" s="44"/>
      <c r="DV20" s="44"/>
      <c r="DW20" s="44"/>
      <c r="DX20" s="44"/>
      <c r="DY20" s="44"/>
      <c r="DZ20" s="44"/>
      <c r="EA20" s="44"/>
      <c r="EB20" s="44"/>
      <c r="EC20" s="44"/>
      <c r="ED20" s="44"/>
      <c r="EE20" s="44"/>
      <c r="EF20" s="44"/>
      <c r="EG20" s="44"/>
      <c r="EH20" s="44"/>
      <c r="EI20" s="44"/>
      <c r="EJ20" s="44"/>
      <c r="EK20" s="44"/>
      <c r="EL20" s="44"/>
      <c r="EM20" s="44"/>
      <c r="EN20" s="44"/>
      <c r="EO20" s="44"/>
      <c r="EP20" s="44"/>
      <c r="EQ20" s="44"/>
      <c r="ER20" s="44"/>
      <c r="ES20" s="44"/>
      <c r="ET20" s="44"/>
      <c r="EU20" s="44"/>
      <c r="EV20" s="44"/>
      <c r="EW20" s="44"/>
      <c r="EX20" s="44"/>
      <c r="EY20" s="44"/>
      <c r="EZ20" s="44"/>
      <c r="FA20" s="44"/>
      <c r="FB20" s="44"/>
      <c r="FC20" s="44"/>
      <c r="FD20" s="44"/>
      <c r="FE20" s="44"/>
      <c r="FF20" s="44"/>
      <c r="FG20" s="44"/>
      <c r="FH20" s="44"/>
      <c r="FI20" s="44"/>
      <c r="FJ20" s="44"/>
      <c r="FK20" s="44"/>
      <c r="FL20" s="44"/>
      <c r="FM20" s="44"/>
      <c r="FN20" s="44"/>
      <c r="FO20" s="44"/>
      <c r="FP20" s="44"/>
      <c r="FQ20" s="44"/>
      <c r="FR20" s="44"/>
      <c r="FV20" s="41"/>
    </row>
    <row r="21" spans="1:178" ht="27" customHeight="1" x14ac:dyDescent="0.25">
      <c r="A21" s="20">
        <v>7.1</v>
      </c>
      <c r="B21" s="21" t="s">
        <v>11</v>
      </c>
      <c r="C21" s="25">
        <v>794164</v>
      </c>
      <c r="D21" s="25">
        <v>899420</v>
      </c>
      <c r="E21" s="25">
        <v>891240</v>
      </c>
      <c r="F21" s="25">
        <v>1007772</v>
      </c>
      <c r="G21" s="25">
        <v>1086000</v>
      </c>
      <c r="H21" s="25">
        <v>1008595</v>
      </c>
      <c r="I21" s="25">
        <v>1056482</v>
      </c>
      <c r="J21" s="26">
        <v>1053383</v>
      </c>
      <c r="K21" s="26">
        <v>1087740</v>
      </c>
      <c r="L21" s="26">
        <v>895270</v>
      </c>
      <c r="M21" s="25">
        <v>1116085</v>
      </c>
      <c r="N21" s="26">
        <v>2024578</v>
      </c>
      <c r="O21" s="26">
        <v>2348510</v>
      </c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1"/>
      <c r="FT21" s="1"/>
      <c r="FU21" s="1"/>
    </row>
    <row r="22" spans="1:178" ht="27" customHeight="1" x14ac:dyDescent="0.25">
      <c r="A22" s="20">
        <v>7.2</v>
      </c>
      <c r="B22" s="21" t="s">
        <v>12</v>
      </c>
      <c r="C22" s="25">
        <v>1287047</v>
      </c>
      <c r="D22" s="25">
        <v>1225692</v>
      </c>
      <c r="E22" s="25">
        <v>1260270</v>
      </c>
      <c r="F22" s="25">
        <v>1294606</v>
      </c>
      <c r="G22" s="25">
        <v>1421454</v>
      </c>
      <c r="H22" s="25">
        <v>1403871</v>
      </c>
      <c r="I22" s="25">
        <v>1527418</v>
      </c>
      <c r="J22" s="26">
        <v>1661150</v>
      </c>
      <c r="K22" s="26">
        <v>1847373</v>
      </c>
      <c r="L22" s="26">
        <v>1355475</v>
      </c>
      <c r="M22" s="25">
        <v>2005695</v>
      </c>
      <c r="N22" s="26">
        <v>2127200.1</v>
      </c>
      <c r="O22" s="26">
        <v>2212699.1040000003</v>
      </c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1"/>
      <c r="FT22" s="1"/>
      <c r="FU22" s="1"/>
    </row>
    <row r="23" spans="1:178" ht="27" customHeight="1" x14ac:dyDescent="0.25">
      <c r="A23" s="20">
        <v>7.3</v>
      </c>
      <c r="B23" s="21" t="s">
        <v>13</v>
      </c>
      <c r="C23" s="25">
        <v>48913.947937573219</v>
      </c>
      <c r="D23" s="25">
        <v>37214</v>
      </c>
      <c r="E23" s="25">
        <v>28714</v>
      </c>
      <c r="F23" s="25">
        <v>32298</v>
      </c>
      <c r="G23" s="25">
        <v>31679</v>
      </c>
      <c r="H23" s="25">
        <v>41705</v>
      </c>
      <c r="I23" s="25">
        <v>43770</v>
      </c>
      <c r="J23" s="26">
        <v>57362</v>
      </c>
      <c r="K23" s="26">
        <v>53116</v>
      </c>
      <c r="L23" s="26">
        <v>51950</v>
      </c>
      <c r="M23" s="25">
        <v>59356</v>
      </c>
      <c r="N23" s="26">
        <v>66751.972000000009</v>
      </c>
      <c r="O23" s="26">
        <v>70236.406544000012</v>
      </c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1"/>
      <c r="FT23" s="1"/>
      <c r="FU23" s="1"/>
    </row>
    <row r="24" spans="1:178" ht="27" customHeight="1" x14ac:dyDescent="0.25">
      <c r="A24" s="20">
        <v>7.4</v>
      </c>
      <c r="B24" s="21" t="s">
        <v>14</v>
      </c>
      <c r="C24" s="25">
        <v>30476</v>
      </c>
      <c r="D24" s="25">
        <v>53327</v>
      </c>
      <c r="E24" s="25">
        <v>74842</v>
      </c>
      <c r="F24" s="25">
        <v>60867</v>
      </c>
      <c r="G24" s="25">
        <v>105293</v>
      </c>
      <c r="H24" s="25">
        <v>118845</v>
      </c>
      <c r="I24" s="25">
        <v>129859</v>
      </c>
      <c r="J24" s="26">
        <v>69592</v>
      </c>
      <c r="K24" s="26">
        <v>120338</v>
      </c>
      <c r="L24" s="26">
        <v>55284</v>
      </c>
      <c r="M24" s="25">
        <v>49421</v>
      </c>
      <c r="N24" s="26">
        <v>64480.072</v>
      </c>
      <c r="O24" s="26">
        <v>71973.592352000007</v>
      </c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1"/>
      <c r="FT24" s="1"/>
      <c r="FU24" s="1"/>
    </row>
    <row r="25" spans="1:178" ht="27" customHeight="1" x14ac:dyDescent="0.25">
      <c r="A25" s="20">
        <v>7.5</v>
      </c>
      <c r="B25" s="21" t="s">
        <v>15</v>
      </c>
      <c r="C25" s="25">
        <v>338376</v>
      </c>
      <c r="D25" s="25">
        <v>260458</v>
      </c>
      <c r="E25" s="25">
        <v>333095</v>
      </c>
      <c r="F25" s="25">
        <v>289594</v>
      </c>
      <c r="G25" s="25">
        <v>340384</v>
      </c>
      <c r="H25" s="25">
        <v>323145</v>
      </c>
      <c r="I25" s="25">
        <v>327558</v>
      </c>
      <c r="J25" s="26">
        <v>281576</v>
      </c>
      <c r="K25" s="26">
        <v>284876</v>
      </c>
      <c r="L25" s="26">
        <v>225894</v>
      </c>
      <c r="M25" s="25">
        <v>263768</v>
      </c>
      <c r="N25" s="26">
        <v>281729.42499999999</v>
      </c>
      <c r="O25" s="26">
        <v>293758.38806249993</v>
      </c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1"/>
      <c r="FT25" s="1"/>
      <c r="FU25" s="1"/>
    </row>
    <row r="26" spans="1:178" ht="27" customHeight="1" x14ac:dyDescent="0.25">
      <c r="A26" s="20">
        <v>7.6</v>
      </c>
      <c r="B26" s="21" t="s">
        <v>16</v>
      </c>
      <c r="C26" s="25">
        <v>43420</v>
      </c>
      <c r="D26" s="25">
        <v>41133.991452991453</v>
      </c>
      <c r="E26" s="25">
        <v>45878.109974424551</v>
      </c>
      <c r="F26" s="25">
        <v>47516.785540211211</v>
      </c>
      <c r="G26" s="25">
        <v>49605.111801242238</v>
      </c>
      <c r="H26" s="25">
        <v>50445.118694362012</v>
      </c>
      <c r="I26" s="25">
        <v>53718.543979320733</v>
      </c>
      <c r="J26" s="26">
        <v>143884.89931717768</v>
      </c>
      <c r="K26" s="26">
        <v>142059.54499649213</v>
      </c>
      <c r="L26" s="26">
        <v>136535.18832168661</v>
      </c>
      <c r="M26" s="25">
        <v>138524.63265306121</v>
      </c>
      <c r="N26" s="26">
        <v>143526.66448775792</v>
      </c>
      <c r="O26" s="26">
        <v>148210.0248272249</v>
      </c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1"/>
      <c r="FT26" s="1"/>
      <c r="FU26" s="1"/>
    </row>
    <row r="27" spans="1:178" ht="27" customHeight="1" x14ac:dyDescent="0.25">
      <c r="A27" s="20">
        <v>7.7</v>
      </c>
      <c r="B27" s="21" t="s">
        <v>17</v>
      </c>
      <c r="C27" s="25">
        <v>959464.43694864272</v>
      </c>
      <c r="D27" s="25">
        <v>996829.62493535399</v>
      </c>
      <c r="E27" s="25">
        <v>1099637.6813957151</v>
      </c>
      <c r="F27" s="25">
        <v>1283169.0320387525</v>
      </c>
      <c r="G27" s="25">
        <v>1458713.9745308312</v>
      </c>
      <c r="H27" s="25">
        <v>1472830.3739464856</v>
      </c>
      <c r="I27" s="25">
        <v>1410119.4771870743</v>
      </c>
      <c r="J27" s="26">
        <v>1398998.8597491446</v>
      </c>
      <c r="K27" s="26">
        <v>1502122.8448275863</v>
      </c>
      <c r="L27" s="26">
        <v>1445503.4338974736</v>
      </c>
      <c r="M27" s="25">
        <v>1660004.6639071882</v>
      </c>
      <c r="N27" s="26">
        <v>1754963.9682520193</v>
      </c>
      <c r="O27" s="26">
        <v>1724546.4461463825</v>
      </c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1"/>
      <c r="FT27" s="1"/>
      <c r="FU27" s="1"/>
    </row>
    <row r="28" spans="1:178" ht="27" customHeight="1" x14ac:dyDescent="0.25">
      <c r="A28" s="22" t="s">
        <v>65</v>
      </c>
      <c r="B28" s="21" t="s">
        <v>18</v>
      </c>
      <c r="C28" s="25">
        <v>3194965</v>
      </c>
      <c r="D28" s="25">
        <v>3484158</v>
      </c>
      <c r="E28" s="25">
        <v>3302705</v>
      </c>
      <c r="F28" s="25">
        <v>3522773</v>
      </c>
      <c r="G28" s="25">
        <v>3760460</v>
      </c>
      <c r="H28" s="25">
        <v>3917706</v>
      </c>
      <c r="I28" s="25">
        <v>4079512</v>
      </c>
      <c r="J28" s="26">
        <v>4087314</v>
      </c>
      <c r="K28" s="26">
        <v>4223785</v>
      </c>
      <c r="L28" s="26">
        <v>4443920</v>
      </c>
      <c r="M28" s="25">
        <v>4478315</v>
      </c>
      <c r="N28" s="26">
        <v>3646896</v>
      </c>
      <c r="O28" s="26">
        <v>3945150</v>
      </c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1"/>
      <c r="FT28" s="1"/>
      <c r="FU28" s="1"/>
    </row>
    <row r="29" spans="1:178" ht="27" customHeight="1" x14ac:dyDescent="0.25">
      <c r="A29" s="22" t="s">
        <v>66</v>
      </c>
      <c r="B29" s="21" t="s">
        <v>19</v>
      </c>
      <c r="C29" s="25">
        <v>5533296</v>
      </c>
      <c r="D29" s="25">
        <v>5854553.5554353707</v>
      </c>
      <c r="E29" s="25">
        <v>6248646.519172594</v>
      </c>
      <c r="F29" s="25">
        <v>6822834.1449073004</v>
      </c>
      <c r="G29" s="25">
        <v>7129842</v>
      </c>
      <c r="H29" s="25">
        <v>7616052</v>
      </c>
      <c r="I29" s="25">
        <v>8011906</v>
      </c>
      <c r="J29" s="26">
        <v>8344631</v>
      </c>
      <c r="K29" s="26">
        <v>8643226</v>
      </c>
      <c r="L29" s="26">
        <v>7892039</v>
      </c>
      <c r="M29" s="25">
        <v>8434422</v>
      </c>
      <c r="N29" s="26">
        <v>8459427</v>
      </c>
      <c r="O29" s="26">
        <v>9438548</v>
      </c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1"/>
      <c r="FT29" s="1"/>
      <c r="FU29" s="1"/>
    </row>
    <row r="30" spans="1:178" ht="27" customHeight="1" x14ac:dyDescent="0.25">
      <c r="A30" s="22" t="s">
        <v>67</v>
      </c>
      <c r="B30" s="21" t="s">
        <v>44</v>
      </c>
      <c r="C30" s="25">
        <v>2616084</v>
      </c>
      <c r="D30" s="25">
        <v>2824198</v>
      </c>
      <c r="E30" s="25">
        <v>2616337</v>
      </c>
      <c r="F30" s="25">
        <v>2614486</v>
      </c>
      <c r="G30" s="25">
        <v>2677413</v>
      </c>
      <c r="H30" s="25">
        <v>2844636</v>
      </c>
      <c r="I30" s="25">
        <v>2804802</v>
      </c>
      <c r="J30" s="26">
        <v>3106730</v>
      </c>
      <c r="K30" s="26">
        <v>3228288</v>
      </c>
      <c r="L30" s="26">
        <v>3428025</v>
      </c>
      <c r="M30" s="25">
        <v>3626165</v>
      </c>
      <c r="N30" s="26">
        <v>3635894</v>
      </c>
      <c r="O30" s="26">
        <v>3814314</v>
      </c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1"/>
      <c r="FT30" s="1"/>
      <c r="FU30" s="1"/>
    </row>
    <row r="31" spans="1:178" ht="27" customHeight="1" x14ac:dyDescent="0.25">
      <c r="A31" s="22" t="s">
        <v>68</v>
      </c>
      <c r="B31" s="21" t="s">
        <v>20</v>
      </c>
      <c r="C31" s="25">
        <v>3242995.19</v>
      </c>
      <c r="D31" s="25">
        <v>3366259</v>
      </c>
      <c r="E31" s="25">
        <v>3743743</v>
      </c>
      <c r="F31" s="25">
        <v>4136698</v>
      </c>
      <c r="G31" s="25">
        <v>4405625</v>
      </c>
      <c r="H31" s="25">
        <v>4917419</v>
      </c>
      <c r="I31" s="25">
        <v>5499277</v>
      </c>
      <c r="J31" s="26">
        <v>5709922</v>
      </c>
      <c r="K31" s="26">
        <v>6410095</v>
      </c>
      <c r="L31" s="26">
        <v>5699302</v>
      </c>
      <c r="M31" s="25">
        <v>6443938</v>
      </c>
      <c r="N31" s="26">
        <v>7550817</v>
      </c>
      <c r="O31" s="26">
        <v>8470600</v>
      </c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1"/>
      <c r="FT31" s="1"/>
      <c r="FU31" s="1"/>
    </row>
    <row r="32" spans="1:178" s="41" customFormat="1" ht="27" customHeight="1" x14ac:dyDescent="0.25">
      <c r="A32" s="34"/>
      <c r="B32" s="35" t="s">
        <v>30</v>
      </c>
      <c r="C32" s="30">
        <f>C17+C20+C28+C29+C30+C31</f>
        <v>24885033.574886218</v>
      </c>
      <c r="D32" s="30">
        <f t="shared" ref="D32:F32" si="17">D17+D20+D28+D29+D30+D31</f>
        <v>26295635.171823718</v>
      </c>
      <c r="E32" s="30">
        <f t="shared" si="17"/>
        <v>27547519.310542732</v>
      </c>
      <c r="F32" s="30">
        <f t="shared" si="17"/>
        <v>29362692.962486263</v>
      </c>
      <c r="G32" s="30">
        <f t="shared" ref="G32:I32" si="18">G17+G20+G28+G29+G30+G31</f>
        <v>31254707.086332075</v>
      </c>
      <c r="H32" s="30">
        <f t="shared" si="18"/>
        <v>32864839.492640845</v>
      </c>
      <c r="I32" s="30">
        <f t="shared" si="18"/>
        <v>35109554.021166399</v>
      </c>
      <c r="J32" s="30">
        <f t="shared" ref="J32:K32" si="19">J17+J20+J28+J29+J30+J31</f>
        <v>37156993.759066321</v>
      </c>
      <c r="K32" s="30">
        <f t="shared" si="19"/>
        <v>39266144.389824077</v>
      </c>
      <c r="L32" s="30">
        <f t="shared" ref="L32" si="20">L17+L20+L28+L29+L30+L31</f>
        <v>34292334.62221916</v>
      </c>
      <c r="M32" s="30">
        <f t="shared" ref="M32:N32" si="21">M17+M20+M28+M29+M30+M31</f>
        <v>38322061.29656025</v>
      </c>
      <c r="N32" s="30">
        <f t="shared" si="21"/>
        <v>41993903.495366633</v>
      </c>
      <c r="O32" s="30">
        <f t="shared" ref="O32" si="22">O17+O20+O28+O29+O30+O31</f>
        <v>46421237.275424421</v>
      </c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2"/>
      <c r="BJ32" s="42"/>
      <c r="BK32" s="42"/>
      <c r="BL32" s="42"/>
      <c r="BM32" s="42"/>
      <c r="BN32" s="42"/>
      <c r="BO32" s="42"/>
      <c r="BP32" s="42"/>
      <c r="BQ32" s="42"/>
      <c r="BR32" s="42"/>
      <c r="BS32" s="42"/>
      <c r="BT32" s="42"/>
      <c r="BU32" s="42"/>
      <c r="BV32" s="42"/>
      <c r="BW32" s="42"/>
      <c r="BX32" s="42"/>
      <c r="BY32" s="42"/>
      <c r="BZ32" s="42"/>
      <c r="CA32" s="42"/>
      <c r="CB32" s="42"/>
      <c r="CC32" s="42"/>
      <c r="CD32" s="42"/>
      <c r="CE32" s="42"/>
      <c r="CF32" s="42"/>
      <c r="CG32" s="42"/>
      <c r="CH32" s="42"/>
      <c r="CI32" s="42"/>
      <c r="CJ32" s="42"/>
      <c r="CK32" s="42"/>
      <c r="CL32" s="42"/>
      <c r="CM32" s="42"/>
      <c r="CN32" s="42"/>
      <c r="CO32" s="42"/>
      <c r="CP32" s="42"/>
      <c r="CQ32" s="42"/>
      <c r="CR32" s="42"/>
      <c r="CS32" s="42"/>
      <c r="CT32" s="42"/>
      <c r="CU32" s="44"/>
      <c r="CV32" s="44"/>
      <c r="CW32" s="44"/>
      <c r="CX32" s="44"/>
      <c r="CY32" s="44"/>
      <c r="CZ32" s="44"/>
      <c r="DA32" s="44"/>
      <c r="DB32" s="44"/>
      <c r="DC32" s="44"/>
      <c r="DD32" s="44"/>
      <c r="DE32" s="44"/>
      <c r="DF32" s="44"/>
      <c r="DG32" s="44"/>
      <c r="DH32" s="44"/>
      <c r="DI32" s="44"/>
      <c r="DJ32" s="44"/>
      <c r="DK32" s="44"/>
      <c r="DL32" s="44"/>
      <c r="DM32" s="44"/>
      <c r="DN32" s="42"/>
      <c r="DO32" s="42"/>
      <c r="DP32" s="42"/>
      <c r="DQ32" s="42"/>
      <c r="DR32" s="42"/>
      <c r="DS32" s="42"/>
      <c r="DT32" s="42"/>
      <c r="DU32" s="42"/>
      <c r="DV32" s="42"/>
      <c r="DW32" s="42"/>
      <c r="DX32" s="42"/>
      <c r="DY32" s="42"/>
      <c r="DZ32" s="42"/>
      <c r="EA32" s="42"/>
      <c r="EB32" s="42"/>
      <c r="EC32" s="42"/>
      <c r="ED32" s="42"/>
      <c r="EE32" s="42"/>
      <c r="EF32" s="42"/>
      <c r="EG32" s="42"/>
      <c r="EH32" s="42"/>
      <c r="EI32" s="42"/>
      <c r="EJ32" s="42"/>
      <c r="EK32" s="42"/>
      <c r="EL32" s="42"/>
      <c r="EM32" s="42"/>
      <c r="EN32" s="42"/>
      <c r="EO32" s="42"/>
      <c r="EP32" s="42"/>
      <c r="EQ32" s="42"/>
      <c r="ER32" s="42"/>
      <c r="ES32" s="42"/>
      <c r="ET32" s="42"/>
      <c r="EU32" s="42"/>
      <c r="EV32" s="42"/>
      <c r="EW32" s="42"/>
      <c r="EX32" s="42"/>
      <c r="EY32" s="42"/>
      <c r="EZ32" s="42"/>
      <c r="FA32" s="42"/>
      <c r="FB32" s="42"/>
      <c r="FC32" s="42"/>
      <c r="FD32" s="42"/>
      <c r="FE32" s="42"/>
      <c r="FF32" s="42"/>
      <c r="FG32" s="42"/>
      <c r="FH32" s="42"/>
      <c r="FI32" s="42"/>
      <c r="FJ32" s="42"/>
      <c r="FK32" s="42"/>
      <c r="FL32" s="42"/>
      <c r="FM32" s="42"/>
      <c r="FN32" s="42"/>
      <c r="FO32" s="42"/>
      <c r="FP32" s="42"/>
      <c r="FQ32" s="42"/>
      <c r="FR32" s="42"/>
      <c r="FS32" s="43"/>
      <c r="FT32" s="43"/>
      <c r="FU32" s="43"/>
    </row>
    <row r="33" spans="1:178" s="43" customFormat="1" ht="27" customHeight="1" x14ac:dyDescent="0.25">
      <c r="A33" s="31" t="s">
        <v>27</v>
      </c>
      <c r="B33" s="38" t="s">
        <v>31</v>
      </c>
      <c r="C33" s="28">
        <f>C6+C11+C13+C14+C15+C17+C20+C28+C29+C30+C31</f>
        <v>49846983.111790925</v>
      </c>
      <c r="D33" s="28">
        <f>D6+D11+D13+D14+D15+D17+D20+D28+D29+D30+D31</f>
        <v>52017765.035851568</v>
      </c>
      <c r="E33" s="28">
        <f>E6+E11+E13+E14+E15+E17+E20+E28+E29+E30+E31</f>
        <v>53792225.936603427</v>
      </c>
      <c r="F33" s="28">
        <f>F6+F11+F13+F14+F15+F17+F20+F28+F29+F30+F31</f>
        <v>55652671.227547258</v>
      </c>
      <c r="G33" s="28">
        <f t="shared" ref="G33:I33" si="23">G6+G11+G13+G14+G15+G17+G20+G28+G29+G30+G31</f>
        <v>58692251.506364182</v>
      </c>
      <c r="H33" s="28">
        <f t="shared" si="23"/>
        <v>63249389.728249319</v>
      </c>
      <c r="I33" s="28">
        <f t="shared" si="23"/>
        <v>67605026.204065561</v>
      </c>
      <c r="J33" s="28">
        <f t="shared" ref="J33:K33" si="24">J6+J11+J13+J14+J15+J17+J20+J28+J29+J30+J31</f>
        <v>72093731.88585341</v>
      </c>
      <c r="K33" s="28">
        <f t="shared" si="24"/>
        <v>74638846.187825114</v>
      </c>
      <c r="L33" s="28">
        <f t="shared" ref="L33" si="25">L6+L11+L13+L14+L15+L17+L20+L28+L29+L30+L31</f>
        <v>69468947.578482777</v>
      </c>
      <c r="M33" s="28">
        <f t="shared" ref="M33:N33" si="26">M6+M11+M13+M14+M15+M17+M20+M28+M29+M30+M31</f>
        <v>77101041.436610401</v>
      </c>
      <c r="N33" s="28">
        <f t="shared" si="26"/>
        <v>82712348.134401396</v>
      </c>
      <c r="O33" s="28">
        <f t="shared" ref="O33" si="27">O6+O11+O13+O14+O15+O17+O20+O28+O29+O30+O31</f>
        <v>89218292.603699952</v>
      </c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44"/>
      <c r="BJ33" s="44"/>
      <c r="BK33" s="44"/>
      <c r="BL33" s="44"/>
      <c r="BM33" s="44"/>
      <c r="BN33" s="44"/>
      <c r="BO33" s="44"/>
      <c r="BP33" s="44"/>
      <c r="BQ33" s="44"/>
      <c r="BR33" s="44"/>
      <c r="BS33" s="44"/>
      <c r="BT33" s="44"/>
      <c r="BU33" s="44"/>
      <c r="BV33" s="44"/>
      <c r="BW33" s="44"/>
      <c r="BX33" s="44"/>
      <c r="BY33" s="44"/>
      <c r="BZ33" s="44"/>
      <c r="CA33" s="44"/>
      <c r="CB33" s="44"/>
      <c r="CC33" s="44"/>
      <c r="CD33" s="44"/>
      <c r="CE33" s="44"/>
      <c r="CF33" s="44"/>
      <c r="CG33" s="44"/>
      <c r="CH33" s="44"/>
      <c r="CI33" s="44"/>
      <c r="CJ33" s="44"/>
      <c r="CK33" s="44"/>
      <c r="CL33" s="44"/>
      <c r="CM33" s="44"/>
      <c r="CN33" s="44"/>
      <c r="CO33" s="44"/>
      <c r="CP33" s="44"/>
      <c r="CQ33" s="44"/>
      <c r="CR33" s="44"/>
      <c r="CS33" s="44"/>
      <c r="CT33" s="44"/>
      <c r="CU33" s="44"/>
      <c r="CV33" s="44"/>
      <c r="CW33" s="44"/>
      <c r="CX33" s="44"/>
      <c r="CY33" s="44"/>
      <c r="CZ33" s="44"/>
      <c r="DA33" s="44"/>
      <c r="DB33" s="44"/>
      <c r="DC33" s="44"/>
      <c r="DD33" s="44"/>
      <c r="DE33" s="44"/>
      <c r="DF33" s="44"/>
      <c r="DG33" s="44"/>
      <c r="DH33" s="44"/>
      <c r="DI33" s="44"/>
      <c r="DJ33" s="44"/>
      <c r="DK33" s="44"/>
      <c r="DL33" s="44"/>
      <c r="DM33" s="44"/>
      <c r="DN33" s="44"/>
      <c r="DO33" s="44"/>
      <c r="DP33" s="44"/>
      <c r="DQ33" s="44"/>
      <c r="DR33" s="44"/>
      <c r="DS33" s="44"/>
      <c r="DT33" s="44"/>
      <c r="DU33" s="44"/>
      <c r="DV33" s="44"/>
      <c r="DW33" s="44"/>
      <c r="DX33" s="44"/>
      <c r="DY33" s="44"/>
      <c r="DZ33" s="44"/>
      <c r="EA33" s="44"/>
      <c r="EB33" s="44"/>
      <c r="EC33" s="44"/>
      <c r="ED33" s="44"/>
      <c r="EE33" s="44"/>
      <c r="EF33" s="44"/>
      <c r="EG33" s="44"/>
      <c r="EH33" s="44"/>
      <c r="EI33" s="44"/>
      <c r="EJ33" s="44"/>
      <c r="EK33" s="44"/>
      <c r="EL33" s="44"/>
      <c r="EM33" s="44"/>
      <c r="EN33" s="44"/>
      <c r="EO33" s="44"/>
      <c r="EP33" s="44"/>
      <c r="EQ33" s="44"/>
      <c r="ER33" s="44"/>
      <c r="ES33" s="44"/>
      <c r="ET33" s="44"/>
      <c r="EU33" s="44"/>
      <c r="EV33" s="44"/>
      <c r="EW33" s="44"/>
      <c r="EX33" s="44"/>
      <c r="EY33" s="44"/>
      <c r="EZ33" s="44"/>
      <c r="FA33" s="44"/>
      <c r="FB33" s="44"/>
      <c r="FC33" s="44"/>
      <c r="FD33" s="44"/>
      <c r="FE33" s="44"/>
      <c r="FF33" s="44"/>
      <c r="FG33" s="44"/>
      <c r="FH33" s="44"/>
      <c r="FI33" s="44"/>
      <c r="FJ33" s="44"/>
      <c r="FK33" s="44"/>
      <c r="FL33" s="44"/>
      <c r="FM33" s="44"/>
      <c r="FN33" s="44"/>
      <c r="FO33" s="44"/>
      <c r="FP33" s="44"/>
      <c r="FQ33" s="44"/>
      <c r="FR33" s="44"/>
      <c r="FV33" s="41"/>
    </row>
    <row r="34" spans="1:178" ht="27" customHeight="1" x14ac:dyDescent="0.25">
      <c r="A34" s="23" t="s">
        <v>33</v>
      </c>
      <c r="B34" s="24" t="s">
        <v>25</v>
      </c>
      <c r="C34" s="25">
        <v>3918617</v>
      </c>
      <c r="D34" s="25">
        <v>4066461</v>
      </c>
      <c r="E34" s="25">
        <v>4106120</v>
      </c>
      <c r="F34" s="25">
        <v>3870358</v>
      </c>
      <c r="G34" s="25">
        <v>4446239</v>
      </c>
      <c r="H34" s="25">
        <v>4305304</v>
      </c>
      <c r="I34" s="25">
        <v>4203109</v>
      </c>
      <c r="J34" s="26">
        <v>4234458</v>
      </c>
      <c r="K34" s="26">
        <v>4068700</v>
      </c>
      <c r="L34" s="26">
        <v>3582008</v>
      </c>
      <c r="M34" s="25">
        <v>4420984</v>
      </c>
      <c r="N34" s="26">
        <v>4261888</v>
      </c>
      <c r="O34" s="26">
        <v>4281481</v>
      </c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3"/>
      <c r="CV34" s="3"/>
      <c r="CW34" s="3"/>
      <c r="CX34" s="3"/>
      <c r="CY34" s="3"/>
      <c r="CZ34" s="3"/>
      <c r="DA34" s="3"/>
      <c r="DB34" s="3"/>
      <c r="DC34" s="3"/>
      <c r="DD34" s="3"/>
      <c r="DE34" s="3"/>
      <c r="DF34" s="3"/>
      <c r="DG34" s="3"/>
      <c r="DH34" s="3"/>
      <c r="DI34" s="3"/>
      <c r="DJ34" s="3"/>
      <c r="DK34" s="3"/>
      <c r="DL34" s="3"/>
      <c r="DM34" s="3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</row>
    <row r="35" spans="1:178" ht="27" customHeight="1" x14ac:dyDescent="0.25">
      <c r="A35" s="23" t="s">
        <v>34</v>
      </c>
      <c r="B35" s="24" t="s">
        <v>24</v>
      </c>
      <c r="C35" s="25">
        <v>1717096</v>
      </c>
      <c r="D35" s="25">
        <v>1865135</v>
      </c>
      <c r="E35" s="25">
        <v>2044802</v>
      </c>
      <c r="F35" s="25">
        <v>2086597</v>
      </c>
      <c r="G35" s="25">
        <v>2184012</v>
      </c>
      <c r="H35" s="25">
        <v>2213101</v>
      </c>
      <c r="I35" s="25">
        <v>2310085</v>
      </c>
      <c r="J35" s="26">
        <v>2436152</v>
      </c>
      <c r="K35" s="26">
        <v>2528175</v>
      </c>
      <c r="L35" s="26">
        <v>2646463</v>
      </c>
      <c r="M35" s="25">
        <v>2778105</v>
      </c>
      <c r="N35" s="26">
        <v>2993726</v>
      </c>
      <c r="O35" s="26">
        <v>3091014</v>
      </c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</row>
    <row r="36" spans="1:178" s="41" customFormat="1" ht="27" customHeight="1" x14ac:dyDescent="0.25">
      <c r="A36" s="39" t="s">
        <v>35</v>
      </c>
      <c r="B36" s="40" t="s">
        <v>45</v>
      </c>
      <c r="C36" s="30">
        <f>C33+C34-C35</f>
        <v>52048504.111790925</v>
      </c>
      <c r="D36" s="30">
        <f t="shared" ref="D36:F36" si="28">D33+D34-D35</f>
        <v>54219091.035851568</v>
      </c>
      <c r="E36" s="30">
        <f t="shared" si="28"/>
        <v>55853543.936603427</v>
      </c>
      <c r="F36" s="30">
        <f t="shared" si="28"/>
        <v>57436432.227547258</v>
      </c>
      <c r="G36" s="30">
        <f t="shared" ref="G36:N36" si="29">G33+G34-G35</f>
        <v>60954478.506364182</v>
      </c>
      <c r="H36" s="30">
        <f t="shared" si="29"/>
        <v>65341592.728249311</v>
      </c>
      <c r="I36" s="30">
        <f t="shared" si="29"/>
        <v>69498050.204065561</v>
      </c>
      <c r="J36" s="30">
        <f t="shared" si="29"/>
        <v>73892037.88585341</v>
      </c>
      <c r="K36" s="30">
        <f t="shared" si="29"/>
        <v>76179371.187825114</v>
      </c>
      <c r="L36" s="30">
        <f t="shared" si="29"/>
        <v>70404492.578482777</v>
      </c>
      <c r="M36" s="30">
        <f t="shared" si="29"/>
        <v>78743920.436610401</v>
      </c>
      <c r="N36" s="30">
        <f t="shared" si="29"/>
        <v>83980510.134401396</v>
      </c>
      <c r="O36" s="30">
        <f t="shared" ref="O36" si="30">O33+O34-O35</f>
        <v>90408759.603699952</v>
      </c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2"/>
      <c r="BJ36" s="42"/>
      <c r="BK36" s="42"/>
      <c r="BL36" s="42"/>
      <c r="BM36" s="42"/>
      <c r="BN36" s="42"/>
      <c r="BO36" s="42"/>
      <c r="BP36" s="42"/>
      <c r="BQ36" s="42"/>
      <c r="BR36" s="42"/>
      <c r="BS36" s="42"/>
      <c r="BT36" s="42"/>
      <c r="BU36" s="42"/>
      <c r="BV36" s="42"/>
      <c r="BW36" s="42"/>
      <c r="BX36" s="42"/>
      <c r="BY36" s="42"/>
      <c r="BZ36" s="42"/>
      <c r="CA36" s="42"/>
      <c r="CB36" s="42"/>
      <c r="CC36" s="42"/>
      <c r="CD36" s="42"/>
      <c r="CE36" s="42"/>
      <c r="CF36" s="42"/>
      <c r="CG36" s="42"/>
      <c r="CH36" s="42"/>
      <c r="CI36" s="42"/>
      <c r="CJ36" s="42"/>
      <c r="CK36" s="42"/>
      <c r="CL36" s="42"/>
      <c r="CM36" s="42"/>
      <c r="CN36" s="42"/>
      <c r="CO36" s="42"/>
      <c r="CP36" s="42"/>
      <c r="CQ36" s="42"/>
      <c r="CR36" s="42"/>
      <c r="CS36" s="42"/>
      <c r="CT36" s="42"/>
      <c r="CU36" s="44"/>
      <c r="CV36" s="44"/>
      <c r="CW36" s="44"/>
      <c r="CX36" s="44"/>
      <c r="CY36" s="44"/>
      <c r="CZ36" s="44"/>
      <c r="DA36" s="44"/>
      <c r="DB36" s="44"/>
      <c r="DC36" s="44"/>
      <c r="DD36" s="44"/>
      <c r="DE36" s="44"/>
      <c r="DF36" s="44"/>
      <c r="DG36" s="44"/>
      <c r="DH36" s="44"/>
      <c r="DI36" s="44"/>
      <c r="DJ36" s="44"/>
      <c r="DK36" s="44"/>
      <c r="DL36" s="44"/>
      <c r="DM36" s="44"/>
      <c r="DN36" s="42"/>
      <c r="DO36" s="42"/>
      <c r="DP36" s="42"/>
      <c r="DQ36" s="42"/>
      <c r="DR36" s="42"/>
      <c r="DS36" s="42"/>
      <c r="DT36" s="42"/>
      <c r="DU36" s="42"/>
      <c r="DV36" s="42"/>
      <c r="DW36" s="42"/>
      <c r="DX36" s="42"/>
      <c r="DY36" s="42"/>
      <c r="DZ36" s="42"/>
      <c r="EA36" s="42"/>
      <c r="EB36" s="42"/>
      <c r="EC36" s="42"/>
      <c r="ED36" s="42"/>
      <c r="EE36" s="42"/>
      <c r="EF36" s="42"/>
      <c r="EG36" s="42"/>
      <c r="EH36" s="42"/>
      <c r="EI36" s="42"/>
      <c r="EJ36" s="42"/>
      <c r="EK36" s="42"/>
      <c r="EL36" s="42"/>
      <c r="EM36" s="42"/>
      <c r="EN36" s="42"/>
      <c r="EO36" s="42"/>
      <c r="EP36" s="42"/>
      <c r="EQ36" s="42"/>
      <c r="ER36" s="42"/>
      <c r="ES36" s="42"/>
      <c r="ET36" s="42"/>
      <c r="EU36" s="42"/>
      <c r="EV36" s="42"/>
      <c r="EW36" s="42"/>
      <c r="EX36" s="42"/>
      <c r="EY36" s="42"/>
      <c r="EZ36" s="42"/>
      <c r="FA36" s="42"/>
      <c r="FB36" s="42"/>
      <c r="FC36" s="42"/>
      <c r="FD36" s="42"/>
      <c r="FE36" s="42"/>
      <c r="FF36" s="42"/>
      <c r="FG36" s="42"/>
      <c r="FH36" s="42"/>
      <c r="FI36" s="42"/>
      <c r="FJ36" s="42"/>
      <c r="FK36" s="42"/>
      <c r="FL36" s="42"/>
      <c r="FM36" s="42"/>
      <c r="FN36" s="42"/>
      <c r="FO36" s="42"/>
      <c r="FP36" s="42"/>
      <c r="FQ36" s="42"/>
    </row>
    <row r="37" spans="1:178" s="41" customFormat="1" ht="27" customHeight="1" x14ac:dyDescent="0.25">
      <c r="A37" s="39" t="s">
        <v>36</v>
      </c>
      <c r="B37" s="40" t="s">
        <v>32</v>
      </c>
      <c r="C37" s="30">
        <f>GSVA_cur!C37</f>
        <v>918070</v>
      </c>
      <c r="D37" s="30">
        <f>GSVA_cur!D37</f>
        <v>927260</v>
      </c>
      <c r="E37" s="30">
        <f>GSVA_cur!E37</f>
        <v>936530</v>
      </c>
      <c r="F37" s="30">
        <f>GSVA_cur!F37</f>
        <v>945890</v>
      </c>
      <c r="G37" s="30">
        <f>GSVA_cur!G37</f>
        <v>955350</v>
      </c>
      <c r="H37" s="30">
        <f>GSVA_cur!H37</f>
        <v>964910</v>
      </c>
      <c r="I37" s="30">
        <f>GSVA_cur!I37</f>
        <v>974560</v>
      </c>
      <c r="J37" s="30">
        <f>GSVA_cur!J37</f>
        <v>966530</v>
      </c>
      <c r="K37" s="30">
        <f>GSVA_cur!K37</f>
        <v>972620</v>
      </c>
      <c r="L37" s="30">
        <f>GSVA_cur!L37</f>
        <v>978710</v>
      </c>
      <c r="M37" s="30">
        <f>GSVA_cur!M37</f>
        <v>984040</v>
      </c>
      <c r="N37" s="30">
        <f>GSVA_cur!N37</f>
        <v>988840</v>
      </c>
      <c r="O37" s="30">
        <f>GSVA_cur!O37</f>
        <v>993630</v>
      </c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CU37" s="43"/>
      <c r="CV37" s="43"/>
      <c r="CW37" s="43"/>
      <c r="CX37" s="43"/>
      <c r="CY37" s="43"/>
      <c r="CZ37" s="43"/>
      <c r="DA37" s="43"/>
      <c r="DB37" s="43"/>
      <c r="DC37" s="43"/>
      <c r="DD37" s="43"/>
      <c r="DE37" s="43"/>
      <c r="DF37" s="43"/>
      <c r="DG37" s="43"/>
      <c r="DH37" s="43"/>
      <c r="DI37" s="43"/>
      <c r="DJ37" s="43"/>
      <c r="DK37" s="43"/>
      <c r="DL37" s="43"/>
      <c r="DM37" s="43"/>
    </row>
    <row r="38" spans="1:178" s="41" customFormat="1" ht="27" customHeight="1" x14ac:dyDescent="0.25">
      <c r="A38" s="39" t="s">
        <v>37</v>
      </c>
      <c r="B38" s="40" t="s">
        <v>48</v>
      </c>
      <c r="C38" s="30">
        <f>C36/C37*1000</f>
        <v>56693.393871699242</v>
      </c>
      <c r="D38" s="30">
        <f t="shared" ref="D38:F38" si="31">D36/D37*1000</f>
        <v>58472.371326113025</v>
      </c>
      <c r="E38" s="30">
        <f t="shared" si="31"/>
        <v>59638.819831295768</v>
      </c>
      <c r="F38" s="30">
        <f t="shared" si="31"/>
        <v>60722.105347923396</v>
      </c>
      <c r="G38" s="30">
        <f t="shared" ref="G38:N38" si="32">G36/G37*1000</f>
        <v>63803.295657470233</v>
      </c>
      <c r="H38" s="30">
        <f t="shared" si="32"/>
        <v>67717.810705920041</v>
      </c>
      <c r="I38" s="30">
        <f t="shared" si="32"/>
        <v>71312.23342232962</v>
      </c>
      <c r="J38" s="30">
        <f t="shared" si="32"/>
        <v>76450.847760393779</v>
      </c>
      <c r="K38" s="30">
        <f t="shared" si="32"/>
        <v>78323.87899469999</v>
      </c>
      <c r="L38" s="30">
        <f t="shared" si="32"/>
        <v>71936.010236416085</v>
      </c>
      <c r="M38" s="30">
        <f t="shared" si="32"/>
        <v>80021.05649832364</v>
      </c>
      <c r="N38" s="30">
        <f t="shared" si="32"/>
        <v>84928.310074836569</v>
      </c>
      <c r="O38" s="30">
        <f t="shared" ref="O38" si="33">O36/O37*1000</f>
        <v>90988.355427774877</v>
      </c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N38" s="42"/>
      <c r="BO38" s="42"/>
      <c r="BP38" s="42"/>
      <c r="BQ38" s="42"/>
      <c r="CU38" s="43"/>
      <c r="CV38" s="43"/>
      <c r="CW38" s="43"/>
      <c r="CX38" s="43"/>
      <c r="CY38" s="43"/>
      <c r="CZ38" s="43"/>
      <c r="DA38" s="43"/>
      <c r="DB38" s="43"/>
      <c r="DC38" s="43"/>
      <c r="DD38" s="43"/>
      <c r="DE38" s="43"/>
      <c r="DF38" s="43"/>
      <c r="DG38" s="43"/>
      <c r="DH38" s="43"/>
      <c r="DI38" s="43"/>
      <c r="DJ38" s="43"/>
      <c r="DK38" s="43"/>
      <c r="DL38" s="43"/>
      <c r="DM38" s="43"/>
    </row>
    <row r="39" spans="1:178" x14ac:dyDescent="0.25">
      <c r="A39" s="11" t="s">
        <v>75</v>
      </c>
    </row>
  </sheetData>
  <sheetProtection formatColumns="0" formatRows="0"/>
  <pageMargins left="0.70866141732283505" right="0.70866141732283505" top="0.74803149606299202" bottom="0.74803149606299202" header="0.31496062992126" footer="0.31496062992126"/>
  <pageSetup paperSize="9" scale="10" orientation="landscape" horizontalDpi="4294967295" verticalDpi="4294967295" r:id="rId1"/>
  <colBreaks count="6" manualBreakCount="6">
    <brk id="25" max="1048575" man="1"/>
    <brk id="41" max="1048575" man="1"/>
    <brk id="105" max="95" man="1"/>
    <brk id="141" max="1048575" man="1"/>
    <brk id="165" max="1048575" man="1"/>
    <brk id="173" max="9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FZ39"/>
  <sheetViews>
    <sheetView zoomScale="60" zoomScaleNormal="60" zoomScaleSheetLayoutView="100" workbookViewId="0">
      <pane xSplit="2" ySplit="5" topLeftCell="C6" activePane="bottomRight" state="frozen"/>
      <selection activeCell="P1" sqref="P1:BH1048576"/>
      <selection pane="topRight" activeCell="P1" sqref="P1:BH1048576"/>
      <selection pane="bottomLeft" activeCell="P1" sqref="P1:BH1048576"/>
      <selection pane="bottomRight" activeCell="P1" sqref="P1:BH1048576"/>
    </sheetView>
  </sheetViews>
  <sheetFormatPr defaultColWidth="8.85546875" defaultRowHeight="18" x14ac:dyDescent="0.25"/>
  <cols>
    <col min="1" max="1" width="11" style="11" customWidth="1"/>
    <col min="2" max="2" width="37.28515625" style="11" customWidth="1"/>
    <col min="3" max="9" width="18.5703125" style="11" customWidth="1"/>
    <col min="10" max="15" width="18.5703125" style="12" customWidth="1"/>
    <col min="16" max="17" width="11.42578125" style="2" customWidth="1"/>
    <col min="18" max="45" width="9.140625" style="2" customWidth="1"/>
    <col min="46" max="46" width="12.42578125" style="2" customWidth="1"/>
    <col min="47" max="68" width="9.140625" style="2" customWidth="1"/>
    <col min="69" max="69" width="12.140625" style="2" customWidth="1"/>
    <col min="70" max="73" width="9.140625" style="2" customWidth="1"/>
    <col min="74" max="78" width="9.140625" style="2" hidden="1" customWidth="1"/>
    <col min="79" max="79" width="9.140625" style="2" customWidth="1"/>
    <col min="80" max="84" width="9.140625" style="2" hidden="1" customWidth="1"/>
    <col min="85" max="85" width="9.140625" style="2" customWidth="1"/>
    <col min="86" max="90" width="9.140625" style="2" hidden="1" customWidth="1"/>
    <col min="91" max="91" width="9.140625" style="2" customWidth="1"/>
    <col min="92" max="96" width="9.140625" style="2" hidden="1" customWidth="1"/>
    <col min="97" max="97" width="9.140625" style="2" customWidth="1"/>
    <col min="98" max="102" width="9.140625" style="2" hidden="1" customWidth="1"/>
    <col min="103" max="103" width="9.140625" style="1" customWidth="1"/>
    <col min="104" max="108" width="9.140625" style="1" hidden="1" customWidth="1"/>
    <col min="109" max="109" width="9.140625" style="1" customWidth="1"/>
    <col min="110" max="114" width="9.140625" style="1" hidden="1" customWidth="1"/>
    <col min="115" max="115" width="9.140625" style="1" customWidth="1"/>
    <col min="116" max="120" width="9.140625" style="1" hidden="1" customWidth="1"/>
    <col min="121" max="121" width="9.140625" style="1" customWidth="1"/>
    <col min="122" max="151" width="9.140625" style="2" customWidth="1"/>
    <col min="152" max="152" width="9.140625" style="2" hidden="1" customWidth="1"/>
    <col min="153" max="160" width="9.140625" style="2" customWidth="1"/>
    <col min="161" max="161" width="9.140625" style="2" hidden="1" customWidth="1"/>
    <col min="162" max="166" width="9.140625" style="2" customWidth="1"/>
    <col min="167" max="167" width="9.140625" style="2" hidden="1" customWidth="1"/>
    <col min="168" max="177" width="9.140625" style="2" customWidth="1"/>
    <col min="178" max="181" width="8.85546875" style="2"/>
    <col min="182" max="182" width="12.7109375" style="2" bestFit="1" customWidth="1"/>
    <col min="183" max="16384" width="8.85546875" style="2"/>
  </cols>
  <sheetData>
    <row r="1" spans="1:182" x14ac:dyDescent="0.25">
      <c r="A1" s="11" t="s">
        <v>43</v>
      </c>
      <c r="B1" s="13" t="s">
        <v>56</v>
      </c>
    </row>
    <row r="2" spans="1:182" x14ac:dyDescent="0.25">
      <c r="A2" s="14" t="s">
        <v>40</v>
      </c>
      <c r="I2" s="11" t="str">
        <f>[1]GSVA_cur!$I$3</f>
        <v>As on 01.08.2024</v>
      </c>
    </row>
    <row r="3" spans="1:182" x14ac:dyDescent="0.25">
      <c r="A3" s="14"/>
    </row>
    <row r="4" spans="1:182" x14ac:dyDescent="0.25">
      <c r="A4" s="14"/>
      <c r="E4" s="15"/>
      <c r="F4" s="15" t="s">
        <v>47</v>
      </c>
      <c r="G4" s="15"/>
      <c r="H4" s="15"/>
      <c r="I4" s="15"/>
    </row>
    <row r="5" spans="1:182" x14ac:dyDescent="0.25">
      <c r="A5" s="16" t="s">
        <v>0</v>
      </c>
      <c r="B5" s="17" t="s">
        <v>1</v>
      </c>
      <c r="C5" s="11" t="s">
        <v>21</v>
      </c>
      <c r="D5" s="11" t="s">
        <v>22</v>
      </c>
      <c r="E5" s="11" t="s">
        <v>23</v>
      </c>
      <c r="F5" s="11" t="s">
        <v>46</v>
      </c>
      <c r="G5" s="11" t="s">
        <v>55</v>
      </c>
      <c r="H5" s="11" t="s">
        <v>57</v>
      </c>
      <c r="I5" s="11" t="s">
        <v>58</v>
      </c>
      <c r="J5" s="12" t="s">
        <v>69</v>
      </c>
      <c r="K5" s="12" t="s">
        <v>70</v>
      </c>
      <c r="L5" s="12" t="s">
        <v>71</v>
      </c>
      <c r="M5" s="12" t="s">
        <v>72</v>
      </c>
      <c r="N5" s="12" t="s">
        <v>73</v>
      </c>
      <c r="O5" s="12" t="s">
        <v>74</v>
      </c>
    </row>
    <row r="6" spans="1:182" s="43" customFormat="1" ht="36" x14ac:dyDescent="0.25">
      <c r="A6" s="31" t="s">
        <v>26</v>
      </c>
      <c r="B6" s="32" t="s">
        <v>2</v>
      </c>
      <c r="C6" s="28">
        <f>SUM(C7:C10)</f>
        <v>11166697</v>
      </c>
      <c r="D6" s="28">
        <f t="shared" ref="D6:F6" si="0">SUM(D7:D10)</f>
        <v>13068066</v>
      </c>
      <c r="E6" s="28">
        <f t="shared" si="0"/>
        <v>15852640</v>
      </c>
      <c r="F6" s="28">
        <f t="shared" si="0"/>
        <v>15765347</v>
      </c>
      <c r="G6" s="28">
        <f t="shared" ref="G6:N6" si="1">SUM(G7:G10)</f>
        <v>17564805</v>
      </c>
      <c r="H6" s="28">
        <f t="shared" si="1"/>
        <v>18575217</v>
      </c>
      <c r="I6" s="28">
        <f t="shared" si="1"/>
        <v>20774910</v>
      </c>
      <c r="J6" s="28">
        <f t="shared" si="1"/>
        <v>22387234.264792159</v>
      </c>
      <c r="K6" s="28">
        <f t="shared" si="1"/>
        <v>23472297.799353745</v>
      </c>
      <c r="L6" s="28">
        <f t="shared" si="1"/>
        <v>24793305.343159042</v>
      </c>
      <c r="M6" s="28">
        <f t="shared" si="1"/>
        <v>26171909.995427296</v>
      </c>
      <c r="N6" s="28">
        <f t="shared" si="1"/>
        <v>28136383.352491409</v>
      </c>
      <c r="O6" s="28">
        <f t="shared" ref="O6" si="2">SUM(O7:O10)</f>
        <v>29763996.315226782</v>
      </c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44"/>
      <c r="BJ6" s="44"/>
      <c r="BK6" s="44"/>
      <c r="BL6" s="44"/>
      <c r="BM6" s="44"/>
      <c r="BN6" s="44"/>
      <c r="BO6" s="44"/>
      <c r="BP6" s="44"/>
      <c r="BQ6" s="44"/>
      <c r="BR6" s="44"/>
      <c r="BS6" s="44"/>
      <c r="BT6" s="44"/>
      <c r="BU6" s="44"/>
      <c r="BV6" s="44"/>
      <c r="BW6" s="44"/>
      <c r="BX6" s="44"/>
      <c r="BY6" s="44"/>
      <c r="BZ6" s="44"/>
      <c r="CA6" s="44"/>
      <c r="CB6" s="44"/>
      <c r="CC6" s="44"/>
      <c r="CD6" s="44"/>
      <c r="CE6" s="44"/>
      <c r="CF6" s="44"/>
      <c r="CG6" s="44"/>
      <c r="CH6" s="44"/>
      <c r="CI6" s="44"/>
      <c r="CJ6" s="44"/>
      <c r="CK6" s="44"/>
      <c r="CL6" s="44"/>
      <c r="CM6" s="44"/>
      <c r="CN6" s="44"/>
      <c r="CO6" s="44"/>
      <c r="CP6" s="44"/>
      <c r="CQ6" s="44"/>
      <c r="CR6" s="44"/>
      <c r="CS6" s="44"/>
      <c r="CT6" s="44"/>
      <c r="CU6" s="44"/>
      <c r="CV6" s="44"/>
      <c r="CW6" s="44"/>
      <c r="CX6" s="44"/>
      <c r="CY6" s="44"/>
      <c r="CZ6" s="44"/>
      <c r="DA6" s="44"/>
      <c r="DB6" s="44"/>
      <c r="DC6" s="44"/>
      <c r="DD6" s="44"/>
      <c r="DE6" s="44"/>
      <c r="DF6" s="44"/>
      <c r="DG6" s="44"/>
      <c r="DH6" s="44"/>
      <c r="DI6" s="44"/>
      <c r="DJ6" s="44"/>
      <c r="DK6" s="44"/>
      <c r="DL6" s="44"/>
      <c r="DM6" s="44"/>
      <c r="DN6" s="44"/>
      <c r="DO6" s="44"/>
      <c r="DP6" s="44"/>
      <c r="DQ6" s="44"/>
      <c r="DR6" s="44"/>
      <c r="DS6" s="44"/>
      <c r="DT6" s="44"/>
      <c r="DU6" s="44"/>
      <c r="DV6" s="44"/>
      <c r="DW6" s="44"/>
      <c r="DX6" s="44"/>
      <c r="DY6" s="44"/>
      <c r="DZ6" s="44"/>
      <c r="EA6" s="44"/>
      <c r="EB6" s="44"/>
      <c r="EC6" s="44"/>
      <c r="ED6" s="44"/>
      <c r="EE6" s="44"/>
      <c r="EF6" s="44"/>
      <c r="EG6" s="44"/>
      <c r="EH6" s="44"/>
      <c r="EI6" s="44"/>
      <c r="EJ6" s="44"/>
      <c r="EK6" s="44"/>
      <c r="EL6" s="44"/>
      <c r="EM6" s="44"/>
      <c r="EN6" s="44"/>
      <c r="EO6" s="44"/>
      <c r="EP6" s="44"/>
      <c r="EQ6" s="44"/>
      <c r="ER6" s="44"/>
      <c r="ES6" s="44"/>
      <c r="ET6" s="44"/>
      <c r="EU6" s="44"/>
      <c r="EV6" s="44"/>
      <c r="EW6" s="44"/>
      <c r="EX6" s="44"/>
      <c r="EY6" s="44"/>
      <c r="EZ6" s="44"/>
      <c r="FA6" s="44"/>
      <c r="FB6" s="44"/>
      <c r="FC6" s="44"/>
      <c r="FD6" s="44"/>
      <c r="FE6" s="44"/>
      <c r="FF6" s="44"/>
      <c r="FG6" s="44"/>
      <c r="FH6" s="44"/>
      <c r="FI6" s="44"/>
      <c r="FJ6" s="44"/>
      <c r="FK6" s="44"/>
      <c r="FL6" s="44"/>
      <c r="FM6" s="44"/>
      <c r="FN6" s="44"/>
      <c r="FO6" s="44"/>
      <c r="FP6" s="44"/>
      <c r="FQ6" s="44"/>
      <c r="FR6" s="44"/>
      <c r="FS6" s="44"/>
      <c r="FT6" s="44"/>
      <c r="FU6" s="44"/>
      <c r="FV6" s="44"/>
      <c r="FZ6" s="41"/>
    </row>
    <row r="7" spans="1:182" x14ac:dyDescent="0.25">
      <c r="A7" s="20">
        <v>1.1000000000000001</v>
      </c>
      <c r="B7" s="21" t="s">
        <v>49</v>
      </c>
      <c r="C7" s="25">
        <v>6939766</v>
      </c>
      <c r="D7" s="25">
        <v>8328494</v>
      </c>
      <c r="E7" s="25">
        <v>10204603</v>
      </c>
      <c r="F7" s="25">
        <v>9693211</v>
      </c>
      <c r="G7" s="25">
        <v>11072019</v>
      </c>
      <c r="H7" s="25">
        <v>11467459</v>
      </c>
      <c r="I7" s="25">
        <v>12506711</v>
      </c>
      <c r="J7" s="26">
        <v>13397303.264792161</v>
      </c>
      <c r="K7" s="26">
        <v>13922877.143086044</v>
      </c>
      <c r="L7" s="26">
        <v>14405325.088748461</v>
      </c>
      <c r="M7" s="25">
        <v>15105991.674126035</v>
      </c>
      <c r="N7" s="26">
        <v>15664816.426440533</v>
      </c>
      <c r="O7" s="26">
        <v>16497924.775383204</v>
      </c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1"/>
      <c r="FX7" s="1"/>
      <c r="FY7" s="1"/>
    </row>
    <row r="8" spans="1:182" x14ac:dyDescent="0.25">
      <c r="A8" s="20">
        <v>1.2</v>
      </c>
      <c r="B8" s="21" t="s">
        <v>50</v>
      </c>
      <c r="C8" s="25">
        <v>2201029</v>
      </c>
      <c r="D8" s="25">
        <v>2438790</v>
      </c>
      <c r="E8" s="25">
        <v>2778578</v>
      </c>
      <c r="F8" s="25">
        <v>3039222</v>
      </c>
      <c r="G8" s="25">
        <v>3226755</v>
      </c>
      <c r="H8" s="25">
        <v>3557543</v>
      </c>
      <c r="I8" s="25">
        <v>4144318</v>
      </c>
      <c r="J8" s="26">
        <v>4611518</v>
      </c>
      <c r="K8" s="26">
        <v>5035329.759682022</v>
      </c>
      <c r="L8" s="26">
        <v>5504141.157176422</v>
      </c>
      <c r="M8" s="25">
        <v>5901878.1495191446</v>
      </c>
      <c r="N8" s="26">
        <v>6230011.9260508763</v>
      </c>
      <c r="O8" s="26">
        <v>6640655.7847692017</v>
      </c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1"/>
      <c r="FX8" s="1"/>
      <c r="FY8" s="1"/>
    </row>
    <row r="9" spans="1:182" x14ac:dyDescent="0.25">
      <c r="A9" s="20">
        <v>1.3</v>
      </c>
      <c r="B9" s="21" t="s">
        <v>51</v>
      </c>
      <c r="C9" s="25">
        <v>507546</v>
      </c>
      <c r="D9" s="25">
        <v>550836</v>
      </c>
      <c r="E9" s="25">
        <v>655454</v>
      </c>
      <c r="F9" s="25">
        <v>575195</v>
      </c>
      <c r="G9" s="25">
        <v>600120</v>
      </c>
      <c r="H9" s="25">
        <v>753465</v>
      </c>
      <c r="I9" s="25">
        <v>652646</v>
      </c>
      <c r="J9" s="26">
        <v>732695</v>
      </c>
      <c r="K9" s="26">
        <v>796961.95458170609</v>
      </c>
      <c r="L9" s="26">
        <v>821867.57887387089</v>
      </c>
      <c r="M9" s="25">
        <v>924606.06201442564</v>
      </c>
      <c r="N9" s="26">
        <v>987492</v>
      </c>
      <c r="O9" s="26">
        <v>1066640.5650910137</v>
      </c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1"/>
      <c r="FX9" s="1"/>
      <c r="FY9" s="1"/>
    </row>
    <row r="10" spans="1:182" x14ac:dyDescent="0.25">
      <c r="A10" s="20">
        <v>1.4</v>
      </c>
      <c r="B10" s="21" t="s">
        <v>52</v>
      </c>
      <c r="C10" s="25">
        <v>1518356</v>
      </c>
      <c r="D10" s="25">
        <v>1749946</v>
      </c>
      <c r="E10" s="25">
        <v>2214005</v>
      </c>
      <c r="F10" s="25">
        <v>2457719</v>
      </c>
      <c r="G10" s="25">
        <v>2665911</v>
      </c>
      <c r="H10" s="25">
        <v>2796750</v>
      </c>
      <c r="I10" s="25">
        <v>3471235</v>
      </c>
      <c r="J10" s="26">
        <v>3645718</v>
      </c>
      <c r="K10" s="26">
        <v>3717128.9420039682</v>
      </c>
      <c r="L10" s="26">
        <v>4061971.5183602874</v>
      </c>
      <c r="M10" s="25">
        <v>4239434.1097676894</v>
      </c>
      <c r="N10" s="26">
        <v>5254063</v>
      </c>
      <c r="O10" s="26">
        <v>5558775.1899833651</v>
      </c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1"/>
      <c r="FX10" s="1"/>
      <c r="FY10" s="1"/>
    </row>
    <row r="11" spans="1:182" x14ac:dyDescent="0.25">
      <c r="A11" s="22" t="s">
        <v>59</v>
      </c>
      <c r="B11" s="21" t="s">
        <v>3</v>
      </c>
      <c r="C11" s="25">
        <v>638489</v>
      </c>
      <c r="D11" s="25">
        <v>754191.98</v>
      </c>
      <c r="E11" s="25">
        <v>617093</v>
      </c>
      <c r="F11" s="25">
        <v>664220</v>
      </c>
      <c r="G11" s="25">
        <v>645411</v>
      </c>
      <c r="H11" s="25">
        <v>612213</v>
      </c>
      <c r="I11" s="25">
        <v>687113</v>
      </c>
      <c r="J11" s="26">
        <v>839322</v>
      </c>
      <c r="K11" s="26">
        <v>832197.91580435692</v>
      </c>
      <c r="L11" s="26">
        <v>622329.6206021104</v>
      </c>
      <c r="M11" s="25">
        <v>699847.19396826788</v>
      </c>
      <c r="N11" s="26">
        <v>714169.99190704897</v>
      </c>
      <c r="O11" s="26">
        <v>750218.43435497442</v>
      </c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1"/>
      <c r="FX11" s="1"/>
      <c r="FY11" s="1"/>
    </row>
    <row r="12" spans="1:182" s="41" customFormat="1" ht="18.75" x14ac:dyDescent="0.25">
      <c r="A12" s="34"/>
      <c r="B12" s="35" t="s">
        <v>28</v>
      </c>
      <c r="C12" s="30">
        <f>C6+C11</f>
        <v>11805186</v>
      </c>
      <c r="D12" s="30">
        <f t="shared" ref="D12:F12" si="3">D6+D11</f>
        <v>13822257.98</v>
      </c>
      <c r="E12" s="30">
        <f t="shared" si="3"/>
        <v>16469733</v>
      </c>
      <c r="F12" s="30">
        <f t="shared" si="3"/>
        <v>16429567</v>
      </c>
      <c r="G12" s="30">
        <f t="shared" ref="G12:N12" si="4">G6+G11</f>
        <v>18210216</v>
      </c>
      <c r="H12" s="30">
        <f t="shared" si="4"/>
        <v>19187430</v>
      </c>
      <c r="I12" s="30">
        <f t="shared" si="4"/>
        <v>21462023</v>
      </c>
      <c r="J12" s="30">
        <f t="shared" si="4"/>
        <v>23226556.264792159</v>
      </c>
      <c r="K12" s="30">
        <f t="shared" si="4"/>
        <v>24304495.715158101</v>
      </c>
      <c r="L12" s="30">
        <f t="shared" si="4"/>
        <v>25415634.963761151</v>
      </c>
      <c r="M12" s="30">
        <f t="shared" si="4"/>
        <v>26871757.189395562</v>
      </c>
      <c r="N12" s="30">
        <f t="shared" si="4"/>
        <v>28850553.344398458</v>
      </c>
      <c r="O12" s="30">
        <f t="shared" ref="O12" si="5">O6+O11</f>
        <v>30514214.749581758</v>
      </c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2"/>
      <c r="BJ12" s="42"/>
      <c r="BK12" s="42"/>
      <c r="BL12" s="42"/>
      <c r="BM12" s="42"/>
      <c r="BN12" s="42"/>
      <c r="BO12" s="42"/>
      <c r="BP12" s="42"/>
      <c r="BQ12" s="42"/>
      <c r="BR12" s="42"/>
      <c r="BS12" s="42"/>
      <c r="BT12" s="42"/>
      <c r="BU12" s="42"/>
      <c r="BV12" s="42"/>
      <c r="BW12" s="42"/>
      <c r="BX12" s="42"/>
      <c r="BY12" s="42"/>
      <c r="BZ12" s="42"/>
      <c r="CA12" s="42"/>
      <c r="CB12" s="42"/>
      <c r="CC12" s="42"/>
      <c r="CD12" s="42"/>
      <c r="CE12" s="42"/>
      <c r="CF12" s="42"/>
      <c r="CG12" s="42"/>
      <c r="CH12" s="42"/>
      <c r="CI12" s="42"/>
      <c r="CJ12" s="42"/>
      <c r="CK12" s="42"/>
      <c r="CL12" s="42"/>
      <c r="CM12" s="42"/>
      <c r="CN12" s="42"/>
      <c r="CO12" s="42"/>
      <c r="CP12" s="42"/>
      <c r="CQ12" s="42"/>
      <c r="CR12" s="42"/>
      <c r="CS12" s="42"/>
      <c r="CT12" s="42"/>
      <c r="CU12" s="42"/>
      <c r="CV12" s="42"/>
      <c r="CW12" s="42"/>
      <c r="CX12" s="42"/>
      <c r="CY12" s="44"/>
      <c r="CZ12" s="44"/>
      <c r="DA12" s="44"/>
      <c r="DB12" s="44"/>
      <c r="DC12" s="44"/>
      <c r="DD12" s="44"/>
      <c r="DE12" s="44"/>
      <c r="DF12" s="44"/>
      <c r="DG12" s="44"/>
      <c r="DH12" s="44"/>
      <c r="DI12" s="44"/>
      <c r="DJ12" s="44"/>
      <c r="DK12" s="44"/>
      <c r="DL12" s="44"/>
      <c r="DM12" s="44"/>
      <c r="DN12" s="44"/>
      <c r="DO12" s="44"/>
      <c r="DP12" s="44"/>
      <c r="DQ12" s="44"/>
      <c r="DR12" s="42"/>
      <c r="DS12" s="42"/>
      <c r="DT12" s="42"/>
      <c r="DU12" s="42"/>
      <c r="DV12" s="42"/>
      <c r="DW12" s="42"/>
      <c r="DX12" s="42"/>
      <c r="DY12" s="42"/>
      <c r="DZ12" s="42"/>
      <c r="EA12" s="42"/>
      <c r="EB12" s="42"/>
      <c r="EC12" s="42"/>
      <c r="ED12" s="42"/>
      <c r="EE12" s="42"/>
      <c r="EF12" s="42"/>
      <c r="EG12" s="42"/>
      <c r="EH12" s="42"/>
      <c r="EI12" s="42"/>
      <c r="EJ12" s="42"/>
      <c r="EK12" s="42"/>
      <c r="EL12" s="42"/>
      <c r="EM12" s="42"/>
      <c r="EN12" s="42"/>
      <c r="EO12" s="42"/>
      <c r="EP12" s="42"/>
      <c r="EQ12" s="42"/>
      <c r="ER12" s="42"/>
      <c r="ES12" s="42"/>
      <c r="ET12" s="42"/>
      <c r="EU12" s="42"/>
      <c r="EV12" s="42"/>
      <c r="EW12" s="42"/>
      <c r="EX12" s="42"/>
      <c r="EY12" s="42"/>
      <c r="EZ12" s="42"/>
      <c r="FA12" s="42"/>
      <c r="FB12" s="42"/>
      <c r="FC12" s="42"/>
      <c r="FD12" s="42"/>
      <c r="FE12" s="42"/>
      <c r="FF12" s="42"/>
      <c r="FG12" s="42"/>
      <c r="FH12" s="42"/>
      <c r="FI12" s="42"/>
      <c r="FJ12" s="42"/>
      <c r="FK12" s="42"/>
      <c r="FL12" s="42"/>
      <c r="FM12" s="42"/>
      <c r="FN12" s="42"/>
      <c r="FO12" s="42"/>
      <c r="FP12" s="42"/>
      <c r="FQ12" s="42"/>
      <c r="FR12" s="42"/>
      <c r="FS12" s="42"/>
      <c r="FT12" s="42"/>
      <c r="FU12" s="42"/>
      <c r="FV12" s="42"/>
      <c r="FW12" s="43"/>
      <c r="FX12" s="43"/>
      <c r="FY12" s="43"/>
    </row>
    <row r="13" spans="1:182" s="1" customFormat="1" x14ac:dyDescent="0.25">
      <c r="A13" s="18" t="s">
        <v>60</v>
      </c>
      <c r="B13" s="19" t="s">
        <v>4</v>
      </c>
      <c r="C13" s="26">
        <v>5780268.5369047113</v>
      </c>
      <c r="D13" s="26">
        <v>6215029.7498213239</v>
      </c>
      <c r="E13" s="26">
        <v>6479909.4692758471</v>
      </c>
      <c r="F13" s="26">
        <v>5880321.0067478251</v>
      </c>
      <c r="G13" s="26">
        <v>7339442.6906750575</v>
      </c>
      <c r="H13" s="26">
        <v>8618128.9816071354</v>
      </c>
      <c r="I13" s="26">
        <v>9862092.2475162409</v>
      </c>
      <c r="J13" s="26">
        <v>12300925.088735739</v>
      </c>
      <c r="K13" s="26">
        <v>12007221.844373833</v>
      </c>
      <c r="L13" s="26">
        <v>13188280.103709377</v>
      </c>
      <c r="M13" s="26">
        <v>16367720.821202457</v>
      </c>
      <c r="N13" s="26">
        <v>18438411.843828101</v>
      </c>
      <c r="O13" s="26">
        <v>19406480.086168405</v>
      </c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  <c r="FZ13" s="2"/>
    </row>
    <row r="14" spans="1:182" ht="36" x14ac:dyDescent="0.25">
      <c r="A14" s="22" t="s">
        <v>61</v>
      </c>
      <c r="B14" s="21" t="s">
        <v>5</v>
      </c>
      <c r="C14" s="25">
        <v>773788.42999999993</v>
      </c>
      <c r="D14" s="25">
        <v>814921.56</v>
      </c>
      <c r="E14" s="25">
        <v>960408.06</v>
      </c>
      <c r="F14" s="25">
        <v>956713.56999999983</v>
      </c>
      <c r="G14" s="25">
        <v>1120294.5</v>
      </c>
      <c r="H14" s="25">
        <v>1118855</v>
      </c>
      <c r="I14" s="25">
        <v>1255272</v>
      </c>
      <c r="J14" s="26">
        <v>1249706</v>
      </c>
      <c r="K14" s="26">
        <v>1384970.1482744189</v>
      </c>
      <c r="L14" s="26">
        <v>1213428.6680389103</v>
      </c>
      <c r="M14" s="25">
        <v>1741360.7233419362</v>
      </c>
      <c r="N14" s="26">
        <v>2200710.0314711537</v>
      </c>
      <c r="O14" s="26">
        <v>2222579.5579484468</v>
      </c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3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3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3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1"/>
      <c r="FX14" s="1"/>
      <c r="FY14" s="1"/>
    </row>
    <row r="15" spans="1:182" x14ac:dyDescent="0.25">
      <c r="A15" s="22" t="s">
        <v>62</v>
      </c>
      <c r="B15" s="21" t="s">
        <v>6</v>
      </c>
      <c r="C15" s="25">
        <v>4233191</v>
      </c>
      <c r="D15" s="25">
        <v>4547895</v>
      </c>
      <c r="E15" s="25">
        <v>4958868</v>
      </c>
      <c r="F15" s="25">
        <v>5052740</v>
      </c>
      <c r="G15" s="25">
        <v>5057582</v>
      </c>
      <c r="H15" s="25">
        <v>5421147</v>
      </c>
      <c r="I15" s="25">
        <v>5997180</v>
      </c>
      <c r="J15" s="26">
        <v>6718717</v>
      </c>
      <c r="K15" s="26">
        <v>6775638.8392417124</v>
      </c>
      <c r="L15" s="26">
        <v>6075383.8270546645</v>
      </c>
      <c r="M15" s="25">
        <v>7454344.7476630574</v>
      </c>
      <c r="N15" s="26">
        <v>9620284.5630139541</v>
      </c>
      <c r="O15" s="26">
        <v>10182692.64538247</v>
      </c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3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3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3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1"/>
      <c r="FX15" s="1"/>
      <c r="FY15" s="1"/>
    </row>
    <row r="16" spans="1:182" s="41" customFormat="1" ht="18.75" x14ac:dyDescent="0.25">
      <c r="A16" s="34"/>
      <c r="B16" s="35" t="s">
        <v>29</v>
      </c>
      <c r="C16" s="30">
        <f>+C13+C14+C15</f>
        <v>10787247.966904711</v>
      </c>
      <c r="D16" s="30">
        <f t="shared" ref="D16:F16" si="6">+D13+D14+D15</f>
        <v>11577846.309821324</v>
      </c>
      <c r="E16" s="30">
        <f t="shared" si="6"/>
        <v>12399185.529275848</v>
      </c>
      <c r="F16" s="30">
        <f t="shared" si="6"/>
        <v>11889774.576747825</v>
      </c>
      <c r="G16" s="30">
        <f t="shared" ref="G16:K16" si="7">+G13+G14+G15</f>
        <v>13517319.190675057</v>
      </c>
      <c r="H16" s="30">
        <f t="shared" si="7"/>
        <v>15158130.981607135</v>
      </c>
      <c r="I16" s="30">
        <f t="shared" si="7"/>
        <v>17114544.247516241</v>
      </c>
      <c r="J16" s="30">
        <f t="shared" si="7"/>
        <v>20269348.088735737</v>
      </c>
      <c r="K16" s="30">
        <f t="shared" si="7"/>
        <v>20167830.831889965</v>
      </c>
      <c r="L16" s="30">
        <f t="shared" ref="L16:N16" si="8">+L13+L14+L15</f>
        <v>20477092.598802954</v>
      </c>
      <c r="M16" s="30">
        <f t="shared" si="8"/>
        <v>25563426.29220745</v>
      </c>
      <c r="N16" s="30">
        <f t="shared" si="8"/>
        <v>30259406.438313209</v>
      </c>
      <c r="O16" s="30">
        <f t="shared" ref="O16" si="9">+O13+O14+O15</f>
        <v>31811752.28949932</v>
      </c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2"/>
      <c r="BJ16" s="42"/>
      <c r="BK16" s="42"/>
      <c r="BL16" s="42"/>
      <c r="BM16" s="42"/>
      <c r="BN16" s="42"/>
      <c r="BO16" s="42"/>
      <c r="BP16" s="42"/>
      <c r="BQ16" s="42"/>
      <c r="BR16" s="42"/>
      <c r="BS16" s="42"/>
      <c r="BT16" s="42"/>
      <c r="BU16" s="42"/>
      <c r="BV16" s="42"/>
      <c r="BW16" s="42"/>
      <c r="BX16" s="42"/>
      <c r="BY16" s="42"/>
      <c r="BZ16" s="42"/>
      <c r="CA16" s="42"/>
      <c r="CB16" s="42"/>
      <c r="CC16" s="42"/>
      <c r="CD16" s="42"/>
      <c r="CE16" s="42"/>
      <c r="CF16" s="42"/>
      <c r="CG16" s="42"/>
      <c r="CH16" s="42"/>
      <c r="CI16" s="42"/>
      <c r="CJ16" s="42"/>
      <c r="CK16" s="42"/>
      <c r="CL16" s="42"/>
      <c r="CM16" s="44"/>
      <c r="CN16" s="42"/>
      <c r="CO16" s="42"/>
      <c r="CP16" s="42"/>
      <c r="CQ16" s="42"/>
      <c r="CR16" s="42"/>
      <c r="CS16" s="42"/>
      <c r="CT16" s="42"/>
      <c r="CU16" s="42"/>
      <c r="CV16" s="42"/>
      <c r="CW16" s="42"/>
      <c r="CX16" s="42"/>
      <c r="CY16" s="44"/>
      <c r="CZ16" s="44"/>
      <c r="DA16" s="44"/>
      <c r="DB16" s="44"/>
      <c r="DC16" s="44"/>
      <c r="DD16" s="44"/>
      <c r="DE16" s="44"/>
      <c r="DF16" s="44"/>
      <c r="DG16" s="44"/>
      <c r="DH16" s="44"/>
      <c r="DI16" s="44"/>
      <c r="DJ16" s="44"/>
      <c r="DK16" s="44"/>
      <c r="DL16" s="44"/>
      <c r="DM16" s="44"/>
      <c r="DN16" s="44"/>
      <c r="DO16" s="44"/>
      <c r="DP16" s="44"/>
      <c r="DQ16" s="44"/>
      <c r="DR16" s="42"/>
      <c r="DS16" s="42"/>
      <c r="DT16" s="42"/>
      <c r="DU16" s="42"/>
      <c r="DV16" s="42"/>
      <c r="DW16" s="42"/>
      <c r="DX16" s="42"/>
      <c r="DY16" s="42"/>
      <c r="DZ16" s="42"/>
      <c r="EA16" s="42"/>
      <c r="EB16" s="42"/>
      <c r="EC16" s="42"/>
      <c r="ED16" s="42"/>
      <c r="EE16" s="42"/>
      <c r="EF16" s="42"/>
      <c r="EG16" s="42"/>
      <c r="EH16" s="42"/>
      <c r="EI16" s="44"/>
      <c r="EJ16" s="42"/>
      <c r="EK16" s="42"/>
      <c r="EL16" s="42"/>
      <c r="EM16" s="42"/>
      <c r="EN16" s="42"/>
      <c r="EO16" s="42"/>
      <c r="EP16" s="42"/>
      <c r="EQ16" s="42"/>
      <c r="ER16" s="42"/>
      <c r="ES16" s="42"/>
      <c r="ET16" s="42"/>
      <c r="EU16" s="42"/>
      <c r="EV16" s="42"/>
      <c r="EW16" s="42"/>
      <c r="EX16" s="42"/>
      <c r="EY16" s="42"/>
      <c r="EZ16" s="42"/>
      <c r="FA16" s="42"/>
      <c r="FB16" s="42"/>
      <c r="FC16" s="42"/>
      <c r="FD16" s="42"/>
      <c r="FE16" s="42"/>
      <c r="FF16" s="42"/>
      <c r="FG16" s="44"/>
      <c r="FH16" s="42"/>
      <c r="FI16" s="42"/>
      <c r="FJ16" s="42"/>
      <c r="FK16" s="42"/>
      <c r="FL16" s="42"/>
      <c r="FM16" s="42"/>
      <c r="FN16" s="42"/>
      <c r="FO16" s="42"/>
      <c r="FP16" s="42"/>
      <c r="FQ16" s="42"/>
      <c r="FR16" s="42"/>
      <c r="FS16" s="42"/>
      <c r="FT16" s="42"/>
      <c r="FU16" s="42"/>
      <c r="FV16" s="42"/>
      <c r="FW16" s="43"/>
      <c r="FX16" s="43"/>
      <c r="FY16" s="43"/>
    </row>
    <row r="17" spans="1:182" s="43" customFormat="1" ht="36" x14ac:dyDescent="0.25">
      <c r="A17" s="31" t="s">
        <v>63</v>
      </c>
      <c r="B17" s="32" t="s">
        <v>7</v>
      </c>
      <c r="C17" s="28">
        <f>C18+C19</f>
        <v>6547766</v>
      </c>
      <c r="D17" s="28">
        <f t="shared" ref="D17:F17" si="10">D18+D19</f>
        <v>7763023</v>
      </c>
      <c r="E17" s="28">
        <f t="shared" si="10"/>
        <v>9348691</v>
      </c>
      <c r="F17" s="28">
        <f t="shared" si="10"/>
        <v>10277530</v>
      </c>
      <c r="G17" s="28">
        <f t="shared" ref="G17:K17" si="11">G18+G19</f>
        <v>11269950</v>
      </c>
      <c r="H17" s="28">
        <f t="shared" si="11"/>
        <v>12310059</v>
      </c>
      <c r="I17" s="28">
        <f t="shared" si="11"/>
        <v>14200358</v>
      </c>
      <c r="J17" s="28">
        <f t="shared" si="11"/>
        <v>16398074</v>
      </c>
      <c r="K17" s="28">
        <f t="shared" si="11"/>
        <v>17853988.594964188</v>
      </c>
      <c r="L17" s="28">
        <f t="shared" ref="L17:N17" si="12">L18+L19</f>
        <v>14011215.974569358</v>
      </c>
      <c r="M17" s="28">
        <f t="shared" si="12"/>
        <v>17223116.898484372</v>
      </c>
      <c r="N17" s="28">
        <f t="shared" si="12"/>
        <v>22284914.910370171</v>
      </c>
      <c r="O17" s="28">
        <f t="shared" ref="O17" si="13">O18+O19</f>
        <v>26552248.064271145</v>
      </c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44"/>
      <c r="BJ17" s="44"/>
      <c r="BK17" s="44"/>
      <c r="BL17" s="44"/>
      <c r="BM17" s="44"/>
      <c r="BN17" s="44"/>
      <c r="BO17" s="44"/>
      <c r="BP17" s="44"/>
      <c r="BQ17" s="44"/>
      <c r="BR17" s="44"/>
      <c r="BS17" s="44"/>
      <c r="BT17" s="44"/>
      <c r="BU17" s="44"/>
      <c r="BV17" s="44"/>
      <c r="BW17" s="44"/>
      <c r="BX17" s="44"/>
      <c r="BY17" s="44"/>
      <c r="BZ17" s="44"/>
      <c r="CA17" s="44"/>
      <c r="CB17" s="44"/>
      <c r="CC17" s="44"/>
      <c r="CD17" s="44"/>
      <c r="CE17" s="44"/>
      <c r="CF17" s="44"/>
      <c r="CG17" s="44"/>
      <c r="CH17" s="44"/>
      <c r="CI17" s="44"/>
      <c r="CJ17" s="44"/>
      <c r="CK17" s="44"/>
      <c r="CL17" s="44"/>
      <c r="CM17" s="44"/>
      <c r="CN17" s="44"/>
      <c r="CO17" s="44"/>
      <c r="CP17" s="44"/>
      <c r="CQ17" s="44"/>
      <c r="CR17" s="44"/>
      <c r="CS17" s="44"/>
      <c r="CT17" s="44"/>
      <c r="CU17" s="44"/>
      <c r="CV17" s="44"/>
      <c r="CW17" s="44"/>
      <c r="CX17" s="44"/>
      <c r="CY17" s="44"/>
      <c r="CZ17" s="44"/>
      <c r="DA17" s="44"/>
      <c r="DB17" s="44"/>
      <c r="DC17" s="44"/>
      <c r="DD17" s="44"/>
      <c r="DE17" s="44"/>
      <c r="DF17" s="44"/>
      <c r="DG17" s="44"/>
      <c r="DH17" s="44"/>
      <c r="DI17" s="44"/>
      <c r="DJ17" s="44"/>
      <c r="DK17" s="44"/>
      <c r="DL17" s="44"/>
      <c r="DM17" s="44"/>
      <c r="DN17" s="44"/>
      <c r="DO17" s="44"/>
      <c r="DP17" s="44"/>
      <c r="DQ17" s="44"/>
      <c r="DR17" s="44"/>
      <c r="DS17" s="44"/>
      <c r="DT17" s="44"/>
      <c r="DU17" s="44"/>
      <c r="DV17" s="44"/>
      <c r="DW17" s="44"/>
      <c r="DX17" s="44"/>
      <c r="DY17" s="44"/>
      <c r="DZ17" s="44"/>
      <c r="EA17" s="44"/>
      <c r="EB17" s="44"/>
      <c r="EC17" s="44"/>
      <c r="ED17" s="44"/>
      <c r="EE17" s="44"/>
      <c r="EF17" s="44"/>
      <c r="EG17" s="44"/>
      <c r="EH17" s="44"/>
      <c r="EI17" s="44"/>
      <c r="EJ17" s="44"/>
      <c r="EK17" s="44"/>
      <c r="EL17" s="44"/>
      <c r="EM17" s="44"/>
      <c r="EN17" s="44"/>
      <c r="EO17" s="44"/>
      <c r="EP17" s="44"/>
      <c r="EQ17" s="44"/>
      <c r="ER17" s="44"/>
      <c r="ES17" s="44"/>
      <c r="ET17" s="44"/>
      <c r="EU17" s="44"/>
      <c r="EV17" s="44"/>
      <c r="EW17" s="44"/>
      <c r="EX17" s="44"/>
      <c r="EY17" s="44"/>
      <c r="EZ17" s="44"/>
      <c r="FA17" s="44"/>
      <c r="FB17" s="44"/>
      <c r="FC17" s="44"/>
      <c r="FD17" s="44"/>
      <c r="FE17" s="44"/>
      <c r="FF17" s="44"/>
      <c r="FG17" s="44"/>
      <c r="FH17" s="44"/>
      <c r="FI17" s="44"/>
      <c r="FJ17" s="44"/>
      <c r="FK17" s="44"/>
      <c r="FL17" s="44"/>
      <c r="FM17" s="44"/>
      <c r="FN17" s="44"/>
      <c r="FO17" s="44"/>
      <c r="FP17" s="44"/>
      <c r="FQ17" s="44"/>
      <c r="FR17" s="44"/>
      <c r="FS17" s="44"/>
      <c r="FT17" s="44"/>
      <c r="FU17" s="44"/>
      <c r="FV17" s="44"/>
      <c r="FZ17" s="41"/>
    </row>
    <row r="18" spans="1:182" x14ac:dyDescent="0.25">
      <c r="A18" s="20">
        <v>6.1</v>
      </c>
      <c r="B18" s="21" t="s">
        <v>8</v>
      </c>
      <c r="C18" s="25">
        <v>6171476</v>
      </c>
      <c r="D18" s="25">
        <v>7354808</v>
      </c>
      <c r="E18" s="25">
        <v>8910747</v>
      </c>
      <c r="F18" s="25">
        <v>9786657</v>
      </c>
      <c r="G18" s="25">
        <v>10704385</v>
      </c>
      <c r="H18" s="25">
        <v>11688430</v>
      </c>
      <c r="I18" s="25">
        <v>13514815</v>
      </c>
      <c r="J18" s="26">
        <v>15597640</v>
      </c>
      <c r="K18" s="26">
        <v>17014739.123481985</v>
      </c>
      <c r="L18" s="26">
        <v>13652169.479715142</v>
      </c>
      <c r="M18" s="25">
        <v>16655719.217081312</v>
      </c>
      <c r="N18" s="26">
        <v>20206011.075000003</v>
      </c>
      <c r="O18" s="26">
        <v>24203799.000149999</v>
      </c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1"/>
      <c r="FX18" s="1"/>
      <c r="FY18" s="1"/>
    </row>
    <row r="19" spans="1:182" x14ac:dyDescent="0.25">
      <c r="A19" s="20">
        <v>6.2</v>
      </c>
      <c r="B19" s="21" t="s">
        <v>9</v>
      </c>
      <c r="C19" s="25">
        <v>376290</v>
      </c>
      <c r="D19" s="25">
        <v>408215</v>
      </c>
      <c r="E19" s="25">
        <v>437944</v>
      </c>
      <c r="F19" s="25">
        <v>490873</v>
      </c>
      <c r="G19" s="25">
        <v>565565</v>
      </c>
      <c r="H19" s="25">
        <v>621629</v>
      </c>
      <c r="I19" s="25">
        <v>685543</v>
      </c>
      <c r="J19" s="26">
        <v>800434</v>
      </c>
      <c r="K19" s="26">
        <v>839249.47148220369</v>
      </c>
      <c r="L19" s="26">
        <v>359046.49485421577</v>
      </c>
      <c r="M19" s="25">
        <v>567397.68140305963</v>
      </c>
      <c r="N19" s="26">
        <v>2078903.835370169</v>
      </c>
      <c r="O19" s="26">
        <v>2348449.0641211462</v>
      </c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1"/>
      <c r="FX19" s="1"/>
      <c r="FY19" s="1"/>
    </row>
    <row r="20" spans="1:182" s="43" customFormat="1" ht="54" x14ac:dyDescent="0.25">
      <c r="A20" s="31" t="s">
        <v>64</v>
      </c>
      <c r="B20" s="37" t="s">
        <v>10</v>
      </c>
      <c r="C20" s="28">
        <f>SUM(C21:C27)</f>
        <v>2873704.3848862159</v>
      </c>
      <c r="D20" s="28">
        <f t="shared" ref="D20:F20" si="14">SUM(D21:D27)</f>
        <v>3027048.9945239448</v>
      </c>
      <c r="E20" s="28">
        <f t="shared" si="14"/>
        <v>3283513.6886760001</v>
      </c>
      <c r="F20" s="28">
        <f t="shared" si="14"/>
        <v>3689455</v>
      </c>
      <c r="G20" s="28">
        <f t="shared" ref="G20:N20" si="15">SUM(G21:G27)</f>
        <v>4215976</v>
      </c>
      <c r="H20" s="28">
        <f t="shared" si="15"/>
        <v>4195383</v>
      </c>
      <c r="I20" s="28">
        <f t="shared" si="15"/>
        <v>4259273.6914999997</v>
      </c>
      <c r="J20" s="28">
        <f t="shared" si="15"/>
        <v>4466187.2459999993</v>
      </c>
      <c r="K20" s="28">
        <f t="shared" si="15"/>
        <v>5375497.8321567299</v>
      </c>
      <c r="L20" s="28">
        <f t="shared" si="15"/>
        <v>4928836.5671011526</v>
      </c>
      <c r="M20" s="28">
        <f t="shared" si="15"/>
        <v>6822465.0736368075</v>
      </c>
      <c r="N20" s="28">
        <f t="shared" si="15"/>
        <v>8332935.1632734276</v>
      </c>
      <c r="O20" s="28">
        <f t="shared" ref="O20" si="16">SUM(O21:O27)</f>
        <v>9253391.7440866511</v>
      </c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44"/>
      <c r="BJ20" s="44"/>
      <c r="BK20" s="44"/>
      <c r="BL20" s="44"/>
      <c r="BM20" s="44"/>
      <c r="BN20" s="44"/>
      <c r="BO20" s="44"/>
      <c r="BP20" s="44"/>
      <c r="BQ20" s="44"/>
      <c r="BR20" s="44"/>
      <c r="BS20" s="44"/>
      <c r="BT20" s="44"/>
      <c r="BU20" s="44"/>
      <c r="BV20" s="44"/>
      <c r="BW20" s="44"/>
      <c r="BX20" s="44"/>
      <c r="BY20" s="44"/>
      <c r="BZ20" s="44"/>
      <c r="CA20" s="44"/>
      <c r="CB20" s="44"/>
      <c r="CC20" s="44"/>
      <c r="CD20" s="44"/>
      <c r="CE20" s="44"/>
      <c r="CF20" s="44"/>
      <c r="CG20" s="44"/>
      <c r="CH20" s="44"/>
      <c r="CI20" s="44"/>
      <c r="CJ20" s="44"/>
      <c r="CK20" s="44"/>
      <c r="CL20" s="44"/>
      <c r="CM20" s="44"/>
      <c r="CN20" s="44"/>
      <c r="CO20" s="44"/>
      <c r="CP20" s="44"/>
      <c r="CQ20" s="44"/>
      <c r="CR20" s="44"/>
      <c r="CS20" s="44"/>
      <c r="CT20" s="44"/>
      <c r="CU20" s="44"/>
      <c r="CV20" s="44"/>
      <c r="CW20" s="44"/>
      <c r="CX20" s="44"/>
      <c r="CY20" s="44"/>
      <c r="CZ20" s="44"/>
      <c r="DA20" s="44"/>
      <c r="DB20" s="44"/>
      <c r="DC20" s="44"/>
      <c r="DD20" s="44"/>
      <c r="DE20" s="44"/>
      <c r="DF20" s="44"/>
      <c r="DG20" s="44"/>
      <c r="DH20" s="44"/>
      <c r="DI20" s="44"/>
      <c r="DJ20" s="44"/>
      <c r="DK20" s="44"/>
      <c r="DL20" s="44"/>
      <c r="DM20" s="44"/>
      <c r="DN20" s="44"/>
      <c r="DO20" s="44"/>
      <c r="DP20" s="44"/>
      <c r="DQ20" s="44"/>
      <c r="DR20" s="44"/>
      <c r="DS20" s="44"/>
      <c r="DT20" s="44"/>
      <c r="DU20" s="44"/>
      <c r="DV20" s="44"/>
      <c r="DW20" s="44"/>
      <c r="DX20" s="44"/>
      <c r="DY20" s="44"/>
      <c r="DZ20" s="44"/>
      <c r="EA20" s="44"/>
      <c r="EB20" s="44"/>
      <c r="EC20" s="44"/>
      <c r="ED20" s="44"/>
      <c r="EE20" s="44"/>
      <c r="EF20" s="44"/>
      <c r="EG20" s="44"/>
      <c r="EH20" s="44"/>
      <c r="EI20" s="44"/>
      <c r="EJ20" s="44"/>
      <c r="EK20" s="44"/>
      <c r="EL20" s="44"/>
      <c r="EM20" s="44"/>
      <c r="EN20" s="44"/>
      <c r="EO20" s="44"/>
      <c r="EP20" s="44"/>
      <c r="EQ20" s="44"/>
      <c r="ER20" s="44"/>
      <c r="ES20" s="44"/>
      <c r="ET20" s="44"/>
      <c r="EU20" s="44"/>
      <c r="EV20" s="44"/>
      <c r="EW20" s="44"/>
      <c r="EX20" s="44"/>
      <c r="EY20" s="44"/>
      <c r="EZ20" s="44"/>
      <c r="FA20" s="44"/>
      <c r="FB20" s="44"/>
      <c r="FC20" s="44"/>
      <c r="FD20" s="44"/>
      <c r="FE20" s="44"/>
      <c r="FF20" s="44"/>
      <c r="FG20" s="44"/>
      <c r="FH20" s="44"/>
      <c r="FI20" s="44"/>
      <c r="FJ20" s="44"/>
      <c r="FK20" s="44"/>
      <c r="FL20" s="44"/>
      <c r="FM20" s="44"/>
      <c r="FN20" s="44"/>
      <c r="FO20" s="44"/>
      <c r="FP20" s="44"/>
      <c r="FQ20" s="44"/>
      <c r="FR20" s="44"/>
      <c r="FS20" s="44"/>
      <c r="FT20" s="44"/>
      <c r="FU20" s="44"/>
      <c r="FV20" s="44"/>
      <c r="FZ20" s="41"/>
    </row>
    <row r="21" spans="1:182" x14ac:dyDescent="0.25">
      <c r="A21" s="20">
        <v>7.1</v>
      </c>
      <c r="B21" s="21" t="s">
        <v>11</v>
      </c>
      <c r="C21" s="25">
        <v>612049</v>
      </c>
      <c r="D21" s="25">
        <v>724335</v>
      </c>
      <c r="E21" s="25">
        <v>699441</v>
      </c>
      <c r="F21" s="25">
        <v>824471</v>
      </c>
      <c r="G21" s="25">
        <v>885459</v>
      </c>
      <c r="H21" s="25">
        <v>867097</v>
      </c>
      <c r="I21" s="25">
        <v>890383</v>
      </c>
      <c r="J21" s="26">
        <v>898476</v>
      </c>
      <c r="K21" s="26">
        <v>1278062.4268393533</v>
      </c>
      <c r="L21" s="26">
        <v>1280844.0443355464</v>
      </c>
      <c r="M21" s="25">
        <v>1366704.1083290933</v>
      </c>
      <c r="N21" s="26">
        <v>2487230</v>
      </c>
      <c r="O21" s="26">
        <v>2992951</v>
      </c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1"/>
      <c r="FX21" s="1"/>
      <c r="FY21" s="1"/>
    </row>
    <row r="22" spans="1:182" x14ac:dyDescent="0.25">
      <c r="A22" s="20">
        <v>7.2</v>
      </c>
      <c r="B22" s="21" t="s">
        <v>12</v>
      </c>
      <c r="C22" s="25">
        <v>1088749</v>
      </c>
      <c r="D22" s="25">
        <v>1069077</v>
      </c>
      <c r="E22" s="25">
        <v>1190341</v>
      </c>
      <c r="F22" s="25">
        <v>1267211</v>
      </c>
      <c r="G22" s="25">
        <v>1420371</v>
      </c>
      <c r="H22" s="25">
        <v>1382174</v>
      </c>
      <c r="I22" s="25">
        <v>1508468.943</v>
      </c>
      <c r="J22" s="26">
        <v>1688866.7059999998</v>
      </c>
      <c r="K22" s="26">
        <v>1992088.683183566</v>
      </c>
      <c r="L22" s="26">
        <v>1536628.5543348826</v>
      </c>
      <c r="M22" s="25">
        <v>2835113.0066001862</v>
      </c>
      <c r="N22" s="26">
        <v>3053883.4265000001</v>
      </c>
      <c r="O22" s="26">
        <v>3294666.8621</v>
      </c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1"/>
      <c r="FX22" s="1"/>
      <c r="FY22" s="1"/>
    </row>
    <row r="23" spans="1:182" x14ac:dyDescent="0.25">
      <c r="A23" s="20">
        <v>7.3</v>
      </c>
      <c r="B23" s="21" t="s">
        <v>13</v>
      </c>
      <c r="C23" s="25">
        <v>41377.947937573219</v>
      </c>
      <c r="D23" s="25">
        <v>32457.206841564526</v>
      </c>
      <c r="E23" s="25">
        <v>18273</v>
      </c>
      <c r="F23" s="25">
        <v>24110</v>
      </c>
      <c r="G23" s="25">
        <v>23024</v>
      </c>
      <c r="H23" s="25">
        <v>35416</v>
      </c>
      <c r="I23" s="25">
        <v>38785.627</v>
      </c>
      <c r="J23" s="26">
        <v>58590.948499999999</v>
      </c>
      <c r="K23" s="26">
        <v>57687.494344150007</v>
      </c>
      <c r="L23" s="26">
        <v>62789.964945570449</v>
      </c>
      <c r="M23" s="25">
        <v>83294.387180124846</v>
      </c>
      <c r="N23" s="26">
        <v>95139.884999999995</v>
      </c>
      <c r="O23" s="26">
        <v>103825.2221</v>
      </c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1"/>
      <c r="FX23" s="1"/>
      <c r="FY23" s="1"/>
    </row>
    <row r="24" spans="1:182" x14ac:dyDescent="0.25">
      <c r="A24" s="20">
        <v>7.4</v>
      </c>
      <c r="B24" s="21" t="s">
        <v>14</v>
      </c>
      <c r="C24" s="25">
        <v>25780</v>
      </c>
      <c r="D24" s="25">
        <v>46513</v>
      </c>
      <c r="E24" s="25">
        <v>41868</v>
      </c>
      <c r="F24" s="25">
        <v>47936</v>
      </c>
      <c r="G24" s="25">
        <v>103785</v>
      </c>
      <c r="H24" s="25">
        <v>122661</v>
      </c>
      <c r="I24" s="25">
        <v>136230.53200000001</v>
      </c>
      <c r="J24" s="26">
        <v>64714.760999999999</v>
      </c>
      <c r="K24" s="26">
        <v>102211.11131462376</v>
      </c>
      <c r="L24" s="26">
        <v>11372.919750979068</v>
      </c>
      <c r="M24" s="25">
        <v>11856.518895743735</v>
      </c>
      <c r="N24" s="26">
        <v>15711.138459660564</v>
      </c>
      <c r="O24" s="26">
        <v>18188.957143480424</v>
      </c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1"/>
      <c r="FX24" s="1"/>
      <c r="FY24" s="1"/>
    </row>
    <row r="25" spans="1:182" ht="36" x14ac:dyDescent="0.25">
      <c r="A25" s="20">
        <v>7.5</v>
      </c>
      <c r="B25" s="21" t="s">
        <v>15</v>
      </c>
      <c r="C25" s="25">
        <v>286242</v>
      </c>
      <c r="D25" s="25">
        <v>254108</v>
      </c>
      <c r="E25" s="25">
        <v>338624</v>
      </c>
      <c r="F25" s="25">
        <v>314813</v>
      </c>
      <c r="G25" s="25">
        <v>384549</v>
      </c>
      <c r="H25" s="25">
        <v>379522</v>
      </c>
      <c r="I25" s="25">
        <v>394741.5895</v>
      </c>
      <c r="J25" s="26">
        <v>356352.83049999998</v>
      </c>
      <c r="K25" s="26">
        <v>372309.96188034181</v>
      </c>
      <c r="L25" s="26">
        <v>284074.03886944917</v>
      </c>
      <c r="M25" s="25">
        <v>382870.52947885409</v>
      </c>
      <c r="N25" s="26">
        <v>415332.00305608235</v>
      </c>
      <c r="O25" s="26">
        <v>449166.0086446167</v>
      </c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1"/>
      <c r="FX25" s="1"/>
      <c r="FY25" s="1"/>
    </row>
    <row r="26" spans="1:182" x14ac:dyDescent="0.25">
      <c r="A26" s="20">
        <v>7.6</v>
      </c>
      <c r="B26" s="21" t="s">
        <v>16</v>
      </c>
      <c r="C26" s="25">
        <v>37172</v>
      </c>
      <c r="D26" s="25">
        <v>41716</v>
      </c>
      <c r="E26" s="25">
        <v>45589</v>
      </c>
      <c r="F26" s="25">
        <v>49065</v>
      </c>
      <c r="G26" s="25">
        <v>53766</v>
      </c>
      <c r="H26" s="25">
        <v>57156</v>
      </c>
      <c r="I26" s="25">
        <v>62954</v>
      </c>
      <c r="J26" s="26">
        <v>196030</v>
      </c>
      <c r="K26" s="26">
        <v>201906.61305672626</v>
      </c>
      <c r="L26" s="26">
        <v>207026.9590876867</v>
      </c>
      <c r="M26" s="25">
        <v>217395.85812210917</v>
      </c>
      <c r="N26" s="26">
        <v>230277.01551499779</v>
      </c>
      <c r="O26" s="26">
        <v>254003.32826302468</v>
      </c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1"/>
      <c r="FX26" s="1"/>
      <c r="FY26" s="1"/>
    </row>
    <row r="27" spans="1:182" ht="36" x14ac:dyDescent="0.25">
      <c r="A27" s="20">
        <v>7.7</v>
      </c>
      <c r="B27" s="21" t="s">
        <v>17</v>
      </c>
      <c r="C27" s="25">
        <v>782334.43694864272</v>
      </c>
      <c r="D27" s="25">
        <v>858842.78768238018</v>
      </c>
      <c r="E27" s="25">
        <v>949377.68867600011</v>
      </c>
      <c r="F27" s="25">
        <v>1161849</v>
      </c>
      <c r="G27" s="25">
        <v>1345022</v>
      </c>
      <c r="H27" s="25">
        <v>1351357</v>
      </c>
      <c r="I27" s="25">
        <v>1227710</v>
      </c>
      <c r="J27" s="26">
        <v>1203156</v>
      </c>
      <c r="K27" s="26">
        <v>1371231.5415379689</v>
      </c>
      <c r="L27" s="26">
        <v>1546100.0857770378</v>
      </c>
      <c r="M27" s="25">
        <v>1925230.665030696</v>
      </c>
      <c r="N27" s="26">
        <v>2035361.6947426884</v>
      </c>
      <c r="O27" s="26">
        <v>2140590.3658355293</v>
      </c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1"/>
      <c r="FX27" s="1"/>
      <c r="FY27" s="1"/>
    </row>
    <row r="28" spans="1:182" x14ac:dyDescent="0.25">
      <c r="A28" s="22" t="s">
        <v>65</v>
      </c>
      <c r="B28" s="21" t="s">
        <v>18</v>
      </c>
      <c r="C28" s="25">
        <v>3144514</v>
      </c>
      <c r="D28" s="25">
        <v>3467833</v>
      </c>
      <c r="E28" s="25">
        <v>3361856</v>
      </c>
      <c r="F28" s="25">
        <v>3646186</v>
      </c>
      <c r="G28" s="25">
        <v>3974494</v>
      </c>
      <c r="H28" s="25">
        <v>4123217</v>
      </c>
      <c r="I28" s="25">
        <v>4618983</v>
      </c>
      <c r="J28" s="26">
        <v>5000195</v>
      </c>
      <c r="K28" s="26">
        <v>5404173.5664074877</v>
      </c>
      <c r="L28" s="26">
        <v>5700480.0038542971</v>
      </c>
      <c r="M28" s="25">
        <v>6169102.1554019814</v>
      </c>
      <c r="N28" s="26">
        <v>6890887</v>
      </c>
      <c r="O28" s="26">
        <v>7821157</v>
      </c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1"/>
      <c r="FX28" s="1"/>
      <c r="FY28" s="1"/>
    </row>
    <row r="29" spans="1:182" ht="54" x14ac:dyDescent="0.25">
      <c r="A29" s="22" t="s">
        <v>66</v>
      </c>
      <c r="B29" s="21" t="s">
        <v>19</v>
      </c>
      <c r="C29" s="25">
        <v>4860374</v>
      </c>
      <c r="D29" s="25">
        <v>5695542</v>
      </c>
      <c r="E29" s="25">
        <v>6693270</v>
      </c>
      <c r="F29" s="25">
        <v>7634180</v>
      </c>
      <c r="G29" s="25">
        <v>8224647</v>
      </c>
      <c r="H29" s="25">
        <v>9231607</v>
      </c>
      <c r="I29" s="25">
        <v>10137452</v>
      </c>
      <c r="J29" s="26">
        <v>10991141</v>
      </c>
      <c r="K29" s="26">
        <v>11927083.858620223</v>
      </c>
      <c r="L29" s="26">
        <v>11600501.770781994</v>
      </c>
      <c r="M29" s="25">
        <v>13135296.999064747</v>
      </c>
      <c r="N29" s="26">
        <v>14036921.678173888</v>
      </c>
      <c r="O29" s="26">
        <v>16422194.713463448</v>
      </c>
      <c r="P29" s="5"/>
      <c r="Q29" s="5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1"/>
      <c r="FX29" s="1"/>
      <c r="FY29" s="1"/>
    </row>
    <row r="30" spans="1:182" x14ac:dyDescent="0.25">
      <c r="A30" s="22" t="s">
        <v>67</v>
      </c>
      <c r="B30" s="21" t="s">
        <v>44</v>
      </c>
      <c r="C30" s="25">
        <v>2013735</v>
      </c>
      <c r="D30" s="25">
        <v>2490178</v>
      </c>
      <c r="E30" s="25">
        <v>2541046</v>
      </c>
      <c r="F30" s="25">
        <v>2625455</v>
      </c>
      <c r="G30" s="25">
        <v>2883262.29</v>
      </c>
      <c r="H30" s="25">
        <v>3228437</v>
      </c>
      <c r="I30" s="25">
        <v>3356612</v>
      </c>
      <c r="J30" s="26">
        <v>3954528</v>
      </c>
      <c r="K30" s="26">
        <v>4308776.4000000004</v>
      </c>
      <c r="L30" s="26">
        <v>4922480.853158785</v>
      </c>
      <c r="M30" s="25">
        <v>5585144.1001869226</v>
      </c>
      <c r="N30" s="26">
        <v>5964934.2222091667</v>
      </c>
      <c r="O30" s="26">
        <v>6561427.5444300836</v>
      </c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1"/>
      <c r="FX30" s="1"/>
      <c r="FY30" s="1"/>
    </row>
    <row r="31" spans="1:182" x14ac:dyDescent="0.25">
      <c r="A31" s="22" t="s">
        <v>68</v>
      </c>
      <c r="B31" s="21" t="s">
        <v>20</v>
      </c>
      <c r="C31" s="25">
        <v>3086417.19</v>
      </c>
      <c r="D31" s="25">
        <v>3582837.63</v>
      </c>
      <c r="E31" s="25">
        <v>4273726.8099999996</v>
      </c>
      <c r="F31" s="25">
        <v>5028901.3000000007</v>
      </c>
      <c r="G31" s="25">
        <v>5589676.3800000008</v>
      </c>
      <c r="H31" s="25">
        <v>6650352</v>
      </c>
      <c r="I31" s="25">
        <v>7817338</v>
      </c>
      <c r="J31" s="26">
        <v>8598894.964791311</v>
      </c>
      <c r="K31" s="26">
        <v>10308168.51909844</v>
      </c>
      <c r="L31" s="26">
        <v>9209976.4578929059</v>
      </c>
      <c r="M31" s="25">
        <v>10859032.745474394</v>
      </c>
      <c r="N31" s="26">
        <v>13004345.643000001</v>
      </c>
      <c r="O31" s="26">
        <v>15439134.362886</v>
      </c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1"/>
      <c r="FX31" s="1"/>
      <c r="FY31" s="1"/>
    </row>
    <row r="32" spans="1:182" s="41" customFormat="1" ht="18.75" x14ac:dyDescent="0.25">
      <c r="A32" s="34"/>
      <c r="B32" s="35" t="s">
        <v>30</v>
      </c>
      <c r="C32" s="30">
        <f>C17+C20+C28+C29+C30+C31</f>
        <v>22526510.574886218</v>
      </c>
      <c r="D32" s="30">
        <f t="shared" ref="D32:K32" si="17">D17+D20+D28+D29+D30+D31</f>
        <v>26026462.624523941</v>
      </c>
      <c r="E32" s="30">
        <f t="shared" si="17"/>
        <v>29502103.498675998</v>
      </c>
      <c r="F32" s="30">
        <f t="shared" si="17"/>
        <v>32901707.300000001</v>
      </c>
      <c r="G32" s="30">
        <f t="shared" si="17"/>
        <v>36158005.670000002</v>
      </c>
      <c r="H32" s="30">
        <f t="shared" si="17"/>
        <v>39739055</v>
      </c>
      <c r="I32" s="30">
        <f t="shared" si="17"/>
        <v>44390016.691500001</v>
      </c>
      <c r="J32" s="30">
        <f t="shared" si="17"/>
        <v>49409020.210791312</v>
      </c>
      <c r="K32" s="30">
        <f t="shared" si="17"/>
        <v>55177688.771247059</v>
      </c>
      <c r="L32" s="30">
        <f t="shared" ref="L32" si="18">L17+L20+L28+L29+L30+L31</f>
        <v>50373491.627358496</v>
      </c>
      <c r="M32" s="30">
        <f t="shared" ref="M32:N32" si="19">M17+M20+M28+M29+M30+M31</f>
        <v>59794157.972249225</v>
      </c>
      <c r="N32" s="30">
        <f t="shared" si="19"/>
        <v>70514938.617026657</v>
      </c>
      <c r="O32" s="30">
        <f t="shared" ref="O32" si="20">O17+O20+O28+O29+O30+O31</f>
        <v>82049553.429137334</v>
      </c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2"/>
      <c r="BJ32" s="42"/>
      <c r="BK32" s="42"/>
      <c r="BL32" s="42"/>
      <c r="BM32" s="42"/>
      <c r="BN32" s="42"/>
      <c r="BO32" s="42"/>
      <c r="BP32" s="42"/>
      <c r="BQ32" s="42"/>
      <c r="BR32" s="42"/>
      <c r="BS32" s="42"/>
      <c r="BT32" s="42"/>
      <c r="BU32" s="42"/>
      <c r="BV32" s="42"/>
      <c r="BW32" s="42"/>
      <c r="BX32" s="42"/>
      <c r="BY32" s="42"/>
      <c r="BZ32" s="42"/>
      <c r="CA32" s="42"/>
      <c r="CB32" s="42"/>
      <c r="CC32" s="42"/>
      <c r="CD32" s="42"/>
      <c r="CE32" s="42"/>
      <c r="CF32" s="42"/>
      <c r="CG32" s="42"/>
      <c r="CH32" s="42"/>
      <c r="CI32" s="42"/>
      <c r="CJ32" s="42"/>
      <c r="CK32" s="42"/>
      <c r="CL32" s="42"/>
      <c r="CM32" s="42"/>
      <c r="CN32" s="42"/>
      <c r="CO32" s="42"/>
      <c r="CP32" s="42"/>
      <c r="CQ32" s="42"/>
      <c r="CR32" s="42"/>
      <c r="CS32" s="42"/>
      <c r="CT32" s="42"/>
      <c r="CU32" s="42"/>
      <c r="CV32" s="42"/>
      <c r="CW32" s="42"/>
      <c r="CX32" s="42"/>
      <c r="CY32" s="44"/>
      <c r="CZ32" s="44"/>
      <c r="DA32" s="44"/>
      <c r="DB32" s="44"/>
      <c r="DC32" s="44"/>
      <c r="DD32" s="44"/>
      <c r="DE32" s="44"/>
      <c r="DF32" s="44"/>
      <c r="DG32" s="44"/>
      <c r="DH32" s="44"/>
      <c r="DI32" s="44"/>
      <c r="DJ32" s="44"/>
      <c r="DK32" s="44"/>
      <c r="DL32" s="44"/>
      <c r="DM32" s="44"/>
      <c r="DN32" s="44"/>
      <c r="DO32" s="44"/>
      <c r="DP32" s="44"/>
      <c r="DQ32" s="44"/>
      <c r="DR32" s="42"/>
      <c r="DS32" s="42"/>
      <c r="DT32" s="42"/>
      <c r="DU32" s="42"/>
      <c r="DV32" s="42"/>
      <c r="DW32" s="42"/>
      <c r="DX32" s="42"/>
      <c r="DY32" s="42"/>
      <c r="DZ32" s="42"/>
      <c r="EA32" s="42"/>
      <c r="EB32" s="42"/>
      <c r="EC32" s="42"/>
      <c r="ED32" s="42"/>
      <c r="EE32" s="42"/>
      <c r="EF32" s="42"/>
      <c r="EG32" s="42"/>
      <c r="EH32" s="42"/>
      <c r="EI32" s="42"/>
      <c r="EJ32" s="42"/>
      <c r="EK32" s="42"/>
      <c r="EL32" s="42"/>
      <c r="EM32" s="42"/>
      <c r="EN32" s="42"/>
      <c r="EO32" s="42"/>
      <c r="EP32" s="42"/>
      <c r="EQ32" s="42"/>
      <c r="ER32" s="42"/>
      <c r="ES32" s="42"/>
      <c r="ET32" s="42"/>
      <c r="EU32" s="42"/>
      <c r="EV32" s="42"/>
      <c r="EW32" s="42"/>
      <c r="EX32" s="42"/>
      <c r="EY32" s="42"/>
      <c r="EZ32" s="42"/>
      <c r="FA32" s="42"/>
      <c r="FB32" s="42"/>
      <c r="FC32" s="42"/>
      <c r="FD32" s="42"/>
      <c r="FE32" s="42"/>
      <c r="FF32" s="42"/>
      <c r="FG32" s="42"/>
      <c r="FH32" s="42"/>
      <c r="FI32" s="42"/>
      <c r="FJ32" s="42"/>
      <c r="FK32" s="42"/>
      <c r="FL32" s="42"/>
      <c r="FM32" s="42"/>
      <c r="FN32" s="42"/>
      <c r="FO32" s="42"/>
      <c r="FP32" s="42"/>
      <c r="FQ32" s="42"/>
      <c r="FR32" s="42"/>
      <c r="FS32" s="42"/>
      <c r="FT32" s="42"/>
      <c r="FU32" s="42"/>
      <c r="FV32" s="42"/>
      <c r="FW32" s="43"/>
      <c r="FX32" s="43"/>
      <c r="FY32" s="43"/>
    </row>
    <row r="33" spans="1:182" s="43" customFormat="1" ht="36" x14ac:dyDescent="0.25">
      <c r="A33" s="31" t="s">
        <v>27</v>
      </c>
      <c r="B33" s="38" t="s">
        <v>41</v>
      </c>
      <c r="C33" s="28">
        <f>C6+C11+C13+C14+C15+C17+C20+C28+C29+C30+C31</f>
        <v>45118944.541790925</v>
      </c>
      <c r="D33" s="28">
        <f t="shared" ref="D33:K33" si="21">D6+D11+D13+D14+D15+D17+D20+D28+D29+D30+D31</f>
        <v>51426566.914345272</v>
      </c>
      <c r="E33" s="28">
        <f t="shared" si="21"/>
        <v>58371022.027951851</v>
      </c>
      <c r="F33" s="28">
        <f t="shared" si="21"/>
        <v>61221048.876747832</v>
      </c>
      <c r="G33" s="28">
        <f t="shared" si="21"/>
        <v>67885540.860675052</v>
      </c>
      <c r="H33" s="28">
        <f t="shared" si="21"/>
        <v>74084615.981607139</v>
      </c>
      <c r="I33" s="28">
        <f t="shared" si="21"/>
        <v>82966583.939016253</v>
      </c>
      <c r="J33" s="28">
        <f t="shared" si="21"/>
        <v>92904924.564319208</v>
      </c>
      <c r="K33" s="28">
        <f t="shared" si="21"/>
        <v>99650015.318295151</v>
      </c>
      <c r="L33" s="28">
        <f t="shared" ref="L33" si="22">L6+L11+L13+L14+L15+L17+L20+L28+L29+L30+L31</f>
        <v>96266219.189922601</v>
      </c>
      <c r="M33" s="28">
        <f t="shared" ref="M33:N33" si="23">M6+M11+M13+M14+M15+M17+M20+M28+M29+M30+M31</f>
        <v>112229341.45385222</v>
      </c>
      <c r="N33" s="28">
        <f t="shared" si="23"/>
        <v>129624898.39973833</v>
      </c>
      <c r="O33" s="28">
        <f t="shared" ref="O33" si="24">O6+O11+O13+O14+O15+O17+O20+O28+O29+O30+O31</f>
        <v>144375520.46821842</v>
      </c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44"/>
      <c r="BJ33" s="44"/>
      <c r="BK33" s="44"/>
      <c r="BL33" s="44"/>
      <c r="BM33" s="44"/>
      <c r="BN33" s="44"/>
      <c r="BO33" s="44"/>
      <c r="BP33" s="44"/>
      <c r="BQ33" s="44"/>
      <c r="BR33" s="44"/>
      <c r="BS33" s="44"/>
      <c r="BT33" s="44"/>
      <c r="BU33" s="44"/>
      <c r="BV33" s="44"/>
      <c r="BW33" s="44"/>
      <c r="BX33" s="44"/>
      <c r="BY33" s="44"/>
      <c r="BZ33" s="44"/>
      <c r="CA33" s="44"/>
      <c r="CB33" s="44"/>
      <c r="CC33" s="44"/>
      <c r="CD33" s="44"/>
      <c r="CE33" s="44"/>
      <c r="CF33" s="44"/>
      <c r="CG33" s="44"/>
      <c r="CH33" s="44"/>
      <c r="CI33" s="44"/>
      <c r="CJ33" s="44"/>
      <c r="CK33" s="44"/>
      <c r="CL33" s="44"/>
      <c r="CM33" s="44"/>
      <c r="CN33" s="44"/>
      <c r="CO33" s="44"/>
      <c r="CP33" s="44"/>
      <c r="CQ33" s="44"/>
      <c r="CR33" s="44"/>
      <c r="CS33" s="44"/>
      <c r="CT33" s="44"/>
      <c r="CU33" s="44"/>
      <c r="CV33" s="44"/>
      <c r="CW33" s="44"/>
      <c r="CX33" s="44"/>
      <c r="CY33" s="44"/>
      <c r="CZ33" s="44"/>
      <c r="DA33" s="44"/>
      <c r="DB33" s="44"/>
      <c r="DC33" s="44"/>
      <c r="DD33" s="44"/>
      <c r="DE33" s="44"/>
      <c r="DF33" s="44"/>
      <c r="DG33" s="44"/>
      <c r="DH33" s="44"/>
      <c r="DI33" s="44"/>
      <c r="DJ33" s="44"/>
      <c r="DK33" s="44"/>
      <c r="DL33" s="44"/>
      <c r="DM33" s="44"/>
      <c r="DN33" s="44"/>
      <c r="DO33" s="44"/>
      <c r="DP33" s="44"/>
      <c r="DQ33" s="44"/>
      <c r="DR33" s="44"/>
      <c r="DS33" s="44"/>
      <c r="DT33" s="44"/>
      <c r="DU33" s="44"/>
      <c r="DV33" s="44"/>
      <c r="DW33" s="44"/>
      <c r="DX33" s="44"/>
      <c r="DY33" s="44"/>
      <c r="DZ33" s="44"/>
      <c r="EA33" s="44"/>
      <c r="EB33" s="44"/>
      <c r="EC33" s="44"/>
      <c r="ED33" s="44"/>
      <c r="EE33" s="44"/>
      <c r="EF33" s="44"/>
      <c r="EG33" s="44"/>
      <c r="EH33" s="44"/>
      <c r="EI33" s="44"/>
      <c r="EJ33" s="44"/>
      <c r="EK33" s="44"/>
      <c r="EL33" s="44"/>
      <c r="EM33" s="44"/>
      <c r="EN33" s="44"/>
      <c r="EO33" s="44"/>
      <c r="EP33" s="44"/>
      <c r="EQ33" s="44"/>
      <c r="ER33" s="44"/>
      <c r="ES33" s="44"/>
      <c r="ET33" s="44"/>
      <c r="EU33" s="44"/>
      <c r="EV33" s="44"/>
      <c r="EW33" s="44"/>
      <c r="EX33" s="44"/>
      <c r="EY33" s="44"/>
      <c r="EZ33" s="44"/>
      <c r="FA33" s="44"/>
      <c r="FB33" s="44"/>
      <c r="FC33" s="44"/>
      <c r="FD33" s="44"/>
      <c r="FE33" s="44"/>
      <c r="FF33" s="44"/>
      <c r="FG33" s="44"/>
      <c r="FH33" s="44"/>
      <c r="FI33" s="44"/>
      <c r="FJ33" s="44"/>
      <c r="FK33" s="44"/>
      <c r="FL33" s="44"/>
      <c r="FM33" s="44"/>
      <c r="FN33" s="44"/>
      <c r="FO33" s="44"/>
      <c r="FP33" s="44"/>
      <c r="FQ33" s="44"/>
      <c r="FR33" s="44"/>
      <c r="FS33" s="44"/>
      <c r="FT33" s="44"/>
      <c r="FU33" s="44"/>
      <c r="FV33" s="44"/>
      <c r="FZ33" s="41"/>
    </row>
    <row r="34" spans="1:182" s="41" customFormat="1" x14ac:dyDescent="0.25">
      <c r="A34" s="39" t="s">
        <v>33</v>
      </c>
      <c r="B34" s="40" t="s">
        <v>25</v>
      </c>
      <c r="C34" s="30">
        <f>GSVA_cur!C34</f>
        <v>3918617</v>
      </c>
      <c r="D34" s="30">
        <f>GSVA_cur!D34</f>
        <v>4763581</v>
      </c>
      <c r="E34" s="30">
        <f>GSVA_cur!E34</f>
        <v>5375149</v>
      </c>
      <c r="F34" s="30">
        <f>GSVA_cur!F34</f>
        <v>5876464</v>
      </c>
      <c r="G34" s="30">
        <f>GSVA_cur!G34</f>
        <v>6762725</v>
      </c>
      <c r="H34" s="30">
        <f>GSVA_cur!H34</f>
        <v>7551392</v>
      </c>
      <c r="I34" s="30">
        <f>GSVA_cur!I34</f>
        <v>8338880</v>
      </c>
      <c r="J34" s="30">
        <f>GSVA_cur!J34</f>
        <v>10183996</v>
      </c>
      <c r="K34" s="30">
        <f>GSVA_cur!K34</f>
        <v>9793610</v>
      </c>
      <c r="L34" s="30">
        <f>GSVA_cur!L34</f>
        <v>10531911</v>
      </c>
      <c r="M34" s="30">
        <f>GSVA_cur!M34</f>
        <v>12701582</v>
      </c>
      <c r="N34" s="30">
        <f>GSVA_cur!N34</f>
        <v>14318906.189581981</v>
      </c>
      <c r="O34" s="30">
        <f>GSVA_cur!O34</f>
        <v>16142168.311478771</v>
      </c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2"/>
      <c r="BJ34" s="42"/>
      <c r="BK34" s="42"/>
      <c r="BL34" s="42"/>
      <c r="BM34" s="42"/>
      <c r="BN34" s="42"/>
      <c r="BO34" s="42"/>
      <c r="BP34" s="42"/>
      <c r="BQ34" s="42"/>
      <c r="BR34" s="42"/>
      <c r="BS34" s="42"/>
      <c r="BT34" s="42"/>
      <c r="BU34" s="42"/>
      <c r="BV34" s="42"/>
      <c r="BW34" s="42"/>
      <c r="BX34" s="42"/>
      <c r="BY34" s="42"/>
      <c r="BZ34" s="42"/>
      <c r="CA34" s="42"/>
      <c r="CB34" s="42"/>
      <c r="CC34" s="42"/>
      <c r="CD34" s="42"/>
      <c r="CE34" s="42"/>
      <c r="CF34" s="42"/>
      <c r="CG34" s="42"/>
      <c r="CH34" s="42"/>
      <c r="CI34" s="42"/>
      <c r="CJ34" s="42"/>
      <c r="CK34" s="42"/>
      <c r="CL34" s="42"/>
      <c r="CM34" s="42"/>
      <c r="CN34" s="42"/>
      <c r="CO34" s="42"/>
      <c r="CP34" s="42"/>
      <c r="CQ34" s="42"/>
      <c r="CR34" s="42"/>
      <c r="CS34" s="42"/>
      <c r="CT34" s="42"/>
      <c r="CU34" s="42"/>
      <c r="CV34" s="42"/>
      <c r="CW34" s="42"/>
      <c r="CX34" s="42"/>
      <c r="CY34" s="44"/>
      <c r="CZ34" s="44"/>
      <c r="DA34" s="44"/>
      <c r="DB34" s="44"/>
      <c r="DC34" s="44"/>
      <c r="DD34" s="44"/>
      <c r="DE34" s="44"/>
      <c r="DF34" s="44"/>
      <c r="DG34" s="44"/>
      <c r="DH34" s="44"/>
      <c r="DI34" s="44"/>
      <c r="DJ34" s="44"/>
      <c r="DK34" s="44"/>
      <c r="DL34" s="44"/>
      <c r="DM34" s="44"/>
      <c r="DN34" s="44"/>
      <c r="DO34" s="44"/>
      <c r="DP34" s="44"/>
      <c r="DQ34" s="44"/>
      <c r="DR34" s="42"/>
      <c r="DS34" s="42"/>
      <c r="DT34" s="42"/>
      <c r="DU34" s="42"/>
      <c r="DV34" s="42"/>
      <c r="DW34" s="42"/>
      <c r="DX34" s="42"/>
      <c r="DY34" s="42"/>
      <c r="DZ34" s="42"/>
      <c r="EA34" s="42"/>
      <c r="EB34" s="42"/>
      <c r="EC34" s="42"/>
      <c r="ED34" s="42"/>
      <c r="EE34" s="42"/>
      <c r="EF34" s="42"/>
      <c r="EG34" s="42"/>
      <c r="EH34" s="42"/>
      <c r="EI34" s="42"/>
      <c r="EJ34" s="42"/>
      <c r="EK34" s="42"/>
      <c r="EL34" s="42"/>
      <c r="EM34" s="42"/>
      <c r="EN34" s="42"/>
      <c r="EO34" s="42"/>
      <c r="EP34" s="42"/>
      <c r="EQ34" s="42"/>
      <c r="ER34" s="42"/>
      <c r="ES34" s="42"/>
      <c r="ET34" s="42"/>
      <c r="EU34" s="42"/>
      <c r="EV34" s="42"/>
      <c r="EW34" s="42"/>
      <c r="EX34" s="42"/>
      <c r="EY34" s="42"/>
      <c r="EZ34" s="42"/>
      <c r="FA34" s="42"/>
      <c r="FB34" s="42"/>
      <c r="FC34" s="42"/>
      <c r="FD34" s="42"/>
      <c r="FE34" s="42"/>
      <c r="FF34" s="42"/>
      <c r="FG34" s="42"/>
      <c r="FH34" s="42"/>
      <c r="FI34" s="42"/>
      <c r="FJ34" s="42"/>
      <c r="FK34" s="42"/>
      <c r="FL34" s="42"/>
      <c r="FM34" s="42"/>
      <c r="FN34" s="42"/>
      <c r="FO34" s="42"/>
      <c r="FP34" s="42"/>
      <c r="FQ34" s="42"/>
      <c r="FR34" s="42"/>
      <c r="FS34" s="42"/>
      <c r="FT34" s="42"/>
      <c r="FU34" s="42"/>
    </row>
    <row r="35" spans="1:182" s="41" customFormat="1" x14ac:dyDescent="0.25">
      <c r="A35" s="39" t="s">
        <v>34</v>
      </c>
      <c r="B35" s="40" t="s">
        <v>24</v>
      </c>
      <c r="C35" s="30">
        <f>GSVA_cur!C35</f>
        <v>1717096</v>
      </c>
      <c r="D35" s="30">
        <f>GSVA_cur!D35</f>
        <v>2228275</v>
      </c>
      <c r="E35" s="30">
        <f>GSVA_cur!E35</f>
        <v>1999083</v>
      </c>
      <c r="F35" s="30">
        <f>GSVA_cur!F35</f>
        <v>1948334</v>
      </c>
      <c r="G35" s="30">
        <f>GSVA_cur!G35</f>
        <v>2049047</v>
      </c>
      <c r="H35" s="30">
        <f>GSVA_cur!H35</f>
        <v>2232658</v>
      </c>
      <c r="I35" s="30">
        <f>GSVA_cur!I35</f>
        <v>2229716</v>
      </c>
      <c r="J35" s="30">
        <f>GSVA_cur!J35</f>
        <v>2646920</v>
      </c>
      <c r="K35" s="30">
        <f>GSVA_cur!K35</f>
        <v>2148043</v>
      </c>
      <c r="L35" s="30">
        <f>GSVA_cur!L35</f>
        <v>3927256</v>
      </c>
      <c r="M35" s="30">
        <f>GSVA_cur!M35</f>
        <v>4972243</v>
      </c>
      <c r="N35" s="30">
        <f>GSVA_cur!N35</f>
        <v>6057881.7822262729</v>
      </c>
      <c r="O35" s="30">
        <f>GSVA_cur!O35</f>
        <v>7380558.771449618</v>
      </c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2"/>
      <c r="BJ35" s="42"/>
      <c r="BK35" s="42"/>
      <c r="BL35" s="42"/>
      <c r="BM35" s="42"/>
      <c r="BN35" s="42"/>
      <c r="BO35" s="42"/>
      <c r="BP35" s="42"/>
      <c r="BQ35" s="42"/>
      <c r="BR35" s="42"/>
      <c r="BS35" s="42"/>
      <c r="BT35" s="42"/>
      <c r="BU35" s="42"/>
      <c r="BV35" s="42"/>
      <c r="BW35" s="42"/>
      <c r="BX35" s="42"/>
      <c r="BY35" s="42"/>
      <c r="BZ35" s="42"/>
      <c r="CA35" s="42"/>
      <c r="CB35" s="42"/>
      <c r="CC35" s="42"/>
      <c r="CD35" s="42"/>
      <c r="CE35" s="42"/>
      <c r="CF35" s="42"/>
      <c r="CG35" s="42"/>
      <c r="CH35" s="42"/>
      <c r="CI35" s="42"/>
      <c r="CJ35" s="42"/>
      <c r="CK35" s="42"/>
      <c r="CL35" s="42"/>
      <c r="CM35" s="42"/>
      <c r="CN35" s="42"/>
      <c r="CO35" s="42"/>
      <c r="CP35" s="42"/>
      <c r="CQ35" s="42"/>
      <c r="CR35" s="42"/>
      <c r="CS35" s="42"/>
      <c r="CT35" s="42"/>
      <c r="CU35" s="42"/>
      <c r="CV35" s="42"/>
      <c r="CW35" s="42"/>
      <c r="CX35" s="42"/>
      <c r="CY35" s="44"/>
      <c r="CZ35" s="44"/>
      <c r="DA35" s="44"/>
      <c r="DB35" s="44"/>
      <c r="DC35" s="44"/>
      <c r="DD35" s="44"/>
      <c r="DE35" s="44"/>
      <c r="DF35" s="44"/>
      <c r="DG35" s="44"/>
      <c r="DH35" s="44"/>
      <c r="DI35" s="44"/>
      <c r="DJ35" s="44"/>
      <c r="DK35" s="44"/>
      <c r="DL35" s="44"/>
      <c r="DM35" s="44"/>
      <c r="DN35" s="44"/>
      <c r="DO35" s="44"/>
      <c r="DP35" s="44"/>
      <c r="DQ35" s="44"/>
      <c r="DR35" s="42"/>
      <c r="DS35" s="42"/>
      <c r="DT35" s="42"/>
      <c r="DU35" s="42"/>
      <c r="DV35" s="42"/>
      <c r="DW35" s="42"/>
      <c r="DX35" s="42"/>
      <c r="DY35" s="42"/>
      <c r="DZ35" s="42"/>
      <c r="EA35" s="42"/>
      <c r="EB35" s="42"/>
      <c r="EC35" s="42"/>
      <c r="ED35" s="42"/>
      <c r="EE35" s="42"/>
      <c r="EF35" s="42"/>
      <c r="EG35" s="42"/>
      <c r="EH35" s="42"/>
      <c r="EI35" s="42"/>
      <c r="EJ35" s="42"/>
      <c r="EK35" s="42"/>
      <c r="EL35" s="42"/>
      <c r="EM35" s="42"/>
      <c r="EN35" s="42"/>
      <c r="EO35" s="42"/>
      <c r="EP35" s="42"/>
      <c r="EQ35" s="42"/>
      <c r="ER35" s="42"/>
      <c r="ES35" s="42"/>
      <c r="ET35" s="42"/>
      <c r="EU35" s="42"/>
      <c r="EV35" s="42"/>
      <c r="EW35" s="42"/>
      <c r="EX35" s="42"/>
      <c r="EY35" s="42"/>
      <c r="EZ35" s="42"/>
      <c r="FA35" s="42"/>
      <c r="FB35" s="42"/>
      <c r="FC35" s="42"/>
      <c r="FD35" s="42"/>
      <c r="FE35" s="42"/>
      <c r="FF35" s="42"/>
      <c r="FG35" s="42"/>
      <c r="FH35" s="42"/>
      <c r="FI35" s="42"/>
      <c r="FJ35" s="42"/>
      <c r="FK35" s="42"/>
      <c r="FL35" s="42"/>
      <c r="FM35" s="42"/>
      <c r="FN35" s="42"/>
      <c r="FO35" s="42"/>
      <c r="FP35" s="42"/>
      <c r="FQ35" s="42"/>
      <c r="FR35" s="42"/>
      <c r="FS35" s="42"/>
      <c r="FT35" s="42"/>
      <c r="FU35" s="42"/>
    </row>
    <row r="36" spans="1:182" s="41" customFormat="1" x14ac:dyDescent="0.25">
      <c r="A36" s="39" t="s">
        <v>35</v>
      </c>
      <c r="B36" s="40" t="s">
        <v>53</v>
      </c>
      <c r="C36" s="30">
        <f>C33+C34-C35</f>
        <v>47320465.541790925</v>
      </c>
      <c r="D36" s="30">
        <f t="shared" ref="D36:L36" si="25">D33+D34-D35</f>
        <v>53961872.914345272</v>
      </c>
      <c r="E36" s="30">
        <f t="shared" si="25"/>
        <v>61747088.027951851</v>
      </c>
      <c r="F36" s="30">
        <f t="shared" si="25"/>
        <v>65149178.876747832</v>
      </c>
      <c r="G36" s="30">
        <f t="shared" si="25"/>
        <v>72599218.860675052</v>
      </c>
      <c r="H36" s="30">
        <f t="shared" si="25"/>
        <v>79403349.981607139</v>
      </c>
      <c r="I36" s="30">
        <f t="shared" si="25"/>
        <v>89075747.939016253</v>
      </c>
      <c r="J36" s="30">
        <f t="shared" si="25"/>
        <v>100442000.56431921</v>
      </c>
      <c r="K36" s="30">
        <f t="shared" si="25"/>
        <v>107295582.31829515</v>
      </c>
      <c r="L36" s="30">
        <f t="shared" si="25"/>
        <v>102870874.1899226</v>
      </c>
      <c r="M36" s="30">
        <f t="shared" ref="M36:N36" si="26">M33+M34-M35</f>
        <v>119958680.45385222</v>
      </c>
      <c r="N36" s="30">
        <f t="shared" si="26"/>
        <v>137885922.80709404</v>
      </c>
      <c r="O36" s="30">
        <f t="shared" ref="O36" si="27">O33+O34-O35</f>
        <v>153137130.00824755</v>
      </c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2"/>
      <c r="BJ36" s="42"/>
      <c r="BK36" s="42"/>
      <c r="BL36" s="42"/>
      <c r="BM36" s="42"/>
      <c r="BN36" s="42"/>
      <c r="BO36" s="42"/>
      <c r="BP36" s="42"/>
      <c r="BQ36" s="42"/>
      <c r="BR36" s="42"/>
      <c r="BS36" s="42"/>
      <c r="BT36" s="42"/>
      <c r="BU36" s="42"/>
      <c r="BV36" s="42"/>
      <c r="BW36" s="42"/>
      <c r="BX36" s="42"/>
      <c r="BY36" s="42"/>
      <c r="BZ36" s="42"/>
      <c r="CA36" s="42"/>
      <c r="CB36" s="42"/>
      <c r="CC36" s="42"/>
      <c r="CD36" s="42"/>
      <c r="CE36" s="42"/>
      <c r="CF36" s="42"/>
      <c r="CG36" s="42"/>
      <c r="CH36" s="42"/>
      <c r="CI36" s="42"/>
      <c r="CJ36" s="42"/>
      <c r="CK36" s="42"/>
      <c r="CL36" s="42"/>
      <c r="CM36" s="42"/>
      <c r="CN36" s="42"/>
      <c r="CO36" s="42"/>
      <c r="CP36" s="42"/>
      <c r="CQ36" s="42"/>
      <c r="CR36" s="42"/>
      <c r="CS36" s="42"/>
      <c r="CT36" s="42"/>
      <c r="CU36" s="42"/>
      <c r="CV36" s="42"/>
      <c r="CW36" s="42"/>
      <c r="CX36" s="42"/>
      <c r="CY36" s="44"/>
      <c r="CZ36" s="44"/>
      <c r="DA36" s="44"/>
      <c r="DB36" s="44"/>
      <c r="DC36" s="44"/>
      <c r="DD36" s="44"/>
      <c r="DE36" s="44"/>
      <c r="DF36" s="44"/>
      <c r="DG36" s="44"/>
      <c r="DH36" s="44"/>
      <c r="DI36" s="44"/>
      <c r="DJ36" s="44"/>
      <c r="DK36" s="44"/>
      <c r="DL36" s="44"/>
      <c r="DM36" s="44"/>
      <c r="DN36" s="44"/>
      <c r="DO36" s="44"/>
      <c r="DP36" s="44"/>
      <c r="DQ36" s="44"/>
      <c r="DR36" s="42"/>
      <c r="DS36" s="42"/>
      <c r="DT36" s="42"/>
      <c r="DU36" s="42"/>
      <c r="DV36" s="42"/>
      <c r="DW36" s="42"/>
      <c r="DX36" s="42"/>
      <c r="DY36" s="42"/>
      <c r="DZ36" s="42"/>
      <c r="EA36" s="42"/>
      <c r="EB36" s="42"/>
      <c r="EC36" s="42"/>
      <c r="ED36" s="42"/>
      <c r="EE36" s="42"/>
      <c r="EF36" s="42"/>
      <c r="EG36" s="42"/>
      <c r="EH36" s="42"/>
      <c r="EI36" s="42"/>
      <c r="EJ36" s="42"/>
      <c r="EK36" s="42"/>
      <c r="EL36" s="42"/>
      <c r="EM36" s="42"/>
      <c r="EN36" s="42"/>
      <c r="EO36" s="42"/>
      <c r="EP36" s="42"/>
      <c r="EQ36" s="42"/>
      <c r="ER36" s="42"/>
      <c r="ES36" s="42"/>
      <c r="ET36" s="42"/>
      <c r="EU36" s="42"/>
      <c r="EV36" s="42"/>
      <c r="EW36" s="42"/>
      <c r="EX36" s="42"/>
      <c r="EY36" s="42"/>
      <c r="EZ36" s="42"/>
      <c r="FA36" s="42"/>
      <c r="FB36" s="42"/>
      <c r="FC36" s="42"/>
      <c r="FD36" s="42"/>
      <c r="FE36" s="42"/>
      <c r="FF36" s="42"/>
      <c r="FG36" s="42"/>
      <c r="FH36" s="42"/>
      <c r="FI36" s="42"/>
      <c r="FJ36" s="42"/>
      <c r="FK36" s="42"/>
      <c r="FL36" s="42"/>
      <c r="FM36" s="42"/>
      <c r="FN36" s="42"/>
      <c r="FO36" s="42"/>
      <c r="FP36" s="42"/>
      <c r="FQ36" s="42"/>
      <c r="FR36" s="42"/>
      <c r="FS36" s="42"/>
      <c r="FT36" s="42"/>
      <c r="FU36" s="42"/>
    </row>
    <row r="37" spans="1:182" s="41" customFormat="1" x14ac:dyDescent="0.25">
      <c r="A37" s="39" t="s">
        <v>36</v>
      </c>
      <c r="B37" s="40" t="s">
        <v>32</v>
      </c>
      <c r="C37" s="30">
        <f>GSVA_cur!C37</f>
        <v>918070</v>
      </c>
      <c r="D37" s="30">
        <f>GSVA_cur!D37</f>
        <v>927260</v>
      </c>
      <c r="E37" s="30">
        <f>GSVA_cur!E37</f>
        <v>936530</v>
      </c>
      <c r="F37" s="30">
        <f>GSVA_cur!F37</f>
        <v>945890</v>
      </c>
      <c r="G37" s="30">
        <f>GSVA_cur!G37</f>
        <v>955350</v>
      </c>
      <c r="H37" s="30">
        <f>GSVA_cur!H37</f>
        <v>964910</v>
      </c>
      <c r="I37" s="30">
        <f>GSVA_cur!I37</f>
        <v>974560</v>
      </c>
      <c r="J37" s="30">
        <f>GSVA_cur!J37</f>
        <v>966530</v>
      </c>
      <c r="K37" s="30">
        <f>GSVA_cur!K37</f>
        <v>972620</v>
      </c>
      <c r="L37" s="30">
        <f>GSVA_cur!L37</f>
        <v>978710</v>
      </c>
      <c r="M37" s="30">
        <f>GSVA_cur!M37</f>
        <v>984040</v>
      </c>
      <c r="N37" s="30">
        <f>GSVA_cur!N37</f>
        <v>988840</v>
      </c>
      <c r="O37" s="30">
        <f>GSVA_cur!O37</f>
        <v>993630</v>
      </c>
      <c r="P37" s="1"/>
      <c r="Q37" s="1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CY37" s="43"/>
      <c r="CZ37" s="43"/>
      <c r="DA37" s="43"/>
      <c r="DB37" s="43"/>
      <c r="DC37" s="43"/>
      <c r="DD37" s="43"/>
      <c r="DE37" s="43"/>
      <c r="DF37" s="43"/>
      <c r="DG37" s="43"/>
      <c r="DH37" s="43"/>
      <c r="DI37" s="43"/>
      <c r="DJ37" s="43"/>
      <c r="DK37" s="43"/>
      <c r="DL37" s="43"/>
      <c r="DM37" s="43"/>
      <c r="DN37" s="43"/>
      <c r="DO37" s="43"/>
      <c r="DP37" s="43"/>
      <c r="DQ37" s="43"/>
    </row>
    <row r="38" spans="1:182" s="41" customFormat="1" x14ac:dyDescent="0.25">
      <c r="A38" s="39" t="s">
        <v>37</v>
      </c>
      <c r="B38" s="40" t="s">
        <v>54</v>
      </c>
      <c r="C38" s="30">
        <f>C36/C37*1000</f>
        <v>51543.417758766678</v>
      </c>
      <c r="D38" s="30">
        <f t="shared" ref="D38:L38" si="28">D36/D37*1000</f>
        <v>58194.975426897821</v>
      </c>
      <c r="E38" s="30">
        <f t="shared" si="28"/>
        <v>65931.777976094585</v>
      </c>
      <c r="F38" s="30">
        <f t="shared" si="28"/>
        <v>68876.062625408696</v>
      </c>
      <c r="G38" s="30">
        <f t="shared" si="28"/>
        <v>75992.27388985717</v>
      </c>
      <c r="H38" s="30">
        <f t="shared" si="28"/>
        <v>82290.939032248745</v>
      </c>
      <c r="I38" s="30">
        <f t="shared" si="28"/>
        <v>91400.989101765168</v>
      </c>
      <c r="J38" s="30">
        <f t="shared" si="28"/>
        <v>103920.20999277747</v>
      </c>
      <c r="K38" s="30">
        <f t="shared" si="28"/>
        <v>110316.03536663359</v>
      </c>
      <c r="L38" s="30">
        <f t="shared" si="28"/>
        <v>105108.63707321127</v>
      </c>
      <c r="M38" s="30">
        <f t="shared" ref="M38:N38" si="29">M36/M37*1000</f>
        <v>121904.27264527074</v>
      </c>
      <c r="N38" s="30">
        <f t="shared" si="29"/>
        <v>139442.09660520815</v>
      </c>
      <c r="O38" s="30">
        <f t="shared" ref="O38" si="30">O36/O37*1000</f>
        <v>154118.86719226226</v>
      </c>
      <c r="P38" s="3"/>
      <c r="Q38" s="3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R38" s="42"/>
      <c r="BS38" s="42"/>
      <c r="BT38" s="42"/>
      <c r="BU38" s="42"/>
      <c r="CY38" s="43"/>
      <c r="CZ38" s="43"/>
      <c r="DA38" s="43"/>
      <c r="DB38" s="43"/>
      <c r="DC38" s="43"/>
      <c r="DD38" s="43"/>
      <c r="DE38" s="43"/>
      <c r="DF38" s="43"/>
      <c r="DG38" s="43"/>
      <c r="DH38" s="43"/>
      <c r="DI38" s="43"/>
      <c r="DJ38" s="43"/>
      <c r="DK38" s="43"/>
      <c r="DL38" s="43"/>
      <c r="DM38" s="43"/>
      <c r="DN38" s="43"/>
      <c r="DO38" s="43"/>
      <c r="DP38" s="43"/>
      <c r="DQ38" s="43"/>
    </row>
    <row r="39" spans="1:182" x14ac:dyDescent="0.25">
      <c r="A39" s="11" t="s">
        <v>75</v>
      </c>
    </row>
  </sheetData>
  <sheetProtection formatColumns="0" formatRows="0"/>
  <pageMargins left="0.70866141732283505" right="0.70866141732283505" top="0.74803149606299202" bottom="0.74803149606299202" header="0.31496062992126" footer="0.31496062992126"/>
  <pageSetup paperSize="9" scale="10" orientation="landscape" horizontalDpi="4294967295" verticalDpi="4294967295" r:id="rId1"/>
  <colBreaks count="7" manualBreakCount="7">
    <brk id="17" max="1048575" man="1"/>
    <brk id="29" max="1048575" man="1"/>
    <brk id="45" max="1048575" man="1"/>
    <brk id="109" max="95" man="1"/>
    <brk id="145" max="1048575" man="1"/>
    <brk id="169" max="1048575" man="1"/>
    <brk id="177" max="9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FV39"/>
  <sheetViews>
    <sheetView zoomScale="60" zoomScaleNormal="60" zoomScaleSheetLayoutView="100" workbookViewId="0">
      <pane xSplit="2" ySplit="5" topLeftCell="C6" activePane="bottomRight" state="frozen"/>
      <selection activeCell="P1" sqref="P1:BH1048576"/>
      <selection pane="topRight" activeCell="P1" sqref="P1:BH1048576"/>
      <selection pane="bottomLeft" activeCell="P1" sqref="P1:BH1048576"/>
      <selection pane="bottomRight" activeCell="P1" sqref="P1:BH1048576"/>
    </sheetView>
  </sheetViews>
  <sheetFormatPr defaultColWidth="8.85546875" defaultRowHeight="14.25" x14ac:dyDescent="0.2"/>
  <cols>
    <col min="1" max="1" width="11" style="6" customWidth="1"/>
    <col min="2" max="2" width="36.85546875" style="6" customWidth="1"/>
    <col min="3" max="9" width="18.5703125" style="6" customWidth="1"/>
    <col min="10" max="15" width="18.5703125" style="7" customWidth="1"/>
    <col min="16" max="41" width="9.140625" style="6" customWidth="1"/>
    <col min="42" max="42" width="12.42578125" style="6" customWidth="1"/>
    <col min="43" max="64" width="9.140625" style="6" customWidth="1"/>
    <col min="65" max="65" width="12.140625" style="6" customWidth="1"/>
    <col min="66" max="69" width="9.140625" style="6" customWidth="1"/>
    <col min="70" max="74" width="9.140625" style="6" hidden="1" customWidth="1"/>
    <col min="75" max="75" width="9.140625" style="6" customWidth="1"/>
    <col min="76" max="80" width="9.140625" style="6" hidden="1" customWidth="1"/>
    <col min="81" max="81" width="9.140625" style="6" customWidth="1"/>
    <col min="82" max="86" width="9.140625" style="6" hidden="1" customWidth="1"/>
    <col min="87" max="87" width="9.140625" style="6" customWidth="1"/>
    <col min="88" max="92" width="9.140625" style="6" hidden="1" customWidth="1"/>
    <col min="93" max="93" width="9.140625" style="6" customWidth="1"/>
    <col min="94" max="98" width="9.140625" style="6" hidden="1" customWidth="1"/>
    <col min="99" max="99" width="9.140625" style="7" customWidth="1"/>
    <col min="100" max="104" width="9.140625" style="7" hidden="1" customWidth="1"/>
    <col min="105" max="105" width="9.140625" style="7" customWidth="1"/>
    <col min="106" max="110" width="9.140625" style="7" hidden="1" customWidth="1"/>
    <col min="111" max="111" width="9.140625" style="7" customWidth="1"/>
    <col min="112" max="116" width="9.140625" style="7" hidden="1" customWidth="1"/>
    <col min="117" max="117" width="9.140625" style="7" customWidth="1"/>
    <col min="118" max="147" width="9.140625" style="6" customWidth="1"/>
    <col min="148" max="148" width="9.140625" style="6" hidden="1" customWidth="1"/>
    <col min="149" max="156" width="9.140625" style="6" customWidth="1"/>
    <col min="157" max="157" width="9.140625" style="6" hidden="1" customWidth="1"/>
    <col min="158" max="162" width="9.140625" style="6" customWidth="1"/>
    <col min="163" max="163" width="9.140625" style="6" hidden="1" customWidth="1"/>
    <col min="164" max="173" width="9.140625" style="6" customWidth="1"/>
    <col min="174" max="177" width="8.85546875" style="6"/>
    <col min="178" max="178" width="12.7109375" style="6" bestFit="1" customWidth="1"/>
    <col min="179" max="16384" width="8.85546875" style="6"/>
  </cols>
  <sheetData>
    <row r="1" spans="1:178" ht="18" x14ac:dyDescent="0.25">
      <c r="A1" s="11" t="s">
        <v>43</v>
      </c>
      <c r="B1" s="13" t="s">
        <v>56</v>
      </c>
      <c r="C1" s="11"/>
      <c r="D1" s="11"/>
      <c r="E1" s="11"/>
      <c r="F1" s="11"/>
      <c r="G1" s="11"/>
      <c r="H1" s="11"/>
      <c r="I1" s="11"/>
    </row>
    <row r="2" spans="1:178" ht="18" x14ac:dyDescent="0.25">
      <c r="A2" s="14" t="s">
        <v>42</v>
      </c>
      <c r="B2" s="11"/>
      <c r="C2" s="11"/>
      <c r="D2" s="11"/>
      <c r="E2" s="11"/>
      <c r="F2" s="11"/>
      <c r="G2" s="11"/>
      <c r="H2" s="11"/>
      <c r="I2" s="11" t="str">
        <f>[1]GSVA_cur!$I$3</f>
        <v>As on 01.08.2024</v>
      </c>
    </row>
    <row r="3" spans="1:178" ht="18" x14ac:dyDescent="0.25">
      <c r="A3" s="14"/>
      <c r="B3" s="11"/>
      <c r="C3" s="11"/>
      <c r="D3" s="11"/>
      <c r="E3" s="11"/>
      <c r="F3" s="11"/>
      <c r="G3" s="11"/>
      <c r="H3" s="11"/>
      <c r="I3" s="11"/>
    </row>
    <row r="4" spans="1:178" ht="18" x14ac:dyDescent="0.25">
      <c r="A4" s="14"/>
      <c r="B4" s="11"/>
      <c r="C4" s="11"/>
      <c r="D4" s="11"/>
      <c r="E4" s="15"/>
      <c r="F4" s="15" t="s">
        <v>47</v>
      </c>
      <c r="G4" s="15"/>
      <c r="H4" s="15"/>
      <c r="I4" s="15"/>
    </row>
    <row r="5" spans="1:178" ht="18" x14ac:dyDescent="0.25">
      <c r="A5" s="16" t="s">
        <v>0</v>
      </c>
      <c r="B5" s="17" t="s">
        <v>1</v>
      </c>
      <c r="C5" s="11" t="s">
        <v>21</v>
      </c>
      <c r="D5" s="11" t="s">
        <v>22</v>
      </c>
      <c r="E5" s="11" t="s">
        <v>23</v>
      </c>
      <c r="F5" s="11" t="s">
        <v>46</v>
      </c>
      <c r="G5" s="11" t="s">
        <v>55</v>
      </c>
      <c r="H5" s="11" t="s">
        <v>57</v>
      </c>
      <c r="I5" s="11" t="s">
        <v>58</v>
      </c>
      <c r="J5" s="7" t="s">
        <v>69</v>
      </c>
      <c r="K5" s="7" t="s">
        <v>70</v>
      </c>
      <c r="L5" s="7" t="s">
        <v>71</v>
      </c>
      <c r="M5" s="7" t="s">
        <v>72</v>
      </c>
      <c r="N5" s="7" t="s">
        <v>73</v>
      </c>
      <c r="O5" s="7" t="s">
        <v>74</v>
      </c>
    </row>
    <row r="6" spans="1:178" s="27" customFormat="1" ht="36" x14ac:dyDescent="0.25">
      <c r="A6" s="31" t="s">
        <v>26</v>
      </c>
      <c r="B6" s="32" t="s">
        <v>2</v>
      </c>
      <c r="C6" s="28">
        <f>SUM(C7:C10)</f>
        <v>11166697</v>
      </c>
      <c r="D6" s="28">
        <f t="shared" ref="D6:F6" si="0">SUM(D7:D10)</f>
        <v>11581861</v>
      </c>
      <c r="E6" s="28">
        <f t="shared" si="0"/>
        <v>11518778</v>
      </c>
      <c r="F6" s="28">
        <f t="shared" si="0"/>
        <v>12037623</v>
      </c>
      <c r="G6" s="28">
        <f t="shared" ref="G6:N6" si="1">SUM(G7:G10)</f>
        <v>12090539</v>
      </c>
      <c r="H6" s="28">
        <f t="shared" si="1"/>
        <v>12547029</v>
      </c>
      <c r="I6" s="28">
        <f t="shared" si="1"/>
        <v>13163192</v>
      </c>
      <c r="J6" s="28">
        <f t="shared" si="1"/>
        <v>13295600.665603254</v>
      </c>
      <c r="K6" s="28">
        <f t="shared" si="1"/>
        <v>13562908.190479513</v>
      </c>
      <c r="L6" s="28">
        <f t="shared" si="1"/>
        <v>13729692.119511712</v>
      </c>
      <c r="M6" s="28">
        <f t="shared" si="1"/>
        <v>14143077.954876009</v>
      </c>
      <c r="N6" s="28">
        <f t="shared" si="1"/>
        <v>14623385.082997642</v>
      </c>
      <c r="O6" s="28">
        <f t="shared" ref="O6" si="2">SUM(O7:O10)</f>
        <v>14932290.285460399</v>
      </c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29"/>
      <c r="BJ6" s="29"/>
      <c r="BK6" s="29"/>
      <c r="BL6" s="29"/>
      <c r="BM6" s="29"/>
      <c r="BN6" s="29"/>
      <c r="BO6" s="29"/>
      <c r="BP6" s="29"/>
      <c r="BQ6" s="29"/>
      <c r="BR6" s="29"/>
      <c r="BS6" s="29"/>
      <c r="BT6" s="29"/>
      <c r="BU6" s="29"/>
      <c r="BV6" s="29"/>
      <c r="BW6" s="29"/>
      <c r="BX6" s="29"/>
      <c r="BY6" s="29"/>
      <c r="BZ6" s="29"/>
      <c r="CA6" s="29"/>
      <c r="CB6" s="29"/>
      <c r="CC6" s="29"/>
      <c r="CD6" s="29"/>
      <c r="CE6" s="29"/>
      <c r="CF6" s="29"/>
      <c r="CG6" s="29"/>
      <c r="CH6" s="29"/>
      <c r="CI6" s="29"/>
      <c r="CJ6" s="29"/>
      <c r="CK6" s="29"/>
      <c r="CL6" s="29"/>
      <c r="CM6" s="29"/>
      <c r="CN6" s="29"/>
      <c r="CO6" s="29"/>
      <c r="CP6" s="29"/>
      <c r="CQ6" s="29"/>
      <c r="CR6" s="29"/>
      <c r="CS6" s="29"/>
      <c r="CT6" s="29"/>
      <c r="CU6" s="29"/>
      <c r="CV6" s="29"/>
      <c r="CW6" s="29"/>
      <c r="CX6" s="29"/>
      <c r="CY6" s="29"/>
      <c r="CZ6" s="29"/>
      <c r="DA6" s="29"/>
      <c r="DB6" s="29"/>
      <c r="DC6" s="29"/>
      <c r="DD6" s="29"/>
      <c r="DE6" s="29"/>
      <c r="DF6" s="29"/>
      <c r="DG6" s="29"/>
      <c r="DH6" s="29"/>
      <c r="DI6" s="29"/>
      <c r="DJ6" s="29"/>
      <c r="DK6" s="29"/>
      <c r="DL6" s="29"/>
      <c r="DM6" s="29"/>
      <c r="DN6" s="29"/>
      <c r="DO6" s="29"/>
      <c r="DP6" s="29"/>
      <c r="DQ6" s="29"/>
      <c r="DR6" s="29"/>
      <c r="DS6" s="29"/>
      <c r="DT6" s="29"/>
      <c r="DU6" s="29"/>
      <c r="DV6" s="29"/>
      <c r="DW6" s="29"/>
      <c r="DX6" s="29"/>
      <c r="DY6" s="29"/>
      <c r="DZ6" s="29"/>
      <c r="EA6" s="29"/>
      <c r="EB6" s="29"/>
      <c r="EC6" s="29"/>
      <c r="ED6" s="29"/>
      <c r="EE6" s="29"/>
      <c r="EF6" s="29"/>
      <c r="EG6" s="29"/>
      <c r="EH6" s="29"/>
      <c r="EI6" s="29"/>
      <c r="EJ6" s="29"/>
      <c r="EK6" s="29"/>
      <c r="EL6" s="29"/>
      <c r="EM6" s="29"/>
      <c r="EN6" s="29"/>
      <c r="EO6" s="29"/>
      <c r="EP6" s="29"/>
      <c r="EQ6" s="29"/>
      <c r="ER6" s="29"/>
      <c r="ES6" s="29"/>
      <c r="ET6" s="29"/>
      <c r="EU6" s="29"/>
      <c r="EV6" s="29"/>
      <c r="EW6" s="29"/>
      <c r="EX6" s="29"/>
      <c r="EY6" s="29"/>
      <c r="EZ6" s="29"/>
      <c r="FA6" s="29"/>
      <c r="FB6" s="29"/>
      <c r="FC6" s="29"/>
      <c r="FD6" s="29"/>
      <c r="FE6" s="29"/>
      <c r="FF6" s="29"/>
      <c r="FG6" s="29"/>
      <c r="FH6" s="29"/>
      <c r="FI6" s="29"/>
      <c r="FJ6" s="29"/>
      <c r="FK6" s="29"/>
      <c r="FL6" s="29"/>
      <c r="FM6" s="29"/>
      <c r="FN6" s="29"/>
      <c r="FO6" s="29"/>
      <c r="FP6" s="29"/>
      <c r="FQ6" s="29"/>
      <c r="FR6" s="29"/>
      <c r="FV6" s="33"/>
    </row>
    <row r="7" spans="1:178" ht="18" x14ac:dyDescent="0.25">
      <c r="A7" s="20">
        <v>1.1000000000000001</v>
      </c>
      <c r="B7" s="21" t="s">
        <v>49</v>
      </c>
      <c r="C7" s="25">
        <v>6939766</v>
      </c>
      <c r="D7" s="25">
        <v>7211011</v>
      </c>
      <c r="E7" s="25">
        <v>7039577</v>
      </c>
      <c r="F7" s="25">
        <v>7523872</v>
      </c>
      <c r="G7" s="25">
        <v>7450630</v>
      </c>
      <c r="H7" s="25">
        <v>7625248</v>
      </c>
      <c r="I7" s="25">
        <v>8017048</v>
      </c>
      <c r="J7" s="26">
        <v>7981555.665603254</v>
      </c>
      <c r="K7" s="26">
        <v>7926649.6417831788</v>
      </c>
      <c r="L7" s="26">
        <v>7893893.2193403253</v>
      </c>
      <c r="M7" s="25">
        <v>7997556.1533766324</v>
      </c>
      <c r="N7" s="26">
        <v>8121887.6260734648</v>
      </c>
      <c r="O7" s="26">
        <v>8213892.5253375117</v>
      </c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9"/>
      <c r="BU7" s="9"/>
      <c r="BV7" s="9"/>
      <c r="BW7" s="9"/>
      <c r="BX7" s="9"/>
      <c r="BY7" s="9"/>
      <c r="BZ7" s="9"/>
      <c r="CA7" s="9"/>
      <c r="CB7" s="9"/>
      <c r="CC7" s="9"/>
      <c r="CD7" s="9"/>
      <c r="CE7" s="9"/>
      <c r="CF7" s="9"/>
      <c r="CG7" s="9"/>
      <c r="CH7" s="9"/>
      <c r="CI7" s="9"/>
      <c r="CJ7" s="9"/>
      <c r="CK7" s="9"/>
      <c r="CL7" s="9"/>
      <c r="CM7" s="9"/>
      <c r="CN7" s="9"/>
      <c r="CO7" s="9"/>
      <c r="CP7" s="9"/>
      <c r="CQ7" s="9"/>
      <c r="CR7" s="9"/>
      <c r="CS7" s="9"/>
      <c r="CT7" s="9"/>
      <c r="CU7" s="8"/>
      <c r="CV7" s="8"/>
      <c r="CW7" s="8"/>
      <c r="CX7" s="8"/>
      <c r="CY7" s="8"/>
      <c r="CZ7" s="8"/>
      <c r="DA7" s="8"/>
      <c r="DB7" s="8"/>
      <c r="DC7" s="8"/>
      <c r="DD7" s="8"/>
      <c r="DE7" s="8"/>
      <c r="DF7" s="8"/>
      <c r="DG7" s="8"/>
      <c r="DH7" s="8"/>
      <c r="DI7" s="8"/>
      <c r="DJ7" s="8"/>
      <c r="DK7" s="8"/>
      <c r="DL7" s="8"/>
      <c r="DM7" s="8"/>
      <c r="DN7" s="9"/>
      <c r="DO7" s="9"/>
      <c r="DP7" s="9"/>
      <c r="DQ7" s="9"/>
      <c r="DR7" s="9"/>
      <c r="DS7" s="9"/>
      <c r="DT7" s="9"/>
      <c r="DU7" s="9"/>
      <c r="DV7" s="9"/>
      <c r="DW7" s="9"/>
      <c r="DX7" s="9"/>
      <c r="DY7" s="9"/>
      <c r="DZ7" s="9"/>
      <c r="EA7" s="9"/>
      <c r="EB7" s="9"/>
      <c r="EC7" s="9"/>
      <c r="ED7" s="9"/>
      <c r="EE7" s="9"/>
      <c r="EF7" s="9"/>
      <c r="EG7" s="9"/>
      <c r="EH7" s="9"/>
      <c r="EI7" s="9"/>
      <c r="EJ7" s="9"/>
      <c r="EK7" s="9"/>
      <c r="EL7" s="9"/>
      <c r="EM7" s="9"/>
      <c r="EN7" s="9"/>
      <c r="EO7" s="9"/>
      <c r="EP7" s="9"/>
      <c r="EQ7" s="9"/>
      <c r="ER7" s="9"/>
      <c r="ES7" s="9"/>
      <c r="ET7" s="9"/>
      <c r="EU7" s="9"/>
      <c r="EV7" s="9"/>
      <c r="EW7" s="9"/>
      <c r="EX7" s="9"/>
      <c r="EY7" s="9"/>
      <c r="EZ7" s="9"/>
      <c r="FA7" s="9"/>
      <c r="FB7" s="9"/>
      <c r="FC7" s="9"/>
      <c r="FD7" s="9"/>
      <c r="FE7" s="9"/>
      <c r="FF7" s="9"/>
      <c r="FG7" s="9"/>
      <c r="FH7" s="9"/>
      <c r="FI7" s="9"/>
      <c r="FJ7" s="9"/>
      <c r="FK7" s="9"/>
      <c r="FL7" s="9"/>
      <c r="FM7" s="9"/>
      <c r="FN7" s="9"/>
      <c r="FO7" s="9"/>
      <c r="FP7" s="9"/>
      <c r="FQ7" s="9"/>
      <c r="FR7" s="9"/>
      <c r="FS7" s="7"/>
      <c r="FT7" s="7"/>
      <c r="FU7" s="7"/>
    </row>
    <row r="8" spans="1:178" ht="18" x14ac:dyDescent="0.25">
      <c r="A8" s="20">
        <v>1.2</v>
      </c>
      <c r="B8" s="21" t="s">
        <v>50</v>
      </c>
      <c r="C8" s="25">
        <v>2201029</v>
      </c>
      <c r="D8" s="25">
        <v>2328968</v>
      </c>
      <c r="E8" s="25">
        <v>2370422</v>
      </c>
      <c r="F8" s="25">
        <v>2389130</v>
      </c>
      <c r="G8" s="25">
        <v>2454952</v>
      </c>
      <c r="H8" s="25">
        <v>2576172</v>
      </c>
      <c r="I8" s="25">
        <v>2812968</v>
      </c>
      <c r="J8" s="26">
        <v>2867338</v>
      </c>
      <c r="K8" s="26">
        <v>3127630.0212523132</v>
      </c>
      <c r="L8" s="26">
        <v>3321712.7384944782</v>
      </c>
      <c r="M8" s="25">
        <v>3521002.4256020319</v>
      </c>
      <c r="N8" s="26">
        <v>3652473.4569241772</v>
      </c>
      <c r="O8" s="26">
        <v>3768642.5218418455</v>
      </c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8"/>
      <c r="CV8" s="8"/>
      <c r="CW8" s="8"/>
      <c r="CX8" s="8"/>
      <c r="CY8" s="8"/>
      <c r="CZ8" s="8"/>
      <c r="DA8" s="8"/>
      <c r="DB8" s="8"/>
      <c r="DC8" s="8"/>
      <c r="DD8" s="8"/>
      <c r="DE8" s="8"/>
      <c r="DF8" s="8"/>
      <c r="DG8" s="8"/>
      <c r="DH8" s="8"/>
      <c r="DI8" s="8"/>
      <c r="DJ8" s="8"/>
      <c r="DK8" s="8"/>
      <c r="DL8" s="8"/>
      <c r="DM8" s="8"/>
      <c r="DN8" s="9"/>
      <c r="DO8" s="9"/>
      <c r="DP8" s="9"/>
      <c r="DQ8" s="9"/>
      <c r="DR8" s="9"/>
      <c r="DS8" s="9"/>
      <c r="DT8" s="9"/>
      <c r="DU8" s="9"/>
      <c r="DV8" s="9"/>
      <c r="DW8" s="9"/>
      <c r="DX8" s="9"/>
      <c r="DY8" s="9"/>
      <c r="DZ8" s="9"/>
      <c r="EA8" s="9"/>
      <c r="EB8" s="9"/>
      <c r="EC8" s="9"/>
      <c r="ED8" s="9"/>
      <c r="EE8" s="9"/>
      <c r="EF8" s="9"/>
      <c r="EG8" s="9"/>
      <c r="EH8" s="9"/>
      <c r="EI8" s="9"/>
      <c r="EJ8" s="9"/>
      <c r="EK8" s="9"/>
      <c r="EL8" s="9"/>
      <c r="EM8" s="9"/>
      <c r="EN8" s="9"/>
      <c r="EO8" s="9"/>
      <c r="EP8" s="9"/>
      <c r="EQ8" s="9"/>
      <c r="ER8" s="9"/>
      <c r="ES8" s="9"/>
      <c r="ET8" s="9"/>
      <c r="EU8" s="9"/>
      <c r="EV8" s="9"/>
      <c r="EW8" s="9"/>
      <c r="EX8" s="9"/>
      <c r="EY8" s="9"/>
      <c r="EZ8" s="9"/>
      <c r="FA8" s="9"/>
      <c r="FB8" s="9"/>
      <c r="FC8" s="9"/>
      <c r="FD8" s="9"/>
      <c r="FE8" s="9"/>
      <c r="FF8" s="9"/>
      <c r="FG8" s="9"/>
      <c r="FH8" s="9"/>
      <c r="FI8" s="9"/>
      <c r="FJ8" s="9"/>
      <c r="FK8" s="9"/>
      <c r="FL8" s="9"/>
      <c r="FM8" s="9"/>
      <c r="FN8" s="9"/>
      <c r="FO8" s="9"/>
      <c r="FP8" s="9"/>
      <c r="FQ8" s="9"/>
      <c r="FR8" s="9"/>
      <c r="FS8" s="7"/>
      <c r="FT8" s="7"/>
      <c r="FU8" s="7"/>
    </row>
    <row r="9" spans="1:178" ht="18" x14ac:dyDescent="0.25">
      <c r="A9" s="20">
        <v>1.3</v>
      </c>
      <c r="B9" s="21" t="s">
        <v>51</v>
      </c>
      <c r="C9" s="25">
        <v>507546</v>
      </c>
      <c r="D9" s="25">
        <v>503917</v>
      </c>
      <c r="E9" s="25">
        <v>505586</v>
      </c>
      <c r="F9" s="25">
        <v>474844</v>
      </c>
      <c r="G9" s="25">
        <v>470311</v>
      </c>
      <c r="H9" s="25">
        <v>597340</v>
      </c>
      <c r="I9" s="25">
        <v>522343</v>
      </c>
      <c r="J9" s="26">
        <v>572366</v>
      </c>
      <c r="K9" s="26">
        <v>617876.87896203366</v>
      </c>
      <c r="L9" s="26">
        <v>654179.08963833179</v>
      </c>
      <c r="M9" s="25">
        <v>676157.23539923294</v>
      </c>
      <c r="N9" s="26">
        <v>691342</v>
      </c>
      <c r="O9" s="26">
        <v>713232.94793304056</v>
      </c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9"/>
      <c r="BU9" s="9"/>
      <c r="BV9" s="9"/>
      <c r="BW9" s="9"/>
      <c r="BX9" s="9"/>
      <c r="BY9" s="9"/>
      <c r="BZ9" s="9"/>
      <c r="CA9" s="9"/>
      <c r="CB9" s="9"/>
      <c r="CC9" s="9"/>
      <c r="CD9" s="9"/>
      <c r="CE9" s="9"/>
      <c r="CF9" s="9"/>
      <c r="CG9" s="9"/>
      <c r="CH9" s="9"/>
      <c r="CI9" s="9"/>
      <c r="CJ9" s="9"/>
      <c r="CK9" s="9"/>
      <c r="CL9" s="9"/>
      <c r="CM9" s="9"/>
      <c r="CN9" s="9"/>
      <c r="CO9" s="9"/>
      <c r="CP9" s="9"/>
      <c r="CQ9" s="9"/>
      <c r="CR9" s="9"/>
      <c r="CS9" s="9"/>
      <c r="CT9" s="9"/>
      <c r="CU9" s="8"/>
      <c r="CV9" s="8"/>
      <c r="CW9" s="8"/>
      <c r="CX9" s="8"/>
      <c r="CY9" s="8"/>
      <c r="CZ9" s="8"/>
      <c r="DA9" s="8"/>
      <c r="DB9" s="8"/>
      <c r="DC9" s="8"/>
      <c r="DD9" s="8"/>
      <c r="DE9" s="8"/>
      <c r="DF9" s="8"/>
      <c r="DG9" s="8"/>
      <c r="DH9" s="8"/>
      <c r="DI9" s="8"/>
      <c r="DJ9" s="8"/>
      <c r="DK9" s="8"/>
      <c r="DL9" s="8"/>
      <c r="DM9" s="8"/>
      <c r="DN9" s="9"/>
      <c r="DO9" s="9"/>
      <c r="DP9" s="9"/>
      <c r="DQ9" s="9"/>
      <c r="DR9" s="9"/>
      <c r="DS9" s="9"/>
      <c r="DT9" s="9"/>
      <c r="DU9" s="9"/>
      <c r="DV9" s="9"/>
      <c r="DW9" s="9"/>
      <c r="DX9" s="9"/>
      <c r="DY9" s="9"/>
      <c r="DZ9" s="9"/>
      <c r="EA9" s="9"/>
      <c r="EB9" s="9"/>
      <c r="EC9" s="9"/>
      <c r="ED9" s="9"/>
      <c r="EE9" s="9"/>
      <c r="EF9" s="9"/>
      <c r="EG9" s="9"/>
      <c r="EH9" s="9"/>
      <c r="EI9" s="9"/>
      <c r="EJ9" s="9"/>
      <c r="EK9" s="9"/>
      <c r="EL9" s="9"/>
      <c r="EM9" s="9"/>
      <c r="EN9" s="9"/>
      <c r="EO9" s="9"/>
      <c r="EP9" s="9"/>
      <c r="EQ9" s="9"/>
      <c r="ER9" s="9"/>
      <c r="ES9" s="9"/>
      <c r="ET9" s="9"/>
      <c r="EU9" s="9"/>
      <c r="EV9" s="9"/>
      <c r="EW9" s="9"/>
      <c r="EX9" s="9"/>
      <c r="EY9" s="9"/>
      <c r="EZ9" s="9"/>
      <c r="FA9" s="9"/>
      <c r="FB9" s="9"/>
      <c r="FC9" s="9"/>
      <c r="FD9" s="9"/>
      <c r="FE9" s="9"/>
      <c r="FF9" s="9"/>
      <c r="FG9" s="9"/>
      <c r="FH9" s="9"/>
      <c r="FI9" s="9"/>
      <c r="FJ9" s="9"/>
      <c r="FK9" s="9"/>
      <c r="FL9" s="9"/>
      <c r="FM9" s="9"/>
      <c r="FN9" s="9"/>
      <c r="FO9" s="9"/>
      <c r="FP9" s="9"/>
      <c r="FQ9" s="9"/>
      <c r="FR9" s="9"/>
      <c r="FS9" s="7"/>
      <c r="FT9" s="7"/>
      <c r="FU9" s="7"/>
    </row>
    <row r="10" spans="1:178" ht="18" x14ac:dyDescent="0.25">
      <c r="A10" s="20">
        <v>1.4</v>
      </c>
      <c r="B10" s="21" t="s">
        <v>52</v>
      </c>
      <c r="C10" s="25">
        <v>1518356</v>
      </c>
      <c r="D10" s="25">
        <v>1537965</v>
      </c>
      <c r="E10" s="25">
        <v>1603193</v>
      </c>
      <c r="F10" s="25">
        <v>1649777</v>
      </c>
      <c r="G10" s="25">
        <v>1714646</v>
      </c>
      <c r="H10" s="25">
        <v>1748269</v>
      </c>
      <c r="I10" s="25">
        <v>1810833</v>
      </c>
      <c r="J10" s="26">
        <v>1874341</v>
      </c>
      <c r="K10" s="26">
        <v>1890751.6484819874</v>
      </c>
      <c r="L10" s="26">
        <v>1859907.0720385769</v>
      </c>
      <c r="M10" s="25">
        <v>1948362.1404981108</v>
      </c>
      <c r="N10" s="26">
        <v>2157682</v>
      </c>
      <c r="O10" s="26">
        <v>2236522.2903480032</v>
      </c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/>
      <c r="BZ10" s="9"/>
      <c r="CA10" s="9"/>
      <c r="CB10" s="9"/>
      <c r="CC10" s="9"/>
      <c r="CD10" s="9"/>
      <c r="CE10" s="9"/>
      <c r="CF10" s="9"/>
      <c r="CG10" s="9"/>
      <c r="CH10" s="9"/>
      <c r="CI10" s="9"/>
      <c r="CJ10" s="9"/>
      <c r="CK10" s="9"/>
      <c r="CL10" s="9"/>
      <c r="CM10" s="9"/>
      <c r="CN10" s="9"/>
      <c r="CO10" s="9"/>
      <c r="CP10" s="9"/>
      <c r="CQ10" s="9"/>
      <c r="CR10" s="9"/>
      <c r="CS10" s="9"/>
      <c r="CT10" s="9"/>
      <c r="CU10" s="8"/>
      <c r="CV10" s="8"/>
      <c r="CW10" s="8"/>
      <c r="CX10" s="8"/>
      <c r="CY10" s="8"/>
      <c r="CZ10" s="8"/>
      <c r="DA10" s="8"/>
      <c r="DB10" s="8"/>
      <c r="DC10" s="8"/>
      <c r="DD10" s="8"/>
      <c r="DE10" s="8"/>
      <c r="DF10" s="8"/>
      <c r="DG10" s="8"/>
      <c r="DH10" s="8"/>
      <c r="DI10" s="8"/>
      <c r="DJ10" s="8"/>
      <c r="DK10" s="8"/>
      <c r="DL10" s="8"/>
      <c r="DM10" s="8"/>
      <c r="DN10" s="9"/>
      <c r="DO10" s="9"/>
      <c r="DP10" s="9"/>
      <c r="DQ10" s="9"/>
      <c r="DR10" s="9"/>
      <c r="DS10" s="9"/>
      <c r="DT10" s="9"/>
      <c r="DU10" s="9"/>
      <c r="DV10" s="9"/>
      <c r="DW10" s="9"/>
      <c r="DX10" s="9"/>
      <c r="DY10" s="9"/>
      <c r="DZ10" s="9"/>
      <c r="EA10" s="9"/>
      <c r="EB10" s="9"/>
      <c r="EC10" s="9"/>
      <c r="ED10" s="9"/>
      <c r="EE10" s="9"/>
      <c r="EF10" s="9"/>
      <c r="EG10" s="9"/>
      <c r="EH10" s="9"/>
      <c r="EI10" s="9"/>
      <c r="EJ10" s="9"/>
      <c r="EK10" s="9"/>
      <c r="EL10" s="9"/>
      <c r="EM10" s="9"/>
      <c r="EN10" s="9"/>
      <c r="EO10" s="9"/>
      <c r="EP10" s="9"/>
      <c r="EQ10" s="9"/>
      <c r="ER10" s="9"/>
      <c r="ES10" s="9"/>
      <c r="ET10" s="9"/>
      <c r="EU10" s="9"/>
      <c r="EV10" s="9"/>
      <c r="EW10" s="9"/>
      <c r="EX10" s="9"/>
      <c r="EY10" s="9"/>
      <c r="EZ10" s="9"/>
      <c r="FA10" s="9"/>
      <c r="FB10" s="9"/>
      <c r="FC10" s="9"/>
      <c r="FD10" s="9"/>
      <c r="FE10" s="9"/>
      <c r="FF10" s="9"/>
      <c r="FG10" s="9"/>
      <c r="FH10" s="9"/>
      <c r="FI10" s="9"/>
      <c r="FJ10" s="9"/>
      <c r="FK10" s="9"/>
      <c r="FL10" s="9"/>
      <c r="FM10" s="9"/>
      <c r="FN10" s="9"/>
      <c r="FO10" s="9"/>
      <c r="FP10" s="9"/>
      <c r="FQ10" s="9"/>
      <c r="FR10" s="9"/>
      <c r="FS10" s="7"/>
      <c r="FT10" s="7"/>
      <c r="FU10" s="7"/>
    </row>
    <row r="11" spans="1:178" ht="18" x14ac:dyDescent="0.25">
      <c r="A11" s="22" t="s">
        <v>59</v>
      </c>
      <c r="B11" s="21" t="s">
        <v>3</v>
      </c>
      <c r="C11" s="25">
        <v>638489</v>
      </c>
      <c r="D11" s="25">
        <v>697431</v>
      </c>
      <c r="E11" s="25">
        <v>583566</v>
      </c>
      <c r="F11" s="25">
        <v>689600</v>
      </c>
      <c r="G11" s="25">
        <v>664679</v>
      </c>
      <c r="H11" s="25">
        <v>628831</v>
      </c>
      <c r="I11" s="25">
        <v>712738</v>
      </c>
      <c r="J11" s="26">
        <v>852196</v>
      </c>
      <c r="K11" s="26">
        <v>845261.32419794251</v>
      </c>
      <c r="L11" s="26">
        <v>630139.04360882821</v>
      </c>
      <c r="M11" s="25">
        <v>674204.00141285826</v>
      </c>
      <c r="N11" s="26">
        <v>652189.09714153549</v>
      </c>
      <c r="O11" s="26">
        <v>659445.58843356266</v>
      </c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9"/>
      <c r="BS11" s="9"/>
      <c r="BT11" s="9"/>
      <c r="BU11" s="9"/>
      <c r="BV11" s="9"/>
      <c r="BW11" s="9"/>
      <c r="BX11" s="9"/>
      <c r="BY11" s="9"/>
      <c r="BZ11" s="9"/>
      <c r="CA11" s="9"/>
      <c r="CB11" s="9"/>
      <c r="CC11" s="9"/>
      <c r="CD11" s="9"/>
      <c r="CE11" s="9"/>
      <c r="CF11" s="9"/>
      <c r="CG11" s="9"/>
      <c r="CH11" s="9"/>
      <c r="CI11" s="9"/>
      <c r="CJ11" s="9"/>
      <c r="CK11" s="9"/>
      <c r="CL11" s="9"/>
      <c r="CM11" s="9"/>
      <c r="CN11" s="9"/>
      <c r="CO11" s="9"/>
      <c r="CP11" s="9"/>
      <c r="CQ11" s="9"/>
      <c r="CR11" s="9"/>
      <c r="CS11" s="9"/>
      <c r="CT11" s="9"/>
      <c r="CU11" s="8"/>
      <c r="CV11" s="8"/>
      <c r="CW11" s="8"/>
      <c r="CX11" s="8"/>
      <c r="CY11" s="8"/>
      <c r="CZ11" s="8"/>
      <c r="DA11" s="8"/>
      <c r="DB11" s="8"/>
      <c r="DC11" s="8"/>
      <c r="DD11" s="8"/>
      <c r="DE11" s="8"/>
      <c r="DF11" s="8"/>
      <c r="DG11" s="8"/>
      <c r="DH11" s="8"/>
      <c r="DI11" s="8"/>
      <c r="DJ11" s="8"/>
      <c r="DK11" s="8"/>
      <c r="DL11" s="8"/>
      <c r="DM11" s="8"/>
      <c r="DN11" s="9"/>
      <c r="DO11" s="9"/>
      <c r="DP11" s="9"/>
      <c r="DQ11" s="9"/>
      <c r="DR11" s="9"/>
      <c r="DS11" s="9"/>
      <c r="DT11" s="9"/>
      <c r="DU11" s="9"/>
      <c r="DV11" s="9"/>
      <c r="DW11" s="9"/>
      <c r="DX11" s="9"/>
      <c r="DY11" s="9"/>
      <c r="DZ11" s="9"/>
      <c r="EA11" s="9"/>
      <c r="EB11" s="9"/>
      <c r="EC11" s="9"/>
      <c r="ED11" s="9"/>
      <c r="EE11" s="9"/>
      <c r="EF11" s="9"/>
      <c r="EG11" s="9"/>
      <c r="EH11" s="9"/>
      <c r="EI11" s="9"/>
      <c r="EJ11" s="9"/>
      <c r="EK11" s="9"/>
      <c r="EL11" s="9"/>
      <c r="EM11" s="9"/>
      <c r="EN11" s="9"/>
      <c r="EO11" s="9"/>
      <c r="EP11" s="9"/>
      <c r="EQ11" s="9"/>
      <c r="ER11" s="9"/>
      <c r="ES11" s="9"/>
      <c r="ET11" s="9"/>
      <c r="EU11" s="9"/>
      <c r="EV11" s="9"/>
      <c r="EW11" s="9"/>
      <c r="EX11" s="9"/>
      <c r="EY11" s="9"/>
      <c r="EZ11" s="9"/>
      <c r="FA11" s="9"/>
      <c r="FB11" s="9"/>
      <c r="FC11" s="9"/>
      <c r="FD11" s="9"/>
      <c r="FE11" s="9"/>
      <c r="FF11" s="9"/>
      <c r="FG11" s="9"/>
      <c r="FH11" s="9"/>
      <c r="FI11" s="9"/>
      <c r="FJ11" s="9"/>
      <c r="FK11" s="9"/>
      <c r="FL11" s="9"/>
      <c r="FM11" s="9"/>
      <c r="FN11" s="9"/>
      <c r="FO11" s="9"/>
      <c r="FP11" s="9"/>
      <c r="FQ11" s="9"/>
      <c r="FR11" s="9"/>
      <c r="FS11" s="7"/>
      <c r="FT11" s="7"/>
      <c r="FU11" s="7"/>
    </row>
    <row r="12" spans="1:178" s="33" customFormat="1" ht="18.75" x14ac:dyDescent="0.25">
      <c r="A12" s="34"/>
      <c r="B12" s="35" t="s">
        <v>28</v>
      </c>
      <c r="C12" s="30">
        <f>C6+C11</f>
        <v>11805186</v>
      </c>
      <c r="D12" s="30">
        <f t="shared" ref="D12:F12" si="3">D6+D11</f>
        <v>12279292</v>
      </c>
      <c r="E12" s="30">
        <f t="shared" si="3"/>
        <v>12102344</v>
      </c>
      <c r="F12" s="30">
        <f t="shared" si="3"/>
        <v>12727223</v>
      </c>
      <c r="G12" s="30">
        <f t="shared" ref="G12:N12" si="4">G6+G11</f>
        <v>12755218</v>
      </c>
      <c r="H12" s="30">
        <f t="shared" si="4"/>
        <v>13175860</v>
      </c>
      <c r="I12" s="30">
        <f t="shared" si="4"/>
        <v>13875930</v>
      </c>
      <c r="J12" s="30">
        <f t="shared" si="4"/>
        <v>14147796.665603254</v>
      </c>
      <c r="K12" s="30">
        <f t="shared" si="4"/>
        <v>14408169.514677456</v>
      </c>
      <c r="L12" s="30">
        <f t="shared" si="4"/>
        <v>14359831.16312054</v>
      </c>
      <c r="M12" s="30">
        <f t="shared" si="4"/>
        <v>14817281.956288867</v>
      </c>
      <c r="N12" s="30">
        <f t="shared" si="4"/>
        <v>15275574.180139178</v>
      </c>
      <c r="O12" s="30">
        <f t="shared" ref="O12" si="5">O6+O11</f>
        <v>15591735.873893961</v>
      </c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36"/>
      <c r="BJ12" s="36"/>
      <c r="BK12" s="36"/>
      <c r="BL12" s="36"/>
      <c r="BM12" s="36"/>
      <c r="BN12" s="36"/>
      <c r="BO12" s="36"/>
      <c r="BP12" s="36"/>
      <c r="BQ12" s="36"/>
      <c r="BR12" s="36"/>
      <c r="BS12" s="36"/>
      <c r="BT12" s="36"/>
      <c r="BU12" s="36"/>
      <c r="BV12" s="36"/>
      <c r="BW12" s="36"/>
      <c r="BX12" s="36"/>
      <c r="BY12" s="36"/>
      <c r="BZ12" s="36"/>
      <c r="CA12" s="36"/>
      <c r="CB12" s="36"/>
      <c r="CC12" s="36"/>
      <c r="CD12" s="36"/>
      <c r="CE12" s="36"/>
      <c r="CF12" s="36"/>
      <c r="CG12" s="36"/>
      <c r="CH12" s="36"/>
      <c r="CI12" s="36"/>
      <c r="CJ12" s="36"/>
      <c r="CK12" s="36"/>
      <c r="CL12" s="36"/>
      <c r="CM12" s="36"/>
      <c r="CN12" s="36"/>
      <c r="CO12" s="36"/>
      <c r="CP12" s="36"/>
      <c r="CQ12" s="36"/>
      <c r="CR12" s="36"/>
      <c r="CS12" s="36"/>
      <c r="CT12" s="36"/>
      <c r="CU12" s="29"/>
      <c r="CV12" s="29"/>
      <c r="CW12" s="29"/>
      <c r="CX12" s="29"/>
      <c r="CY12" s="29"/>
      <c r="CZ12" s="29"/>
      <c r="DA12" s="29"/>
      <c r="DB12" s="29"/>
      <c r="DC12" s="29"/>
      <c r="DD12" s="29"/>
      <c r="DE12" s="29"/>
      <c r="DF12" s="29"/>
      <c r="DG12" s="29"/>
      <c r="DH12" s="29"/>
      <c r="DI12" s="29"/>
      <c r="DJ12" s="29"/>
      <c r="DK12" s="29"/>
      <c r="DL12" s="29"/>
      <c r="DM12" s="29"/>
      <c r="DN12" s="36"/>
      <c r="DO12" s="36"/>
      <c r="DP12" s="36"/>
      <c r="DQ12" s="36"/>
      <c r="DR12" s="36"/>
      <c r="DS12" s="36"/>
      <c r="DT12" s="36"/>
      <c r="DU12" s="36"/>
      <c r="DV12" s="36"/>
      <c r="DW12" s="36"/>
      <c r="DX12" s="36"/>
      <c r="DY12" s="36"/>
      <c r="DZ12" s="36"/>
      <c r="EA12" s="36"/>
      <c r="EB12" s="36"/>
      <c r="EC12" s="36"/>
      <c r="ED12" s="36"/>
      <c r="EE12" s="36"/>
      <c r="EF12" s="36"/>
      <c r="EG12" s="36"/>
      <c r="EH12" s="36"/>
      <c r="EI12" s="36"/>
      <c r="EJ12" s="36"/>
      <c r="EK12" s="36"/>
      <c r="EL12" s="36"/>
      <c r="EM12" s="36"/>
      <c r="EN12" s="36"/>
      <c r="EO12" s="36"/>
      <c r="EP12" s="36"/>
      <c r="EQ12" s="36"/>
      <c r="ER12" s="36"/>
      <c r="ES12" s="36"/>
      <c r="ET12" s="36"/>
      <c r="EU12" s="36"/>
      <c r="EV12" s="36"/>
      <c r="EW12" s="36"/>
      <c r="EX12" s="36"/>
      <c r="EY12" s="36"/>
      <c r="EZ12" s="36"/>
      <c r="FA12" s="36"/>
      <c r="FB12" s="36"/>
      <c r="FC12" s="36"/>
      <c r="FD12" s="36"/>
      <c r="FE12" s="36"/>
      <c r="FF12" s="36"/>
      <c r="FG12" s="36"/>
      <c r="FH12" s="36"/>
      <c r="FI12" s="36"/>
      <c r="FJ12" s="36"/>
      <c r="FK12" s="36"/>
      <c r="FL12" s="36"/>
      <c r="FM12" s="36"/>
      <c r="FN12" s="36"/>
      <c r="FO12" s="36"/>
      <c r="FP12" s="36"/>
      <c r="FQ12" s="36"/>
      <c r="FR12" s="36"/>
      <c r="FS12" s="27"/>
      <c r="FT12" s="27"/>
      <c r="FU12" s="27"/>
    </row>
    <row r="13" spans="1:178" s="7" customFormat="1" ht="18" x14ac:dyDescent="0.25">
      <c r="A13" s="18" t="s">
        <v>60</v>
      </c>
      <c r="B13" s="19" t="s">
        <v>4</v>
      </c>
      <c r="C13" s="26">
        <v>5780268.5369047113</v>
      </c>
      <c r="D13" s="26">
        <v>5876361.8640278466</v>
      </c>
      <c r="E13" s="26">
        <v>5943261.6260606898</v>
      </c>
      <c r="F13" s="26">
        <v>5274087.2650609929</v>
      </c>
      <c r="G13" s="26">
        <v>6729882.4200321045</v>
      </c>
      <c r="H13" s="26">
        <v>7883496.2356084753</v>
      </c>
      <c r="I13" s="26">
        <v>8778091.1828991715</v>
      </c>
      <c r="J13" s="26">
        <v>10462123.461183833</v>
      </c>
      <c r="K13" s="26">
        <v>10219329.454433326</v>
      </c>
      <c r="L13" s="26">
        <v>10905150.889189091</v>
      </c>
      <c r="M13" s="26">
        <v>12141202.44112844</v>
      </c>
      <c r="N13" s="26">
        <v>12947420.064395582</v>
      </c>
      <c r="O13" s="26">
        <v>13887092.788430793</v>
      </c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8"/>
      <c r="BC13" s="8"/>
      <c r="BD13" s="8"/>
      <c r="BE13" s="8"/>
      <c r="BF13" s="8"/>
      <c r="BG13" s="8"/>
      <c r="BH13" s="8"/>
      <c r="BI13" s="8"/>
      <c r="BJ13" s="8"/>
      <c r="BK13" s="8"/>
      <c r="BL13" s="8"/>
      <c r="BM13" s="8"/>
      <c r="BN13" s="8"/>
      <c r="BO13" s="8"/>
      <c r="BP13" s="8"/>
      <c r="BQ13" s="8"/>
      <c r="BR13" s="8"/>
      <c r="BS13" s="8"/>
      <c r="BT13" s="8"/>
      <c r="BU13" s="8"/>
      <c r="BV13" s="8"/>
      <c r="BW13" s="8"/>
      <c r="BX13" s="8"/>
      <c r="BY13" s="8"/>
      <c r="BZ13" s="8"/>
      <c r="CA13" s="8"/>
      <c r="CB13" s="8"/>
      <c r="CC13" s="8"/>
      <c r="CD13" s="8"/>
      <c r="CE13" s="8"/>
      <c r="CF13" s="8"/>
      <c r="CG13" s="8"/>
      <c r="CH13" s="8"/>
      <c r="CI13" s="8"/>
      <c r="CJ13" s="8"/>
      <c r="CK13" s="8"/>
      <c r="CL13" s="8"/>
      <c r="CM13" s="8"/>
      <c r="CN13" s="8"/>
      <c r="CO13" s="8"/>
      <c r="CP13" s="8"/>
      <c r="CQ13" s="8"/>
      <c r="CR13" s="8"/>
      <c r="CS13" s="8"/>
      <c r="CT13" s="8"/>
      <c r="CU13" s="8"/>
      <c r="CV13" s="8"/>
      <c r="CW13" s="8"/>
      <c r="CX13" s="8"/>
      <c r="CY13" s="8"/>
      <c r="CZ13" s="8"/>
      <c r="DA13" s="8"/>
      <c r="DB13" s="8"/>
      <c r="DC13" s="8"/>
      <c r="DD13" s="8"/>
      <c r="DE13" s="8"/>
      <c r="DF13" s="8"/>
      <c r="DG13" s="8"/>
      <c r="DH13" s="8"/>
      <c r="DI13" s="8"/>
      <c r="DJ13" s="8"/>
      <c r="DK13" s="8"/>
      <c r="DL13" s="8"/>
      <c r="DM13" s="8"/>
      <c r="DN13" s="8"/>
      <c r="DO13" s="8"/>
      <c r="DP13" s="8"/>
      <c r="DQ13" s="8"/>
      <c r="DR13" s="8"/>
      <c r="DS13" s="8"/>
      <c r="DT13" s="8"/>
      <c r="DU13" s="8"/>
      <c r="DV13" s="8"/>
      <c r="DW13" s="8"/>
      <c r="DX13" s="8"/>
      <c r="DY13" s="8"/>
      <c r="DZ13" s="8"/>
      <c r="EA13" s="8"/>
      <c r="EB13" s="8"/>
      <c r="EC13" s="8"/>
      <c r="ED13" s="8"/>
      <c r="EE13" s="8"/>
      <c r="EF13" s="8"/>
      <c r="EG13" s="8"/>
      <c r="EH13" s="8"/>
      <c r="EI13" s="8"/>
      <c r="EJ13" s="8"/>
      <c r="EK13" s="8"/>
      <c r="EL13" s="8"/>
      <c r="EM13" s="8"/>
      <c r="EN13" s="8"/>
      <c r="EO13" s="8"/>
      <c r="EP13" s="8"/>
      <c r="EQ13" s="8"/>
      <c r="ER13" s="8"/>
      <c r="ES13" s="8"/>
      <c r="ET13" s="8"/>
      <c r="EU13" s="8"/>
      <c r="EV13" s="8"/>
      <c r="EW13" s="8"/>
      <c r="EX13" s="8"/>
      <c r="EY13" s="8"/>
      <c r="EZ13" s="8"/>
      <c r="FA13" s="8"/>
      <c r="FB13" s="8"/>
      <c r="FC13" s="8"/>
      <c r="FD13" s="8"/>
      <c r="FE13" s="8"/>
      <c r="FF13" s="8"/>
      <c r="FG13" s="8"/>
      <c r="FH13" s="8"/>
      <c r="FI13" s="8"/>
      <c r="FJ13" s="8"/>
      <c r="FK13" s="8"/>
      <c r="FL13" s="8"/>
      <c r="FM13" s="8"/>
      <c r="FN13" s="8"/>
      <c r="FO13" s="8"/>
      <c r="FP13" s="8"/>
      <c r="FQ13" s="8"/>
      <c r="FR13" s="8"/>
      <c r="FV13" s="6"/>
    </row>
    <row r="14" spans="1:178" ht="36" x14ac:dyDescent="0.25">
      <c r="A14" s="22" t="s">
        <v>61</v>
      </c>
      <c r="B14" s="21" t="s">
        <v>5</v>
      </c>
      <c r="C14" s="25">
        <v>773788</v>
      </c>
      <c r="D14" s="25">
        <v>815863</v>
      </c>
      <c r="E14" s="25">
        <v>925365</v>
      </c>
      <c r="F14" s="25">
        <v>915409</v>
      </c>
      <c r="G14" s="25">
        <v>1074518</v>
      </c>
      <c r="H14" s="25">
        <v>1083581</v>
      </c>
      <c r="I14" s="25">
        <v>1230913</v>
      </c>
      <c r="J14" s="26">
        <v>1152446</v>
      </c>
      <c r="K14" s="26">
        <v>1241599.4773531626</v>
      </c>
      <c r="L14" s="26">
        <v>1124939.8021102687</v>
      </c>
      <c r="M14" s="25">
        <v>1524051.1644888897</v>
      </c>
      <c r="N14" s="26">
        <v>1571463.0940569807</v>
      </c>
      <c r="O14" s="26">
        <v>1638572.3979617003</v>
      </c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9"/>
      <c r="BF14" s="9"/>
      <c r="BG14" s="9"/>
      <c r="BH14" s="9"/>
      <c r="BI14" s="9"/>
      <c r="BJ14" s="9"/>
      <c r="BK14" s="9"/>
      <c r="BL14" s="9"/>
      <c r="BM14" s="9"/>
      <c r="BN14" s="9"/>
      <c r="BO14" s="9"/>
      <c r="BP14" s="9"/>
      <c r="BQ14" s="9"/>
      <c r="BR14" s="9"/>
      <c r="BS14" s="9"/>
      <c r="BT14" s="9"/>
      <c r="BU14" s="9"/>
      <c r="BV14" s="9"/>
      <c r="BW14" s="9"/>
      <c r="BX14" s="9"/>
      <c r="BY14" s="9"/>
      <c r="BZ14" s="9"/>
      <c r="CA14" s="9"/>
      <c r="CB14" s="9"/>
      <c r="CC14" s="9"/>
      <c r="CD14" s="9"/>
      <c r="CE14" s="9"/>
      <c r="CF14" s="9"/>
      <c r="CG14" s="9"/>
      <c r="CH14" s="9"/>
      <c r="CI14" s="8"/>
      <c r="CJ14" s="9"/>
      <c r="CK14" s="9"/>
      <c r="CL14" s="9"/>
      <c r="CM14" s="9"/>
      <c r="CN14" s="9"/>
      <c r="CO14" s="9"/>
      <c r="CP14" s="9"/>
      <c r="CQ14" s="9"/>
      <c r="CR14" s="9"/>
      <c r="CS14" s="9"/>
      <c r="CT14" s="9"/>
      <c r="CU14" s="8"/>
      <c r="CV14" s="8"/>
      <c r="CW14" s="8"/>
      <c r="CX14" s="8"/>
      <c r="CY14" s="8"/>
      <c r="CZ14" s="8"/>
      <c r="DA14" s="8"/>
      <c r="DB14" s="8"/>
      <c r="DC14" s="8"/>
      <c r="DD14" s="8"/>
      <c r="DE14" s="8"/>
      <c r="DF14" s="8"/>
      <c r="DG14" s="8"/>
      <c r="DH14" s="8"/>
      <c r="DI14" s="8"/>
      <c r="DJ14" s="8"/>
      <c r="DK14" s="8"/>
      <c r="DL14" s="8"/>
      <c r="DM14" s="8"/>
      <c r="DN14" s="9"/>
      <c r="DO14" s="9"/>
      <c r="DP14" s="9"/>
      <c r="DQ14" s="9"/>
      <c r="DR14" s="9"/>
      <c r="DS14" s="9"/>
      <c r="DT14" s="9"/>
      <c r="DU14" s="9"/>
      <c r="DV14" s="9"/>
      <c r="DW14" s="9"/>
      <c r="DX14" s="9"/>
      <c r="DY14" s="9"/>
      <c r="DZ14" s="9"/>
      <c r="EA14" s="9"/>
      <c r="EB14" s="9"/>
      <c r="EC14" s="9"/>
      <c r="ED14" s="9"/>
      <c r="EE14" s="8"/>
      <c r="EF14" s="9"/>
      <c r="EG14" s="9"/>
      <c r="EH14" s="9"/>
      <c r="EI14" s="9"/>
      <c r="EJ14" s="9"/>
      <c r="EK14" s="9"/>
      <c r="EL14" s="9"/>
      <c r="EM14" s="9"/>
      <c r="EN14" s="9"/>
      <c r="EO14" s="9"/>
      <c r="EP14" s="9"/>
      <c r="EQ14" s="9"/>
      <c r="ER14" s="9"/>
      <c r="ES14" s="9"/>
      <c r="ET14" s="9"/>
      <c r="EU14" s="9"/>
      <c r="EV14" s="9"/>
      <c r="EW14" s="9"/>
      <c r="EX14" s="9"/>
      <c r="EY14" s="9"/>
      <c r="EZ14" s="9"/>
      <c r="FA14" s="9"/>
      <c r="FB14" s="9"/>
      <c r="FC14" s="8"/>
      <c r="FD14" s="9"/>
      <c r="FE14" s="9"/>
      <c r="FF14" s="9"/>
      <c r="FG14" s="9"/>
      <c r="FH14" s="9"/>
      <c r="FI14" s="9"/>
      <c r="FJ14" s="9"/>
      <c r="FK14" s="9"/>
      <c r="FL14" s="9"/>
      <c r="FM14" s="9"/>
      <c r="FN14" s="9"/>
      <c r="FO14" s="9"/>
      <c r="FP14" s="9"/>
      <c r="FQ14" s="9"/>
      <c r="FR14" s="9"/>
      <c r="FS14" s="7"/>
      <c r="FT14" s="7"/>
      <c r="FU14" s="7"/>
    </row>
    <row r="15" spans="1:178" ht="18" x14ac:dyDescent="0.25">
      <c r="A15" s="22" t="s">
        <v>62</v>
      </c>
      <c r="B15" s="21" t="s">
        <v>6</v>
      </c>
      <c r="C15" s="25">
        <v>4233191</v>
      </c>
      <c r="D15" s="25">
        <v>4359136</v>
      </c>
      <c r="E15" s="25">
        <v>4749903</v>
      </c>
      <c r="F15" s="25">
        <v>4720111</v>
      </c>
      <c r="G15" s="25">
        <v>4235753</v>
      </c>
      <c r="H15" s="25">
        <v>5409242</v>
      </c>
      <c r="I15" s="25">
        <v>5592284</v>
      </c>
      <c r="J15" s="26">
        <v>5895912</v>
      </c>
      <c r="K15" s="26">
        <v>6027443.3926138692</v>
      </c>
      <c r="L15" s="26">
        <v>5256976.9557191581</v>
      </c>
      <c r="M15" s="25">
        <v>6495834.1281219004</v>
      </c>
      <c r="N15" s="26">
        <v>6923451.3004430328</v>
      </c>
      <c r="O15" s="26">
        <v>7459936.2679890729</v>
      </c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9"/>
      <c r="BD15" s="9"/>
      <c r="BE15" s="9"/>
      <c r="BF15" s="9"/>
      <c r="BG15" s="9"/>
      <c r="BH15" s="9"/>
      <c r="BI15" s="9"/>
      <c r="BJ15" s="9"/>
      <c r="BK15" s="9"/>
      <c r="BL15" s="9"/>
      <c r="BM15" s="9"/>
      <c r="BN15" s="9"/>
      <c r="BO15" s="9"/>
      <c r="BP15" s="9"/>
      <c r="BQ15" s="9"/>
      <c r="BR15" s="9"/>
      <c r="BS15" s="9"/>
      <c r="BT15" s="9"/>
      <c r="BU15" s="9"/>
      <c r="BV15" s="9"/>
      <c r="BW15" s="9"/>
      <c r="BX15" s="9"/>
      <c r="BY15" s="9"/>
      <c r="BZ15" s="9"/>
      <c r="CA15" s="9"/>
      <c r="CB15" s="9"/>
      <c r="CC15" s="9"/>
      <c r="CD15" s="9"/>
      <c r="CE15" s="9"/>
      <c r="CF15" s="9"/>
      <c r="CG15" s="9"/>
      <c r="CH15" s="9"/>
      <c r="CI15" s="8"/>
      <c r="CJ15" s="9"/>
      <c r="CK15" s="9"/>
      <c r="CL15" s="9"/>
      <c r="CM15" s="9"/>
      <c r="CN15" s="9"/>
      <c r="CO15" s="9"/>
      <c r="CP15" s="9"/>
      <c r="CQ15" s="9"/>
      <c r="CR15" s="9"/>
      <c r="CS15" s="9"/>
      <c r="CT15" s="9"/>
      <c r="CU15" s="8"/>
      <c r="CV15" s="8"/>
      <c r="CW15" s="8"/>
      <c r="CX15" s="8"/>
      <c r="CY15" s="8"/>
      <c r="CZ15" s="8"/>
      <c r="DA15" s="8"/>
      <c r="DB15" s="8"/>
      <c r="DC15" s="8"/>
      <c r="DD15" s="8"/>
      <c r="DE15" s="8"/>
      <c r="DF15" s="8"/>
      <c r="DG15" s="8"/>
      <c r="DH15" s="8"/>
      <c r="DI15" s="8"/>
      <c r="DJ15" s="8"/>
      <c r="DK15" s="8"/>
      <c r="DL15" s="8"/>
      <c r="DM15" s="8"/>
      <c r="DN15" s="9"/>
      <c r="DO15" s="9"/>
      <c r="DP15" s="9"/>
      <c r="DQ15" s="9"/>
      <c r="DR15" s="9"/>
      <c r="DS15" s="9"/>
      <c r="DT15" s="9"/>
      <c r="DU15" s="9"/>
      <c r="DV15" s="9"/>
      <c r="DW15" s="9"/>
      <c r="DX15" s="9"/>
      <c r="DY15" s="9"/>
      <c r="DZ15" s="9"/>
      <c r="EA15" s="9"/>
      <c r="EB15" s="9"/>
      <c r="EC15" s="9"/>
      <c r="ED15" s="9"/>
      <c r="EE15" s="8"/>
      <c r="EF15" s="9"/>
      <c r="EG15" s="9"/>
      <c r="EH15" s="9"/>
      <c r="EI15" s="9"/>
      <c r="EJ15" s="9"/>
      <c r="EK15" s="9"/>
      <c r="EL15" s="9"/>
      <c r="EM15" s="9"/>
      <c r="EN15" s="9"/>
      <c r="EO15" s="9"/>
      <c r="EP15" s="9"/>
      <c r="EQ15" s="9"/>
      <c r="ER15" s="9"/>
      <c r="ES15" s="9"/>
      <c r="ET15" s="9"/>
      <c r="EU15" s="9"/>
      <c r="EV15" s="9"/>
      <c r="EW15" s="9"/>
      <c r="EX15" s="9"/>
      <c r="EY15" s="9"/>
      <c r="EZ15" s="9"/>
      <c r="FA15" s="9"/>
      <c r="FB15" s="9"/>
      <c r="FC15" s="8"/>
      <c r="FD15" s="9"/>
      <c r="FE15" s="9"/>
      <c r="FF15" s="9"/>
      <c r="FG15" s="9"/>
      <c r="FH15" s="9"/>
      <c r="FI15" s="9"/>
      <c r="FJ15" s="9"/>
      <c r="FK15" s="9"/>
      <c r="FL15" s="9"/>
      <c r="FM15" s="9"/>
      <c r="FN15" s="9"/>
      <c r="FO15" s="9"/>
      <c r="FP15" s="9"/>
      <c r="FQ15" s="9"/>
      <c r="FR15" s="9"/>
      <c r="FS15" s="7"/>
      <c r="FT15" s="7"/>
      <c r="FU15" s="7"/>
    </row>
    <row r="16" spans="1:178" s="33" customFormat="1" ht="18.75" x14ac:dyDescent="0.25">
      <c r="A16" s="34"/>
      <c r="B16" s="35" t="s">
        <v>29</v>
      </c>
      <c r="C16" s="30">
        <f>+C13+C14+C15</f>
        <v>10787247.536904711</v>
      </c>
      <c r="D16" s="30">
        <f t="shared" ref="D16:F16" si="6">+D13+D14+D15</f>
        <v>11051360.864027847</v>
      </c>
      <c r="E16" s="30">
        <f t="shared" si="6"/>
        <v>11618529.626060691</v>
      </c>
      <c r="F16" s="30">
        <f t="shared" si="6"/>
        <v>10909607.265060993</v>
      </c>
      <c r="G16" s="30">
        <f t="shared" ref="G16:K16" si="7">+G13+G14+G15</f>
        <v>12040153.420032104</v>
      </c>
      <c r="H16" s="30">
        <f t="shared" si="7"/>
        <v>14376319.235608475</v>
      </c>
      <c r="I16" s="30">
        <f t="shared" si="7"/>
        <v>15601288.182899171</v>
      </c>
      <c r="J16" s="30">
        <f t="shared" si="7"/>
        <v>17510481.461183831</v>
      </c>
      <c r="K16" s="30">
        <f t="shared" si="7"/>
        <v>17488372.324400358</v>
      </c>
      <c r="L16" s="30">
        <f t="shared" ref="L16:N16" si="8">+L13+L14+L15</f>
        <v>17287067.647018518</v>
      </c>
      <c r="M16" s="30">
        <f t="shared" si="8"/>
        <v>20161087.733739231</v>
      </c>
      <c r="N16" s="30">
        <f t="shared" si="8"/>
        <v>21442334.458895594</v>
      </c>
      <c r="O16" s="30">
        <f t="shared" ref="O16" si="9">+O13+O14+O15</f>
        <v>22985601.454381566</v>
      </c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36"/>
      <c r="BJ16" s="36"/>
      <c r="BK16" s="36"/>
      <c r="BL16" s="36"/>
      <c r="BM16" s="36"/>
      <c r="BN16" s="36"/>
      <c r="BO16" s="36"/>
      <c r="BP16" s="36"/>
      <c r="BQ16" s="36"/>
      <c r="BR16" s="36"/>
      <c r="BS16" s="36"/>
      <c r="BT16" s="36"/>
      <c r="BU16" s="36"/>
      <c r="BV16" s="36"/>
      <c r="BW16" s="36"/>
      <c r="BX16" s="36"/>
      <c r="BY16" s="36"/>
      <c r="BZ16" s="36"/>
      <c r="CA16" s="36"/>
      <c r="CB16" s="36"/>
      <c r="CC16" s="36"/>
      <c r="CD16" s="36"/>
      <c r="CE16" s="36"/>
      <c r="CF16" s="36"/>
      <c r="CG16" s="36"/>
      <c r="CH16" s="36"/>
      <c r="CI16" s="29"/>
      <c r="CJ16" s="36"/>
      <c r="CK16" s="36"/>
      <c r="CL16" s="36"/>
      <c r="CM16" s="36"/>
      <c r="CN16" s="36"/>
      <c r="CO16" s="36"/>
      <c r="CP16" s="36"/>
      <c r="CQ16" s="36"/>
      <c r="CR16" s="36"/>
      <c r="CS16" s="36"/>
      <c r="CT16" s="36"/>
      <c r="CU16" s="29"/>
      <c r="CV16" s="29"/>
      <c r="CW16" s="29"/>
      <c r="CX16" s="29"/>
      <c r="CY16" s="29"/>
      <c r="CZ16" s="29"/>
      <c r="DA16" s="29"/>
      <c r="DB16" s="29"/>
      <c r="DC16" s="29"/>
      <c r="DD16" s="29"/>
      <c r="DE16" s="29"/>
      <c r="DF16" s="29"/>
      <c r="DG16" s="29"/>
      <c r="DH16" s="29"/>
      <c r="DI16" s="29"/>
      <c r="DJ16" s="29"/>
      <c r="DK16" s="29"/>
      <c r="DL16" s="29"/>
      <c r="DM16" s="29"/>
      <c r="DN16" s="36"/>
      <c r="DO16" s="36"/>
      <c r="DP16" s="36"/>
      <c r="DQ16" s="36"/>
      <c r="DR16" s="36"/>
      <c r="DS16" s="36"/>
      <c r="DT16" s="36"/>
      <c r="DU16" s="36"/>
      <c r="DV16" s="36"/>
      <c r="DW16" s="36"/>
      <c r="DX16" s="36"/>
      <c r="DY16" s="36"/>
      <c r="DZ16" s="36"/>
      <c r="EA16" s="36"/>
      <c r="EB16" s="36"/>
      <c r="EC16" s="36"/>
      <c r="ED16" s="36"/>
      <c r="EE16" s="29"/>
      <c r="EF16" s="36"/>
      <c r="EG16" s="36"/>
      <c r="EH16" s="36"/>
      <c r="EI16" s="36"/>
      <c r="EJ16" s="36"/>
      <c r="EK16" s="36"/>
      <c r="EL16" s="36"/>
      <c r="EM16" s="36"/>
      <c r="EN16" s="36"/>
      <c r="EO16" s="36"/>
      <c r="EP16" s="36"/>
      <c r="EQ16" s="36"/>
      <c r="ER16" s="36"/>
      <c r="ES16" s="36"/>
      <c r="ET16" s="36"/>
      <c r="EU16" s="36"/>
      <c r="EV16" s="36"/>
      <c r="EW16" s="36"/>
      <c r="EX16" s="36"/>
      <c r="EY16" s="36"/>
      <c r="EZ16" s="36"/>
      <c r="FA16" s="36"/>
      <c r="FB16" s="36"/>
      <c r="FC16" s="29"/>
      <c r="FD16" s="36"/>
      <c r="FE16" s="36"/>
      <c r="FF16" s="36"/>
      <c r="FG16" s="36"/>
      <c r="FH16" s="36"/>
      <c r="FI16" s="36"/>
      <c r="FJ16" s="36"/>
      <c r="FK16" s="36"/>
      <c r="FL16" s="36"/>
      <c r="FM16" s="36"/>
      <c r="FN16" s="36"/>
      <c r="FO16" s="36"/>
      <c r="FP16" s="36"/>
      <c r="FQ16" s="36"/>
      <c r="FR16" s="36"/>
      <c r="FS16" s="27"/>
      <c r="FT16" s="27"/>
      <c r="FU16" s="27"/>
    </row>
    <row r="17" spans="1:178" s="27" customFormat="1" ht="36" x14ac:dyDescent="0.25">
      <c r="A17" s="31" t="s">
        <v>63</v>
      </c>
      <c r="B17" s="32" t="s">
        <v>7</v>
      </c>
      <c r="C17" s="28">
        <f>C18+C19</f>
        <v>6547766</v>
      </c>
      <c r="D17" s="28">
        <f t="shared" ref="D17:F17" si="10">D18+D19</f>
        <v>6965916</v>
      </c>
      <c r="E17" s="28">
        <f t="shared" si="10"/>
        <v>7565789</v>
      </c>
      <c r="F17" s="28">
        <f t="shared" si="10"/>
        <v>7868965</v>
      </c>
      <c r="G17" s="28">
        <f t="shared" ref="G17:K17" si="11">G18+G19</f>
        <v>8298349</v>
      </c>
      <c r="H17" s="28">
        <f t="shared" si="11"/>
        <v>8600029</v>
      </c>
      <c r="I17" s="28">
        <f t="shared" si="11"/>
        <v>9584722</v>
      </c>
      <c r="J17" s="28">
        <f t="shared" si="11"/>
        <v>10527829</v>
      </c>
      <c r="K17" s="28">
        <f t="shared" si="11"/>
        <v>10934921.119999468</v>
      </c>
      <c r="L17" s="28">
        <f t="shared" ref="L17:N17" si="12">L18+L19</f>
        <v>7816647.7462023813</v>
      </c>
      <c r="M17" s="28">
        <f t="shared" si="12"/>
        <v>9127460.5634632185</v>
      </c>
      <c r="N17" s="28">
        <f t="shared" si="12"/>
        <v>11042738.293626856</v>
      </c>
      <c r="O17" s="28">
        <f t="shared" ref="O17" si="13">O18+O19</f>
        <v>12534259.313492315</v>
      </c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  <c r="AX17" s="8"/>
      <c r="AY17" s="8"/>
      <c r="AZ17" s="8"/>
      <c r="BA17" s="8"/>
      <c r="BB17" s="8"/>
      <c r="BC17" s="8"/>
      <c r="BD17" s="8"/>
      <c r="BE17" s="8"/>
      <c r="BF17" s="8"/>
      <c r="BG17" s="8"/>
      <c r="BH17" s="8"/>
      <c r="BI17" s="29"/>
      <c r="BJ17" s="29"/>
      <c r="BK17" s="29"/>
      <c r="BL17" s="29"/>
      <c r="BM17" s="29"/>
      <c r="BN17" s="29"/>
      <c r="BO17" s="29"/>
      <c r="BP17" s="29"/>
      <c r="BQ17" s="29"/>
      <c r="BR17" s="29"/>
      <c r="BS17" s="29"/>
      <c r="BT17" s="29"/>
      <c r="BU17" s="29"/>
      <c r="BV17" s="29"/>
      <c r="BW17" s="29"/>
      <c r="BX17" s="29"/>
      <c r="BY17" s="29"/>
      <c r="BZ17" s="29"/>
      <c r="CA17" s="29"/>
      <c r="CB17" s="29"/>
      <c r="CC17" s="29"/>
      <c r="CD17" s="29"/>
      <c r="CE17" s="29"/>
      <c r="CF17" s="29"/>
      <c r="CG17" s="29"/>
      <c r="CH17" s="29"/>
      <c r="CI17" s="29"/>
      <c r="CJ17" s="29"/>
      <c r="CK17" s="29"/>
      <c r="CL17" s="29"/>
      <c r="CM17" s="29"/>
      <c r="CN17" s="29"/>
      <c r="CO17" s="29"/>
      <c r="CP17" s="29"/>
      <c r="CQ17" s="29"/>
      <c r="CR17" s="29"/>
      <c r="CS17" s="29"/>
      <c r="CT17" s="29"/>
      <c r="CU17" s="29"/>
      <c r="CV17" s="29"/>
      <c r="CW17" s="29"/>
      <c r="CX17" s="29"/>
      <c r="CY17" s="29"/>
      <c r="CZ17" s="29"/>
      <c r="DA17" s="29"/>
      <c r="DB17" s="29"/>
      <c r="DC17" s="29"/>
      <c r="DD17" s="29"/>
      <c r="DE17" s="29"/>
      <c r="DF17" s="29"/>
      <c r="DG17" s="29"/>
      <c r="DH17" s="29"/>
      <c r="DI17" s="29"/>
      <c r="DJ17" s="29"/>
      <c r="DK17" s="29"/>
      <c r="DL17" s="29"/>
      <c r="DM17" s="29"/>
      <c r="DN17" s="29"/>
      <c r="DO17" s="29"/>
      <c r="DP17" s="29"/>
      <c r="DQ17" s="29"/>
      <c r="DR17" s="29"/>
      <c r="DS17" s="29"/>
      <c r="DT17" s="29"/>
      <c r="DU17" s="29"/>
      <c r="DV17" s="29"/>
      <c r="DW17" s="29"/>
      <c r="DX17" s="29"/>
      <c r="DY17" s="29"/>
      <c r="DZ17" s="29"/>
      <c r="EA17" s="29"/>
      <c r="EB17" s="29"/>
      <c r="EC17" s="29"/>
      <c r="ED17" s="29"/>
      <c r="EE17" s="29"/>
      <c r="EF17" s="29"/>
      <c r="EG17" s="29"/>
      <c r="EH17" s="29"/>
      <c r="EI17" s="29"/>
      <c r="EJ17" s="29"/>
      <c r="EK17" s="29"/>
      <c r="EL17" s="29"/>
      <c r="EM17" s="29"/>
      <c r="EN17" s="29"/>
      <c r="EO17" s="29"/>
      <c r="EP17" s="29"/>
      <c r="EQ17" s="29"/>
      <c r="ER17" s="29"/>
      <c r="ES17" s="29"/>
      <c r="ET17" s="29"/>
      <c r="EU17" s="29"/>
      <c r="EV17" s="29"/>
      <c r="EW17" s="29"/>
      <c r="EX17" s="29"/>
      <c r="EY17" s="29"/>
      <c r="EZ17" s="29"/>
      <c r="FA17" s="29"/>
      <c r="FB17" s="29"/>
      <c r="FC17" s="29"/>
      <c r="FD17" s="29"/>
      <c r="FE17" s="29"/>
      <c r="FF17" s="29"/>
      <c r="FG17" s="29"/>
      <c r="FH17" s="29"/>
      <c r="FI17" s="29"/>
      <c r="FJ17" s="29"/>
      <c r="FK17" s="29"/>
      <c r="FL17" s="29"/>
      <c r="FM17" s="29"/>
      <c r="FN17" s="29"/>
      <c r="FO17" s="29"/>
      <c r="FP17" s="29"/>
      <c r="FQ17" s="29"/>
      <c r="FR17" s="29"/>
      <c r="FV17" s="33"/>
    </row>
    <row r="18" spans="1:178" ht="18" x14ac:dyDescent="0.25">
      <c r="A18" s="20">
        <v>6.1</v>
      </c>
      <c r="B18" s="21" t="s">
        <v>8</v>
      </c>
      <c r="C18" s="25">
        <v>6171476</v>
      </c>
      <c r="D18" s="25">
        <v>6599559</v>
      </c>
      <c r="E18" s="25">
        <v>7213059</v>
      </c>
      <c r="F18" s="25">
        <v>7495998</v>
      </c>
      <c r="G18" s="25">
        <v>7886000</v>
      </c>
      <c r="H18" s="25">
        <v>8170994</v>
      </c>
      <c r="I18" s="25">
        <v>9127372</v>
      </c>
      <c r="J18" s="26">
        <v>10018375</v>
      </c>
      <c r="K18" s="26">
        <v>10426423.837182298</v>
      </c>
      <c r="L18" s="26">
        <v>7628989.1994168544</v>
      </c>
      <c r="M18" s="25">
        <v>8837016.699814301</v>
      </c>
      <c r="N18" s="26">
        <v>10047553</v>
      </c>
      <c r="O18" s="26">
        <v>11465515</v>
      </c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9"/>
      <c r="CA18" s="9"/>
      <c r="CB18" s="9"/>
      <c r="CC18" s="9"/>
      <c r="CD18" s="9"/>
      <c r="CE18" s="9"/>
      <c r="CF18" s="9"/>
      <c r="CG18" s="9"/>
      <c r="CH18" s="9"/>
      <c r="CI18" s="9"/>
      <c r="CJ18" s="9"/>
      <c r="CK18" s="9"/>
      <c r="CL18" s="9"/>
      <c r="CM18" s="9"/>
      <c r="CN18" s="9"/>
      <c r="CO18" s="9"/>
      <c r="CP18" s="9"/>
      <c r="CQ18" s="9"/>
      <c r="CR18" s="9"/>
      <c r="CS18" s="9"/>
      <c r="CT18" s="9"/>
      <c r="CU18" s="8"/>
      <c r="CV18" s="8"/>
      <c r="CW18" s="8"/>
      <c r="CX18" s="8"/>
      <c r="CY18" s="8"/>
      <c r="CZ18" s="8"/>
      <c r="DA18" s="8"/>
      <c r="DB18" s="8"/>
      <c r="DC18" s="8"/>
      <c r="DD18" s="8"/>
      <c r="DE18" s="8"/>
      <c r="DF18" s="8"/>
      <c r="DG18" s="8"/>
      <c r="DH18" s="8"/>
      <c r="DI18" s="8"/>
      <c r="DJ18" s="8"/>
      <c r="DK18" s="8"/>
      <c r="DL18" s="8"/>
      <c r="DM18" s="8"/>
      <c r="DN18" s="9"/>
      <c r="DO18" s="9"/>
      <c r="DP18" s="9"/>
      <c r="DQ18" s="9"/>
      <c r="DR18" s="9"/>
      <c r="DS18" s="9"/>
      <c r="DT18" s="9"/>
      <c r="DU18" s="9"/>
      <c r="DV18" s="9"/>
      <c r="DW18" s="9"/>
      <c r="DX18" s="9"/>
      <c r="DY18" s="9"/>
      <c r="DZ18" s="9"/>
      <c r="EA18" s="9"/>
      <c r="EB18" s="9"/>
      <c r="EC18" s="9"/>
      <c r="ED18" s="9"/>
      <c r="EE18" s="9"/>
      <c r="EF18" s="9"/>
      <c r="EG18" s="9"/>
      <c r="EH18" s="9"/>
      <c r="EI18" s="9"/>
      <c r="EJ18" s="9"/>
      <c r="EK18" s="9"/>
      <c r="EL18" s="9"/>
      <c r="EM18" s="9"/>
      <c r="EN18" s="9"/>
      <c r="EO18" s="9"/>
      <c r="EP18" s="9"/>
      <c r="EQ18" s="9"/>
      <c r="ER18" s="9"/>
      <c r="ES18" s="9"/>
      <c r="ET18" s="9"/>
      <c r="EU18" s="9"/>
      <c r="EV18" s="9"/>
      <c r="EW18" s="9"/>
      <c r="EX18" s="9"/>
      <c r="EY18" s="9"/>
      <c r="EZ18" s="9"/>
      <c r="FA18" s="9"/>
      <c r="FB18" s="9"/>
      <c r="FC18" s="9"/>
      <c r="FD18" s="9"/>
      <c r="FE18" s="9"/>
      <c r="FF18" s="9"/>
      <c r="FG18" s="9"/>
      <c r="FH18" s="9"/>
      <c r="FI18" s="9"/>
      <c r="FJ18" s="9"/>
      <c r="FK18" s="9"/>
      <c r="FL18" s="9"/>
      <c r="FM18" s="9"/>
      <c r="FN18" s="9"/>
      <c r="FO18" s="9"/>
      <c r="FP18" s="9"/>
      <c r="FQ18" s="9"/>
      <c r="FR18" s="9"/>
      <c r="FS18" s="7"/>
      <c r="FT18" s="7"/>
      <c r="FU18" s="7"/>
    </row>
    <row r="19" spans="1:178" ht="18" x14ac:dyDescent="0.25">
      <c r="A19" s="20">
        <v>6.2</v>
      </c>
      <c r="B19" s="21" t="s">
        <v>9</v>
      </c>
      <c r="C19" s="25">
        <v>376290</v>
      </c>
      <c r="D19" s="25">
        <v>366357</v>
      </c>
      <c r="E19" s="25">
        <v>352730</v>
      </c>
      <c r="F19" s="25">
        <v>372967</v>
      </c>
      <c r="G19" s="25">
        <v>412349</v>
      </c>
      <c r="H19" s="25">
        <v>429035</v>
      </c>
      <c r="I19" s="25">
        <v>457350</v>
      </c>
      <c r="J19" s="26">
        <v>509454</v>
      </c>
      <c r="K19" s="26">
        <v>508497.28281717037</v>
      </c>
      <c r="L19" s="26">
        <v>187658.54678552697</v>
      </c>
      <c r="M19" s="25">
        <v>290443.86364891741</v>
      </c>
      <c r="N19" s="26">
        <v>995185.29362685652</v>
      </c>
      <c r="O19" s="26">
        <v>1068744.3134923144</v>
      </c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  <c r="CL19" s="9"/>
      <c r="CM19" s="9"/>
      <c r="CN19" s="9"/>
      <c r="CO19" s="9"/>
      <c r="CP19" s="9"/>
      <c r="CQ19" s="9"/>
      <c r="CR19" s="9"/>
      <c r="CS19" s="9"/>
      <c r="CT19" s="9"/>
      <c r="CU19" s="8"/>
      <c r="CV19" s="8"/>
      <c r="CW19" s="8"/>
      <c r="CX19" s="8"/>
      <c r="CY19" s="8"/>
      <c r="CZ19" s="8"/>
      <c r="DA19" s="8"/>
      <c r="DB19" s="8"/>
      <c r="DC19" s="8"/>
      <c r="DD19" s="8"/>
      <c r="DE19" s="8"/>
      <c r="DF19" s="8"/>
      <c r="DG19" s="8"/>
      <c r="DH19" s="8"/>
      <c r="DI19" s="8"/>
      <c r="DJ19" s="8"/>
      <c r="DK19" s="8"/>
      <c r="DL19" s="8"/>
      <c r="DM19" s="8"/>
      <c r="DN19" s="9"/>
      <c r="DO19" s="9"/>
      <c r="DP19" s="9"/>
      <c r="DQ19" s="9"/>
      <c r="DR19" s="9"/>
      <c r="DS19" s="9"/>
      <c r="DT19" s="9"/>
      <c r="DU19" s="9"/>
      <c r="DV19" s="9"/>
      <c r="DW19" s="9"/>
      <c r="DX19" s="9"/>
      <c r="DY19" s="9"/>
      <c r="DZ19" s="9"/>
      <c r="EA19" s="9"/>
      <c r="EB19" s="9"/>
      <c r="EC19" s="9"/>
      <c r="ED19" s="9"/>
      <c r="EE19" s="9"/>
      <c r="EF19" s="9"/>
      <c r="EG19" s="9"/>
      <c r="EH19" s="9"/>
      <c r="EI19" s="9"/>
      <c r="EJ19" s="9"/>
      <c r="EK19" s="9"/>
      <c r="EL19" s="9"/>
      <c r="EM19" s="9"/>
      <c r="EN19" s="9"/>
      <c r="EO19" s="9"/>
      <c r="EP19" s="9"/>
      <c r="EQ19" s="9"/>
      <c r="ER19" s="9"/>
      <c r="ES19" s="9"/>
      <c r="ET19" s="9"/>
      <c r="EU19" s="9"/>
      <c r="EV19" s="9"/>
      <c r="EW19" s="9"/>
      <c r="EX19" s="9"/>
      <c r="EY19" s="9"/>
      <c r="EZ19" s="9"/>
      <c r="FA19" s="9"/>
      <c r="FB19" s="9"/>
      <c r="FC19" s="9"/>
      <c r="FD19" s="9"/>
      <c r="FE19" s="9"/>
      <c r="FF19" s="9"/>
      <c r="FG19" s="9"/>
      <c r="FH19" s="9"/>
      <c r="FI19" s="9"/>
      <c r="FJ19" s="9"/>
      <c r="FK19" s="9"/>
      <c r="FL19" s="9"/>
      <c r="FM19" s="9"/>
      <c r="FN19" s="9"/>
      <c r="FO19" s="9"/>
      <c r="FP19" s="9"/>
      <c r="FQ19" s="9"/>
      <c r="FR19" s="9"/>
      <c r="FS19" s="7"/>
      <c r="FT19" s="7"/>
      <c r="FU19" s="7"/>
    </row>
    <row r="20" spans="1:178" s="27" customFormat="1" ht="54" x14ac:dyDescent="0.25">
      <c r="A20" s="31" t="s">
        <v>64</v>
      </c>
      <c r="B20" s="37" t="s">
        <v>10</v>
      </c>
      <c r="C20" s="28">
        <f>SUM(C21:C27)</f>
        <v>2873704.3848862159</v>
      </c>
      <c r="D20" s="28">
        <f t="shared" ref="D20:F20" si="14">SUM(D21:D27)</f>
        <v>2856920.6163883456</v>
      </c>
      <c r="E20" s="28">
        <f t="shared" si="14"/>
        <v>2856604.7913701395</v>
      </c>
      <c r="F20" s="28">
        <f t="shared" si="14"/>
        <v>3103636.8175789635</v>
      </c>
      <c r="G20" s="28">
        <f t="shared" ref="G20:N20" si="15">SUM(G21:G27)</f>
        <v>3464800.0863320734</v>
      </c>
      <c r="H20" s="28">
        <f t="shared" si="15"/>
        <v>3254005.4926408478</v>
      </c>
      <c r="I20" s="28">
        <f t="shared" si="15"/>
        <v>3220719.0211663949</v>
      </c>
      <c r="J20" s="28">
        <f t="shared" si="15"/>
        <v>3179000.7590663219</v>
      </c>
      <c r="K20" s="28">
        <f t="shared" si="15"/>
        <v>3425447.283567505</v>
      </c>
      <c r="L20" s="28">
        <f t="shared" si="15"/>
        <v>2522796.053333391</v>
      </c>
      <c r="M20" s="28">
        <f t="shared" si="15"/>
        <v>3496034.4648221112</v>
      </c>
      <c r="N20" s="28">
        <f t="shared" si="15"/>
        <v>4220721.2017397769</v>
      </c>
      <c r="O20" s="28">
        <f t="shared" ref="O20" si="16">SUM(O21:O27)</f>
        <v>4481201.9619321078</v>
      </c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29"/>
      <c r="BJ20" s="29"/>
      <c r="BK20" s="29"/>
      <c r="BL20" s="29"/>
      <c r="BM20" s="29"/>
      <c r="BN20" s="29"/>
      <c r="BO20" s="29"/>
      <c r="BP20" s="29"/>
      <c r="BQ20" s="29"/>
      <c r="BR20" s="29"/>
      <c r="BS20" s="29"/>
      <c r="BT20" s="29"/>
      <c r="BU20" s="29"/>
      <c r="BV20" s="29"/>
      <c r="BW20" s="29"/>
      <c r="BX20" s="29"/>
      <c r="BY20" s="29"/>
      <c r="BZ20" s="29"/>
      <c r="CA20" s="29"/>
      <c r="CB20" s="29"/>
      <c r="CC20" s="29"/>
      <c r="CD20" s="29"/>
      <c r="CE20" s="29"/>
      <c r="CF20" s="29"/>
      <c r="CG20" s="29"/>
      <c r="CH20" s="29"/>
      <c r="CI20" s="29"/>
      <c r="CJ20" s="29"/>
      <c r="CK20" s="29"/>
      <c r="CL20" s="29"/>
      <c r="CM20" s="29"/>
      <c r="CN20" s="29"/>
      <c r="CO20" s="29"/>
      <c r="CP20" s="29"/>
      <c r="CQ20" s="29"/>
      <c r="CR20" s="29"/>
      <c r="CS20" s="29"/>
      <c r="CT20" s="29"/>
      <c r="CU20" s="29"/>
      <c r="CV20" s="29"/>
      <c r="CW20" s="29"/>
      <c r="CX20" s="29"/>
      <c r="CY20" s="29"/>
      <c r="CZ20" s="29"/>
      <c r="DA20" s="29"/>
      <c r="DB20" s="29"/>
      <c r="DC20" s="29"/>
      <c r="DD20" s="29"/>
      <c r="DE20" s="29"/>
      <c r="DF20" s="29"/>
      <c r="DG20" s="29"/>
      <c r="DH20" s="29"/>
      <c r="DI20" s="29"/>
      <c r="DJ20" s="29"/>
      <c r="DK20" s="29"/>
      <c r="DL20" s="29"/>
      <c r="DM20" s="29"/>
      <c r="DN20" s="29"/>
      <c r="DO20" s="29"/>
      <c r="DP20" s="29"/>
      <c r="DQ20" s="29"/>
      <c r="DR20" s="29"/>
      <c r="DS20" s="29"/>
      <c r="DT20" s="29"/>
      <c r="DU20" s="29"/>
      <c r="DV20" s="29"/>
      <c r="DW20" s="29"/>
      <c r="DX20" s="29"/>
      <c r="DY20" s="29"/>
      <c r="DZ20" s="29"/>
      <c r="EA20" s="29"/>
      <c r="EB20" s="29"/>
      <c r="EC20" s="29"/>
      <c r="ED20" s="29"/>
      <c r="EE20" s="29"/>
      <c r="EF20" s="29"/>
      <c r="EG20" s="29"/>
      <c r="EH20" s="29"/>
      <c r="EI20" s="29"/>
      <c r="EJ20" s="29"/>
      <c r="EK20" s="29"/>
      <c r="EL20" s="29"/>
      <c r="EM20" s="29"/>
      <c r="EN20" s="29"/>
      <c r="EO20" s="29"/>
      <c r="EP20" s="29"/>
      <c r="EQ20" s="29"/>
      <c r="ER20" s="29"/>
      <c r="ES20" s="29"/>
      <c r="ET20" s="29"/>
      <c r="EU20" s="29"/>
      <c r="EV20" s="29"/>
      <c r="EW20" s="29"/>
      <c r="EX20" s="29"/>
      <c r="EY20" s="29"/>
      <c r="EZ20" s="29"/>
      <c r="FA20" s="29"/>
      <c r="FB20" s="29"/>
      <c r="FC20" s="29"/>
      <c r="FD20" s="29"/>
      <c r="FE20" s="29"/>
      <c r="FF20" s="29"/>
      <c r="FG20" s="29"/>
      <c r="FH20" s="29"/>
      <c r="FI20" s="29"/>
      <c r="FJ20" s="29"/>
      <c r="FK20" s="29"/>
      <c r="FL20" s="29"/>
      <c r="FM20" s="29"/>
      <c r="FN20" s="29"/>
      <c r="FO20" s="29"/>
      <c r="FP20" s="29"/>
      <c r="FQ20" s="29"/>
      <c r="FR20" s="29"/>
      <c r="FV20" s="33"/>
    </row>
    <row r="21" spans="1:178" ht="18" x14ac:dyDescent="0.25">
      <c r="A21" s="20">
        <v>7.1</v>
      </c>
      <c r="B21" s="21" t="s">
        <v>11</v>
      </c>
      <c r="C21" s="25">
        <v>612049</v>
      </c>
      <c r="D21" s="25">
        <v>697005</v>
      </c>
      <c r="E21" s="25">
        <v>660560</v>
      </c>
      <c r="F21" s="25">
        <v>720875</v>
      </c>
      <c r="G21" s="25">
        <v>745771</v>
      </c>
      <c r="H21" s="25">
        <v>630228</v>
      </c>
      <c r="I21" s="25">
        <v>635314</v>
      </c>
      <c r="J21" s="26">
        <v>634934</v>
      </c>
      <c r="K21" s="26">
        <v>688686.65664567286</v>
      </c>
      <c r="L21" s="26">
        <v>526659.56698767073</v>
      </c>
      <c r="M21" s="25">
        <v>685286.40354997944</v>
      </c>
      <c r="N21" s="26">
        <v>1243109</v>
      </c>
      <c r="O21" s="26">
        <v>1442006</v>
      </c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9"/>
      <c r="CN21" s="9"/>
      <c r="CO21" s="9"/>
      <c r="CP21" s="9"/>
      <c r="CQ21" s="9"/>
      <c r="CR21" s="9"/>
      <c r="CS21" s="9"/>
      <c r="CT21" s="9"/>
      <c r="CU21" s="8"/>
      <c r="CV21" s="8"/>
      <c r="CW21" s="8"/>
      <c r="CX21" s="8"/>
      <c r="CY21" s="8"/>
      <c r="CZ21" s="8"/>
      <c r="DA21" s="8"/>
      <c r="DB21" s="8"/>
      <c r="DC21" s="8"/>
      <c r="DD21" s="8"/>
      <c r="DE21" s="8"/>
      <c r="DF21" s="8"/>
      <c r="DG21" s="8"/>
      <c r="DH21" s="8"/>
      <c r="DI21" s="8"/>
      <c r="DJ21" s="8"/>
      <c r="DK21" s="8"/>
      <c r="DL21" s="8"/>
      <c r="DM21" s="8"/>
      <c r="DN21" s="9"/>
      <c r="DO21" s="9"/>
      <c r="DP21" s="9"/>
      <c r="DQ21" s="9"/>
      <c r="DR21" s="9"/>
      <c r="DS21" s="9"/>
      <c r="DT21" s="9"/>
      <c r="DU21" s="9"/>
      <c r="DV21" s="9"/>
      <c r="DW21" s="9"/>
      <c r="DX21" s="9"/>
      <c r="DY21" s="9"/>
      <c r="DZ21" s="9"/>
      <c r="EA21" s="9"/>
      <c r="EB21" s="9"/>
      <c r="EC21" s="9"/>
      <c r="ED21" s="9"/>
      <c r="EE21" s="9"/>
      <c r="EF21" s="9"/>
      <c r="EG21" s="9"/>
      <c r="EH21" s="9"/>
      <c r="EI21" s="9"/>
      <c r="EJ21" s="9"/>
      <c r="EK21" s="9"/>
      <c r="EL21" s="9"/>
      <c r="EM21" s="9"/>
      <c r="EN21" s="9"/>
      <c r="EO21" s="9"/>
      <c r="EP21" s="9"/>
      <c r="EQ21" s="9"/>
      <c r="ER21" s="9"/>
      <c r="ES21" s="9"/>
      <c r="ET21" s="9"/>
      <c r="EU21" s="9"/>
      <c r="EV21" s="9"/>
      <c r="EW21" s="9"/>
      <c r="EX21" s="9"/>
      <c r="EY21" s="9"/>
      <c r="EZ21" s="9"/>
      <c r="FA21" s="9"/>
      <c r="FB21" s="9"/>
      <c r="FC21" s="9"/>
      <c r="FD21" s="9"/>
      <c r="FE21" s="9"/>
      <c r="FF21" s="9"/>
      <c r="FG21" s="9"/>
      <c r="FH21" s="9"/>
      <c r="FI21" s="9"/>
      <c r="FJ21" s="9"/>
      <c r="FK21" s="9"/>
      <c r="FL21" s="9"/>
      <c r="FM21" s="9"/>
      <c r="FN21" s="9"/>
      <c r="FO21" s="9"/>
      <c r="FP21" s="9"/>
      <c r="FQ21" s="9"/>
      <c r="FR21" s="9"/>
      <c r="FS21" s="7"/>
      <c r="FT21" s="7"/>
      <c r="FU21" s="7"/>
    </row>
    <row r="22" spans="1:178" ht="18" x14ac:dyDescent="0.25">
      <c r="A22" s="20">
        <v>7.2</v>
      </c>
      <c r="B22" s="21" t="s">
        <v>12</v>
      </c>
      <c r="C22" s="25">
        <v>1088749</v>
      </c>
      <c r="D22" s="25">
        <v>1016498</v>
      </c>
      <c r="E22" s="25">
        <v>1026365</v>
      </c>
      <c r="F22" s="25">
        <v>1053185</v>
      </c>
      <c r="G22" s="25">
        <v>1160556</v>
      </c>
      <c r="H22" s="25">
        <v>1094426</v>
      </c>
      <c r="I22" s="25">
        <v>1169935</v>
      </c>
      <c r="J22" s="26">
        <v>1222697</v>
      </c>
      <c r="K22" s="26">
        <v>1359738.4505515145</v>
      </c>
      <c r="L22" s="26">
        <v>879407.12440136075</v>
      </c>
      <c r="M22" s="25">
        <v>1507554.0862127752</v>
      </c>
      <c r="N22" s="26">
        <v>1598882.1</v>
      </c>
      <c r="O22" s="26">
        <v>1663146.1040000003</v>
      </c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9"/>
      <c r="BU22" s="9"/>
      <c r="BV22" s="9"/>
      <c r="BW22" s="9"/>
      <c r="BX22" s="9"/>
      <c r="BY22" s="9"/>
      <c r="BZ22" s="9"/>
      <c r="CA22" s="9"/>
      <c r="CB22" s="9"/>
      <c r="CC22" s="9"/>
      <c r="CD22" s="9"/>
      <c r="CE22" s="9"/>
      <c r="CF22" s="9"/>
      <c r="CG22" s="9"/>
      <c r="CH22" s="9"/>
      <c r="CI22" s="9"/>
      <c r="CJ22" s="9"/>
      <c r="CK22" s="9"/>
      <c r="CL22" s="9"/>
      <c r="CM22" s="9"/>
      <c r="CN22" s="9"/>
      <c r="CO22" s="9"/>
      <c r="CP22" s="9"/>
      <c r="CQ22" s="9"/>
      <c r="CR22" s="9"/>
      <c r="CS22" s="9"/>
      <c r="CT22" s="9"/>
      <c r="CU22" s="8"/>
      <c r="CV22" s="8"/>
      <c r="CW22" s="8"/>
      <c r="CX22" s="8"/>
      <c r="CY22" s="8"/>
      <c r="CZ22" s="8"/>
      <c r="DA22" s="8"/>
      <c r="DB22" s="8"/>
      <c r="DC22" s="8"/>
      <c r="DD22" s="8"/>
      <c r="DE22" s="8"/>
      <c r="DF22" s="8"/>
      <c r="DG22" s="8"/>
      <c r="DH22" s="8"/>
      <c r="DI22" s="8"/>
      <c r="DJ22" s="8"/>
      <c r="DK22" s="8"/>
      <c r="DL22" s="8"/>
      <c r="DM22" s="8"/>
      <c r="DN22" s="9"/>
      <c r="DO22" s="9"/>
      <c r="DP22" s="9"/>
      <c r="DQ22" s="9"/>
      <c r="DR22" s="9"/>
      <c r="DS22" s="9"/>
      <c r="DT22" s="9"/>
      <c r="DU22" s="9"/>
      <c r="DV22" s="9"/>
      <c r="DW22" s="9"/>
      <c r="DX22" s="9"/>
      <c r="DY22" s="9"/>
      <c r="DZ22" s="9"/>
      <c r="EA22" s="9"/>
      <c r="EB22" s="9"/>
      <c r="EC22" s="9"/>
      <c r="ED22" s="9"/>
      <c r="EE22" s="9"/>
      <c r="EF22" s="9"/>
      <c r="EG22" s="9"/>
      <c r="EH22" s="9"/>
      <c r="EI22" s="9"/>
      <c r="EJ22" s="9"/>
      <c r="EK22" s="9"/>
      <c r="EL22" s="9"/>
      <c r="EM22" s="9"/>
      <c r="EN22" s="9"/>
      <c r="EO22" s="9"/>
      <c r="EP22" s="9"/>
      <c r="EQ22" s="9"/>
      <c r="ER22" s="9"/>
      <c r="ES22" s="9"/>
      <c r="ET22" s="9"/>
      <c r="EU22" s="9"/>
      <c r="EV22" s="9"/>
      <c r="EW22" s="9"/>
      <c r="EX22" s="9"/>
      <c r="EY22" s="9"/>
      <c r="EZ22" s="9"/>
      <c r="FA22" s="9"/>
      <c r="FB22" s="9"/>
      <c r="FC22" s="9"/>
      <c r="FD22" s="9"/>
      <c r="FE22" s="9"/>
      <c r="FF22" s="9"/>
      <c r="FG22" s="9"/>
      <c r="FH22" s="9"/>
      <c r="FI22" s="9"/>
      <c r="FJ22" s="9"/>
      <c r="FK22" s="9"/>
      <c r="FL22" s="9"/>
      <c r="FM22" s="9"/>
      <c r="FN22" s="9"/>
      <c r="FO22" s="9"/>
      <c r="FP22" s="9"/>
      <c r="FQ22" s="9"/>
      <c r="FR22" s="9"/>
      <c r="FS22" s="7"/>
      <c r="FT22" s="7"/>
      <c r="FU22" s="7"/>
    </row>
    <row r="23" spans="1:178" ht="18" x14ac:dyDescent="0.25">
      <c r="A23" s="20">
        <v>7.3</v>
      </c>
      <c r="B23" s="21" t="s">
        <v>13</v>
      </c>
      <c r="C23" s="25">
        <v>41377.947937573219</v>
      </c>
      <c r="D23" s="25">
        <v>30863</v>
      </c>
      <c r="E23" s="25">
        <v>15141</v>
      </c>
      <c r="F23" s="25">
        <v>19273</v>
      </c>
      <c r="G23" s="25">
        <v>17797</v>
      </c>
      <c r="H23" s="25">
        <v>27308</v>
      </c>
      <c r="I23" s="25">
        <v>29546</v>
      </c>
      <c r="J23" s="26">
        <v>42501</v>
      </c>
      <c r="K23" s="26">
        <v>39507.979386314793</v>
      </c>
      <c r="L23" s="26">
        <v>36800.886350976733</v>
      </c>
      <c r="M23" s="25">
        <v>43993.111670898768</v>
      </c>
      <c r="N23" s="26">
        <v>49474.972000000009</v>
      </c>
      <c r="O23" s="26">
        <v>52057.406544000012</v>
      </c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9"/>
      <c r="BS23" s="9"/>
      <c r="BT23" s="9"/>
      <c r="BU23" s="9"/>
      <c r="BV23" s="9"/>
      <c r="BW23" s="9"/>
      <c r="BX23" s="9"/>
      <c r="BY23" s="9"/>
      <c r="BZ23" s="9"/>
      <c r="CA23" s="9"/>
      <c r="CB23" s="9"/>
      <c r="CC23" s="9"/>
      <c r="CD23" s="9"/>
      <c r="CE23" s="9"/>
      <c r="CF23" s="9"/>
      <c r="CG23" s="9"/>
      <c r="CH23" s="9"/>
      <c r="CI23" s="9"/>
      <c r="CJ23" s="9"/>
      <c r="CK23" s="9"/>
      <c r="CL23" s="9"/>
      <c r="CM23" s="9"/>
      <c r="CN23" s="9"/>
      <c r="CO23" s="9"/>
      <c r="CP23" s="9"/>
      <c r="CQ23" s="9"/>
      <c r="CR23" s="9"/>
      <c r="CS23" s="9"/>
      <c r="CT23" s="9"/>
      <c r="CU23" s="8"/>
      <c r="CV23" s="8"/>
      <c r="CW23" s="8"/>
      <c r="CX23" s="8"/>
      <c r="CY23" s="8"/>
      <c r="CZ23" s="8"/>
      <c r="DA23" s="8"/>
      <c r="DB23" s="8"/>
      <c r="DC23" s="8"/>
      <c r="DD23" s="8"/>
      <c r="DE23" s="8"/>
      <c r="DF23" s="8"/>
      <c r="DG23" s="8"/>
      <c r="DH23" s="8"/>
      <c r="DI23" s="8"/>
      <c r="DJ23" s="8"/>
      <c r="DK23" s="8"/>
      <c r="DL23" s="8"/>
      <c r="DM23" s="8"/>
      <c r="DN23" s="9"/>
      <c r="DO23" s="9"/>
      <c r="DP23" s="9"/>
      <c r="DQ23" s="9"/>
      <c r="DR23" s="9"/>
      <c r="DS23" s="9"/>
      <c r="DT23" s="9"/>
      <c r="DU23" s="9"/>
      <c r="DV23" s="9"/>
      <c r="DW23" s="9"/>
      <c r="DX23" s="9"/>
      <c r="DY23" s="9"/>
      <c r="DZ23" s="9"/>
      <c r="EA23" s="9"/>
      <c r="EB23" s="9"/>
      <c r="EC23" s="9"/>
      <c r="ED23" s="9"/>
      <c r="EE23" s="9"/>
      <c r="EF23" s="9"/>
      <c r="EG23" s="9"/>
      <c r="EH23" s="9"/>
      <c r="EI23" s="9"/>
      <c r="EJ23" s="9"/>
      <c r="EK23" s="9"/>
      <c r="EL23" s="9"/>
      <c r="EM23" s="9"/>
      <c r="EN23" s="9"/>
      <c r="EO23" s="9"/>
      <c r="EP23" s="9"/>
      <c r="EQ23" s="9"/>
      <c r="ER23" s="9"/>
      <c r="ES23" s="9"/>
      <c r="ET23" s="9"/>
      <c r="EU23" s="9"/>
      <c r="EV23" s="9"/>
      <c r="EW23" s="9"/>
      <c r="EX23" s="9"/>
      <c r="EY23" s="9"/>
      <c r="EZ23" s="9"/>
      <c r="FA23" s="9"/>
      <c r="FB23" s="9"/>
      <c r="FC23" s="9"/>
      <c r="FD23" s="9"/>
      <c r="FE23" s="9"/>
      <c r="FF23" s="9"/>
      <c r="FG23" s="9"/>
      <c r="FH23" s="9"/>
      <c r="FI23" s="9"/>
      <c r="FJ23" s="9"/>
      <c r="FK23" s="9"/>
      <c r="FL23" s="9"/>
      <c r="FM23" s="9"/>
      <c r="FN23" s="9"/>
      <c r="FO23" s="9"/>
      <c r="FP23" s="9"/>
      <c r="FQ23" s="9"/>
      <c r="FR23" s="9"/>
      <c r="FS23" s="7"/>
      <c r="FT23" s="7"/>
      <c r="FU23" s="7"/>
    </row>
    <row r="24" spans="1:178" ht="18" x14ac:dyDescent="0.25">
      <c r="A24" s="20">
        <v>7.4</v>
      </c>
      <c r="B24" s="21" t="s">
        <v>14</v>
      </c>
      <c r="C24" s="25">
        <v>25780</v>
      </c>
      <c r="D24" s="25">
        <v>44226</v>
      </c>
      <c r="E24" s="25">
        <v>34117</v>
      </c>
      <c r="F24" s="25">
        <v>38616</v>
      </c>
      <c r="G24" s="25">
        <v>84828</v>
      </c>
      <c r="H24" s="25">
        <v>98005</v>
      </c>
      <c r="I24" s="25">
        <v>106854</v>
      </c>
      <c r="J24" s="26">
        <v>46273</v>
      </c>
      <c r="K24" s="26">
        <v>65626.85806202417</v>
      </c>
      <c r="L24" s="26">
        <v>-4476.8709016536595</v>
      </c>
      <c r="M24" s="25">
        <v>-6641.6454988729092</v>
      </c>
      <c r="N24" s="26">
        <v>-8664.9279999999999</v>
      </c>
      <c r="O24" s="26">
        <v>-9672.4076479999931</v>
      </c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9"/>
      <c r="BS24" s="9"/>
      <c r="BT24" s="9"/>
      <c r="BU24" s="9"/>
      <c r="BV24" s="9"/>
      <c r="BW24" s="9"/>
      <c r="BX24" s="9"/>
      <c r="BY24" s="9"/>
      <c r="BZ24" s="9"/>
      <c r="CA24" s="9"/>
      <c r="CB24" s="9"/>
      <c r="CC24" s="9"/>
      <c r="CD24" s="9"/>
      <c r="CE24" s="9"/>
      <c r="CF24" s="9"/>
      <c r="CG24" s="9"/>
      <c r="CH24" s="9"/>
      <c r="CI24" s="9"/>
      <c r="CJ24" s="9"/>
      <c r="CK24" s="9"/>
      <c r="CL24" s="9"/>
      <c r="CM24" s="9"/>
      <c r="CN24" s="9"/>
      <c r="CO24" s="9"/>
      <c r="CP24" s="9"/>
      <c r="CQ24" s="9"/>
      <c r="CR24" s="9"/>
      <c r="CS24" s="9"/>
      <c r="CT24" s="9"/>
      <c r="CU24" s="8"/>
      <c r="CV24" s="8"/>
      <c r="CW24" s="8"/>
      <c r="CX24" s="8"/>
      <c r="CY24" s="8"/>
      <c r="CZ24" s="8"/>
      <c r="DA24" s="8"/>
      <c r="DB24" s="8"/>
      <c r="DC24" s="8"/>
      <c r="DD24" s="8"/>
      <c r="DE24" s="8"/>
      <c r="DF24" s="8"/>
      <c r="DG24" s="8"/>
      <c r="DH24" s="8"/>
      <c r="DI24" s="8"/>
      <c r="DJ24" s="8"/>
      <c r="DK24" s="8"/>
      <c r="DL24" s="8"/>
      <c r="DM24" s="8"/>
      <c r="DN24" s="9"/>
      <c r="DO24" s="9"/>
      <c r="DP24" s="9"/>
      <c r="DQ24" s="9"/>
      <c r="DR24" s="9"/>
      <c r="DS24" s="9"/>
      <c r="DT24" s="9"/>
      <c r="DU24" s="9"/>
      <c r="DV24" s="9"/>
      <c r="DW24" s="9"/>
      <c r="DX24" s="9"/>
      <c r="DY24" s="9"/>
      <c r="DZ24" s="9"/>
      <c r="EA24" s="9"/>
      <c r="EB24" s="9"/>
      <c r="EC24" s="9"/>
      <c r="ED24" s="9"/>
      <c r="EE24" s="9"/>
      <c r="EF24" s="9"/>
      <c r="EG24" s="9"/>
      <c r="EH24" s="9"/>
      <c r="EI24" s="9"/>
      <c r="EJ24" s="9"/>
      <c r="EK24" s="9"/>
      <c r="EL24" s="9"/>
      <c r="EM24" s="9"/>
      <c r="EN24" s="9"/>
      <c r="EO24" s="9"/>
      <c r="EP24" s="9"/>
      <c r="EQ24" s="9"/>
      <c r="ER24" s="9"/>
      <c r="ES24" s="9"/>
      <c r="ET24" s="9"/>
      <c r="EU24" s="9"/>
      <c r="EV24" s="9"/>
      <c r="EW24" s="9"/>
      <c r="EX24" s="9"/>
      <c r="EY24" s="9"/>
      <c r="EZ24" s="9"/>
      <c r="FA24" s="9"/>
      <c r="FB24" s="9"/>
      <c r="FC24" s="9"/>
      <c r="FD24" s="9"/>
      <c r="FE24" s="9"/>
      <c r="FF24" s="9"/>
      <c r="FG24" s="9"/>
      <c r="FH24" s="9"/>
      <c r="FI24" s="9"/>
      <c r="FJ24" s="9"/>
      <c r="FK24" s="9"/>
      <c r="FL24" s="9"/>
      <c r="FM24" s="9"/>
      <c r="FN24" s="9"/>
      <c r="FO24" s="9"/>
      <c r="FP24" s="9"/>
      <c r="FQ24" s="9"/>
      <c r="FR24" s="9"/>
      <c r="FS24" s="7"/>
      <c r="FT24" s="7"/>
      <c r="FU24" s="7"/>
    </row>
    <row r="25" spans="1:178" ht="36" x14ac:dyDescent="0.25">
      <c r="A25" s="20">
        <v>7.5</v>
      </c>
      <c r="B25" s="21" t="s">
        <v>15</v>
      </c>
      <c r="C25" s="25">
        <v>286242</v>
      </c>
      <c r="D25" s="25">
        <v>216005</v>
      </c>
      <c r="E25" s="25">
        <v>283378</v>
      </c>
      <c r="F25" s="25">
        <v>252205</v>
      </c>
      <c r="G25" s="25">
        <v>292252</v>
      </c>
      <c r="H25" s="25">
        <v>273380</v>
      </c>
      <c r="I25" s="25">
        <v>273879</v>
      </c>
      <c r="J25" s="26">
        <v>227696</v>
      </c>
      <c r="K25" s="26">
        <v>224002.70718177961</v>
      </c>
      <c r="L25" s="26">
        <v>169529.06829184073</v>
      </c>
      <c r="M25" s="25">
        <v>199391.1008208456</v>
      </c>
      <c r="N25" s="26">
        <v>212968.42499999999</v>
      </c>
      <c r="O25" s="26">
        <v>222061.38806249993</v>
      </c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9"/>
      <c r="BK25" s="9"/>
      <c r="BL25" s="9"/>
      <c r="BM25" s="9"/>
      <c r="BN25" s="9"/>
      <c r="BO25" s="9"/>
      <c r="BP25" s="9"/>
      <c r="BQ25" s="9"/>
      <c r="BR25" s="9"/>
      <c r="BS25" s="9"/>
      <c r="BT25" s="9"/>
      <c r="BU25" s="9"/>
      <c r="BV25" s="9"/>
      <c r="BW25" s="9"/>
      <c r="BX25" s="9"/>
      <c r="BY25" s="9"/>
      <c r="BZ25" s="9"/>
      <c r="CA25" s="9"/>
      <c r="CB25" s="9"/>
      <c r="CC25" s="9"/>
      <c r="CD25" s="9"/>
      <c r="CE25" s="9"/>
      <c r="CF25" s="9"/>
      <c r="CG25" s="9"/>
      <c r="CH25" s="9"/>
      <c r="CI25" s="9"/>
      <c r="CJ25" s="9"/>
      <c r="CK25" s="9"/>
      <c r="CL25" s="9"/>
      <c r="CM25" s="9"/>
      <c r="CN25" s="9"/>
      <c r="CO25" s="9"/>
      <c r="CP25" s="9"/>
      <c r="CQ25" s="9"/>
      <c r="CR25" s="9"/>
      <c r="CS25" s="9"/>
      <c r="CT25" s="9"/>
      <c r="CU25" s="8"/>
      <c r="CV25" s="8"/>
      <c r="CW25" s="8"/>
      <c r="CX25" s="8"/>
      <c r="CY25" s="8"/>
      <c r="CZ25" s="8"/>
      <c r="DA25" s="8"/>
      <c r="DB25" s="8"/>
      <c r="DC25" s="8"/>
      <c r="DD25" s="8"/>
      <c r="DE25" s="8"/>
      <c r="DF25" s="8"/>
      <c r="DG25" s="8"/>
      <c r="DH25" s="8"/>
      <c r="DI25" s="8"/>
      <c r="DJ25" s="8"/>
      <c r="DK25" s="8"/>
      <c r="DL25" s="8"/>
      <c r="DM25" s="8"/>
      <c r="DN25" s="9"/>
      <c r="DO25" s="9"/>
      <c r="DP25" s="9"/>
      <c r="DQ25" s="9"/>
      <c r="DR25" s="9"/>
      <c r="DS25" s="9"/>
      <c r="DT25" s="9"/>
      <c r="DU25" s="9"/>
      <c r="DV25" s="9"/>
      <c r="DW25" s="9"/>
      <c r="DX25" s="9"/>
      <c r="DY25" s="9"/>
      <c r="DZ25" s="9"/>
      <c r="EA25" s="9"/>
      <c r="EB25" s="9"/>
      <c r="EC25" s="9"/>
      <c r="ED25" s="9"/>
      <c r="EE25" s="9"/>
      <c r="EF25" s="9"/>
      <c r="EG25" s="9"/>
      <c r="EH25" s="9"/>
      <c r="EI25" s="9"/>
      <c r="EJ25" s="9"/>
      <c r="EK25" s="9"/>
      <c r="EL25" s="9"/>
      <c r="EM25" s="9"/>
      <c r="EN25" s="9"/>
      <c r="EO25" s="9"/>
      <c r="EP25" s="9"/>
      <c r="EQ25" s="9"/>
      <c r="ER25" s="9"/>
      <c r="ES25" s="9"/>
      <c r="ET25" s="9"/>
      <c r="EU25" s="9"/>
      <c r="EV25" s="9"/>
      <c r="EW25" s="9"/>
      <c r="EX25" s="9"/>
      <c r="EY25" s="9"/>
      <c r="EZ25" s="9"/>
      <c r="FA25" s="9"/>
      <c r="FB25" s="9"/>
      <c r="FC25" s="9"/>
      <c r="FD25" s="9"/>
      <c r="FE25" s="9"/>
      <c r="FF25" s="9"/>
      <c r="FG25" s="9"/>
      <c r="FH25" s="9"/>
      <c r="FI25" s="9"/>
      <c r="FJ25" s="9"/>
      <c r="FK25" s="9"/>
      <c r="FL25" s="9"/>
      <c r="FM25" s="9"/>
      <c r="FN25" s="9"/>
      <c r="FO25" s="9"/>
      <c r="FP25" s="9"/>
      <c r="FQ25" s="9"/>
      <c r="FR25" s="9"/>
      <c r="FS25" s="7"/>
      <c r="FT25" s="7"/>
      <c r="FU25" s="7"/>
    </row>
    <row r="26" spans="1:178" ht="18" x14ac:dyDescent="0.25">
      <c r="A26" s="20">
        <v>7.6</v>
      </c>
      <c r="B26" s="21" t="s">
        <v>16</v>
      </c>
      <c r="C26" s="25">
        <v>37172</v>
      </c>
      <c r="D26" s="25">
        <v>35038.991452991453</v>
      </c>
      <c r="E26" s="25">
        <v>38328.109974424551</v>
      </c>
      <c r="F26" s="25">
        <v>39192.785540211211</v>
      </c>
      <c r="G26" s="25">
        <v>40484.111801242238</v>
      </c>
      <c r="H26" s="25">
        <v>40830.118694362012</v>
      </c>
      <c r="I26" s="25">
        <v>43733.543979320733</v>
      </c>
      <c r="J26" s="26">
        <v>128830.89931717768</v>
      </c>
      <c r="K26" s="26">
        <v>125603.36536346907</v>
      </c>
      <c r="L26" s="26">
        <v>118303.42622052858</v>
      </c>
      <c r="M26" s="25">
        <v>118782.56255500166</v>
      </c>
      <c r="N26" s="26">
        <v>123071.66448775792</v>
      </c>
      <c r="O26" s="26">
        <v>127088.0248272249</v>
      </c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9"/>
      <c r="BS26" s="9"/>
      <c r="BT26" s="9"/>
      <c r="BU26" s="9"/>
      <c r="BV26" s="9"/>
      <c r="BW26" s="9"/>
      <c r="BX26" s="9"/>
      <c r="BY26" s="9"/>
      <c r="BZ26" s="9"/>
      <c r="CA26" s="9"/>
      <c r="CB26" s="9"/>
      <c r="CC26" s="9"/>
      <c r="CD26" s="9"/>
      <c r="CE26" s="9"/>
      <c r="CF26" s="9"/>
      <c r="CG26" s="9"/>
      <c r="CH26" s="9"/>
      <c r="CI26" s="9"/>
      <c r="CJ26" s="9"/>
      <c r="CK26" s="9"/>
      <c r="CL26" s="9"/>
      <c r="CM26" s="9"/>
      <c r="CN26" s="9"/>
      <c r="CO26" s="9"/>
      <c r="CP26" s="9"/>
      <c r="CQ26" s="9"/>
      <c r="CR26" s="9"/>
      <c r="CS26" s="9"/>
      <c r="CT26" s="9"/>
      <c r="CU26" s="8"/>
      <c r="CV26" s="8"/>
      <c r="CW26" s="8"/>
      <c r="CX26" s="8"/>
      <c r="CY26" s="8"/>
      <c r="CZ26" s="8"/>
      <c r="DA26" s="8"/>
      <c r="DB26" s="8"/>
      <c r="DC26" s="8"/>
      <c r="DD26" s="8"/>
      <c r="DE26" s="8"/>
      <c r="DF26" s="8"/>
      <c r="DG26" s="8"/>
      <c r="DH26" s="8"/>
      <c r="DI26" s="8"/>
      <c r="DJ26" s="8"/>
      <c r="DK26" s="8"/>
      <c r="DL26" s="8"/>
      <c r="DM26" s="8"/>
      <c r="DN26" s="9"/>
      <c r="DO26" s="9"/>
      <c r="DP26" s="9"/>
      <c r="DQ26" s="9"/>
      <c r="DR26" s="9"/>
      <c r="DS26" s="9"/>
      <c r="DT26" s="9"/>
      <c r="DU26" s="9"/>
      <c r="DV26" s="9"/>
      <c r="DW26" s="9"/>
      <c r="DX26" s="9"/>
      <c r="DY26" s="9"/>
      <c r="DZ26" s="9"/>
      <c r="EA26" s="9"/>
      <c r="EB26" s="9"/>
      <c r="EC26" s="9"/>
      <c r="ED26" s="9"/>
      <c r="EE26" s="9"/>
      <c r="EF26" s="9"/>
      <c r="EG26" s="9"/>
      <c r="EH26" s="9"/>
      <c r="EI26" s="9"/>
      <c r="EJ26" s="9"/>
      <c r="EK26" s="9"/>
      <c r="EL26" s="9"/>
      <c r="EM26" s="9"/>
      <c r="EN26" s="9"/>
      <c r="EO26" s="9"/>
      <c r="EP26" s="9"/>
      <c r="EQ26" s="9"/>
      <c r="ER26" s="9"/>
      <c r="ES26" s="9"/>
      <c r="ET26" s="9"/>
      <c r="EU26" s="9"/>
      <c r="EV26" s="9"/>
      <c r="EW26" s="9"/>
      <c r="EX26" s="9"/>
      <c r="EY26" s="9"/>
      <c r="EZ26" s="9"/>
      <c r="FA26" s="9"/>
      <c r="FB26" s="9"/>
      <c r="FC26" s="9"/>
      <c r="FD26" s="9"/>
      <c r="FE26" s="9"/>
      <c r="FF26" s="9"/>
      <c r="FG26" s="9"/>
      <c r="FH26" s="9"/>
      <c r="FI26" s="9"/>
      <c r="FJ26" s="9"/>
      <c r="FK26" s="9"/>
      <c r="FL26" s="9"/>
      <c r="FM26" s="9"/>
      <c r="FN26" s="9"/>
      <c r="FO26" s="9"/>
      <c r="FP26" s="9"/>
      <c r="FQ26" s="9"/>
      <c r="FR26" s="9"/>
      <c r="FS26" s="7"/>
      <c r="FT26" s="7"/>
      <c r="FU26" s="7"/>
    </row>
    <row r="27" spans="1:178" ht="36" x14ac:dyDescent="0.25">
      <c r="A27" s="20">
        <v>7.7</v>
      </c>
      <c r="B27" s="21" t="s">
        <v>17</v>
      </c>
      <c r="C27" s="25">
        <v>782334.43694864272</v>
      </c>
      <c r="D27" s="25">
        <v>817284.62493535399</v>
      </c>
      <c r="E27" s="25">
        <v>798715.6813957151</v>
      </c>
      <c r="F27" s="25">
        <v>980290.03203875246</v>
      </c>
      <c r="G27" s="25">
        <v>1123111.9745308312</v>
      </c>
      <c r="H27" s="25">
        <v>1089828.3739464856</v>
      </c>
      <c r="I27" s="25">
        <v>961457.47718707426</v>
      </c>
      <c r="J27" s="26">
        <v>876068.85974914464</v>
      </c>
      <c r="K27" s="26">
        <v>922281.26637672982</v>
      </c>
      <c r="L27" s="26">
        <v>796572.85198266746</v>
      </c>
      <c r="M27" s="25">
        <v>947668.84551148361</v>
      </c>
      <c r="N27" s="26">
        <v>1001879.9682520193</v>
      </c>
      <c r="O27" s="26">
        <v>984515.44614638248</v>
      </c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9"/>
      <c r="BS27" s="9"/>
      <c r="BT27" s="9"/>
      <c r="BU27" s="9"/>
      <c r="BV27" s="9"/>
      <c r="BW27" s="9"/>
      <c r="BX27" s="9"/>
      <c r="BY27" s="9"/>
      <c r="BZ27" s="9"/>
      <c r="CA27" s="9"/>
      <c r="CB27" s="9"/>
      <c r="CC27" s="9"/>
      <c r="CD27" s="9"/>
      <c r="CE27" s="9"/>
      <c r="CF27" s="9"/>
      <c r="CG27" s="9"/>
      <c r="CH27" s="9"/>
      <c r="CI27" s="9"/>
      <c r="CJ27" s="9"/>
      <c r="CK27" s="9"/>
      <c r="CL27" s="9"/>
      <c r="CM27" s="9"/>
      <c r="CN27" s="9"/>
      <c r="CO27" s="9"/>
      <c r="CP27" s="9"/>
      <c r="CQ27" s="9"/>
      <c r="CR27" s="9"/>
      <c r="CS27" s="9"/>
      <c r="CT27" s="9"/>
      <c r="CU27" s="8"/>
      <c r="CV27" s="8"/>
      <c r="CW27" s="8"/>
      <c r="CX27" s="8"/>
      <c r="CY27" s="8"/>
      <c r="CZ27" s="8"/>
      <c r="DA27" s="8"/>
      <c r="DB27" s="8"/>
      <c r="DC27" s="8"/>
      <c r="DD27" s="8"/>
      <c r="DE27" s="8"/>
      <c r="DF27" s="8"/>
      <c r="DG27" s="8"/>
      <c r="DH27" s="8"/>
      <c r="DI27" s="8"/>
      <c r="DJ27" s="8"/>
      <c r="DK27" s="8"/>
      <c r="DL27" s="8"/>
      <c r="DM27" s="8"/>
      <c r="DN27" s="9"/>
      <c r="DO27" s="9"/>
      <c r="DP27" s="9"/>
      <c r="DQ27" s="9"/>
      <c r="DR27" s="9"/>
      <c r="DS27" s="9"/>
      <c r="DT27" s="9"/>
      <c r="DU27" s="9"/>
      <c r="DV27" s="9"/>
      <c r="DW27" s="9"/>
      <c r="DX27" s="9"/>
      <c r="DY27" s="9"/>
      <c r="DZ27" s="9"/>
      <c r="EA27" s="9"/>
      <c r="EB27" s="9"/>
      <c r="EC27" s="9"/>
      <c r="ED27" s="9"/>
      <c r="EE27" s="9"/>
      <c r="EF27" s="9"/>
      <c r="EG27" s="9"/>
      <c r="EH27" s="9"/>
      <c r="EI27" s="9"/>
      <c r="EJ27" s="9"/>
      <c r="EK27" s="9"/>
      <c r="EL27" s="9"/>
      <c r="EM27" s="9"/>
      <c r="EN27" s="9"/>
      <c r="EO27" s="9"/>
      <c r="EP27" s="9"/>
      <c r="EQ27" s="9"/>
      <c r="ER27" s="9"/>
      <c r="ES27" s="9"/>
      <c r="ET27" s="9"/>
      <c r="EU27" s="9"/>
      <c r="EV27" s="9"/>
      <c r="EW27" s="9"/>
      <c r="EX27" s="9"/>
      <c r="EY27" s="9"/>
      <c r="EZ27" s="9"/>
      <c r="FA27" s="9"/>
      <c r="FB27" s="9"/>
      <c r="FC27" s="9"/>
      <c r="FD27" s="9"/>
      <c r="FE27" s="9"/>
      <c r="FF27" s="9"/>
      <c r="FG27" s="9"/>
      <c r="FH27" s="9"/>
      <c r="FI27" s="9"/>
      <c r="FJ27" s="9"/>
      <c r="FK27" s="9"/>
      <c r="FL27" s="9"/>
      <c r="FM27" s="9"/>
      <c r="FN27" s="9"/>
      <c r="FO27" s="9"/>
      <c r="FP27" s="9"/>
      <c r="FQ27" s="9"/>
      <c r="FR27" s="9"/>
      <c r="FS27" s="7"/>
      <c r="FT27" s="7"/>
      <c r="FU27" s="7"/>
    </row>
    <row r="28" spans="1:178" ht="18" x14ac:dyDescent="0.25">
      <c r="A28" s="22" t="s">
        <v>65</v>
      </c>
      <c r="B28" s="21" t="s">
        <v>18</v>
      </c>
      <c r="C28" s="25">
        <v>3144514</v>
      </c>
      <c r="D28" s="25">
        <v>3423528</v>
      </c>
      <c r="E28" s="25">
        <v>3242476</v>
      </c>
      <c r="F28" s="25">
        <v>3462129</v>
      </c>
      <c r="G28" s="25">
        <v>3688429</v>
      </c>
      <c r="H28" s="25">
        <v>3836316</v>
      </c>
      <c r="I28" s="25">
        <v>3992632</v>
      </c>
      <c r="J28" s="26">
        <v>3991783</v>
      </c>
      <c r="K28" s="26">
        <v>4122254.7030678657</v>
      </c>
      <c r="L28" s="26">
        <v>4322405.4416997666</v>
      </c>
      <c r="M28" s="25">
        <v>4349933.1809551334</v>
      </c>
      <c r="N28" s="26">
        <v>3542349</v>
      </c>
      <c r="O28" s="26">
        <v>3832053</v>
      </c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  <c r="BR28" s="9"/>
      <c r="BS28" s="9"/>
      <c r="BT28" s="9"/>
      <c r="BU28" s="9"/>
      <c r="BV28" s="9"/>
      <c r="BW28" s="9"/>
      <c r="BX28" s="9"/>
      <c r="BY28" s="9"/>
      <c r="BZ28" s="9"/>
      <c r="CA28" s="9"/>
      <c r="CB28" s="9"/>
      <c r="CC28" s="9"/>
      <c r="CD28" s="9"/>
      <c r="CE28" s="9"/>
      <c r="CF28" s="9"/>
      <c r="CG28" s="9"/>
      <c r="CH28" s="9"/>
      <c r="CI28" s="9"/>
      <c r="CJ28" s="9"/>
      <c r="CK28" s="9"/>
      <c r="CL28" s="9"/>
      <c r="CM28" s="9"/>
      <c r="CN28" s="9"/>
      <c r="CO28" s="9"/>
      <c r="CP28" s="9"/>
      <c r="CQ28" s="9"/>
      <c r="CR28" s="9"/>
      <c r="CS28" s="9"/>
      <c r="CT28" s="9"/>
      <c r="CU28" s="8"/>
      <c r="CV28" s="8"/>
      <c r="CW28" s="8"/>
      <c r="CX28" s="8"/>
      <c r="CY28" s="8"/>
      <c r="CZ28" s="8"/>
      <c r="DA28" s="8"/>
      <c r="DB28" s="8"/>
      <c r="DC28" s="8"/>
      <c r="DD28" s="8"/>
      <c r="DE28" s="8"/>
      <c r="DF28" s="8"/>
      <c r="DG28" s="8"/>
      <c r="DH28" s="8"/>
      <c r="DI28" s="8"/>
      <c r="DJ28" s="8"/>
      <c r="DK28" s="8"/>
      <c r="DL28" s="8"/>
      <c r="DM28" s="8"/>
      <c r="DN28" s="9"/>
      <c r="DO28" s="9"/>
      <c r="DP28" s="9"/>
      <c r="DQ28" s="9"/>
      <c r="DR28" s="9"/>
      <c r="DS28" s="9"/>
      <c r="DT28" s="9"/>
      <c r="DU28" s="9"/>
      <c r="DV28" s="9"/>
      <c r="DW28" s="9"/>
      <c r="DX28" s="9"/>
      <c r="DY28" s="9"/>
      <c r="DZ28" s="9"/>
      <c r="EA28" s="9"/>
      <c r="EB28" s="9"/>
      <c r="EC28" s="9"/>
      <c r="ED28" s="9"/>
      <c r="EE28" s="9"/>
      <c r="EF28" s="9"/>
      <c r="EG28" s="9"/>
      <c r="EH28" s="9"/>
      <c r="EI28" s="9"/>
      <c r="EJ28" s="9"/>
      <c r="EK28" s="9"/>
      <c r="EL28" s="9"/>
      <c r="EM28" s="9"/>
      <c r="EN28" s="9"/>
      <c r="EO28" s="9"/>
      <c r="EP28" s="9"/>
      <c r="EQ28" s="9"/>
      <c r="ER28" s="9"/>
      <c r="ES28" s="9"/>
      <c r="ET28" s="9"/>
      <c r="EU28" s="9"/>
      <c r="EV28" s="9"/>
      <c r="EW28" s="9"/>
      <c r="EX28" s="9"/>
      <c r="EY28" s="9"/>
      <c r="EZ28" s="9"/>
      <c r="FA28" s="9"/>
      <c r="FB28" s="9"/>
      <c r="FC28" s="9"/>
      <c r="FD28" s="9"/>
      <c r="FE28" s="9"/>
      <c r="FF28" s="9"/>
      <c r="FG28" s="9"/>
      <c r="FH28" s="9"/>
      <c r="FI28" s="9"/>
      <c r="FJ28" s="9"/>
      <c r="FK28" s="9"/>
      <c r="FL28" s="9"/>
      <c r="FM28" s="9"/>
      <c r="FN28" s="9"/>
      <c r="FO28" s="9"/>
      <c r="FP28" s="9"/>
      <c r="FQ28" s="9"/>
      <c r="FR28" s="9"/>
      <c r="FS28" s="7"/>
      <c r="FT28" s="7"/>
      <c r="FU28" s="7"/>
    </row>
    <row r="29" spans="1:178" ht="54" x14ac:dyDescent="0.25">
      <c r="A29" s="22" t="s">
        <v>66</v>
      </c>
      <c r="B29" s="21" t="s">
        <v>19</v>
      </c>
      <c r="C29" s="25">
        <v>4860374</v>
      </c>
      <c r="D29" s="25">
        <v>5104128.5554353707</v>
      </c>
      <c r="E29" s="25">
        <v>5386272.519172594</v>
      </c>
      <c r="F29" s="25">
        <v>5822841.1449073004</v>
      </c>
      <c r="G29" s="25">
        <v>6026910</v>
      </c>
      <c r="H29" s="25">
        <v>6404619</v>
      </c>
      <c r="I29" s="25">
        <v>6799517</v>
      </c>
      <c r="J29" s="26">
        <v>6998596</v>
      </c>
      <c r="K29" s="26">
        <v>7218924.3601294532</v>
      </c>
      <c r="L29" s="26">
        <v>6414041.1649821503</v>
      </c>
      <c r="M29" s="25">
        <v>6872695.6222727913</v>
      </c>
      <c r="N29" s="26">
        <v>6893071</v>
      </c>
      <c r="O29" s="26">
        <v>7690897</v>
      </c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9"/>
      <c r="BL29" s="9"/>
      <c r="BM29" s="9"/>
      <c r="BN29" s="9"/>
      <c r="BO29" s="9"/>
      <c r="BP29" s="9"/>
      <c r="BQ29" s="9"/>
      <c r="BR29" s="9"/>
      <c r="BS29" s="9"/>
      <c r="BT29" s="9"/>
      <c r="BU29" s="9"/>
      <c r="BV29" s="9"/>
      <c r="BW29" s="9"/>
      <c r="BX29" s="9"/>
      <c r="BY29" s="9"/>
      <c r="BZ29" s="9"/>
      <c r="CA29" s="9"/>
      <c r="CB29" s="9"/>
      <c r="CC29" s="9"/>
      <c r="CD29" s="9"/>
      <c r="CE29" s="9"/>
      <c r="CF29" s="9"/>
      <c r="CG29" s="9"/>
      <c r="CH29" s="9"/>
      <c r="CI29" s="9"/>
      <c r="CJ29" s="9"/>
      <c r="CK29" s="9"/>
      <c r="CL29" s="9"/>
      <c r="CM29" s="9"/>
      <c r="CN29" s="9"/>
      <c r="CO29" s="9"/>
      <c r="CP29" s="9"/>
      <c r="CQ29" s="9"/>
      <c r="CR29" s="9"/>
      <c r="CS29" s="9"/>
      <c r="CT29" s="9"/>
      <c r="CU29" s="8"/>
      <c r="CV29" s="8"/>
      <c r="CW29" s="8"/>
      <c r="CX29" s="8"/>
      <c r="CY29" s="8"/>
      <c r="CZ29" s="8"/>
      <c r="DA29" s="8"/>
      <c r="DB29" s="8"/>
      <c r="DC29" s="8"/>
      <c r="DD29" s="8"/>
      <c r="DE29" s="8"/>
      <c r="DF29" s="8"/>
      <c r="DG29" s="8"/>
      <c r="DH29" s="8"/>
      <c r="DI29" s="8"/>
      <c r="DJ29" s="8"/>
      <c r="DK29" s="8"/>
      <c r="DL29" s="8"/>
      <c r="DM29" s="8"/>
      <c r="DN29" s="9"/>
      <c r="DO29" s="9"/>
      <c r="DP29" s="9"/>
      <c r="DQ29" s="9"/>
      <c r="DR29" s="9"/>
      <c r="DS29" s="9"/>
      <c r="DT29" s="9"/>
      <c r="DU29" s="9"/>
      <c r="DV29" s="9"/>
      <c r="DW29" s="9"/>
      <c r="DX29" s="9"/>
      <c r="DY29" s="9"/>
      <c r="DZ29" s="9"/>
      <c r="EA29" s="9"/>
      <c r="EB29" s="9"/>
      <c r="EC29" s="9"/>
      <c r="ED29" s="9"/>
      <c r="EE29" s="9"/>
      <c r="EF29" s="9"/>
      <c r="EG29" s="9"/>
      <c r="EH29" s="9"/>
      <c r="EI29" s="9"/>
      <c r="EJ29" s="9"/>
      <c r="EK29" s="9"/>
      <c r="EL29" s="9"/>
      <c r="EM29" s="9"/>
      <c r="EN29" s="9"/>
      <c r="EO29" s="9"/>
      <c r="EP29" s="9"/>
      <c r="EQ29" s="9"/>
      <c r="ER29" s="9"/>
      <c r="ES29" s="9"/>
      <c r="ET29" s="9"/>
      <c r="EU29" s="9"/>
      <c r="EV29" s="9"/>
      <c r="EW29" s="9"/>
      <c r="EX29" s="9"/>
      <c r="EY29" s="9"/>
      <c r="EZ29" s="9"/>
      <c r="FA29" s="9"/>
      <c r="FB29" s="9"/>
      <c r="FC29" s="9"/>
      <c r="FD29" s="9"/>
      <c r="FE29" s="9"/>
      <c r="FF29" s="9"/>
      <c r="FG29" s="9"/>
      <c r="FH29" s="9"/>
      <c r="FI29" s="9"/>
      <c r="FJ29" s="9"/>
      <c r="FK29" s="9"/>
      <c r="FL29" s="9"/>
      <c r="FM29" s="9"/>
      <c r="FN29" s="9"/>
      <c r="FO29" s="9"/>
      <c r="FP29" s="9"/>
      <c r="FQ29" s="9"/>
      <c r="FR29" s="9"/>
      <c r="FS29" s="7"/>
      <c r="FT29" s="7"/>
      <c r="FU29" s="7"/>
    </row>
    <row r="30" spans="1:178" ht="18" x14ac:dyDescent="0.25">
      <c r="A30" s="22" t="s">
        <v>67</v>
      </c>
      <c r="B30" s="21" t="s">
        <v>44</v>
      </c>
      <c r="C30" s="25">
        <v>2013735</v>
      </c>
      <c r="D30" s="25">
        <v>2206319</v>
      </c>
      <c r="E30" s="25">
        <v>2001695</v>
      </c>
      <c r="F30" s="25">
        <v>1940786</v>
      </c>
      <c r="G30" s="25">
        <v>2050581</v>
      </c>
      <c r="H30" s="25">
        <v>2159624</v>
      </c>
      <c r="I30" s="25">
        <v>2173077</v>
      </c>
      <c r="J30" s="26">
        <v>2437352</v>
      </c>
      <c r="K30" s="26">
        <v>2523302.833871719</v>
      </c>
      <c r="L30" s="26">
        <v>2630450.3330024919</v>
      </c>
      <c r="M30" s="25">
        <v>2850700.9445438748</v>
      </c>
      <c r="N30" s="26">
        <v>2858349</v>
      </c>
      <c r="O30" s="26">
        <v>2998613</v>
      </c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9"/>
      <c r="BA30" s="9"/>
      <c r="BB30" s="9"/>
      <c r="BC30" s="9"/>
      <c r="BD30" s="9"/>
      <c r="BE30" s="9"/>
      <c r="BF30" s="9"/>
      <c r="BG30" s="9"/>
      <c r="BH30" s="9"/>
      <c r="BI30" s="9"/>
      <c r="BJ30" s="9"/>
      <c r="BK30" s="9"/>
      <c r="BL30" s="9"/>
      <c r="BM30" s="9"/>
      <c r="BN30" s="9"/>
      <c r="BO30" s="9"/>
      <c r="BP30" s="9"/>
      <c r="BQ30" s="9"/>
      <c r="BR30" s="9"/>
      <c r="BS30" s="9"/>
      <c r="BT30" s="9"/>
      <c r="BU30" s="9"/>
      <c r="BV30" s="9"/>
      <c r="BW30" s="9"/>
      <c r="BX30" s="9"/>
      <c r="BY30" s="9"/>
      <c r="BZ30" s="9"/>
      <c r="CA30" s="9"/>
      <c r="CB30" s="9"/>
      <c r="CC30" s="9"/>
      <c r="CD30" s="9"/>
      <c r="CE30" s="9"/>
      <c r="CF30" s="9"/>
      <c r="CG30" s="9"/>
      <c r="CH30" s="9"/>
      <c r="CI30" s="9"/>
      <c r="CJ30" s="9"/>
      <c r="CK30" s="9"/>
      <c r="CL30" s="9"/>
      <c r="CM30" s="9"/>
      <c r="CN30" s="9"/>
      <c r="CO30" s="9"/>
      <c r="CP30" s="9"/>
      <c r="CQ30" s="9"/>
      <c r="CR30" s="9"/>
      <c r="CS30" s="9"/>
      <c r="CT30" s="9"/>
      <c r="CU30" s="8"/>
      <c r="CV30" s="8"/>
      <c r="CW30" s="8"/>
      <c r="CX30" s="8"/>
      <c r="CY30" s="8"/>
      <c r="CZ30" s="8"/>
      <c r="DA30" s="8"/>
      <c r="DB30" s="8"/>
      <c r="DC30" s="8"/>
      <c r="DD30" s="8"/>
      <c r="DE30" s="8"/>
      <c r="DF30" s="8"/>
      <c r="DG30" s="8"/>
      <c r="DH30" s="8"/>
      <c r="DI30" s="8"/>
      <c r="DJ30" s="8"/>
      <c r="DK30" s="8"/>
      <c r="DL30" s="8"/>
      <c r="DM30" s="8"/>
      <c r="DN30" s="9"/>
      <c r="DO30" s="9"/>
      <c r="DP30" s="9"/>
      <c r="DQ30" s="9"/>
      <c r="DR30" s="9"/>
      <c r="DS30" s="9"/>
      <c r="DT30" s="9"/>
      <c r="DU30" s="9"/>
      <c r="DV30" s="9"/>
      <c r="DW30" s="9"/>
      <c r="DX30" s="9"/>
      <c r="DY30" s="9"/>
      <c r="DZ30" s="9"/>
      <c r="EA30" s="9"/>
      <c r="EB30" s="9"/>
      <c r="EC30" s="9"/>
      <c r="ED30" s="9"/>
      <c r="EE30" s="9"/>
      <c r="EF30" s="9"/>
      <c r="EG30" s="9"/>
      <c r="EH30" s="9"/>
      <c r="EI30" s="9"/>
      <c r="EJ30" s="9"/>
      <c r="EK30" s="9"/>
      <c r="EL30" s="9"/>
      <c r="EM30" s="9"/>
      <c r="EN30" s="9"/>
      <c r="EO30" s="9"/>
      <c r="EP30" s="9"/>
      <c r="EQ30" s="9"/>
      <c r="ER30" s="9"/>
      <c r="ES30" s="9"/>
      <c r="ET30" s="9"/>
      <c r="EU30" s="9"/>
      <c r="EV30" s="9"/>
      <c r="EW30" s="9"/>
      <c r="EX30" s="9"/>
      <c r="EY30" s="9"/>
      <c r="EZ30" s="9"/>
      <c r="FA30" s="9"/>
      <c r="FB30" s="9"/>
      <c r="FC30" s="9"/>
      <c r="FD30" s="9"/>
      <c r="FE30" s="9"/>
      <c r="FF30" s="9"/>
      <c r="FG30" s="9"/>
      <c r="FH30" s="9"/>
      <c r="FI30" s="9"/>
      <c r="FJ30" s="9"/>
      <c r="FK30" s="9"/>
      <c r="FL30" s="9"/>
      <c r="FM30" s="9"/>
      <c r="FN30" s="9"/>
      <c r="FO30" s="9"/>
      <c r="FP30" s="9"/>
      <c r="FQ30" s="9"/>
      <c r="FR30" s="9"/>
      <c r="FS30" s="7"/>
      <c r="FT30" s="7"/>
      <c r="FU30" s="7"/>
    </row>
    <row r="31" spans="1:178" ht="18" x14ac:dyDescent="0.25">
      <c r="A31" s="22" t="s">
        <v>68</v>
      </c>
      <c r="B31" s="21" t="s">
        <v>20</v>
      </c>
      <c r="C31" s="25">
        <v>3086417.19</v>
      </c>
      <c r="D31" s="25">
        <v>3201348</v>
      </c>
      <c r="E31" s="25">
        <v>3563965</v>
      </c>
      <c r="F31" s="25">
        <v>3951209</v>
      </c>
      <c r="G31" s="25">
        <v>4112149</v>
      </c>
      <c r="H31" s="25">
        <v>4592107</v>
      </c>
      <c r="I31" s="25">
        <v>5237791</v>
      </c>
      <c r="J31" s="26">
        <v>5321496</v>
      </c>
      <c r="K31" s="26">
        <v>5981512.9476764556</v>
      </c>
      <c r="L31" s="26">
        <v>5225562.4918999188</v>
      </c>
      <c r="M31" s="25">
        <v>5941090.2370718839</v>
      </c>
      <c r="N31" s="26">
        <v>6961595</v>
      </c>
      <c r="O31" s="26">
        <v>7809603</v>
      </c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9"/>
      <c r="BL31" s="9"/>
      <c r="BM31" s="9"/>
      <c r="BN31" s="9"/>
      <c r="BO31" s="9"/>
      <c r="BP31" s="9"/>
      <c r="BQ31" s="9"/>
      <c r="BR31" s="9"/>
      <c r="BS31" s="9"/>
      <c r="BT31" s="9"/>
      <c r="BU31" s="9"/>
      <c r="BV31" s="9"/>
      <c r="BW31" s="9"/>
      <c r="BX31" s="9"/>
      <c r="BY31" s="9"/>
      <c r="BZ31" s="9"/>
      <c r="CA31" s="9"/>
      <c r="CB31" s="9"/>
      <c r="CC31" s="9"/>
      <c r="CD31" s="9"/>
      <c r="CE31" s="9"/>
      <c r="CF31" s="9"/>
      <c r="CG31" s="9"/>
      <c r="CH31" s="9"/>
      <c r="CI31" s="9"/>
      <c r="CJ31" s="9"/>
      <c r="CK31" s="9"/>
      <c r="CL31" s="9"/>
      <c r="CM31" s="9"/>
      <c r="CN31" s="9"/>
      <c r="CO31" s="9"/>
      <c r="CP31" s="9"/>
      <c r="CQ31" s="9"/>
      <c r="CR31" s="9"/>
      <c r="CS31" s="9"/>
      <c r="CT31" s="9"/>
      <c r="CU31" s="8"/>
      <c r="CV31" s="8"/>
      <c r="CW31" s="8"/>
      <c r="CX31" s="8"/>
      <c r="CY31" s="8"/>
      <c r="CZ31" s="8"/>
      <c r="DA31" s="8"/>
      <c r="DB31" s="8"/>
      <c r="DC31" s="8"/>
      <c r="DD31" s="8"/>
      <c r="DE31" s="8"/>
      <c r="DF31" s="8"/>
      <c r="DG31" s="8"/>
      <c r="DH31" s="8"/>
      <c r="DI31" s="8"/>
      <c r="DJ31" s="8"/>
      <c r="DK31" s="8"/>
      <c r="DL31" s="8"/>
      <c r="DM31" s="8"/>
      <c r="DN31" s="9"/>
      <c r="DO31" s="9"/>
      <c r="DP31" s="9"/>
      <c r="DQ31" s="9"/>
      <c r="DR31" s="9"/>
      <c r="DS31" s="9"/>
      <c r="DT31" s="9"/>
      <c r="DU31" s="9"/>
      <c r="DV31" s="9"/>
      <c r="DW31" s="9"/>
      <c r="DX31" s="9"/>
      <c r="DY31" s="9"/>
      <c r="DZ31" s="9"/>
      <c r="EA31" s="9"/>
      <c r="EB31" s="9"/>
      <c r="EC31" s="9"/>
      <c r="ED31" s="9"/>
      <c r="EE31" s="9"/>
      <c r="EF31" s="9"/>
      <c r="EG31" s="9"/>
      <c r="EH31" s="9"/>
      <c r="EI31" s="9"/>
      <c r="EJ31" s="9"/>
      <c r="EK31" s="9"/>
      <c r="EL31" s="9"/>
      <c r="EM31" s="9"/>
      <c r="EN31" s="9"/>
      <c r="EO31" s="9"/>
      <c r="EP31" s="9"/>
      <c r="EQ31" s="9"/>
      <c r="ER31" s="9"/>
      <c r="ES31" s="9"/>
      <c r="ET31" s="9"/>
      <c r="EU31" s="9"/>
      <c r="EV31" s="9"/>
      <c r="EW31" s="9"/>
      <c r="EX31" s="9"/>
      <c r="EY31" s="9"/>
      <c r="EZ31" s="9"/>
      <c r="FA31" s="9"/>
      <c r="FB31" s="9"/>
      <c r="FC31" s="9"/>
      <c r="FD31" s="9"/>
      <c r="FE31" s="9"/>
      <c r="FF31" s="9"/>
      <c r="FG31" s="9"/>
      <c r="FH31" s="9"/>
      <c r="FI31" s="9"/>
      <c r="FJ31" s="9"/>
      <c r="FK31" s="9"/>
      <c r="FL31" s="9"/>
      <c r="FM31" s="9"/>
      <c r="FN31" s="9"/>
      <c r="FO31" s="9"/>
      <c r="FP31" s="9"/>
      <c r="FQ31" s="9"/>
      <c r="FR31" s="9"/>
      <c r="FS31" s="7"/>
      <c r="FT31" s="7"/>
      <c r="FU31" s="7"/>
    </row>
    <row r="32" spans="1:178" s="33" customFormat="1" ht="18.75" x14ac:dyDescent="0.25">
      <c r="A32" s="34"/>
      <c r="B32" s="35" t="s">
        <v>30</v>
      </c>
      <c r="C32" s="30">
        <f>C17+C20+C28+C29+C30+C31</f>
        <v>22526510.574886218</v>
      </c>
      <c r="D32" s="30">
        <f t="shared" ref="D32:L32" si="17">D17+D20+D28+D29+D30+D31</f>
        <v>23758160.171823718</v>
      </c>
      <c r="E32" s="30">
        <f t="shared" si="17"/>
        <v>24616802.310542732</v>
      </c>
      <c r="F32" s="30">
        <f t="shared" si="17"/>
        <v>26149566.962486263</v>
      </c>
      <c r="G32" s="30">
        <f t="shared" si="17"/>
        <v>27641218.086332075</v>
      </c>
      <c r="H32" s="30">
        <f t="shared" si="17"/>
        <v>28846700.492640845</v>
      </c>
      <c r="I32" s="30">
        <f t="shared" si="17"/>
        <v>31008458.021166395</v>
      </c>
      <c r="J32" s="30">
        <f t="shared" si="17"/>
        <v>32456056.759066321</v>
      </c>
      <c r="K32" s="30">
        <f t="shared" si="17"/>
        <v>34206363.248312466</v>
      </c>
      <c r="L32" s="30">
        <f t="shared" si="17"/>
        <v>28931903.231120102</v>
      </c>
      <c r="M32" s="30">
        <f t="shared" ref="M32:N32" si="18">M17+M20+M28+M29+M30+M31</f>
        <v>32637915.013129015</v>
      </c>
      <c r="N32" s="30">
        <f t="shared" si="18"/>
        <v>35518823.495366633</v>
      </c>
      <c r="O32" s="30">
        <f t="shared" ref="O32" si="19">O17+O20+O28+O29+O30+O31</f>
        <v>39346627.275424421</v>
      </c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36"/>
      <c r="BJ32" s="36"/>
      <c r="BK32" s="36"/>
      <c r="BL32" s="36"/>
      <c r="BM32" s="36"/>
      <c r="BN32" s="36"/>
      <c r="BO32" s="36"/>
      <c r="BP32" s="36"/>
      <c r="BQ32" s="36"/>
      <c r="BR32" s="36"/>
      <c r="BS32" s="36"/>
      <c r="BT32" s="36"/>
      <c r="BU32" s="36"/>
      <c r="BV32" s="36"/>
      <c r="BW32" s="36"/>
      <c r="BX32" s="36"/>
      <c r="BY32" s="36"/>
      <c r="BZ32" s="36"/>
      <c r="CA32" s="36"/>
      <c r="CB32" s="36"/>
      <c r="CC32" s="36"/>
      <c r="CD32" s="36"/>
      <c r="CE32" s="36"/>
      <c r="CF32" s="36"/>
      <c r="CG32" s="36"/>
      <c r="CH32" s="36"/>
      <c r="CI32" s="36"/>
      <c r="CJ32" s="36"/>
      <c r="CK32" s="36"/>
      <c r="CL32" s="36"/>
      <c r="CM32" s="36"/>
      <c r="CN32" s="36"/>
      <c r="CO32" s="36"/>
      <c r="CP32" s="36"/>
      <c r="CQ32" s="36"/>
      <c r="CR32" s="36"/>
      <c r="CS32" s="36"/>
      <c r="CT32" s="36"/>
      <c r="CU32" s="29"/>
      <c r="CV32" s="29"/>
      <c r="CW32" s="29"/>
      <c r="CX32" s="29"/>
      <c r="CY32" s="29"/>
      <c r="CZ32" s="29"/>
      <c r="DA32" s="29"/>
      <c r="DB32" s="29"/>
      <c r="DC32" s="29"/>
      <c r="DD32" s="29"/>
      <c r="DE32" s="29"/>
      <c r="DF32" s="29"/>
      <c r="DG32" s="29"/>
      <c r="DH32" s="29"/>
      <c r="DI32" s="29"/>
      <c r="DJ32" s="29"/>
      <c r="DK32" s="29"/>
      <c r="DL32" s="29"/>
      <c r="DM32" s="29"/>
      <c r="DN32" s="36"/>
      <c r="DO32" s="36"/>
      <c r="DP32" s="36"/>
      <c r="DQ32" s="36"/>
      <c r="DR32" s="36"/>
      <c r="DS32" s="36"/>
      <c r="DT32" s="36"/>
      <c r="DU32" s="36"/>
      <c r="DV32" s="36"/>
      <c r="DW32" s="36"/>
      <c r="DX32" s="36"/>
      <c r="DY32" s="36"/>
      <c r="DZ32" s="36"/>
      <c r="EA32" s="36"/>
      <c r="EB32" s="36"/>
      <c r="EC32" s="36"/>
      <c r="ED32" s="36"/>
      <c r="EE32" s="36"/>
      <c r="EF32" s="36"/>
      <c r="EG32" s="36"/>
      <c r="EH32" s="36"/>
      <c r="EI32" s="36"/>
      <c r="EJ32" s="36"/>
      <c r="EK32" s="36"/>
      <c r="EL32" s="36"/>
      <c r="EM32" s="36"/>
      <c r="EN32" s="36"/>
      <c r="EO32" s="36"/>
      <c r="EP32" s="36"/>
      <c r="EQ32" s="36"/>
      <c r="ER32" s="36"/>
      <c r="ES32" s="36"/>
      <c r="ET32" s="36"/>
      <c r="EU32" s="36"/>
      <c r="EV32" s="36"/>
      <c r="EW32" s="36"/>
      <c r="EX32" s="36"/>
      <c r="EY32" s="36"/>
      <c r="EZ32" s="36"/>
      <c r="FA32" s="36"/>
      <c r="FB32" s="36"/>
      <c r="FC32" s="36"/>
      <c r="FD32" s="36"/>
      <c r="FE32" s="36"/>
      <c r="FF32" s="36"/>
      <c r="FG32" s="36"/>
      <c r="FH32" s="36"/>
      <c r="FI32" s="36"/>
      <c r="FJ32" s="36"/>
      <c r="FK32" s="36"/>
      <c r="FL32" s="36"/>
      <c r="FM32" s="36"/>
      <c r="FN32" s="36"/>
      <c r="FO32" s="36"/>
      <c r="FP32" s="36"/>
      <c r="FQ32" s="36"/>
      <c r="FR32" s="36"/>
      <c r="FS32" s="27"/>
      <c r="FT32" s="27"/>
      <c r="FU32" s="27"/>
    </row>
    <row r="33" spans="1:178" s="27" customFormat="1" ht="36" x14ac:dyDescent="0.25">
      <c r="A33" s="31" t="s">
        <v>27</v>
      </c>
      <c r="B33" s="38" t="s">
        <v>41</v>
      </c>
      <c r="C33" s="28">
        <f>C6+C11+C13+C14+C15+C17+C20+C28+C29+C30+C31</f>
        <v>45118944.111790925</v>
      </c>
      <c r="D33" s="28">
        <f t="shared" ref="D33:L33" si="20">D6+D11+D13+D14+D15+D17+D20+D28+D29+D30+D31</f>
        <v>47088813.035851568</v>
      </c>
      <c r="E33" s="28">
        <f t="shared" si="20"/>
        <v>48337675.936603427</v>
      </c>
      <c r="F33" s="28">
        <f t="shared" si="20"/>
        <v>49786397.227547258</v>
      </c>
      <c r="G33" s="28">
        <f t="shared" si="20"/>
        <v>52436589.506364182</v>
      </c>
      <c r="H33" s="28">
        <f t="shared" si="20"/>
        <v>56398879.728249319</v>
      </c>
      <c r="I33" s="28">
        <f t="shared" si="20"/>
        <v>60485676.204065561</v>
      </c>
      <c r="J33" s="28">
        <f t="shared" si="20"/>
        <v>64114334.88585341</v>
      </c>
      <c r="K33" s="28">
        <f t="shared" si="20"/>
        <v>66102905.087390289</v>
      </c>
      <c r="L33" s="28">
        <f t="shared" si="20"/>
        <v>60578802.041259155</v>
      </c>
      <c r="M33" s="28">
        <f t="shared" ref="M33:N33" si="21">M6+M11+M13+M14+M15+M17+M20+M28+M29+M30+M31</f>
        <v>67616284.703157112</v>
      </c>
      <c r="N33" s="28">
        <f t="shared" si="21"/>
        <v>72236732.134401396</v>
      </c>
      <c r="O33" s="28">
        <f t="shared" ref="O33" si="22">O6+O11+O13+O14+O15+O17+O20+O28+O29+O30+O31</f>
        <v>77923964.603699952</v>
      </c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8"/>
      <c r="AT33" s="8"/>
      <c r="AU33" s="8"/>
      <c r="AV33" s="8"/>
      <c r="AW33" s="8"/>
      <c r="AX33" s="8"/>
      <c r="AY33" s="8"/>
      <c r="AZ33" s="8"/>
      <c r="BA33" s="8"/>
      <c r="BB33" s="8"/>
      <c r="BC33" s="8"/>
      <c r="BD33" s="8"/>
      <c r="BE33" s="8"/>
      <c r="BF33" s="8"/>
      <c r="BG33" s="8"/>
      <c r="BH33" s="8"/>
      <c r="BI33" s="29"/>
      <c r="BJ33" s="29"/>
      <c r="BK33" s="29"/>
      <c r="BL33" s="29"/>
      <c r="BM33" s="29"/>
      <c r="BN33" s="29"/>
      <c r="BO33" s="29"/>
      <c r="BP33" s="29"/>
      <c r="BQ33" s="29"/>
      <c r="BR33" s="29"/>
      <c r="BS33" s="29"/>
      <c r="BT33" s="29"/>
      <c r="BU33" s="29"/>
      <c r="BV33" s="29"/>
      <c r="BW33" s="29"/>
      <c r="BX33" s="29"/>
      <c r="BY33" s="29"/>
      <c r="BZ33" s="29"/>
      <c r="CA33" s="29"/>
      <c r="CB33" s="29"/>
      <c r="CC33" s="29"/>
      <c r="CD33" s="29"/>
      <c r="CE33" s="29"/>
      <c r="CF33" s="29"/>
      <c r="CG33" s="29"/>
      <c r="CH33" s="29"/>
      <c r="CI33" s="29"/>
      <c r="CJ33" s="29"/>
      <c r="CK33" s="29"/>
      <c r="CL33" s="29"/>
      <c r="CM33" s="29"/>
      <c r="CN33" s="29"/>
      <c r="CO33" s="29"/>
      <c r="CP33" s="29"/>
      <c r="CQ33" s="29"/>
      <c r="CR33" s="29"/>
      <c r="CS33" s="29"/>
      <c r="CT33" s="29"/>
      <c r="CU33" s="29"/>
      <c r="CV33" s="29"/>
      <c r="CW33" s="29"/>
      <c r="CX33" s="29"/>
      <c r="CY33" s="29"/>
      <c r="CZ33" s="29"/>
      <c r="DA33" s="29"/>
      <c r="DB33" s="29"/>
      <c r="DC33" s="29"/>
      <c r="DD33" s="29"/>
      <c r="DE33" s="29"/>
      <c r="DF33" s="29"/>
      <c r="DG33" s="29"/>
      <c r="DH33" s="29"/>
      <c r="DI33" s="29"/>
      <c r="DJ33" s="29"/>
      <c r="DK33" s="29"/>
      <c r="DL33" s="29"/>
      <c r="DM33" s="29"/>
      <c r="DN33" s="29"/>
      <c r="DO33" s="29"/>
      <c r="DP33" s="29"/>
      <c r="DQ33" s="29"/>
      <c r="DR33" s="29"/>
      <c r="DS33" s="29"/>
      <c r="DT33" s="29"/>
      <c r="DU33" s="29"/>
      <c r="DV33" s="29"/>
      <c r="DW33" s="29"/>
      <c r="DX33" s="29"/>
      <c r="DY33" s="29"/>
      <c r="DZ33" s="29"/>
      <c r="EA33" s="29"/>
      <c r="EB33" s="29"/>
      <c r="EC33" s="29"/>
      <c r="ED33" s="29"/>
      <c r="EE33" s="29"/>
      <c r="EF33" s="29"/>
      <c r="EG33" s="29"/>
      <c r="EH33" s="29"/>
      <c r="EI33" s="29"/>
      <c r="EJ33" s="29"/>
      <c r="EK33" s="29"/>
      <c r="EL33" s="29"/>
      <c r="EM33" s="29"/>
      <c r="EN33" s="29"/>
      <c r="EO33" s="29"/>
      <c r="EP33" s="29"/>
      <c r="EQ33" s="29"/>
      <c r="ER33" s="29"/>
      <c r="ES33" s="29"/>
      <c r="ET33" s="29"/>
      <c r="EU33" s="29"/>
      <c r="EV33" s="29"/>
      <c r="EW33" s="29"/>
      <c r="EX33" s="29"/>
      <c r="EY33" s="29"/>
      <c r="EZ33" s="29"/>
      <c r="FA33" s="29"/>
      <c r="FB33" s="29"/>
      <c r="FC33" s="29"/>
      <c r="FD33" s="29"/>
      <c r="FE33" s="29"/>
      <c r="FF33" s="29"/>
      <c r="FG33" s="29"/>
      <c r="FH33" s="29"/>
      <c r="FI33" s="29"/>
      <c r="FJ33" s="29"/>
      <c r="FK33" s="29"/>
      <c r="FL33" s="29"/>
      <c r="FM33" s="29"/>
      <c r="FN33" s="29"/>
      <c r="FO33" s="29"/>
      <c r="FP33" s="29"/>
      <c r="FQ33" s="29"/>
      <c r="FR33" s="29"/>
      <c r="FV33" s="33"/>
    </row>
    <row r="34" spans="1:178" s="33" customFormat="1" ht="18" x14ac:dyDescent="0.25">
      <c r="A34" s="39" t="s">
        <v>33</v>
      </c>
      <c r="B34" s="40" t="s">
        <v>25</v>
      </c>
      <c r="C34" s="30">
        <f>GSVA_const!C34</f>
        <v>3918617</v>
      </c>
      <c r="D34" s="30">
        <f>GSVA_const!D34</f>
        <v>4066461</v>
      </c>
      <c r="E34" s="30">
        <f>GSVA_const!E34</f>
        <v>4106120</v>
      </c>
      <c r="F34" s="30">
        <f>GSVA_const!F34</f>
        <v>3870358</v>
      </c>
      <c r="G34" s="30">
        <f>GSVA_const!G34</f>
        <v>4446239</v>
      </c>
      <c r="H34" s="30">
        <f>GSVA_const!H34</f>
        <v>4305304</v>
      </c>
      <c r="I34" s="30">
        <f>GSVA_const!I34</f>
        <v>4203109</v>
      </c>
      <c r="J34" s="30">
        <f>GSVA_const!J34</f>
        <v>4234458</v>
      </c>
      <c r="K34" s="30">
        <f>GSVA_const!K34</f>
        <v>4068700</v>
      </c>
      <c r="L34" s="30">
        <f>GSVA_const!L34</f>
        <v>3582008</v>
      </c>
      <c r="M34" s="30">
        <f>GSVA_const!M34</f>
        <v>4420984</v>
      </c>
      <c r="N34" s="30">
        <f>GSVA_const!N34</f>
        <v>4261888</v>
      </c>
      <c r="O34" s="30">
        <f>GSVA_const!O34</f>
        <v>4281481</v>
      </c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36"/>
      <c r="BJ34" s="36"/>
      <c r="BK34" s="36"/>
      <c r="BL34" s="36"/>
      <c r="BM34" s="36"/>
      <c r="BN34" s="36"/>
      <c r="BO34" s="36"/>
      <c r="BP34" s="36"/>
      <c r="BQ34" s="36"/>
      <c r="BR34" s="36"/>
      <c r="BS34" s="36"/>
      <c r="BT34" s="36"/>
      <c r="BU34" s="36"/>
      <c r="BV34" s="36"/>
      <c r="BW34" s="36"/>
      <c r="BX34" s="36"/>
      <c r="BY34" s="36"/>
      <c r="BZ34" s="36"/>
      <c r="CA34" s="36"/>
      <c r="CB34" s="36"/>
      <c r="CC34" s="36"/>
      <c r="CD34" s="36"/>
      <c r="CE34" s="36"/>
      <c r="CF34" s="36"/>
      <c r="CG34" s="36"/>
      <c r="CH34" s="36"/>
      <c r="CI34" s="36"/>
      <c r="CJ34" s="36"/>
      <c r="CK34" s="36"/>
      <c r="CL34" s="36"/>
      <c r="CM34" s="36"/>
      <c r="CN34" s="36"/>
      <c r="CO34" s="36"/>
      <c r="CP34" s="36"/>
      <c r="CQ34" s="36"/>
      <c r="CR34" s="36"/>
      <c r="CS34" s="36"/>
      <c r="CT34" s="36"/>
      <c r="CU34" s="29"/>
      <c r="CV34" s="29"/>
      <c r="CW34" s="29"/>
      <c r="CX34" s="29"/>
      <c r="CY34" s="29"/>
      <c r="CZ34" s="29"/>
      <c r="DA34" s="29"/>
      <c r="DB34" s="29"/>
      <c r="DC34" s="29"/>
      <c r="DD34" s="29"/>
      <c r="DE34" s="29"/>
      <c r="DF34" s="29"/>
      <c r="DG34" s="29"/>
      <c r="DH34" s="29"/>
      <c r="DI34" s="29"/>
      <c r="DJ34" s="29"/>
      <c r="DK34" s="29"/>
      <c r="DL34" s="29"/>
      <c r="DM34" s="29"/>
      <c r="DN34" s="36"/>
      <c r="DO34" s="36"/>
      <c r="DP34" s="36"/>
      <c r="DQ34" s="36"/>
      <c r="DR34" s="36"/>
      <c r="DS34" s="36"/>
      <c r="DT34" s="36"/>
      <c r="DU34" s="36"/>
      <c r="DV34" s="36"/>
      <c r="DW34" s="36"/>
      <c r="DX34" s="36"/>
      <c r="DY34" s="36"/>
      <c r="DZ34" s="36"/>
      <c r="EA34" s="36"/>
      <c r="EB34" s="36"/>
      <c r="EC34" s="36"/>
      <c r="ED34" s="36"/>
      <c r="EE34" s="36"/>
      <c r="EF34" s="36"/>
      <c r="EG34" s="36"/>
      <c r="EH34" s="36"/>
      <c r="EI34" s="36"/>
      <c r="EJ34" s="36"/>
      <c r="EK34" s="36"/>
      <c r="EL34" s="36"/>
      <c r="EM34" s="36"/>
      <c r="EN34" s="36"/>
      <c r="EO34" s="36"/>
      <c r="EP34" s="36"/>
      <c r="EQ34" s="36"/>
      <c r="ER34" s="36"/>
      <c r="ES34" s="36"/>
      <c r="ET34" s="36"/>
      <c r="EU34" s="36"/>
      <c r="EV34" s="36"/>
      <c r="EW34" s="36"/>
      <c r="EX34" s="36"/>
      <c r="EY34" s="36"/>
      <c r="EZ34" s="36"/>
      <c r="FA34" s="36"/>
      <c r="FB34" s="36"/>
      <c r="FC34" s="36"/>
      <c r="FD34" s="36"/>
      <c r="FE34" s="36"/>
      <c r="FF34" s="36"/>
      <c r="FG34" s="36"/>
      <c r="FH34" s="36"/>
      <c r="FI34" s="36"/>
      <c r="FJ34" s="36"/>
      <c r="FK34" s="36"/>
      <c r="FL34" s="36"/>
      <c r="FM34" s="36"/>
      <c r="FN34" s="36"/>
      <c r="FO34" s="36"/>
      <c r="FP34" s="36"/>
      <c r="FQ34" s="36"/>
    </row>
    <row r="35" spans="1:178" s="33" customFormat="1" ht="18" x14ac:dyDescent="0.25">
      <c r="A35" s="39" t="s">
        <v>34</v>
      </c>
      <c r="B35" s="40" t="s">
        <v>24</v>
      </c>
      <c r="C35" s="30">
        <f>GSVA_const!C35</f>
        <v>1717096</v>
      </c>
      <c r="D35" s="30">
        <f>GSVA_const!D35</f>
        <v>1865135</v>
      </c>
      <c r="E35" s="30">
        <f>GSVA_const!E35</f>
        <v>2044802</v>
      </c>
      <c r="F35" s="30">
        <f>GSVA_const!F35</f>
        <v>2086597</v>
      </c>
      <c r="G35" s="30">
        <f>GSVA_const!G35</f>
        <v>2184012</v>
      </c>
      <c r="H35" s="30">
        <f>GSVA_const!H35</f>
        <v>2213101</v>
      </c>
      <c r="I35" s="30">
        <f>GSVA_const!I35</f>
        <v>2310085</v>
      </c>
      <c r="J35" s="30">
        <f>GSVA_const!J35</f>
        <v>2436152</v>
      </c>
      <c r="K35" s="30">
        <f>GSVA_const!K35</f>
        <v>2528175</v>
      </c>
      <c r="L35" s="30">
        <f>GSVA_const!L35</f>
        <v>2646463</v>
      </c>
      <c r="M35" s="30">
        <f>GSVA_const!M35</f>
        <v>2778105</v>
      </c>
      <c r="N35" s="30">
        <f>GSVA_const!N35</f>
        <v>2993726</v>
      </c>
      <c r="O35" s="30">
        <f>GSVA_const!O35</f>
        <v>3091014</v>
      </c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36"/>
      <c r="BJ35" s="36"/>
      <c r="BK35" s="36"/>
      <c r="BL35" s="36"/>
      <c r="BM35" s="36"/>
      <c r="BN35" s="36"/>
      <c r="BO35" s="36"/>
      <c r="BP35" s="36"/>
      <c r="BQ35" s="36"/>
      <c r="BR35" s="36"/>
      <c r="BS35" s="36"/>
      <c r="BT35" s="36"/>
      <c r="BU35" s="36"/>
      <c r="BV35" s="36"/>
      <c r="BW35" s="36"/>
      <c r="BX35" s="36"/>
      <c r="BY35" s="36"/>
      <c r="BZ35" s="36"/>
      <c r="CA35" s="36"/>
      <c r="CB35" s="36"/>
      <c r="CC35" s="36"/>
      <c r="CD35" s="36"/>
      <c r="CE35" s="36"/>
      <c r="CF35" s="36"/>
      <c r="CG35" s="36"/>
      <c r="CH35" s="36"/>
      <c r="CI35" s="36"/>
      <c r="CJ35" s="36"/>
      <c r="CK35" s="36"/>
      <c r="CL35" s="36"/>
      <c r="CM35" s="36"/>
      <c r="CN35" s="36"/>
      <c r="CO35" s="36"/>
      <c r="CP35" s="36"/>
      <c r="CQ35" s="36"/>
      <c r="CR35" s="36"/>
      <c r="CS35" s="36"/>
      <c r="CT35" s="36"/>
      <c r="CU35" s="29"/>
      <c r="CV35" s="29"/>
      <c r="CW35" s="29"/>
      <c r="CX35" s="29"/>
      <c r="CY35" s="29"/>
      <c r="CZ35" s="29"/>
      <c r="DA35" s="29"/>
      <c r="DB35" s="29"/>
      <c r="DC35" s="29"/>
      <c r="DD35" s="29"/>
      <c r="DE35" s="29"/>
      <c r="DF35" s="29"/>
      <c r="DG35" s="29"/>
      <c r="DH35" s="29"/>
      <c r="DI35" s="29"/>
      <c r="DJ35" s="29"/>
      <c r="DK35" s="29"/>
      <c r="DL35" s="29"/>
      <c r="DM35" s="29"/>
      <c r="DN35" s="36"/>
      <c r="DO35" s="36"/>
      <c r="DP35" s="36"/>
      <c r="DQ35" s="36"/>
      <c r="DR35" s="36"/>
      <c r="DS35" s="36"/>
      <c r="DT35" s="36"/>
      <c r="DU35" s="36"/>
      <c r="DV35" s="36"/>
      <c r="DW35" s="36"/>
      <c r="DX35" s="36"/>
      <c r="DY35" s="36"/>
      <c r="DZ35" s="36"/>
      <c r="EA35" s="36"/>
      <c r="EB35" s="36"/>
      <c r="EC35" s="36"/>
      <c r="ED35" s="36"/>
      <c r="EE35" s="36"/>
      <c r="EF35" s="36"/>
      <c r="EG35" s="36"/>
      <c r="EH35" s="36"/>
      <c r="EI35" s="36"/>
      <c r="EJ35" s="36"/>
      <c r="EK35" s="36"/>
      <c r="EL35" s="36"/>
      <c r="EM35" s="36"/>
      <c r="EN35" s="36"/>
      <c r="EO35" s="36"/>
      <c r="EP35" s="36"/>
      <c r="EQ35" s="36"/>
      <c r="ER35" s="36"/>
      <c r="ES35" s="36"/>
      <c r="ET35" s="36"/>
      <c r="EU35" s="36"/>
      <c r="EV35" s="36"/>
      <c r="EW35" s="36"/>
      <c r="EX35" s="36"/>
      <c r="EY35" s="36"/>
      <c r="EZ35" s="36"/>
      <c r="FA35" s="36"/>
      <c r="FB35" s="36"/>
      <c r="FC35" s="36"/>
      <c r="FD35" s="36"/>
      <c r="FE35" s="36"/>
      <c r="FF35" s="36"/>
      <c r="FG35" s="36"/>
      <c r="FH35" s="36"/>
      <c r="FI35" s="36"/>
      <c r="FJ35" s="36"/>
      <c r="FK35" s="36"/>
      <c r="FL35" s="36"/>
      <c r="FM35" s="36"/>
      <c r="FN35" s="36"/>
      <c r="FO35" s="36"/>
      <c r="FP35" s="36"/>
      <c r="FQ35" s="36"/>
    </row>
    <row r="36" spans="1:178" s="33" customFormat="1" ht="18" x14ac:dyDescent="0.25">
      <c r="A36" s="39" t="s">
        <v>35</v>
      </c>
      <c r="B36" s="40" t="s">
        <v>53</v>
      </c>
      <c r="C36" s="30">
        <f>C33+C34-C35</f>
        <v>47320465.111790925</v>
      </c>
      <c r="D36" s="30">
        <f t="shared" ref="D36:L36" si="23">D33+D34-D35</f>
        <v>49290139.035851568</v>
      </c>
      <c r="E36" s="30">
        <f t="shared" si="23"/>
        <v>50398993.936603427</v>
      </c>
      <c r="F36" s="30">
        <f t="shared" si="23"/>
        <v>51570158.227547258</v>
      </c>
      <c r="G36" s="30">
        <f t="shared" si="23"/>
        <v>54698816.506364182</v>
      </c>
      <c r="H36" s="30">
        <f t="shared" si="23"/>
        <v>58491082.728249319</v>
      </c>
      <c r="I36" s="30">
        <f t="shared" si="23"/>
        <v>62378700.204065561</v>
      </c>
      <c r="J36" s="30">
        <f t="shared" si="23"/>
        <v>65912640.88585341</v>
      </c>
      <c r="K36" s="30">
        <f t="shared" si="23"/>
        <v>67643430.087390289</v>
      </c>
      <c r="L36" s="30">
        <f t="shared" si="23"/>
        <v>61514347.041259155</v>
      </c>
      <c r="M36" s="30">
        <f t="shared" ref="M36:N36" si="24">M33+M34-M35</f>
        <v>69259163.703157112</v>
      </c>
      <c r="N36" s="30">
        <f t="shared" si="24"/>
        <v>73504894.134401396</v>
      </c>
      <c r="O36" s="30">
        <f t="shared" ref="O36" si="25">O33+O34-O35</f>
        <v>79114431.603699952</v>
      </c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36"/>
      <c r="BJ36" s="36"/>
      <c r="BK36" s="36"/>
      <c r="BL36" s="36"/>
      <c r="BM36" s="36"/>
      <c r="BN36" s="36"/>
      <c r="BO36" s="36"/>
      <c r="BP36" s="36"/>
      <c r="BQ36" s="36"/>
      <c r="BR36" s="36"/>
      <c r="BS36" s="36"/>
      <c r="BT36" s="36"/>
      <c r="BU36" s="36"/>
      <c r="BV36" s="36"/>
      <c r="BW36" s="36"/>
      <c r="BX36" s="36"/>
      <c r="BY36" s="36"/>
      <c r="BZ36" s="36"/>
      <c r="CA36" s="36"/>
      <c r="CB36" s="36"/>
      <c r="CC36" s="36"/>
      <c r="CD36" s="36"/>
      <c r="CE36" s="36"/>
      <c r="CF36" s="36"/>
      <c r="CG36" s="36"/>
      <c r="CH36" s="36"/>
      <c r="CI36" s="36"/>
      <c r="CJ36" s="36"/>
      <c r="CK36" s="36"/>
      <c r="CL36" s="36"/>
      <c r="CM36" s="36"/>
      <c r="CN36" s="36"/>
      <c r="CO36" s="36"/>
      <c r="CP36" s="36"/>
      <c r="CQ36" s="36"/>
      <c r="CR36" s="36"/>
      <c r="CS36" s="36"/>
      <c r="CT36" s="36"/>
      <c r="CU36" s="29"/>
      <c r="CV36" s="29"/>
      <c r="CW36" s="29"/>
      <c r="CX36" s="29"/>
      <c r="CY36" s="29"/>
      <c r="CZ36" s="29"/>
      <c r="DA36" s="29"/>
      <c r="DB36" s="29"/>
      <c r="DC36" s="29"/>
      <c r="DD36" s="29"/>
      <c r="DE36" s="29"/>
      <c r="DF36" s="29"/>
      <c r="DG36" s="29"/>
      <c r="DH36" s="29"/>
      <c r="DI36" s="29"/>
      <c r="DJ36" s="29"/>
      <c r="DK36" s="29"/>
      <c r="DL36" s="29"/>
      <c r="DM36" s="29"/>
      <c r="DN36" s="36"/>
      <c r="DO36" s="36"/>
      <c r="DP36" s="36"/>
      <c r="DQ36" s="36"/>
      <c r="DR36" s="36"/>
      <c r="DS36" s="36"/>
      <c r="DT36" s="36"/>
      <c r="DU36" s="36"/>
      <c r="DV36" s="36"/>
      <c r="DW36" s="36"/>
      <c r="DX36" s="36"/>
      <c r="DY36" s="36"/>
      <c r="DZ36" s="36"/>
      <c r="EA36" s="36"/>
      <c r="EB36" s="36"/>
      <c r="EC36" s="36"/>
      <c r="ED36" s="36"/>
      <c r="EE36" s="36"/>
      <c r="EF36" s="36"/>
      <c r="EG36" s="36"/>
      <c r="EH36" s="36"/>
      <c r="EI36" s="36"/>
      <c r="EJ36" s="36"/>
      <c r="EK36" s="36"/>
      <c r="EL36" s="36"/>
      <c r="EM36" s="36"/>
      <c r="EN36" s="36"/>
      <c r="EO36" s="36"/>
      <c r="EP36" s="36"/>
      <c r="EQ36" s="36"/>
      <c r="ER36" s="36"/>
      <c r="ES36" s="36"/>
      <c r="ET36" s="36"/>
      <c r="EU36" s="36"/>
      <c r="EV36" s="36"/>
      <c r="EW36" s="36"/>
      <c r="EX36" s="36"/>
      <c r="EY36" s="36"/>
      <c r="EZ36" s="36"/>
      <c r="FA36" s="36"/>
      <c r="FB36" s="36"/>
      <c r="FC36" s="36"/>
      <c r="FD36" s="36"/>
      <c r="FE36" s="36"/>
      <c r="FF36" s="36"/>
      <c r="FG36" s="36"/>
      <c r="FH36" s="36"/>
      <c r="FI36" s="36"/>
      <c r="FJ36" s="36"/>
      <c r="FK36" s="36"/>
      <c r="FL36" s="36"/>
      <c r="FM36" s="36"/>
      <c r="FN36" s="36"/>
      <c r="FO36" s="36"/>
      <c r="FP36" s="36"/>
      <c r="FQ36" s="36"/>
    </row>
    <row r="37" spans="1:178" s="33" customFormat="1" ht="18" x14ac:dyDescent="0.25">
      <c r="A37" s="39" t="s">
        <v>36</v>
      </c>
      <c r="B37" s="40" t="s">
        <v>32</v>
      </c>
      <c r="C37" s="30">
        <f>GSVA_cur!C37</f>
        <v>918070</v>
      </c>
      <c r="D37" s="30">
        <f>GSVA_cur!D37</f>
        <v>927260</v>
      </c>
      <c r="E37" s="30">
        <f>GSVA_cur!E37</f>
        <v>936530</v>
      </c>
      <c r="F37" s="30">
        <f>GSVA_cur!F37</f>
        <v>945890</v>
      </c>
      <c r="G37" s="30">
        <f>GSVA_cur!G37</f>
        <v>955350</v>
      </c>
      <c r="H37" s="30">
        <f>GSVA_cur!H37</f>
        <v>964910</v>
      </c>
      <c r="I37" s="30">
        <f>GSVA_cur!I37</f>
        <v>974560</v>
      </c>
      <c r="J37" s="30">
        <f>GSVA_cur!J37</f>
        <v>966530</v>
      </c>
      <c r="K37" s="30">
        <f>GSVA_cur!K37</f>
        <v>972620</v>
      </c>
      <c r="L37" s="30">
        <f>GSVA_cur!L37</f>
        <v>978710</v>
      </c>
      <c r="M37" s="30">
        <f>GSVA_cur!M37</f>
        <v>984040</v>
      </c>
      <c r="N37" s="30">
        <f>GSVA_cur!N37</f>
        <v>988840</v>
      </c>
      <c r="O37" s="30">
        <f>GSVA_cur!O37</f>
        <v>993630</v>
      </c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CU37" s="27"/>
      <c r="CV37" s="27"/>
      <c r="CW37" s="27"/>
      <c r="CX37" s="27"/>
      <c r="CY37" s="27"/>
      <c r="CZ37" s="27"/>
      <c r="DA37" s="27"/>
      <c r="DB37" s="27"/>
      <c r="DC37" s="27"/>
      <c r="DD37" s="27"/>
      <c r="DE37" s="27"/>
      <c r="DF37" s="27"/>
      <c r="DG37" s="27"/>
      <c r="DH37" s="27"/>
      <c r="DI37" s="27"/>
      <c r="DJ37" s="27"/>
      <c r="DK37" s="27"/>
      <c r="DL37" s="27"/>
      <c r="DM37" s="27"/>
    </row>
    <row r="38" spans="1:178" s="33" customFormat="1" ht="18" x14ac:dyDescent="0.25">
      <c r="A38" s="39" t="s">
        <v>37</v>
      </c>
      <c r="B38" s="40" t="s">
        <v>54</v>
      </c>
      <c r="C38" s="30">
        <f>C36/C37*1000</f>
        <v>51543.417290392812</v>
      </c>
      <c r="D38" s="30">
        <f t="shared" ref="D38:L38" si="26">D36/D37*1000</f>
        <v>53156.761896179683</v>
      </c>
      <c r="E38" s="30">
        <f t="shared" si="26"/>
        <v>53814.607045800381</v>
      </c>
      <c r="F38" s="30">
        <f t="shared" si="26"/>
        <v>54520.248895270335</v>
      </c>
      <c r="G38" s="30">
        <f t="shared" si="26"/>
        <v>57255.264046018929</v>
      </c>
      <c r="H38" s="30">
        <f t="shared" si="26"/>
        <v>60618.174470416219</v>
      </c>
      <c r="I38" s="30">
        <f t="shared" si="26"/>
        <v>64007.03928343617</v>
      </c>
      <c r="J38" s="30">
        <f t="shared" si="26"/>
        <v>68195.131952296782</v>
      </c>
      <c r="K38" s="30">
        <f t="shared" si="26"/>
        <v>69547.644596440834</v>
      </c>
      <c r="L38" s="30">
        <f t="shared" si="26"/>
        <v>62852.476260852709</v>
      </c>
      <c r="M38" s="30">
        <f t="shared" ref="M38:N38" si="27">M36/M37*1000</f>
        <v>70382.467890692569</v>
      </c>
      <c r="N38" s="30">
        <f t="shared" si="27"/>
        <v>74334.466783707569</v>
      </c>
      <c r="O38" s="30">
        <f t="shared" ref="O38" si="28">O36/O37*1000</f>
        <v>79621.621331582137</v>
      </c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N38" s="36"/>
      <c r="BO38" s="36"/>
      <c r="BP38" s="36"/>
      <c r="BQ38" s="36"/>
      <c r="CU38" s="27"/>
      <c r="CV38" s="27"/>
      <c r="CW38" s="27"/>
      <c r="CX38" s="27"/>
      <c r="CY38" s="27"/>
      <c r="CZ38" s="27"/>
      <c r="DA38" s="27"/>
      <c r="DB38" s="27"/>
      <c r="DC38" s="27"/>
      <c r="DD38" s="27"/>
      <c r="DE38" s="27"/>
      <c r="DF38" s="27"/>
      <c r="DG38" s="27"/>
      <c r="DH38" s="27"/>
      <c r="DI38" s="27"/>
      <c r="DJ38" s="27"/>
      <c r="DK38" s="27"/>
      <c r="DL38" s="27"/>
      <c r="DM38" s="27"/>
    </row>
    <row r="39" spans="1:178" ht="18" x14ac:dyDescent="0.25">
      <c r="A39" s="11" t="s">
        <v>75</v>
      </c>
      <c r="B39" s="11"/>
      <c r="C39" s="11"/>
      <c r="D39" s="11"/>
      <c r="E39" s="11"/>
      <c r="F39" s="11"/>
      <c r="G39" s="11"/>
      <c r="H39" s="11"/>
      <c r="I39" s="11"/>
    </row>
  </sheetData>
  <sheetProtection formatColumns="0" formatRows="0"/>
  <pageMargins left="0.70866141732283505" right="0.70866141732283505" top="0.74803149606299202" bottom="0.74803149606299202" header="0.31496062992126" footer="0.31496062992126"/>
  <pageSetup paperSize="9" scale="10" orientation="landscape" horizontalDpi="4294967295" verticalDpi="4294967295" r:id="rId1"/>
  <colBreaks count="6" manualBreakCount="6">
    <brk id="25" max="1048575" man="1"/>
    <brk id="41" max="1048575" man="1"/>
    <brk id="105" max="95" man="1"/>
    <brk id="141" max="1048575" man="1"/>
    <brk id="165" max="1048575" man="1"/>
    <brk id="173" max="9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GSVA_cur</vt:lpstr>
      <vt:lpstr>GSVA_const</vt:lpstr>
      <vt:lpstr>NSVA_cur</vt:lpstr>
      <vt:lpstr>NSVA_const</vt:lpstr>
      <vt:lpstr>GSVA_const!Print_Titles</vt:lpstr>
      <vt:lpstr>GSVA_cur!Print_Titles</vt:lpstr>
      <vt:lpstr>NSVA_const!Print_Titles</vt:lpstr>
      <vt:lpstr>NSVA_cur!Print_Titles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2024-08-16T06:40:53Z</dcterms:modified>
</cp:coreProperties>
</file>