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filterPrivacy="1" defaultThemeVersion="124226"/>
  <xr:revisionPtr revIDLastSave="0" documentId="13_ncr:1_{F59A74C7-121B-4219-A600-ED69A14FDBBF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GSVA_cur" sheetId="10" r:id="rId1"/>
    <sheet name="GSVA_const" sheetId="1" r:id="rId2"/>
    <sheet name="NSVA_cur" sheetId="11" r:id="rId3"/>
    <sheet name="NSVA_const" sheetId="12" r:id="rId4"/>
  </sheets>
  <externalReferences>
    <externalReference r:id="rId5"/>
  </externalReferences>
  <definedNames>
    <definedName name="_xlnm.Print_Titles" localSheetId="1">GSVA_const!$A:$B</definedName>
    <definedName name="_xlnm.Print_Titles" localSheetId="0">GSVA_cur!$A:$B</definedName>
    <definedName name="_xlnm.Print_Titles" localSheetId="3">NSVA_const!$A:$B</definedName>
    <definedName name="_xlnm.Print_Titles" localSheetId="2">NSVA_cur!$A:$B</definedName>
  </definedNames>
  <calcPr calcId="191029"/>
</workbook>
</file>

<file path=xl/calcChain.xml><?xml version="1.0" encoding="utf-8"?>
<calcChain xmlns="http://schemas.openxmlformats.org/spreadsheetml/2006/main">
  <c r="O16" i="12" l="1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O6" i="1"/>
  <c r="O16" i="1"/>
  <c r="O17" i="1"/>
  <c r="O20" i="1"/>
  <c r="O37" i="1"/>
  <c r="O6" i="11"/>
  <c r="O16" i="11"/>
  <c r="O17" i="11"/>
  <c r="O20" i="11"/>
  <c r="O34" i="11"/>
  <c r="O35" i="11"/>
  <c r="O37" i="11"/>
  <c r="O6" i="12"/>
  <c r="O12" i="12" s="1"/>
  <c r="O17" i="12"/>
  <c r="O20" i="12"/>
  <c r="O34" i="12"/>
  <c r="O35" i="12"/>
  <c r="O37" i="12"/>
  <c r="O6" i="10"/>
  <c r="O16" i="10"/>
  <c r="O17" i="10"/>
  <c r="O32" i="10" l="1"/>
  <c r="O32" i="12"/>
  <c r="O32" i="11"/>
  <c r="O33" i="11"/>
  <c r="O36" i="11" s="1"/>
  <c r="O12" i="11"/>
  <c r="O32" i="1"/>
  <c r="O33" i="1"/>
  <c r="O12" i="1"/>
  <c r="O33" i="10"/>
  <c r="O36" i="10" s="1"/>
  <c r="O12" i="10"/>
  <c r="O33" i="12"/>
  <c r="O36" i="1" l="1"/>
  <c r="O38" i="1"/>
  <c r="O38" i="11"/>
  <c r="O36" i="12"/>
  <c r="O38" i="10"/>
  <c r="I2" i="1"/>
  <c r="I2" i="11"/>
  <c r="I2" i="12"/>
  <c r="I2" i="10"/>
  <c r="O38" i="12" l="1"/>
  <c r="M34" i="12" l="1"/>
  <c r="N34" i="12"/>
  <c r="M35" i="12"/>
  <c r="N35" i="12"/>
  <c r="M37" i="12"/>
  <c r="N37" i="12"/>
  <c r="M34" i="11"/>
  <c r="N34" i="11"/>
  <c r="M35" i="11"/>
  <c r="N35" i="11"/>
  <c r="M37" i="11"/>
  <c r="N37" i="11"/>
  <c r="M37" i="1"/>
  <c r="N37" i="1"/>
  <c r="M20" i="1"/>
  <c r="N20" i="1"/>
  <c r="M20" i="11"/>
  <c r="N20" i="11"/>
  <c r="M20" i="12"/>
  <c r="N20" i="12"/>
  <c r="M17" i="1"/>
  <c r="N17" i="1"/>
  <c r="M17" i="11"/>
  <c r="N17" i="11"/>
  <c r="M17" i="12"/>
  <c r="N17" i="12"/>
  <c r="M17" i="10"/>
  <c r="N17" i="10"/>
  <c r="M16" i="1"/>
  <c r="N16" i="1"/>
  <c r="M16" i="11"/>
  <c r="N16" i="11"/>
  <c r="M16" i="12"/>
  <c r="N16" i="12"/>
  <c r="M16" i="10"/>
  <c r="N16" i="10"/>
  <c r="M6" i="1"/>
  <c r="N6" i="1"/>
  <c r="M6" i="11"/>
  <c r="N6" i="11"/>
  <c r="M6" i="12"/>
  <c r="N6" i="12"/>
  <c r="M6" i="10"/>
  <c r="N6" i="10"/>
  <c r="M32" i="12" l="1"/>
  <c r="M32" i="11"/>
  <c r="N12" i="11"/>
  <c r="M12" i="11"/>
  <c r="N12" i="1"/>
  <c r="M12" i="1"/>
  <c r="N12" i="10"/>
  <c r="M12" i="10"/>
  <c r="N32" i="12"/>
  <c r="N33" i="12"/>
  <c r="N36" i="12" s="1"/>
  <c r="M33" i="12"/>
  <c r="M12" i="12"/>
  <c r="N12" i="12"/>
  <c r="N32" i="11"/>
  <c r="N33" i="11"/>
  <c r="M33" i="11"/>
  <c r="N32" i="1"/>
  <c r="M32" i="1"/>
  <c r="M33" i="1"/>
  <c r="N33" i="1"/>
  <c r="N32" i="10"/>
  <c r="M32" i="10"/>
  <c r="N33" i="10"/>
  <c r="M33" i="10"/>
  <c r="L6" i="1"/>
  <c r="L12" i="1" s="1"/>
  <c r="L6" i="11"/>
  <c r="L6" i="12"/>
  <c r="L12" i="12" s="1"/>
  <c r="L6" i="10"/>
  <c r="M36" i="12" l="1"/>
  <c r="L12" i="11"/>
  <c r="N36" i="11"/>
  <c r="M36" i="11"/>
  <c r="N36" i="1"/>
  <c r="M36" i="1"/>
  <c r="M36" i="10"/>
  <c r="N36" i="10"/>
  <c r="L12" i="10"/>
  <c r="N38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7" i="12"/>
  <c r="E37" i="12"/>
  <c r="F37" i="12"/>
  <c r="G37" i="12"/>
  <c r="H37" i="12"/>
  <c r="I37" i="12"/>
  <c r="J37" i="12"/>
  <c r="K37" i="12"/>
  <c r="L37" i="12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7" i="11"/>
  <c r="E37" i="11"/>
  <c r="F37" i="11"/>
  <c r="G37" i="11"/>
  <c r="H37" i="11"/>
  <c r="I37" i="11"/>
  <c r="J37" i="11"/>
  <c r="K37" i="11"/>
  <c r="L37" i="11"/>
  <c r="D37" i="1"/>
  <c r="E37" i="1"/>
  <c r="F37" i="1"/>
  <c r="G37" i="1"/>
  <c r="H37" i="1"/>
  <c r="I37" i="1"/>
  <c r="J37" i="1"/>
  <c r="K37" i="1"/>
  <c r="L37" i="1"/>
  <c r="M38" i="12" l="1"/>
  <c r="M38" i="11"/>
  <c r="N38" i="11"/>
  <c r="M38" i="1"/>
  <c r="N38" i="1"/>
  <c r="N38" i="10"/>
  <c r="M38" i="10"/>
  <c r="L20" i="1"/>
  <c r="L20" i="11"/>
  <c r="L20" i="12"/>
  <c r="L16" i="1"/>
  <c r="L17" i="1"/>
  <c r="L16" i="11"/>
  <c r="L17" i="11"/>
  <c r="L16" i="12"/>
  <c r="L17" i="12"/>
  <c r="L16" i="10"/>
  <c r="L17" i="10"/>
  <c r="L33" i="12" l="1"/>
  <c r="L32" i="12"/>
  <c r="L33" i="11"/>
  <c r="L32" i="11"/>
  <c r="L33" i="1"/>
  <c r="L32" i="1"/>
  <c r="L33" i="10"/>
  <c r="L32" i="10"/>
  <c r="L36" i="12" l="1"/>
  <c r="L36" i="11"/>
  <c r="L36" i="1"/>
  <c r="L36" i="10"/>
  <c r="J20" i="1"/>
  <c r="K20" i="1"/>
  <c r="J20" i="11"/>
  <c r="K20" i="11"/>
  <c r="J20" i="12"/>
  <c r="K20" i="12"/>
  <c r="J17" i="1"/>
  <c r="K17" i="1"/>
  <c r="J17" i="11"/>
  <c r="K17" i="11"/>
  <c r="J17" i="12"/>
  <c r="K17" i="12"/>
  <c r="J17" i="10"/>
  <c r="K17" i="10"/>
  <c r="J16" i="1"/>
  <c r="K16" i="1"/>
  <c r="J16" i="11"/>
  <c r="K16" i="11"/>
  <c r="J16" i="12"/>
  <c r="K16" i="12"/>
  <c r="J16" i="10"/>
  <c r="K16" i="10"/>
  <c r="J6" i="1"/>
  <c r="K6" i="1"/>
  <c r="J6" i="11"/>
  <c r="K6" i="11"/>
  <c r="J6" i="12"/>
  <c r="K6" i="12"/>
  <c r="J6" i="10"/>
  <c r="K6" i="10"/>
  <c r="K32" i="12" l="1"/>
  <c r="L38" i="12"/>
  <c r="J32" i="12"/>
  <c r="K33" i="12"/>
  <c r="J33" i="12"/>
  <c r="J33" i="11"/>
  <c r="L38" i="11"/>
  <c r="K32" i="11"/>
  <c r="J32" i="11"/>
  <c r="L38" i="10"/>
  <c r="K12" i="11"/>
  <c r="K33" i="11"/>
  <c r="L38" i="1"/>
  <c r="K12" i="12"/>
  <c r="K32" i="1"/>
  <c r="K33" i="1"/>
  <c r="K36" i="1" s="1"/>
  <c r="J32" i="1"/>
  <c r="J12" i="1"/>
  <c r="K12" i="1"/>
  <c r="K32" i="10"/>
  <c r="J12" i="10"/>
  <c r="K12" i="10"/>
  <c r="K33" i="10"/>
  <c r="J12" i="12"/>
  <c r="J12" i="11"/>
  <c r="J33" i="1"/>
  <c r="J32" i="10"/>
  <c r="J33" i="10"/>
  <c r="K36" i="11" l="1"/>
  <c r="J36" i="11"/>
  <c r="K38" i="11"/>
  <c r="K36" i="12"/>
  <c r="J36" i="12"/>
  <c r="K38" i="1"/>
  <c r="J36" i="1"/>
  <c r="J36" i="10"/>
  <c r="K36" i="10"/>
  <c r="J38" i="11" l="1"/>
  <c r="J38" i="12"/>
  <c r="K38" i="12"/>
  <c r="J38" i="1"/>
  <c r="K38" i="10"/>
  <c r="J38" i="10"/>
  <c r="C37" i="12"/>
  <c r="C35" i="12"/>
  <c r="C34" i="12"/>
  <c r="C37" i="11"/>
  <c r="C35" i="11"/>
  <c r="C34" i="11"/>
  <c r="C37" i="1"/>
  <c r="G6" i="1" l="1"/>
  <c r="H6" i="1"/>
  <c r="I6" i="1"/>
  <c r="G16" i="1"/>
  <c r="H16" i="1"/>
  <c r="I16" i="1"/>
  <c r="G17" i="1"/>
  <c r="H17" i="1"/>
  <c r="I17" i="1"/>
  <c r="G20" i="1"/>
  <c r="H20" i="1"/>
  <c r="I20" i="1"/>
  <c r="G6" i="11"/>
  <c r="H6" i="11"/>
  <c r="I6" i="11"/>
  <c r="G16" i="11"/>
  <c r="H16" i="11"/>
  <c r="I16" i="11"/>
  <c r="G17" i="11"/>
  <c r="H17" i="11"/>
  <c r="I17" i="11"/>
  <c r="G20" i="11"/>
  <c r="H20" i="11"/>
  <c r="I20" i="11"/>
  <c r="G6" i="12"/>
  <c r="H6" i="12"/>
  <c r="I6" i="12"/>
  <c r="G16" i="12"/>
  <c r="H16" i="12"/>
  <c r="I16" i="12"/>
  <c r="G17" i="12"/>
  <c r="H17" i="12"/>
  <c r="I17" i="12"/>
  <c r="G20" i="12"/>
  <c r="H20" i="12"/>
  <c r="I20" i="12"/>
  <c r="G6" i="10"/>
  <c r="H6" i="10"/>
  <c r="I6" i="10"/>
  <c r="G16" i="10"/>
  <c r="H16" i="10"/>
  <c r="I16" i="10"/>
  <c r="G17" i="10"/>
  <c r="H17" i="10"/>
  <c r="I17" i="10"/>
  <c r="G33" i="12" l="1"/>
  <c r="H33" i="11"/>
  <c r="G12" i="11"/>
  <c r="I32" i="12"/>
  <c r="H32" i="12"/>
  <c r="G32" i="12"/>
  <c r="I33" i="12"/>
  <c r="G36" i="12"/>
  <c r="H33" i="12"/>
  <c r="I33" i="11"/>
  <c r="H32" i="11"/>
  <c r="I32" i="11"/>
  <c r="H12" i="12"/>
  <c r="G32" i="11"/>
  <c r="G33" i="11"/>
  <c r="I12" i="10"/>
  <c r="I12" i="12"/>
  <c r="H12" i="11"/>
  <c r="G12" i="1"/>
  <c r="H33" i="1"/>
  <c r="G32" i="10"/>
  <c r="G33" i="10"/>
  <c r="H32" i="1"/>
  <c r="G32" i="1"/>
  <c r="I32" i="1"/>
  <c r="I33" i="1"/>
  <c r="G33" i="1"/>
  <c r="I32" i="10"/>
  <c r="H32" i="10"/>
  <c r="I33" i="10"/>
  <c r="H33" i="10"/>
  <c r="G12" i="12"/>
  <c r="I12" i="11"/>
  <c r="H12" i="10"/>
  <c r="I12" i="1"/>
  <c r="G12" i="10"/>
  <c r="H12" i="1"/>
  <c r="G36" i="11" l="1"/>
  <c r="I36" i="11"/>
  <c r="H36" i="11"/>
  <c r="H38" i="11" s="1"/>
  <c r="I38" i="11"/>
  <c r="G38" i="11"/>
  <c r="H36" i="12"/>
  <c r="G38" i="12"/>
  <c r="I36" i="12"/>
  <c r="I36" i="1"/>
  <c r="G36" i="1"/>
  <c r="H36" i="1"/>
  <c r="H36" i="10"/>
  <c r="I36" i="10"/>
  <c r="G36" i="10"/>
  <c r="I38" i="12" l="1"/>
  <c r="H38" i="12"/>
  <c r="G38" i="1"/>
  <c r="I38" i="1"/>
  <c r="H38" i="1"/>
  <c r="G38" i="10"/>
  <c r="I38" i="10"/>
  <c r="H38" i="10"/>
  <c r="F20" i="12" l="1"/>
  <c r="E20" i="12"/>
  <c r="D20" i="12"/>
  <c r="C20" i="12"/>
  <c r="F17" i="12"/>
  <c r="E17" i="12"/>
  <c r="D17" i="12"/>
  <c r="C17" i="12"/>
  <c r="F16" i="12"/>
  <c r="E16" i="12"/>
  <c r="D16" i="12"/>
  <c r="C16" i="12"/>
  <c r="F6" i="12"/>
  <c r="E6" i="12"/>
  <c r="D6" i="12"/>
  <c r="C6" i="12"/>
  <c r="F20" i="11"/>
  <c r="E20" i="11"/>
  <c r="D20" i="11"/>
  <c r="C20" i="11"/>
  <c r="F17" i="11"/>
  <c r="E17" i="11"/>
  <c r="D17" i="11"/>
  <c r="D32" i="11" s="1"/>
  <c r="C17" i="11"/>
  <c r="F16" i="11"/>
  <c r="E16" i="11"/>
  <c r="D16" i="11"/>
  <c r="C16" i="11"/>
  <c r="F6" i="11"/>
  <c r="E6" i="11"/>
  <c r="D6" i="11"/>
  <c r="C6" i="11"/>
  <c r="F20" i="1"/>
  <c r="E20" i="1"/>
  <c r="D20" i="1"/>
  <c r="C20" i="1"/>
  <c r="F17" i="1"/>
  <c r="E17" i="1"/>
  <c r="D17" i="1"/>
  <c r="C17" i="1"/>
  <c r="F16" i="1"/>
  <c r="E16" i="1"/>
  <c r="D16" i="1"/>
  <c r="C16" i="1"/>
  <c r="F6" i="1"/>
  <c r="E6" i="1"/>
  <c r="D6" i="1"/>
  <c r="C6" i="1"/>
  <c r="F17" i="10"/>
  <c r="F16" i="10"/>
  <c r="F6" i="10"/>
  <c r="E17" i="10"/>
  <c r="D17" i="10"/>
  <c r="C17" i="10"/>
  <c r="E16" i="10"/>
  <c r="D16" i="10"/>
  <c r="C16" i="10"/>
  <c r="E6" i="10"/>
  <c r="D6" i="10"/>
  <c r="C6" i="10"/>
  <c r="E32" i="11" l="1"/>
  <c r="F32" i="11"/>
  <c r="D32" i="12"/>
  <c r="E32" i="12"/>
  <c r="F32" i="12"/>
  <c r="D33" i="12"/>
  <c r="D36" i="12" s="1"/>
  <c r="F33" i="12"/>
  <c r="F36" i="12" s="1"/>
  <c r="E33" i="12"/>
  <c r="D33" i="11"/>
  <c r="D36" i="11" s="1"/>
  <c r="D38" i="11" s="1"/>
  <c r="E33" i="11"/>
  <c r="F33" i="11"/>
  <c r="C32" i="12"/>
  <c r="C32" i="1"/>
  <c r="C33" i="1"/>
  <c r="C33" i="11"/>
  <c r="C32" i="11"/>
  <c r="C33" i="12"/>
  <c r="D33" i="10"/>
  <c r="D33" i="1"/>
  <c r="D32" i="1"/>
  <c r="E32" i="1"/>
  <c r="F33" i="1"/>
  <c r="F32" i="1"/>
  <c r="C12" i="10"/>
  <c r="E33" i="1"/>
  <c r="E12" i="12"/>
  <c r="F33" i="10"/>
  <c r="E12" i="11"/>
  <c r="F32" i="10"/>
  <c r="F12" i="10"/>
  <c r="C12" i="12"/>
  <c r="D12" i="12"/>
  <c r="F12" i="12"/>
  <c r="C12" i="11"/>
  <c r="D12" i="11"/>
  <c r="F12" i="11"/>
  <c r="D12" i="1"/>
  <c r="C12" i="1"/>
  <c r="E12" i="1"/>
  <c r="F12" i="1"/>
  <c r="D12" i="10"/>
  <c r="C33" i="10"/>
  <c r="D32" i="10"/>
  <c r="E32" i="10"/>
  <c r="E33" i="10"/>
  <c r="C32" i="10"/>
  <c r="E12" i="10"/>
  <c r="F36" i="11" l="1"/>
  <c r="E36" i="11"/>
  <c r="E38" i="11" s="1"/>
  <c r="F38" i="11"/>
  <c r="D38" i="12"/>
  <c r="F38" i="12"/>
  <c r="E36" i="12"/>
  <c r="C36" i="12"/>
  <c r="C36" i="1"/>
  <c r="D36" i="10"/>
  <c r="F36" i="1"/>
  <c r="C36" i="10"/>
  <c r="D36" i="1"/>
  <c r="F36" i="10"/>
  <c r="E36" i="1"/>
  <c r="E36" i="10"/>
  <c r="C36" i="11"/>
  <c r="E38" i="12" l="1"/>
  <c r="C38" i="11"/>
  <c r="C38" i="12"/>
  <c r="E38" i="1"/>
  <c r="F38" i="1"/>
  <c r="D38" i="1"/>
  <c r="C38" i="1"/>
  <c r="D38" i="10"/>
  <c r="C38" i="10"/>
  <c r="E38" i="10"/>
  <c r="F38" i="10"/>
</calcChain>
</file>

<file path=xl/sharedStrings.xml><?xml version="1.0" encoding="utf-8"?>
<sst xmlns="http://schemas.openxmlformats.org/spreadsheetml/2006/main" count="280" uniqueCount="76">
  <si>
    <t>S.No.</t>
  </si>
  <si>
    <t>Item</t>
  </si>
  <si>
    <t>Agriculture, forestry and fishing</t>
  </si>
  <si>
    <t>Mining and quarrying</t>
  </si>
  <si>
    <t>Manufacturing</t>
  </si>
  <si>
    <t>Electricity, gas, water supply &amp; other utility services</t>
  </si>
  <si>
    <t>Construction</t>
  </si>
  <si>
    <t>Trade, repair, hotels and restaurants</t>
  </si>
  <si>
    <t>Trade &amp; repair services</t>
  </si>
  <si>
    <t>Hotels &amp; restaurants</t>
  </si>
  <si>
    <t>Transport, storage, communication &amp; services related to broadcasting</t>
  </si>
  <si>
    <t>Railways</t>
  </si>
  <si>
    <t>Road transport</t>
  </si>
  <si>
    <t>Water transport</t>
  </si>
  <si>
    <t>Air transport</t>
  </si>
  <si>
    <t>Services incidental to transport</t>
  </si>
  <si>
    <t>Storage</t>
  </si>
  <si>
    <t>Communication &amp; services related to broadcasting</t>
  </si>
  <si>
    <t>Financial services</t>
  </si>
  <si>
    <t>Real estate, ownership of dwelling &amp; professional services</t>
  </si>
  <si>
    <t>Other services</t>
  </si>
  <si>
    <t>2011-12</t>
  </si>
  <si>
    <t>2012-13</t>
  </si>
  <si>
    <t>2013-14</t>
  </si>
  <si>
    <t>Subsidies on products</t>
  </si>
  <si>
    <t>Taxes on Products</t>
  </si>
  <si>
    <t>1.</t>
  </si>
  <si>
    <t>12.</t>
  </si>
  <si>
    <t>Primary</t>
  </si>
  <si>
    <t>Secondary</t>
  </si>
  <si>
    <t>Tertiary</t>
  </si>
  <si>
    <t>TOTAL GSVA at basic prices</t>
  </si>
  <si>
    <t>Population ('00)</t>
  </si>
  <si>
    <t>13.</t>
  </si>
  <si>
    <t>14.</t>
  </si>
  <si>
    <t>15.</t>
  </si>
  <si>
    <t>16.</t>
  </si>
  <si>
    <t>17.</t>
  </si>
  <si>
    <t>Gross State Value Added by economic activity at current prices</t>
  </si>
  <si>
    <t>Gross State Value Added by economic activity at constant (2011-12) prices</t>
  </si>
  <si>
    <t>Net State Value Added by economic activity at current prices</t>
  </si>
  <si>
    <t>TOTAL NSVA at basic prices</t>
  </si>
  <si>
    <t>Net State Value Added by economic activity at constant (2011-12) prices</t>
  </si>
  <si>
    <t>State :</t>
  </si>
  <si>
    <t>Public administration</t>
  </si>
  <si>
    <t>Gross State Domestic Product</t>
  </si>
  <si>
    <t>2014-15</t>
  </si>
  <si>
    <t>(Rs. in lakh)</t>
  </si>
  <si>
    <t>Per Capita GSDP (Rs.)</t>
  </si>
  <si>
    <t>Crops</t>
  </si>
  <si>
    <t>Livestock</t>
  </si>
  <si>
    <t>Forestry and logging</t>
  </si>
  <si>
    <t>Fishing and aquaculture</t>
  </si>
  <si>
    <t>Net State Domestic Product</t>
  </si>
  <si>
    <t>Per Capita NSDP (Rs.)</t>
  </si>
  <si>
    <t>2015-16</t>
  </si>
  <si>
    <t>West Bengal</t>
  </si>
  <si>
    <t>2016-17</t>
  </si>
  <si>
    <t>2017-18</t>
  </si>
  <si>
    <t>2.       </t>
  </si>
  <si>
    <t>3.       </t>
  </si>
  <si>
    <t>4.       </t>
  </si>
  <si>
    <t>5.       </t>
  </si>
  <si>
    <t>6.       </t>
  </si>
  <si>
    <t>7.       </t>
  </si>
  <si>
    <t>8.       </t>
  </si>
  <si>
    <t>9.       </t>
  </si>
  <si>
    <t>10.   </t>
  </si>
  <si>
    <t>11.   </t>
  </si>
  <si>
    <t>2018-19</t>
  </si>
  <si>
    <t>2019-20</t>
  </si>
  <si>
    <t>2020-21</t>
  </si>
  <si>
    <t>2021-22</t>
  </si>
  <si>
    <t>2022-23</t>
  </si>
  <si>
    <t>2023-24</t>
  </si>
  <si>
    <t>Source:  Directorate of Economics &amp; Statistics of respective State Governments.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</si>
</sst>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i/>
      <sz val="14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0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/>
    <xf numFmtId="0" fontId="4" fillId="0" borderId="0"/>
    <xf numFmtId="0" fontId="5" fillId="0" borderId="0"/>
    <xf numFmtId="0" fontId="4" fillId="2" borderId="1" applyNumberFormat="0" applyFont="0" applyAlignment="0" applyProtection="0"/>
    <xf numFmtId="0" fontId="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7" fillId="2" borderId="1" applyNumberFormat="0" applyFont="0" applyAlignment="0" applyProtection="0"/>
    <xf numFmtId="0" fontId="8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6" fillId="0" borderId="0" xfId="0" applyFont="1" applyFill="1" applyBorder="1" applyProtection="1"/>
    <xf numFmtId="0" fontId="6" fillId="0" borderId="0" xfId="0" applyFont="1" applyFill="1" applyBorder="1" applyProtection="1">
      <protection locked="0"/>
    </xf>
    <xf numFmtId="1" fontId="6" fillId="0" borderId="0" xfId="0" applyNumberFormat="1" applyFont="1" applyFill="1" applyBorder="1" applyProtection="1"/>
    <xf numFmtId="1" fontId="6" fillId="0" borderId="0" xfId="0" applyNumberFormat="1" applyFont="1" applyFill="1" applyBorder="1" applyProtection="1">
      <protection locked="0"/>
    </xf>
    <xf numFmtId="1" fontId="9" fillId="0" borderId="0" xfId="0" applyNumberFormat="1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 applyProtection="1"/>
    <xf numFmtId="1" fontId="10" fillId="0" borderId="0" xfId="0" applyNumberFormat="1" applyFont="1" applyFill="1" applyBorder="1" applyProtection="1"/>
    <xf numFmtId="1" fontId="10" fillId="0" borderId="0" xfId="0" applyNumberFormat="1" applyFont="1" applyFill="1" applyBorder="1" applyProtection="1">
      <protection locked="0"/>
    </xf>
    <xf numFmtId="1" fontId="11" fillId="0" borderId="0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 applyProtection="1"/>
    <xf numFmtId="0" fontId="13" fillId="0" borderId="0" xfId="0" applyFont="1" applyFill="1" applyBorder="1" applyProtection="1">
      <protection locked="0"/>
    </xf>
    <xf numFmtId="0" fontId="14" fillId="0" borderId="0" xfId="0" applyFont="1" applyFill="1" applyBorder="1" applyAlignment="1">
      <alignment horizontal="left" vertical="center"/>
    </xf>
    <xf numFmtId="0" fontId="12" fillId="0" borderId="0" xfId="0" quotePrefix="1" applyFont="1" applyFill="1" applyBorder="1" applyProtection="1">
      <protection locked="0"/>
    </xf>
    <xf numFmtId="49" fontId="13" fillId="0" borderId="0" xfId="0" applyNumberFormat="1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49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9" fontId="12" fillId="0" borderId="0" xfId="0" applyNumberFormat="1" applyFont="1" applyFill="1" applyBorder="1" applyAlignment="1" applyProtection="1">
      <alignment vertical="center" wrapText="1"/>
      <protection locked="0"/>
    </xf>
    <xf numFmtId="49" fontId="12" fillId="0" borderId="0" xfId="0" quotePrefix="1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  <protection locked="0"/>
    </xf>
    <xf numFmtId="1" fontId="16" fillId="0" borderId="0" xfId="0" applyNumberFormat="1" applyFont="1" applyFill="1" applyBorder="1" applyProtection="1">
      <protection locked="0"/>
    </xf>
    <xf numFmtId="1" fontId="16" fillId="0" borderId="0" xfId="0" applyNumberFormat="1" applyFont="1" applyFill="1" applyBorder="1" applyProtection="1"/>
    <xf numFmtId="0" fontId="10" fillId="3" borderId="0" xfId="0" applyFont="1" applyFill="1" applyBorder="1" applyProtection="1"/>
    <xf numFmtId="1" fontId="12" fillId="3" borderId="0" xfId="0" applyNumberFormat="1" applyFont="1" applyFill="1" applyBorder="1" applyProtection="1"/>
    <xf numFmtId="1" fontId="10" fillId="3" borderId="0" xfId="0" applyNumberFormat="1" applyFont="1" applyFill="1" applyBorder="1" applyProtection="1"/>
    <xf numFmtId="1" fontId="12" fillId="3" borderId="0" xfId="0" applyNumberFormat="1" applyFont="1" applyFill="1" applyBorder="1" applyProtection="1">
      <protection locked="0"/>
    </xf>
    <xf numFmtId="49" fontId="12" fillId="3" borderId="0" xfId="0" applyNumberFormat="1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horizontal="left" vertical="center" wrapText="1"/>
    </xf>
    <xf numFmtId="0" fontId="10" fillId="3" borderId="0" xfId="0" applyFont="1" applyFill="1" applyBorder="1" applyProtection="1">
      <protection locked="0"/>
    </xf>
    <xf numFmtId="49" fontId="12" fillId="3" borderId="0" xfId="0" applyNumberFormat="1" applyFont="1" applyFill="1" applyBorder="1" applyAlignment="1" applyProtection="1">
      <alignment vertical="center" wrapText="1"/>
      <protection locked="0"/>
    </xf>
    <xf numFmtId="0" fontId="15" fillId="3" borderId="0" xfId="0" applyFont="1" applyFill="1" applyBorder="1" applyAlignment="1" applyProtection="1">
      <alignment horizontal="left" vertical="center" wrapText="1"/>
      <protection locked="0"/>
    </xf>
    <xf numFmtId="1" fontId="10" fillId="3" borderId="0" xfId="0" applyNumberFormat="1" applyFont="1" applyFill="1" applyBorder="1" applyProtection="1">
      <protection locked="0"/>
    </xf>
    <xf numFmtId="0" fontId="12" fillId="3" borderId="0" xfId="0" applyFont="1" applyFill="1" applyBorder="1" applyAlignment="1" applyProtection="1">
      <alignment horizontal="left" vertical="top" wrapText="1"/>
    </xf>
    <xf numFmtId="0" fontId="13" fillId="3" borderId="0" xfId="0" applyFont="1" applyFill="1" applyBorder="1" applyAlignment="1" applyProtection="1">
      <alignment horizontal="left" vertical="center" wrapText="1"/>
    </xf>
    <xf numFmtId="49" fontId="12" fillId="3" borderId="0" xfId="0" quotePrefix="1" applyNumberFormat="1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Border="1" applyProtection="1">
      <protection locked="0"/>
    </xf>
    <xf numFmtId="1" fontId="6" fillId="3" borderId="0" xfId="0" applyNumberFormat="1" applyFont="1" applyFill="1" applyBorder="1" applyProtection="1">
      <protection locked="0"/>
    </xf>
    <xf numFmtId="0" fontId="6" fillId="3" borderId="0" xfId="0" applyFont="1" applyFill="1" applyBorder="1" applyProtection="1"/>
    <xf numFmtId="1" fontId="6" fillId="3" borderId="0" xfId="0" applyNumberFormat="1" applyFont="1" applyFill="1" applyBorder="1" applyProtection="1"/>
  </cellXfs>
  <cellStyles count="530">
    <cellStyle name="Comma 2" xfId="15" xr:uid="{00000000-0005-0000-0000-000000000000}"/>
    <cellStyle name="Comma 2 2" xfId="528" xr:uid="{00000000-0005-0000-0000-000001000000}"/>
    <cellStyle name="Normal" xfId="0" builtinId="0"/>
    <cellStyle name="Normal 2" xfId="2" xr:uid="{00000000-0005-0000-0000-000003000000}"/>
    <cellStyle name="Normal 2 2" xfId="8" xr:uid="{00000000-0005-0000-0000-000004000000}"/>
    <cellStyle name="Normal 2 2 2" xfId="10" xr:uid="{00000000-0005-0000-0000-000005000000}"/>
    <cellStyle name="Normal 2 2 3" xfId="18" xr:uid="{00000000-0005-0000-0000-000006000000}"/>
    <cellStyle name="Normal 2 3" xfId="5" xr:uid="{00000000-0005-0000-0000-000007000000}"/>
    <cellStyle name="Normal 2 3 2" xfId="529" xr:uid="{00000000-0005-0000-0000-000008000000}"/>
    <cellStyle name="Normal 2 4" xfId="9" xr:uid="{00000000-0005-0000-0000-000009000000}"/>
    <cellStyle name="Normal 2 4 2" xfId="17" xr:uid="{00000000-0005-0000-0000-00000A000000}"/>
    <cellStyle name="Normal 3" xfId="1" xr:uid="{00000000-0005-0000-0000-00000B000000}"/>
    <cellStyle name="Normal 3 2" xfId="6" xr:uid="{00000000-0005-0000-0000-00000C000000}"/>
    <cellStyle name="Normal 3 2 2" xfId="11" xr:uid="{00000000-0005-0000-0000-00000D000000}"/>
    <cellStyle name="Normal 3 3" xfId="16" xr:uid="{00000000-0005-0000-0000-00000E000000}"/>
    <cellStyle name="Normal 4" xfId="3" xr:uid="{00000000-0005-0000-0000-00000F000000}"/>
    <cellStyle name="Normal 5" xfId="4" xr:uid="{00000000-0005-0000-0000-000010000000}"/>
    <cellStyle name="Normal 5 2" xfId="12" xr:uid="{00000000-0005-0000-0000-000011000000}"/>
    <cellStyle name="Normal 6" xfId="14" xr:uid="{00000000-0005-0000-0000-000012000000}"/>
    <cellStyle name="Note 2" xfId="7" xr:uid="{00000000-0005-0000-0000-000013000000}"/>
    <cellStyle name="Note 2 2" xfId="13" xr:uid="{00000000-0005-0000-0000-000014000000}"/>
    <cellStyle name="style1405592468105" xfId="19" xr:uid="{00000000-0005-0000-0000-000015000000}"/>
    <cellStyle name="style1405593752700" xfId="20" xr:uid="{00000000-0005-0000-0000-000016000000}"/>
    <cellStyle name="style1406113848636" xfId="21" xr:uid="{00000000-0005-0000-0000-000017000000}"/>
    <cellStyle name="style1406113848741" xfId="22" xr:uid="{00000000-0005-0000-0000-000018000000}"/>
    <cellStyle name="style1406113848796" xfId="23" xr:uid="{00000000-0005-0000-0000-000019000000}"/>
    <cellStyle name="style1406113848827" xfId="24" xr:uid="{00000000-0005-0000-0000-00001A000000}"/>
    <cellStyle name="style1406113848859" xfId="25" xr:uid="{00000000-0005-0000-0000-00001B000000}"/>
    <cellStyle name="style1406113848891" xfId="26" xr:uid="{00000000-0005-0000-0000-00001C000000}"/>
    <cellStyle name="style1406113848925" xfId="27" xr:uid="{00000000-0005-0000-0000-00001D000000}"/>
    <cellStyle name="style1406113848965" xfId="28" xr:uid="{00000000-0005-0000-0000-00001E000000}"/>
    <cellStyle name="style1406113848998" xfId="29" xr:uid="{00000000-0005-0000-0000-00001F000000}"/>
    <cellStyle name="style1406113849028" xfId="30" xr:uid="{00000000-0005-0000-0000-000020000000}"/>
    <cellStyle name="style1406113849058" xfId="31" xr:uid="{00000000-0005-0000-0000-000021000000}"/>
    <cellStyle name="style1406113849090" xfId="32" xr:uid="{00000000-0005-0000-0000-000022000000}"/>
    <cellStyle name="style1406113849117" xfId="33" xr:uid="{00000000-0005-0000-0000-000023000000}"/>
    <cellStyle name="style1406113849144" xfId="34" xr:uid="{00000000-0005-0000-0000-000024000000}"/>
    <cellStyle name="style1406113849183" xfId="35" xr:uid="{00000000-0005-0000-0000-000025000000}"/>
    <cellStyle name="style1406113849217" xfId="36" xr:uid="{00000000-0005-0000-0000-000026000000}"/>
    <cellStyle name="style1406113849255" xfId="37" xr:uid="{00000000-0005-0000-0000-000027000000}"/>
    <cellStyle name="style1406113849284" xfId="38" xr:uid="{00000000-0005-0000-0000-000028000000}"/>
    <cellStyle name="style1406113849311" xfId="39" xr:uid="{00000000-0005-0000-0000-000029000000}"/>
    <cellStyle name="style1406113849339" xfId="40" xr:uid="{00000000-0005-0000-0000-00002A000000}"/>
    <cellStyle name="style1406113849367" xfId="41" xr:uid="{00000000-0005-0000-0000-00002B000000}"/>
    <cellStyle name="style1406113849389" xfId="42" xr:uid="{00000000-0005-0000-0000-00002C000000}"/>
    <cellStyle name="style1406113849413" xfId="43" xr:uid="{00000000-0005-0000-0000-00002D000000}"/>
    <cellStyle name="style1406113849558" xfId="44" xr:uid="{00000000-0005-0000-0000-00002E000000}"/>
    <cellStyle name="style1406113849582" xfId="45" xr:uid="{00000000-0005-0000-0000-00002F000000}"/>
    <cellStyle name="style1406113849605" xfId="46" xr:uid="{00000000-0005-0000-0000-000030000000}"/>
    <cellStyle name="style1406113849630" xfId="47" xr:uid="{00000000-0005-0000-0000-000031000000}"/>
    <cellStyle name="style1406113849653" xfId="48" xr:uid="{00000000-0005-0000-0000-000032000000}"/>
    <cellStyle name="style1406113849674" xfId="49" xr:uid="{00000000-0005-0000-0000-000033000000}"/>
    <cellStyle name="style1406113849701" xfId="50" xr:uid="{00000000-0005-0000-0000-000034000000}"/>
    <cellStyle name="style1406113849728" xfId="51" xr:uid="{00000000-0005-0000-0000-000035000000}"/>
    <cellStyle name="style1406113849754" xfId="52" xr:uid="{00000000-0005-0000-0000-000036000000}"/>
    <cellStyle name="style1406113849781" xfId="53" xr:uid="{00000000-0005-0000-0000-000037000000}"/>
    <cellStyle name="style1406113849808" xfId="54" xr:uid="{00000000-0005-0000-0000-000038000000}"/>
    <cellStyle name="style1406113849835" xfId="55" xr:uid="{00000000-0005-0000-0000-000039000000}"/>
    <cellStyle name="style1406113849856" xfId="56" xr:uid="{00000000-0005-0000-0000-00003A000000}"/>
    <cellStyle name="style1406113849876" xfId="57" xr:uid="{00000000-0005-0000-0000-00003B000000}"/>
    <cellStyle name="style1406113849898" xfId="58" xr:uid="{00000000-0005-0000-0000-00003C000000}"/>
    <cellStyle name="style1406113849921" xfId="59" xr:uid="{00000000-0005-0000-0000-00003D000000}"/>
    <cellStyle name="style1406113849947" xfId="60" xr:uid="{00000000-0005-0000-0000-00003E000000}"/>
    <cellStyle name="style1406113849975" xfId="61" xr:uid="{00000000-0005-0000-0000-00003F000000}"/>
    <cellStyle name="style1406113850004" xfId="62" xr:uid="{00000000-0005-0000-0000-000040000000}"/>
    <cellStyle name="style1406113850027" xfId="63" xr:uid="{00000000-0005-0000-0000-000041000000}"/>
    <cellStyle name="style1406113850054" xfId="64" xr:uid="{00000000-0005-0000-0000-000042000000}"/>
    <cellStyle name="style1406113850081" xfId="65" xr:uid="{00000000-0005-0000-0000-000043000000}"/>
    <cellStyle name="style1406113850103" xfId="66" xr:uid="{00000000-0005-0000-0000-000044000000}"/>
    <cellStyle name="style1406113850129" xfId="67" xr:uid="{00000000-0005-0000-0000-000045000000}"/>
    <cellStyle name="style1406113850156" xfId="68" xr:uid="{00000000-0005-0000-0000-000046000000}"/>
    <cellStyle name="style1406113850182" xfId="69" xr:uid="{00000000-0005-0000-0000-000047000000}"/>
    <cellStyle name="style1406113850203" xfId="70" xr:uid="{00000000-0005-0000-0000-000048000000}"/>
    <cellStyle name="style1406113850224" xfId="71" xr:uid="{00000000-0005-0000-0000-000049000000}"/>
    <cellStyle name="style1406113850258" xfId="72" xr:uid="{00000000-0005-0000-0000-00004A000000}"/>
    <cellStyle name="style1406113850331" xfId="73" xr:uid="{00000000-0005-0000-0000-00004B000000}"/>
    <cellStyle name="style1406113850358" xfId="74" xr:uid="{00000000-0005-0000-0000-00004C000000}"/>
    <cellStyle name="style1406113850380" xfId="75" xr:uid="{00000000-0005-0000-0000-00004D000000}"/>
    <cellStyle name="style1406113850409" xfId="76" xr:uid="{00000000-0005-0000-0000-00004E000000}"/>
    <cellStyle name="style1406113850431" xfId="77" xr:uid="{00000000-0005-0000-0000-00004F000000}"/>
    <cellStyle name="style1406113850452" xfId="78" xr:uid="{00000000-0005-0000-0000-000050000000}"/>
    <cellStyle name="style1406113850474" xfId="79" xr:uid="{00000000-0005-0000-0000-000051000000}"/>
    <cellStyle name="style1406113850501" xfId="80" xr:uid="{00000000-0005-0000-0000-000052000000}"/>
    <cellStyle name="style1406113850522" xfId="81" xr:uid="{00000000-0005-0000-0000-000053000000}"/>
    <cellStyle name="style1406113850542" xfId="82" xr:uid="{00000000-0005-0000-0000-000054000000}"/>
    <cellStyle name="style1406113850570" xfId="83" xr:uid="{00000000-0005-0000-0000-000055000000}"/>
    <cellStyle name="style1406113850591" xfId="84" xr:uid="{00000000-0005-0000-0000-000056000000}"/>
    <cellStyle name="style1406113850614" xfId="85" xr:uid="{00000000-0005-0000-0000-000057000000}"/>
    <cellStyle name="style1406113850636" xfId="86" xr:uid="{00000000-0005-0000-0000-000058000000}"/>
    <cellStyle name="style1406113850655" xfId="87" xr:uid="{00000000-0005-0000-0000-000059000000}"/>
    <cellStyle name="style1406113850674" xfId="88" xr:uid="{00000000-0005-0000-0000-00005A000000}"/>
    <cellStyle name="style1406113850723" xfId="89" xr:uid="{00000000-0005-0000-0000-00005B000000}"/>
    <cellStyle name="style1406113850767" xfId="90" xr:uid="{00000000-0005-0000-0000-00005C000000}"/>
    <cellStyle name="style1406113850816" xfId="91" xr:uid="{00000000-0005-0000-0000-00005D000000}"/>
    <cellStyle name="style1406114189185" xfId="92" xr:uid="{00000000-0005-0000-0000-00005E000000}"/>
    <cellStyle name="style1406114189213" xfId="93" xr:uid="{00000000-0005-0000-0000-00005F000000}"/>
    <cellStyle name="style1406114189239" xfId="94" xr:uid="{00000000-0005-0000-0000-000060000000}"/>
    <cellStyle name="style1406114189259" xfId="95" xr:uid="{00000000-0005-0000-0000-000061000000}"/>
    <cellStyle name="style1406114189283" xfId="96" xr:uid="{00000000-0005-0000-0000-000062000000}"/>
    <cellStyle name="style1406114189307" xfId="97" xr:uid="{00000000-0005-0000-0000-000063000000}"/>
    <cellStyle name="style1406114189331" xfId="98" xr:uid="{00000000-0005-0000-0000-000064000000}"/>
    <cellStyle name="style1406114189356" xfId="99" xr:uid="{00000000-0005-0000-0000-000065000000}"/>
    <cellStyle name="style1406114189382" xfId="100" xr:uid="{00000000-0005-0000-0000-000066000000}"/>
    <cellStyle name="style1406114189407" xfId="101" xr:uid="{00000000-0005-0000-0000-000067000000}"/>
    <cellStyle name="style1406114189432" xfId="102" xr:uid="{00000000-0005-0000-0000-000068000000}"/>
    <cellStyle name="style1406114189459" xfId="103" xr:uid="{00000000-0005-0000-0000-000069000000}"/>
    <cellStyle name="style1406114189481" xfId="104" xr:uid="{00000000-0005-0000-0000-00006A000000}"/>
    <cellStyle name="style1406114189505" xfId="105" xr:uid="{00000000-0005-0000-0000-00006B000000}"/>
    <cellStyle name="style1406114189535" xfId="106" xr:uid="{00000000-0005-0000-0000-00006C000000}"/>
    <cellStyle name="style1406114189560" xfId="107" xr:uid="{00000000-0005-0000-0000-00006D000000}"/>
    <cellStyle name="style1406114189585" xfId="108" xr:uid="{00000000-0005-0000-0000-00006E000000}"/>
    <cellStyle name="style1406114189616" xfId="109" xr:uid="{00000000-0005-0000-0000-00006F000000}"/>
    <cellStyle name="style1406114189644" xfId="110" xr:uid="{00000000-0005-0000-0000-000070000000}"/>
    <cellStyle name="style1406114189671" xfId="111" xr:uid="{00000000-0005-0000-0000-000071000000}"/>
    <cellStyle name="style1406114189696" xfId="112" xr:uid="{00000000-0005-0000-0000-000072000000}"/>
    <cellStyle name="style1406114189716" xfId="113" xr:uid="{00000000-0005-0000-0000-000073000000}"/>
    <cellStyle name="style1406114189736" xfId="114" xr:uid="{00000000-0005-0000-0000-000074000000}"/>
    <cellStyle name="style1406114189757" xfId="115" xr:uid="{00000000-0005-0000-0000-000075000000}"/>
    <cellStyle name="style1406114189778" xfId="116" xr:uid="{00000000-0005-0000-0000-000076000000}"/>
    <cellStyle name="style1406114189799" xfId="117" xr:uid="{00000000-0005-0000-0000-000077000000}"/>
    <cellStyle name="style1406114189820" xfId="118" xr:uid="{00000000-0005-0000-0000-000078000000}"/>
    <cellStyle name="style1406114189840" xfId="119" xr:uid="{00000000-0005-0000-0000-000079000000}"/>
    <cellStyle name="style1406114189860" xfId="120" xr:uid="{00000000-0005-0000-0000-00007A000000}"/>
    <cellStyle name="style1406114189886" xfId="121" xr:uid="{00000000-0005-0000-0000-00007B000000}"/>
    <cellStyle name="style1406114189911" xfId="122" xr:uid="{00000000-0005-0000-0000-00007C000000}"/>
    <cellStyle name="style1406114189990" xfId="123" xr:uid="{00000000-0005-0000-0000-00007D000000}"/>
    <cellStyle name="style1406114190017" xfId="124" xr:uid="{00000000-0005-0000-0000-00007E000000}"/>
    <cellStyle name="style1406114190044" xfId="125" xr:uid="{00000000-0005-0000-0000-00007F000000}"/>
    <cellStyle name="style1406114190069" xfId="126" xr:uid="{00000000-0005-0000-0000-000080000000}"/>
    <cellStyle name="style1406114190088" xfId="127" xr:uid="{00000000-0005-0000-0000-000081000000}"/>
    <cellStyle name="style1406114190108" xfId="128" xr:uid="{00000000-0005-0000-0000-000082000000}"/>
    <cellStyle name="style1406114190127" xfId="129" xr:uid="{00000000-0005-0000-0000-000083000000}"/>
    <cellStyle name="style1406114190148" xfId="130" xr:uid="{00000000-0005-0000-0000-000084000000}"/>
    <cellStyle name="style1406114190171" xfId="131" xr:uid="{00000000-0005-0000-0000-000085000000}"/>
    <cellStyle name="style1406114190195" xfId="132" xr:uid="{00000000-0005-0000-0000-000086000000}"/>
    <cellStyle name="style1406114190219" xfId="133" xr:uid="{00000000-0005-0000-0000-000087000000}"/>
    <cellStyle name="style1406114190238" xfId="134" xr:uid="{00000000-0005-0000-0000-000088000000}"/>
    <cellStyle name="style1406114190262" xfId="135" xr:uid="{00000000-0005-0000-0000-000089000000}"/>
    <cellStyle name="style1406114190285" xfId="136" xr:uid="{00000000-0005-0000-0000-00008A000000}"/>
    <cellStyle name="style1406114190303" xfId="137" xr:uid="{00000000-0005-0000-0000-00008B000000}"/>
    <cellStyle name="style1406114190327" xfId="138" xr:uid="{00000000-0005-0000-0000-00008C000000}"/>
    <cellStyle name="style1406114190351" xfId="139" xr:uid="{00000000-0005-0000-0000-00008D000000}"/>
    <cellStyle name="style1406114190375" xfId="140" xr:uid="{00000000-0005-0000-0000-00008E000000}"/>
    <cellStyle name="style1406114190395" xfId="141" xr:uid="{00000000-0005-0000-0000-00008F000000}"/>
    <cellStyle name="style1406114190415" xfId="142" xr:uid="{00000000-0005-0000-0000-000090000000}"/>
    <cellStyle name="style1406114190439" xfId="143" xr:uid="{00000000-0005-0000-0000-000091000000}"/>
    <cellStyle name="style1406114190464" xfId="144" xr:uid="{00000000-0005-0000-0000-000092000000}"/>
    <cellStyle name="style1406114190487" xfId="145" xr:uid="{00000000-0005-0000-0000-000093000000}"/>
    <cellStyle name="style1406114190507" xfId="146" xr:uid="{00000000-0005-0000-0000-000094000000}"/>
    <cellStyle name="style1406114190534" xfId="147" xr:uid="{00000000-0005-0000-0000-000095000000}"/>
    <cellStyle name="style1406114190553" xfId="148" xr:uid="{00000000-0005-0000-0000-000096000000}"/>
    <cellStyle name="style1406114190571" xfId="149" xr:uid="{00000000-0005-0000-0000-000097000000}"/>
    <cellStyle name="style1406114190588" xfId="150" xr:uid="{00000000-0005-0000-0000-000098000000}"/>
    <cellStyle name="style1406114190609" xfId="151" xr:uid="{00000000-0005-0000-0000-000099000000}"/>
    <cellStyle name="style1406114190628" xfId="152" xr:uid="{00000000-0005-0000-0000-00009A000000}"/>
    <cellStyle name="style1406114190647" xfId="153" xr:uid="{00000000-0005-0000-0000-00009B000000}"/>
    <cellStyle name="style1406114190666" xfId="154" xr:uid="{00000000-0005-0000-0000-00009C000000}"/>
    <cellStyle name="style1406114190687" xfId="155" xr:uid="{00000000-0005-0000-0000-00009D000000}"/>
    <cellStyle name="style1406114190844" xfId="156" xr:uid="{00000000-0005-0000-0000-00009E000000}"/>
    <cellStyle name="style1406114190863" xfId="157" xr:uid="{00000000-0005-0000-0000-00009F000000}"/>
    <cellStyle name="style1406114190881" xfId="158" xr:uid="{00000000-0005-0000-0000-0000A0000000}"/>
    <cellStyle name="style1406114190900" xfId="159" xr:uid="{00000000-0005-0000-0000-0000A1000000}"/>
    <cellStyle name="style1406114190959" xfId="160" xr:uid="{00000000-0005-0000-0000-0000A2000000}"/>
    <cellStyle name="style1406114191014" xfId="161" xr:uid="{00000000-0005-0000-0000-0000A3000000}"/>
    <cellStyle name="style1406114191303" xfId="162" xr:uid="{00000000-0005-0000-0000-0000A4000000}"/>
    <cellStyle name="style1406114191912" xfId="163" xr:uid="{00000000-0005-0000-0000-0000A5000000}"/>
    <cellStyle name="style1406114345186" xfId="164" xr:uid="{00000000-0005-0000-0000-0000A6000000}"/>
    <cellStyle name="style1406114345361" xfId="165" xr:uid="{00000000-0005-0000-0000-0000A7000000}"/>
    <cellStyle name="style1406114398523" xfId="166" xr:uid="{00000000-0005-0000-0000-0000A8000000}"/>
    <cellStyle name="style1406114398549" xfId="167" xr:uid="{00000000-0005-0000-0000-0000A9000000}"/>
    <cellStyle name="style1406114398571" xfId="168" xr:uid="{00000000-0005-0000-0000-0000AA000000}"/>
    <cellStyle name="style1406114398589" xfId="169" xr:uid="{00000000-0005-0000-0000-0000AB000000}"/>
    <cellStyle name="style1406114398610" xfId="170" xr:uid="{00000000-0005-0000-0000-0000AC000000}"/>
    <cellStyle name="style1406114398632" xfId="171" xr:uid="{00000000-0005-0000-0000-0000AD000000}"/>
    <cellStyle name="style1406114398654" xfId="172" xr:uid="{00000000-0005-0000-0000-0000AE000000}"/>
    <cellStyle name="style1406114398679" xfId="173" xr:uid="{00000000-0005-0000-0000-0000AF000000}"/>
    <cellStyle name="style1406114398703" xfId="174" xr:uid="{00000000-0005-0000-0000-0000B0000000}"/>
    <cellStyle name="style1406114398726" xfId="175" xr:uid="{00000000-0005-0000-0000-0000B1000000}"/>
    <cellStyle name="style1406114398750" xfId="176" xr:uid="{00000000-0005-0000-0000-0000B2000000}"/>
    <cellStyle name="style1406114398774" xfId="177" xr:uid="{00000000-0005-0000-0000-0000B3000000}"/>
    <cellStyle name="style1406114398792" xfId="178" xr:uid="{00000000-0005-0000-0000-0000B4000000}"/>
    <cellStyle name="style1406114398812" xfId="179" xr:uid="{00000000-0005-0000-0000-0000B5000000}"/>
    <cellStyle name="style1406114398835" xfId="180" xr:uid="{00000000-0005-0000-0000-0000B6000000}"/>
    <cellStyle name="style1406114398855" xfId="181" xr:uid="{00000000-0005-0000-0000-0000B7000000}"/>
    <cellStyle name="style1406114398880" xfId="182" xr:uid="{00000000-0005-0000-0000-0000B8000000}"/>
    <cellStyle name="style1406114398898" xfId="183" xr:uid="{00000000-0005-0000-0000-0000B9000000}"/>
    <cellStyle name="style1406114398922" xfId="184" xr:uid="{00000000-0005-0000-0000-0000BA000000}"/>
    <cellStyle name="style1406114398946" xfId="185" xr:uid="{00000000-0005-0000-0000-0000BB000000}"/>
    <cellStyle name="style1406114398972" xfId="186" xr:uid="{00000000-0005-0000-0000-0000BC000000}"/>
    <cellStyle name="style1406114398991" xfId="187" xr:uid="{00000000-0005-0000-0000-0000BD000000}"/>
    <cellStyle name="style1406114399009" xfId="188" xr:uid="{00000000-0005-0000-0000-0000BE000000}"/>
    <cellStyle name="style1406114399027" xfId="189" xr:uid="{00000000-0005-0000-0000-0000BF000000}"/>
    <cellStyle name="style1406114399044" xfId="190" xr:uid="{00000000-0005-0000-0000-0000C0000000}"/>
    <cellStyle name="style1406114399064" xfId="191" xr:uid="{00000000-0005-0000-0000-0000C1000000}"/>
    <cellStyle name="style1406114399083" xfId="192" xr:uid="{00000000-0005-0000-0000-0000C2000000}"/>
    <cellStyle name="style1406114399102" xfId="193" xr:uid="{00000000-0005-0000-0000-0000C3000000}"/>
    <cellStyle name="style1406114399120" xfId="194" xr:uid="{00000000-0005-0000-0000-0000C4000000}"/>
    <cellStyle name="style1406114399144" xfId="195" xr:uid="{00000000-0005-0000-0000-0000C5000000}"/>
    <cellStyle name="style1406114399167" xfId="196" xr:uid="{00000000-0005-0000-0000-0000C6000000}"/>
    <cellStyle name="style1406114399199" xfId="197" xr:uid="{00000000-0005-0000-0000-0000C7000000}"/>
    <cellStyle name="style1406114399226" xfId="198" xr:uid="{00000000-0005-0000-0000-0000C8000000}"/>
    <cellStyle name="style1406114399254" xfId="199" xr:uid="{00000000-0005-0000-0000-0000C9000000}"/>
    <cellStyle name="style1406114399277" xfId="200" xr:uid="{00000000-0005-0000-0000-0000CA000000}"/>
    <cellStyle name="style1406114399294" xfId="201" xr:uid="{00000000-0005-0000-0000-0000CB000000}"/>
    <cellStyle name="style1406114399311" xfId="202" xr:uid="{00000000-0005-0000-0000-0000CC000000}"/>
    <cellStyle name="style1406114399329" xfId="203" xr:uid="{00000000-0005-0000-0000-0000CD000000}"/>
    <cellStyle name="style1406114399348" xfId="204" xr:uid="{00000000-0005-0000-0000-0000CE000000}"/>
    <cellStyle name="style1406114399367" xfId="205" xr:uid="{00000000-0005-0000-0000-0000CF000000}"/>
    <cellStyle name="style1406114399389" xfId="206" xr:uid="{00000000-0005-0000-0000-0000D0000000}"/>
    <cellStyle name="style1406114399411" xfId="207" xr:uid="{00000000-0005-0000-0000-0000D1000000}"/>
    <cellStyle name="style1406114399490" xfId="208" xr:uid="{00000000-0005-0000-0000-0000D2000000}"/>
    <cellStyle name="style1406114399512" xfId="209" xr:uid="{00000000-0005-0000-0000-0000D3000000}"/>
    <cellStyle name="style1406114399534" xfId="210" xr:uid="{00000000-0005-0000-0000-0000D4000000}"/>
    <cellStyle name="style1406114399551" xfId="211" xr:uid="{00000000-0005-0000-0000-0000D5000000}"/>
    <cellStyle name="style1406114399576" xfId="212" xr:uid="{00000000-0005-0000-0000-0000D6000000}"/>
    <cellStyle name="style1406114399599" xfId="213" xr:uid="{00000000-0005-0000-0000-0000D7000000}"/>
    <cellStyle name="style1406114399622" xfId="214" xr:uid="{00000000-0005-0000-0000-0000D8000000}"/>
    <cellStyle name="style1406114399641" xfId="215" xr:uid="{00000000-0005-0000-0000-0000D9000000}"/>
    <cellStyle name="style1406114399662" xfId="216" xr:uid="{00000000-0005-0000-0000-0000DA000000}"/>
    <cellStyle name="style1406114399689" xfId="217" xr:uid="{00000000-0005-0000-0000-0000DB000000}"/>
    <cellStyle name="style1406114399716" xfId="218" xr:uid="{00000000-0005-0000-0000-0000DC000000}"/>
    <cellStyle name="style1406114399740" xfId="219" xr:uid="{00000000-0005-0000-0000-0000DD000000}"/>
    <cellStyle name="style1406114399758" xfId="220" xr:uid="{00000000-0005-0000-0000-0000DE000000}"/>
    <cellStyle name="style1406114399783" xfId="221" xr:uid="{00000000-0005-0000-0000-0000DF000000}"/>
    <cellStyle name="style1406114399802" xfId="222" xr:uid="{00000000-0005-0000-0000-0000E0000000}"/>
    <cellStyle name="style1406114399820" xfId="223" xr:uid="{00000000-0005-0000-0000-0000E1000000}"/>
    <cellStyle name="style1406114399839" xfId="224" xr:uid="{00000000-0005-0000-0000-0000E2000000}"/>
    <cellStyle name="style1406114399860" xfId="225" xr:uid="{00000000-0005-0000-0000-0000E3000000}"/>
    <cellStyle name="style1406114399878" xfId="226" xr:uid="{00000000-0005-0000-0000-0000E4000000}"/>
    <cellStyle name="style1406114399896" xfId="227" xr:uid="{00000000-0005-0000-0000-0000E5000000}"/>
    <cellStyle name="style1406114399914" xfId="228" xr:uid="{00000000-0005-0000-0000-0000E6000000}"/>
    <cellStyle name="style1406114399932" xfId="229" xr:uid="{00000000-0005-0000-0000-0000E7000000}"/>
    <cellStyle name="style1406114399951" xfId="230" xr:uid="{00000000-0005-0000-0000-0000E8000000}"/>
    <cellStyle name="style1406114399969" xfId="231" xr:uid="{00000000-0005-0000-0000-0000E9000000}"/>
    <cellStyle name="style1406114399987" xfId="232" xr:uid="{00000000-0005-0000-0000-0000EA000000}"/>
    <cellStyle name="style1406114400018" xfId="233" xr:uid="{00000000-0005-0000-0000-0000EB000000}"/>
    <cellStyle name="style1406114400104" xfId="234" xr:uid="{00000000-0005-0000-0000-0000EC000000}"/>
    <cellStyle name="style1406114400339" xfId="235" xr:uid="{00000000-0005-0000-0000-0000ED000000}"/>
    <cellStyle name="style1406114400806" xfId="236" xr:uid="{00000000-0005-0000-0000-0000EE000000}"/>
    <cellStyle name="style1406114440149" xfId="237" xr:uid="{00000000-0005-0000-0000-0000EF000000}"/>
    <cellStyle name="style1406114440175" xfId="238" xr:uid="{00000000-0005-0000-0000-0000F0000000}"/>
    <cellStyle name="style1406114440200" xfId="239" xr:uid="{00000000-0005-0000-0000-0000F1000000}"/>
    <cellStyle name="style1406114440219" xfId="240" xr:uid="{00000000-0005-0000-0000-0000F2000000}"/>
    <cellStyle name="style1406114440242" xfId="241" xr:uid="{00000000-0005-0000-0000-0000F3000000}"/>
    <cellStyle name="style1406114440265" xfId="242" xr:uid="{00000000-0005-0000-0000-0000F4000000}"/>
    <cellStyle name="style1406114440288" xfId="243" xr:uid="{00000000-0005-0000-0000-0000F5000000}"/>
    <cellStyle name="style1406114440311" xfId="244" xr:uid="{00000000-0005-0000-0000-0000F6000000}"/>
    <cellStyle name="style1406114440332" xfId="245" xr:uid="{00000000-0005-0000-0000-0000F7000000}"/>
    <cellStyle name="style1406114440354" xfId="246" xr:uid="{00000000-0005-0000-0000-0000F8000000}"/>
    <cellStyle name="style1406114440375" xfId="247" xr:uid="{00000000-0005-0000-0000-0000F9000000}"/>
    <cellStyle name="style1406114440396" xfId="248" xr:uid="{00000000-0005-0000-0000-0000FA000000}"/>
    <cellStyle name="style1406114440413" xfId="249" xr:uid="{00000000-0005-0000-0000-0000FB000000}"/>
    <cellStyle name="style1406114440430" xfId="250" xr:uid="{00000000-0005-0000-0000-0000FC000000}"/>
    <cellStyle name="style1406114440452" xfId="251" xr:uid="{00000000-0005-0000-0000-0000FD000000}"/>
    <cellStyle name="style1406114440470" xfId="252" xr:uid="{00000000-0005-0000-0000-0000FE000000}"/>
    <cellStyle name="style1406114440492" xfId="253" xr:uid="{00000000-0005-0000-0000-0000FF000000}"/>
    <cellStyle name="style1406114440509" xfId="254" xr:uid="{00000000-0005-0000-0000-000000010000}"/>
    <cellStyle name="style1406114440531" xfId="255" xr:uid="{00000000-0005-0000-0000-000001010000}"/>
    <cellStyle name="style1406114440552" xfId="256" xr:uid="{00000000-0005-0000-0000-000002010000}"/>
    <cellStyle name="style1406114440573" xfId="257" xr:uid="{00000000-0005-0000-0000-000003010000}"/>
    <cellStyle name="style1406114440590" xfId="258" xr:uid="{00000000-0005-0000-0000-000004010000}"/>
    <cellStyle name="style1406114440607" xfId="259" xr:uid="{00000000-0005-0000-0000-000005010000}"/>
    <cellStyle name="style1406114440624" xfId="260" xr:uid="{00000000-0005-0000-0000-000006010000}"/>
    <cellStyle name="style1406114440641" xfId="261" xr:uid="{00000000-0005-0000-0000-000007010000}"/>
    <cellStyle name="style1406114440657" xfId="262" xr:uid="{00000000-0005-0000-0000-000008010000}"/>
    <cellStyle name="style1406114440676" xfId="263" xr:uid="{00000000-0005-0000-0000-000009010000}"/>
    <cellStyle name="style1406114440693" xfId="264" xr:uid="{00000000-0005-0000-0000-00000A010000}"/>
    <cellStyle name="style1406114440711" xfId="265" xr:uid="{00000000-0005-0000-0000-00000B010000}"/>
    <cellStyle name="style1406114440733" xfId="266" xr:uid="{00000000-0005-0000-0000-00000C010000}"/>
    <cellStyle name="style1406114440756" xfId="267" xr:uid="{00000000-0005-0000-0000-00000D010000}"/>
    <cellStyle name="style1406114440778" xfId="268" xr:uid="{00000000-0005-0000-0000-00000E010000}"/>
    <cellStyle name="style1406114440801" xfId="269" xr:uid="{00000000-0005-0000-0000-00000F010000}"/>
    <cellStyle name="style1406114440831" xfId="270" xr:uid="{00000000-0005-0000-0000-000010010000}"/>
    <cellStyle name="style1406114440854" xfId="271" xr:uid="{00000000-0005-0000-0000-000011010000}"/>
    <cellStyle name="style1406114440871" xfId="272" xr:uid="{00000000-0005-0000-0000-000012010000}"/>
    <cellStyle name="style1406114440888" xfId="273" xr:uid="{00000000-0005-0000-0000-000013010000}"/>
    <cellStyle name="style1406114440905" xfId="274" xr:uid="{00000000-0005-0000-0000-000014010000}"/>
    <cellStyle name="style1406114440922" xfId="275" xr:uid="{00000000-0005-0000-0000-000015010000}"/>
    <cellStyle name="style1406114440941" xfId="276" xr:uid="{00000000-0005-0000-0000-000016010000}"/>
    <cellStyle name="style1406114440964" xfId="277" xr:uid="{00000000-0005-0000-0000-000017010000}"/>
    <cellStyle name="style1406114440986" xfId="278" xr:uid="{00000000-0005-0000-0000-000018010000}"/>
    <cellStyle name="style1406114441003" xfId="279" xr:uid="{00000000-0005-0000-0000-000019010000}"/>
    <cellStyle name="style1406114441024" xfId="280" xr:uid="{00000000-0005-0000-0000-00001A010000}"/>
    <cellStyle name="style1406114441046" xfId="281" xr:uid="{00000000-0005-0000-0000-00001B010000}"/>
    <cellStyle name="style1406114441063" xfId="282" xr:uid="{00000000-0005-0000-0000-00001C010000}"/>
    <cellStyle name="style1406114441085" xfId="283" xr:uid="{00000000-0005-0000-0000-00001D010000}"/>
    <cellStyle name="style1406114441106" xfId="284" xr:uid="{00000000-0005-0000-0000-00001E010000}"/>
    <cellStyle name="style1406114441127" xfId="285" xr:uid="{00000000-0005-0000-0000-00001F010000}"/>
    <cellStyle name="style1406114441144" xfId="286" xr:uid="{00000000-0005-0000-0000-000020010000}"/>
    <cellStyle name="style1406114441245" xfId="287" xr:uid="{00000000-0005-0000-0000-000021010000}"/>
    <cellStyle name="style1406114441267" xfId="288" xr:uid="{00000000-0005-0000-0000-000022010000}"/>
    <cellStyle name="style1406114441288" xfId="289" xr:uid="{00000000-0005-0000-0000-000023010000}"/>
    <cellStyle name="style1406114441309" xfId="290" xr:uid="{00000000-0005-0000-0000-000024010000}"/>
    <cellStyle name="style1406114441326" xfId="291" xr:uid="{00000000-0005-0000-0000-000025010000}"/>
    <cellStyle name="style1406114441350" xfId="292" xr:uid="{00000000-0005-0000-0000-000026010000}"/>
    <cellStyle name="style1406114441369" xfId="293" xr:uid="{00000000-0005-0000-0000-000027010000}"/>
    <cellStyle name="style1406114441387" xfId="294" xr:uid="{00000000-0005-0000-0000-000028010000}"/>
    <cellStyle name="style1406114441405" xfId="295" xr:uid="{00000000-0005-0000-0000-000029010000}"/>
    <cellStyle name="style1406114441425" xfId="296" xr:uid="{00000000-0005-0000-0000-00002A010000}"/>
    <cellStyle name="style1406114441444" xfId="297" xr:uid="{00000000-0005-0000-0000-00002B010000}"/>
    <cellStyle name="style1406114441462" xfId="298" xr:uid="{00000000-0005-0000-0000-00002C010000}"/>
    <cellStyle name="style1406114441479" xfId="299" xr:uid="{00000000-0005-0000-0000-00002D010000}"/>
    <cellStyle name="style1406114441496" xfId="300" xr:uid="{00000000-0005-0000-0000-00002E010000}"/>
    <cellStyle name="style1406114441514" xfId="301" xr:uid="{00000000-0005-0000-0000-00002F010000}"/>
    <cellStyle name="style1406114441532" xfId="302" xr:uid="{00000000-0005-0000-0000-000030010000}"/>
    <cellStyle name="style1406114441549" xfId="303" xr:uid="{00000000-0005-0000-0000-000031010000}"/>
    <cellStyle name="style1406114441566" xfId="304" xr:uid="{00000000-0005-0000-0000-000032010000}"/>
    <cellStyle name="style1406114441594" xfId="305" xr:uid="{00000000-0005-0000-0000-000033010000}"/>
    <cellStyle name="style1406114441626" xfId="306" xr:uid="{00000000-0005-0000-0000-000034010000}"/>
    <cellStyle name="style1406114442197" xfId="307" xr:uid="{00000000-0005-0000-0000-000035010000}"/>
    <cellStyle name="style1406114490232" xfId="308" xr:uid="{00000000-0005-0000-0000-000036010000}"/>
    <cellStyle name="style1406114490278" xfId="309" xr:uid="{00000000-0005-0000-0000-000037010000}"/>
    <cellStyle name="style1406114490860" xfId="310" xr:uid="{00000000-0005-0000-0000-000038010000}"/>
    <cellStyle name="style1406114491098" xfId="311" xr:uid="{00000000-0005-0000-0000-000039010000}"/>
    <cellStyle name="style1406114491204" xfId="312" xr:uid="{00000000-0005-0000-0000-00003A010000}"/>
    <cellStyle name="style1406114491528" xfId="313" xr:uid="{00000000-0005-0000-0000-00003B010000}"/>
    <cellStyle name="style1406114491549" xfId="314" xr:uid="{00000000-0005-0000-0000-00003C010000}"/>
    <cellStyle name="style1406114491606" xfId="315" xr:uid="{00000000-0005-0000-0000-00003D010000}"/>
    <cellStyle name="style1406114491677" xfId="316" xr:uid="{00000000-0005-0000-0000-00003E010000}"/>
    <cellStyle name="style1406182998088" xfId="317" xr:uid="{00000000-0005-0000-0000-00003F010000}"/>
    <cellStyle name="style1406182998186" xfId="318" xr:uid="{00000000-0005-0000-0000-000040010000}"/>
    <cellStyle name="style1406183036983" xfId="319" xr:uid="{00000000-0005-0000-0000-000041010000}"/>
    <cellStyle name="style1411446450504" xfId="320" xr:uid="{00000000-0005-0000-0000-000042010000}"/>
    <cellStyle name="style1411446450551" xfId="321" xr:uid="{00000000-0005-0000-0000-000043010000}"/>
    <cellStyle name="style1411446450598" xfId="322" xr:uid="{00000000-0005-0000-0000-000044010000}"/>
    <cellStyle name="style1411446450629" xfId="323" xr:uid="{00000000-0005-0000-0000-000045010000}"/>
    <cellStyle name="style1411446450660" xfId="324" xr:uid="{00000000-0005-0000-0000-000046010000}"/>
    <cellStyle name="style1411446450738" xfId="325" xr:uid="{00000000-0005-0000-0000-000047010000}"/>
    <cellStyle name="style1411446450769" xfId="326" xr:uid="{00000000-0005-0000-0000-000048010000}"/>
    <cellStyle name="style1411446450801" xfId="327" xr:uid="{00000000-0005-0000-0000-000049010000}"/>
    <cellStyle name="style1411446450847" xfId="328" xr:uid="{00000000-0005-0000-0000-00004A010000}"/>
    <cellStyle name="style1411446450879" xfId="329" xr:uid="{00000000-0005-0000-0000-00004B010000}"/>
    <cellStyle name="style1411446450910" xfId="330" xr:uid="{00000000-0005-0000-0000-00004C010000}"/>
    <cellStyle name="style1411446450957" xfId="331" xr:uid="{00000000-0005-0000-0000-00004D010000}"/>
    <cellStyle name="style1411446450988" xfId="332" xr:uid="{00000000-0005-0000-0000-00004E010000}"/>
    <cellStyle name="style1411446451019" xfId="333" xr:uid="{00000000-0005-0000-0000-00004F010000}"/>
    <cellStyle name="style1411446451050" xfId="334" xr:uid="{00000000-0005-0000-0000-000050010000}"/>
    <cellStyle name="style1411446451128" xfId="335" xr:uid="{00000000-0005-0000-0000-000051010000}"/>
    <cellStyle name="style1411446451159" xfId="336" xr:uid="{00000000-0005-0000-0000-000052010000}"/>
    <cellStyle name="style1411446451191" xfId="337" xr:uid="{00000000-0005-0000-0000-000053010000}"/>
    <cellStyle name="style1411446451206" xfId="338" xr:uid="{00000000-0005-0000-0000-000054010000}"/>
    <cellStyle name="style1411446451237" xfId="339" xr:uid="{00000000-0005-0000-0000-000055010000}"/>
    <cellStyle name="style1411446451269" xfId="340" xr:uid="{00000000-0005-0000-0000-000056010000}"/>
    <cellStyle name="style1411446451284" xfId="341" xr:uid="{00000000-0005-0000-0000-000057010000}"/>
    <cellStyle name="style1411446451315" xfId="342" xr:uid="{00000000-0005-0000-0000-000058010000}"/>
    <cellStyle name="style1411446451331" xfId="343" xr:uid="{00000000-0005-0000-0000-000059010000}"/>
    <cellStyle name="style1411446451362" xfId="344" xr:uid="{00000000-0005-0000-0000-00005A010000}"/>
    <cellStyle name="style1411446451378" xfId="345" xr:uid="{00000000-0005-0000-0000-00005B010000}"/>
    <cellStyle name="style1411446451409" xfId="346" xr:uid="{00000000-0005-0000-0000-00005C010000}"/>
    <cellStyle name="style1411446451471" xfId="347" xr:uid="{00000000-0005-0000-0000-00005D010000}"/>
    <cellStyle name="style1411446451518" xfId="348" xr:uid="{00000000-0005-0000-0000-00005E010000}"/>
    <cellStyle name="style1411446451549" xfId="349" xr:uid="{00000000-0005-0000-0000-00005F010000}"/>
    <cellStyle name="style1411446451581" xfId="350" xr:uid="{00000000-0005-0000-0000-000060010000}"/>
    <cellStyle name="style1411446451596" xfId="351" xr:uid="{00000000-0005-0000-0000-000061010000}"/>
    <cellStyle name="style1411446451627" xfId="352" xr:uid="{00000000-0005-0000-0000-000062010000}"/>
    <cellStyle name="style1411446451659" xfId="353" xr:uid="{00000000-0005-0000-0000-000063010000}"/>
    <cellStyle name="style1411446451690" xfId="354" xr:uid="{00000000-0005-0000-0000-000064010000}"/>
    <cellStyle name="style1411446451705" xfId="355" xr:uid="{00000000-0005-0000-0000-000065010000}"/>
    <cellStyle name="style1411446451721" xfId="356" xr:uid="{00000000-0005-0000-0000-000066010000}"/>
    <cellStyle name="style1411446451752" xfId="357" xr:uid="{00000000-0005-0000-0000-000067010000}"/>
    <cellStyle name="style1411446451815" xfId="358" xr:uid="{00000000-0005-0000-0000-000068010000}"/>
    <cellStyle name="style1411446451846" xfId="359" xr:uid="{00000000-0005-0000-0000-000069010000}"/>
    <cellStyle name="style1411446451877" xfId="360" xr:uid="{00000000-0005-0000-0000-00006A010000}"/>
    <cellStyle name="style1411446451893" xfId="361" xr:uid="{00000000-0005-0000-0000-00006B010000}"/>
    <cellStyle name="style1411446451924" xfId="362" xr:uid="{00000000-0005-0000-0000-00006C010000}"/>
    <cellStyle name="style1411446451955" xfId="363" xr:uid="{00000000-0005-0000-0000-00006D010000}"/>
    <cellStyle name="style1411446451971" xfId="364" xr:uid="{00000000-0005-0000-0000-00006E010000}"/>
    <cellStyle name="style1411446452002" xfId="365" xr:uid="{00000000-0005-0000-0000-00006F010000}"/>
    <cellStyle name="style1411446452033" xfId="366" xr:uid="{00000000-0005-0000-0000-000070010000}"/>
    <cellStyle name="style1411446452049" xfId="367" xr:uid="{00000000-0005-0000-0000-000071010000}"/>
    <cellStyle name="style1411446452111" xfId="368" xr:uid="{00000000-0005-0000-0000-000072010000}"/>
    <cellStyle name="style1411446452142" xfId="369" xr:uid="{00000000-0005-0000-0000-000073010000}"/>
    <cellStyle name="style1411446452158" xfId="370" xr:uid="{00000000-0005-0000-0000-000074010000}"/>
    <cellStyle name="style1411446452189" xfId="371" xr:uid="{00000000-0005-0000-0000-000075010000}"/>
    <cellStyle name="style1411446452220" xfId="372" xr:uid="{00000000-0005-0000-0000-000076010000}"/>
    <cellStyle name="style1411446452236" xfId="373" xr:uid="{00000000-0005-0000-0000-000077010000}"/>
    <cellStyle name="style1411446452267" xfId="374" xr:uid="{00000000-0005-0000-0000-000078010000}"/>
    <cellStyle name="style1411446452298" xfId="375" xr:uid="{00000000-0005-0000-0000-000079010000}"/>
    <cellStyle name="style1411446452314" xfId="376" xr:uid="{00000000-0005-0000-0000-00007A010000}"/>
    <cellStyle name="style1411446452329" xfId="377" xr:uid="{00000000-0005-0000-0000-00007B010000}"/>
    <cellStyle name="style1411446452361" xfId="378" xr:uid="{00000000-0005-0000-0000-00007C010000}"/>
    <cellStyle name="style1411446452407" xfId="379" xr:uid="{00000000-0005-0000-0000-00007D010000}"/>
    <cellStyle name="style1411446452439" xfId="380" xr:uid="{00000000-0005-0000-0000-00007E010000}"/>
    <cellStyle name="style1411446452454" xfId="381" xr:uid="{00000000-0005-0000-0000-00007F010000}"/>
    <cellStyle name="style1411446452485" xfId="382" xr:uid="{00000000-0005-0000-0000-000080010000}"/>
    <cellStyle name="style1411446452501" xfId="383" xr:uid="{00000000-0005-0000-0000-000081010000}"/>
    <cellStyle name="style1411446452532" xfId="384" xr:uid="{00000000-0005-0000-0000-000082010000}"/>
    <cellStyle name="style1411446452548" xfId="385" xr:uid="{00000000-0005-0000-0000-000083010000}"/>
    <cellStyle name="style1411446452563" xfId="386" xr:uid="{00000000-0005-0000-0000-000084010000}"/>
    <cellStyle name="style1411449801970" xfId="387" xr:uid="{00000000-0005-0000-0000-000085010000}"/>
    <cellStyle name="style1411449802014" xfId="388" xr:uid="{00000000-0005-0000-0000-000086010000}"/>
    <cellStyle name="style1411449802039" xfId="389" xr:uid="{00000000-0005-0000-0000-000087010000}"/>
    <cellStyle name="style1411449802064" xfId="390" xr:uid="{00000000-0005-0000-0000-000088010000}"/>
    <cellStyle name="style1411449802092" xfId="391" xr:uid="{00000000-0005-0000-0000-000089010000}"/>
    <cellStyle name="style1411449802118" xfId="392" xr:uid="{00000000-0005-0000-0000-00008A010000}"/>
    <cellStyle name="style1411449802516" xfId="393" xr:uid="{00000000-0005-0000-0000-00008B010000}"/>
    <cellStyle name="style1411449802578" xfId="394" xr:uid="{00000000-0005-0000-0000-00008C010000}"/>
    <cellStyle name="style1411449802602" xfId="395" xr:uid="{00000000-0005-0000-0000-00008D010000}"/>
    <cellStyle name="style1411449802628" xfId="396" xr:uid="{00000000-0005-0000-0000-00008E010000}"/>
    <cellStyle name="style1411449802695" xfId="397" xr:uid="{00000000-0005-0000-0000-00008F010000}"/>
    <cellStyle name="style1411449802719" xfId="398" xr:uid="{00000000-0005-0000-0000-000090010000}"/>
    <cellStyle name="style1411449802744" xfId="399" xr:uid="{00000000-0005-0000-0000-000091010000}"/>
    <cellStyle name="style1411449802916" xfId="400" xr:uid="{00000000-0005-0000-0000-000092010000}"/>
    <cellStyle name="style1411449802935" xfId="401" xr:uid="{00000000-0005-0000-0000-000093010000}"/>
    <cellStyle name="style1411449802987" xfId="402" xr:uid="{00000000-0005-0000-0000-000094010000}"/>
    <cellStyle name="style1411449803130" xfId="403" xr:uid="{00000000-0005-0000-0000-000095010000}"/>
    <cellStyle name="style1411449803296" xfId="404" xr:uid="{00000000-0005-0000-0000-000096010000}"/>
    <cellStyle name="style1411449803317" xfId="405" xr:uid="{00000000-0005-0000-0000-000097010000}"/>
    <cellStyle name="style1411449803337" xfId="406" xr:uid="{00000000-0005-0000-0000-000098010000}"/>
    <cellStyle name="style1411449803356" xfId="407" xr:uid="{00000000-0005-0000-0000-000099010000}"/>
    <cellStyle name="style1411449803379" xfId="408" xr:uid="{00000000-0005-0000-0000-00009A010000}"/>
    <cellStyle name="style1411449803400" xfId="409" xr:uid="{00000000-0005-0000-0000-00009B010000}"/>
    <cellStyle name="style1411449803420" xfId="410" xr:uid="{00000000-0005-0000-0000-00009C010000}"/>
    <cellStyle name="style1411449803440" xfId="411" xr:uid="{00000000-0005-0000-0000-00009D010000}"/>
    <cellStyle name="style1411449803461" xfId="412" xr:uid="{00000000-0005-0000-0000-00009E010000}"/>
    <cellStyle name="style1411449803483" xfId="413" xr:uid="{00000000-0005-0000-0000-00009F010000}"/>
    <cellStyle name="style1411449803510" xfId="414" xr:uid="{00000000-0005-0000-0000-0000A0010000}"/>
    <cellStyle name="style1411449803534" xfId="415" xr:uid="{00000000-0005-0000-0000-0000A1010000}"/>
    <cellStyle name="style1411449803554" xfId="416" xr:uid="{00000000-0005-0000-0000-0000A2010000}"/>
    <cellStyle name="style1411449803577" xfId="417" xr:uid="{00000000-0005-0000-0000-0000A3010000}"/>
    <cellStyle name="style1411451081406" xfId="418" xr:uid="{00000000-0005-0000-0000-0000A4010000}"/>
    <cellStyle name="style1411451081449" xfId="419" xr:uid="{00000000-0005-0000-0000-0000A5010000}"/>
    <cellStyle name="style1411451081472" xfId="420" xr:uid="{00000000-0005-0000-0000-0000A6010000}"/>
    <cellStyle name="style1411451081497" xfId="421" xr:uid="{00000000-0005-0000-0000-0000A7010000}"/>
    <cellStyle name="style1411451081522" xfId="422" xr:uid="{00000000-0005-0000-0000-0000A8010000}"/>
    <cellStyle name="style1411451081547" xfId="423" xr:uid="{00000000-0005-0000-0000-0000A9010000}"/>
    <cellStyle name="style1411451081953" xfId="424" xr:uid="{00000000-0005-0000-0000-0000AA010000}"/>
    <cellStyle name="style1411451082017" xfId="425" xr:uid="{00000000-0005-0000-0000-0000AB010000}"/>
    <cellStyle name="style1411451082043" xfId="426" xr:uid="{00000000-0005-0000-0000-0000AC010000}"/>
    <cellStyle name="style1411451082068" xfId="427" xr:uid="{00000000-0005-0000-0000-0000AD010000}"/>
    <cellStyle name="style1411451082091" xfId="428" xr:uid="{00000000-0005-0000-0000-0000AE010000}"/>
    <cellStyle name="style1411451082115" xfId="429" xr:uid="{00000000-0005-0000-0000-0000AF010000}"/>
    <cellStyle name="style1411451082188" xfId="430" xr:uid="{00000000-0005-0000-0000-0000B0010000}"/>
    <cellStyle name="style1411451082364" xfId="431" xr:uid="{00000000-0005-0000-0000-0000B1010000}"/>
    <cellStyle name="style1411451082383" xfId="432" xr:uid="{00000000-0005-0000-0000-0000B2010000}"/>
    <cellStyle name="style1411451082433" xfId="433" xr:uid="{00000000-0005-0000-0000-0000B3010000}"/>
    <cellStyle name="style1411451082533" xfId="434" xr:uid="{00000000-0005-0000-0000-0000B4010000}"/>
    <cellStyle name="style1411451082735" xfId="435" xr:uid="{00000000-0005-0000-0000-0000B5010000}"/>
    <cellStyle name="style1411451082754" xfId="436" xr:uid="{00000000-0005-0000-0000-0000B6010000}"/>
    <cellStyle name="style1411451082774" xfId="437" xr:uid="{00000000-0005-0000-0000-0000B7010000}"/>
    <cellStyle name="style1411451082793" xfId="438" xr:uid="{00000000-0005-0000-0000-0000B8010000}"/>
    <cellStyle name="style1411451082814" xfId="439" xr:uid="{00000000-0005-0000-0000-0000B9010000}"/>
    <cellStyle name="style1411451082834" xfId="440" xr:uid="{00000000-0005-0000-0000-0000BA010000}"/>
    <cellStyle name="style1411451082853" xfId="441" xr:uid="{00000000-0005-0000-0000-0000BB010000}"/>
    <cellStyle name="style1411451082873" xfId="442" xr:uid="{00000000-0005-0000-0000-0000BC010000}"/>
    <cellStyle name="style1411451082893" xfId="443" xr:uid="{00000000-0005-0000-0000-0000BD010000}"/>
    <cellStyle name="style1411451082912" xfId="444" xr:uid="{00000000-0005-0000-0000-0000BE010000}"/>
    <cellStyle name="style1411451082933" xfId="445" xr:uid="{00000000-0005-0000-0000-0000BF010000}"/>
    <cellStyle name="style1411451082954" xfId="446" xr:uid="{00000000-0005-0000-0000-0000C0010000}"/>
    <cellStyle name="style1411451082974" xfId="447" xr:uid="{00000000-0005-0000-0000-0000C1010000}"/>
    <cellStyle name="style1411451082993" xfId="448" xr:uid="{00000000-0005-0000-0000-0000C2010000}"/>
    <cellStyle name="style1411451083012" xfId="449" xr:uid="{00000000-0005-0000-0000-0000C3010000}"/>
    <cellStyle name="style1411542382001" xfId="450" xr:uid="{00000000-0005-0000-0000-0000C4010000}"/>
    <cellStyle name="style1411542382059" xfId="451" xr:uid="{00000000-0005-0000-0000-0000C5010000}"/>
    <cellStyle name="style1411542382094" xfId="452" xr:uid="{00000000-0005-0000-0000-0000C6010000}"/>
    <cellStyle name="style1411542382123" xfId="453" xr:uid="{00000000-0005-0000-0000-0000C7010000}"/>
    <cellStyle name="style1411542382156" xfId="454" xr:uid="{00000000-0005-0000-0000-0000C8010000}"/>
    <cellStyle name="style1411542382190" xfId="455" xr:uid="{00000000-0005-0000-0000-0000C9010000}"/>
    <cellStyle name="style1411542382225" xfId="456" xr:uid="{00000000-0005-0000-0000-0000CA010000}"/>
    <cellStyle name="style1411542382311" xfId="457" xr:uid="{00000000-0005-0000-0000-0000CB010000}"/>
    <cellStyle name="style1411542382346" xfId="458" xr:uid="{00000000-0005-0000-0000-0000CC010000}"/>
    <cellStyle name="style1411542382378" xfId="459" xr:uid="{00000000-0005-0000-0000-0000CD010000}"/>
    <cellStyle name="style1411542382409" xfId="460" xr:uid="{00000000-0005-0000-0000-0000CE010000}"/>
    <cellStyle name="style1411542382440" xfId="461" xr:uid="{00000000-0005-0000-0000-0000CF010000}"/>
    <cellStyle name="style1411542382466" xfId="462" xr:uid="{00000000-0005-0000-0000-0000D0010000}"/>
    <cellStyle name="style1411542382491" xfId="463" xr:uid="{00000000-0005-0000-0000-0000D1010000}"/>
    <cellStyle name="style1411542382523" xfId="464" xr:uid="{00000000-0005-0000-0000-0000D2010000}"/>
    <cellStyle name="style1411542382556" xfId="465" xr:uid="{00000000-0005-0000-0000-0000D3010000}"/>
    <cellStyle name="style1411542382585" xfId="466" xr:uid="{00000000-0005-0000-0000-0000D4010000}"/>
    <cellStyle name="style1411542382613" xfId="467" xr:uid="{00000000-0005-0000-0000-0000D5010000}"/>
    <cellStyle name="style1411542382701" xfId="468" xr:uid="{00000000-0005-0000-0000-0000D6010000}"/>
    <cellStyle name="style1411542382751" xfId="469" xr:uid="{00000000-0005-0000-0000-0000D7010000}"/>
    <cellStyle name="style1411542382774" xfId="470" xr:uid="{00000000-0005-0000-0000-0000D8010000}"/>
    <cellStyle name="style1411542382797" xfId="471" xr:uid="{00000000-0005-0000-0000-0000D9010000}"/>
    <cellStyle name="style1411542382821" xfId="472" xr:uid="{00000000-0005-0000-0000-0000DA010000}"/>
    <cellStyle name="style1411542382844" xfId="473" xr:uid="{00000000-0005-0000-0000-0000DB010000}"/>
    <cellStyle name="style1411542382872" xfId="474" xr:uid="{00000000-0005-0000-0000-0000DC010000}"/>
    <cellStyle name="style1411542382898" xfId="475" xr:uid="{00000000-0005-0000-0000-0000DD010000}"/>
    <cellStyle name="style1411542382921" xfId="476" xr:uid="{00000000-0005-0000-0000-0000DE010000}"/>
    <cellStyle name="style1411542382949" xfId="477" xr:uid="{00000000-0005-0000-0000-0000DF010000}"/>
    <cellStyle name="style1411542382977" xfId="478" xr:uid="{00000000-0005-0000-0000-0000E0010000}"/>
    <cellStyle name="style1411542383005" xfId="479" xr:uid="{00000000-0005-0000-0000-0000E1010000}"/>
    <cellStyle name="style1411542383036" xfId="480" xr:uid="{00000000-0005-0000-0000-0000E2010000}"/>
    <cellStyle name="style1411542383066" xfId="481" xr:uid="{00000000-0005-0000-0000-0000E3010000}"/>
    <cellStyle name="style1411542383094" xfId="482" xr:uid="{00000000-0005-0000-0000-0000E4010000}"/>
    <cellStyle name="style1411542383116" xfId="483" xr:uid="{00000000-0005-0000-0000-0000E5010000}"/>
    <cellStyle name="style1411542383137" xfId="484" xr:uid="{00000000-0005-0000-0000-0000E6010000}"/>
    <cellStyle name="style1411542383160" xfId="485" xr:uid="{00000000-0005-0000-0000-0000E7010000}"/>
    <cellStyle name="style1411542383184" xfId="486" xr:uid="{00000000-0005-0000-0000-0000E8010000}"/>
    <cellStyle name="style1411542383249" xfId="487" xr:uid="{00000000-0005-0000-0000-0000E9010000}"/>
    <cellStyle name="style1411542383276" xfId="488" xr:uid="{00000000-0005-0000-0000-0000EA010000}"/>
    <cellStyle name="style1411542383303" xfId="489" xr:uid="{00000000-0005-0000-0000-0000EB010000}"/>
    <cellStyle name="style1411542383332" xfId="490" xr:uid="{00000000-0005-0000-0000-0000EC010000}"/>
    <cellStyle name="style1411542383355" xfId="491" xr:uid="{00000000-0005-0000-0000-0000ED010000}"/>
    <cellStyle name="style1411542383382" xfId="492" xr:uid="{00000000-0005-0000-0000-0000EE010000}"/>
    <cellStyle name="style1411542383409" xfId="493" xr:uid="{00000000-0005-0000-0000-0000EF010000}"/>
    <cellStyle name="style1411542383430" xfId="494" xr:uid="{00000000-0005-0000-0000-0000F0010000}"/>
    <cellStyle name="style1411542383457" xfId="495" xr:uid="{00000000-0005-0000-0000-0000F1010000}"/>
    <cellStyle name="style1411542383483" xfId="496" xr:uid="{00000000-0005-0000-0000-0000F2010000}"/>
    <cellStyle name="style1411542383510" xfId="497" xr:uid="{00000000-0005-0000-0000-0000F3010000}"/>
    <cellStyle name="style1411542383530" xfId="498" xr:uid="{00000000-0005-0000-0000-0000F4010000}"/>
    <cellStyle name="style1411542383552" xfId="499" xr:uid="{00000000-0005-0000-0000-0000F5010000}"/>
    <cellStyle name="style1411542383579" xfId="500" xr:uid="{00000000-0005-0000-0000-0000F6010000}"/>
    <cellStyle name="style1411542383606" xfId="501" xr:uid="{00000000-0005-0000-0000-0000F7010000}"/>
    <cellStyle name="style1411542383632" xfId="502" xr:uid="{00000000-0005-0000-0000-0000F8010000}"/>
    <cellStyle name="style1411542383654" xfId="503" xr:uid="{00000000-0005-0000-0000-0000F9010000}"/>
    <cellStyle name="style1411542383684" xfId="504" xr:uid="{00000000-0005-0000-0000-0000FA010000}"/>
    <cellStyle name="style1411542383710" xfId="505" xr:uid="{00000000-0005-0000-0000-0000FB010000}"/>
    <cellStyle name="style1411542383732" xfId="506" xr:uid="{00000000-0005-0000-0000-0000FC010000}"/>
    <cellStyle name="style1411542383756" xfId="507" xr:uid="{00000000-0005-0000-0000-0000FD010000}"/>
    <cellStyle name="style1411542383790" xfId="508" xr:uid="{00000000-0005-0000-0000-0000FE010000}"/>
    <cellStyle name="style1411542383813" xfId="509" xr:uid="{00000000-0005-0000-0000-0000FF010000}"/>
    <cellStyle name="style1411542383835" xfId="510" xr:uid="{00000000-0005-0000-0000-000000020000}"/>
    <cellStyle name="style1411542383858" xfId="511" xr:uid="{00000000-0005-0000-0000-000001020000}"/>
    <cellStyle name="style1411542383881" xfId="512" xr:uid="{00000000-0005-0000-0000-000002020000}"/>
    <cellStyle name="style1411542383904" xfId="513" xr:uid="{00000000-0005-0000-0000-000003020000}"/>
    <cellStyle name="style1411542383967" xfId="514" xr:uid="{00000000-0005-0000-0000-000004020000}"/>
    <cellStyle name="style1411542383989" xfId="515" xr:uid="{00000000-0005-0000-0000-000005020000}"/>
    <cellStyle name="style1411542384009" xfId="516" xr:uid="{00000000-0005-0000-0000-000006020000}"/>
    <cellStyle name="style1411542384030" xfId="517" xr:uid="{00000000-0005-0000-0000-000007020000}"/>
    <cellStyle name="style1411542384052" xfId="518" xr:uid="{00000000-0005-0000-0000-000008020000}"/>
    <cellStyle name="style1411542384115" xfId="519" xr:uid="{00000000-0005-0000-0000-000009020000}"/>
    <cellStyle name="style1411542384148" xfId="520" xr:uid="{00000000-0005-0000-0000-00000A020000}"/>
    <cellStyle name="style1411542384169" xfId="521" xr:uid="{00000000-0005-0000-0000-00000B020000}"/>
    <cellStyle name="style1411542384188" xfId="522" xr:uid="{00000000-0005-0000-0000-00000C020000}"/>
    <cellStyle name="style1411542384208" xfId="523" xr:uid="{00000000-0005-0000-0000-00000D020000}"/>
    <cellStyle name="style1411542384227" xfId="524" xr:uid="{00000000-0005-0000-0000-00000E020000}"/>
    <cellStyle name="style1411542384246" xfId="525" xr:uid="{00000000-0005-0000-0000-00000F020000}"/>
    <cellStyle name="style1411542384273" xfId="526" xr:uid="{00000000-0005-0000-0000-000010020000}"/>
    <cellStyle name="style1411542384293" xfId="527" xr:uid="{00000000-0005-0000-0000-000011020000}"/>
  </cellStyles>
  <dxfs count="0"/>
  <tableStyles count="0" defaultTableStyle="TableStyleMedium2" defaultPivotStyle="PivotStyleMedium9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dhra%20Pradesh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VA_cur"/>
      <sheetName val="GSVA_const"/>
      <sheetName val="NSVA_cur"/>
      <sheetName val="NSVA_const"/>
    </sheetNames>
    <sheetDataSet>
      <sheetData sheetId="0">
        <row r="3">
          <cell r="I3" t="str">
            <v>As on 01.08.2024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Z39"/>
  <sheetViews>
    <sheetView tabSelected="1" zoomScale="60" zoomScaleNormal="60" zoomScaleSheetLayoutView="100" workbookViewId="0">
      <pane xSplit="2" ySplit="5" topLeftCell="C6" activePane="bottomRight" state="frozen"/>
      <selection activeCell="A40" sqref="A40"/>
      <selection pane="topRight" activeCell="A40" sqref="A40"/>
      <selection pane="bottomLeft" activeCell="A40" sqref="A40"/>
      <selection pane="bottomRight" sqref="A1:O31"/>
    </sheetView>
  </sheetViews>
  <sheetFormatPr defaultColWidth="8.85546875" defaultRowHeight="14.25" x14ac:dyDescent="0.2"/>
  <cols>
    <col min="1" max="1" width="11" style="6" customWidth="1"/>
    <col min="2" max="2" width="44" style="6" customWidth="1"/>
    <col min="3" max="9" width="18.5703125" style="6" customWidth="1"/>
    <col min="10" max="15" width="18.5703125" style="7" customWidth="1"/>
    <col min="16" max="17" width="11.42578125" style="6" customWidth="1"/>
    <col min="18" max="45" width="9.140625" style="6" customWidth="1"/>
    <col min="46" max="46" width="12.42578125" style="6" customWidth="1"/>
    <col min="47" max="68" width="9.140625" style="6" customWidth="1"/>
    <col min="69" max="69" width="12.140625" style="6" customWidth="1"/>
    <col min="70" max="73" width="9.140625" style="6" customWidth="1"/>
    <col min="74" max="78" width="9.140625" style="6" hidden="1" customWidth="1"/>
    <col min="79" max="79" width="9.140625" style="6" customWidth="1"/>
    <col min="80" max="84" width="9.140625" style="6" hidden="1" customWidth="1"/>
    <col min="85" max="85" width="9.140625" style="6" customWidth="1"/>
    <col min="86" max="90" width="9.140625" style="6" hidden="1" customWidth="1"/>
    <col min="91" max="91" width="9.140625" style="6" customWidth="1"/>
    <col min="92" max="96" width="9.140625" style="6" hidden="1" customWidth="1"/>
    <col min="97" max="97" width="9.140625" style="6" customWidth="1"/>
    <col min="98" max="102" width="9.140625" style="6" hidden="1" customWidth="1"/>
    <col min="103" max="103" width="9.140625" style="7" customWidth="1"/>
    <col min="104" max="108" width="9.140625" style="7" hidden="1" customWidth="1"/>
    <col min="109" max="109" width="9.140625" style="7" customWidth="1"/>
    <col min="110" max="114" width="9.140625" style="7" hidden="1" customWidth="1"/>
    <col min="115" max="115" width="9.140625" style="7" customWidth="1"/>
    <col min="116" max="120" width="9.140625" style="7" hidden="1" customWidth="1"/>
    <col min="121" max="121" width="9.140625" style="7" customWidth="1"/>
    <col min="122" max="151" width="9.140625" style="6" customWidth="1"/>
    <col min="152" max="152" width="9.140625" style="6" hidden="1" customWidth="1"/>
    <col min="153" max="160" width="9.140625" style="6" customWidth="1"/>
    <col min="161" max="161" width="9.140625" style="6" hidden="1" customWidth="1"/>
    <col min="162" max="166" width="9.140625" style="6" customWidth="1"/>
    <col min="167" max="167" width="9.140625" style="6" hidden="1" customWidth="1"/>
    <col min="168" max="177" width="9.140625" style="6" customWidth="1"/>
    <col min="178" max="181" width="8.85546875" style="6"/>
    <col min="182" max="182" width="12.7109375" style="6" bestFit="1" customWidth="1"/>
    <col min="183" max="16384" width="8.85546875" style="6"/>
  </cols>
  <sheetData>
    <row r="1" spans="1:182" ht="18" x14ac:dyDescent="0.25">
      <c r="A1" s="11" t="s">
        <v>43</v>
      </c>
      <c r="B1" s="13" t="s">
        <v>56</v>
      </c>
      <c r="C1" s="11"/>
      <c r="D1" s="11"/>
      <c r="E1" s="11"/>
      <c r="F1" s="11"/>
      <c r="G1" s="11"/>
      <c r="H1" s="11"/>
      <c r="I1" s="11"/>
    </row>
    <row r="2" spans="1:182" ht="18" x14ac:dyDescent="0.25">
      <c r="A2" s="14" t="s">
        <v>38</v>
      </c>
      <c r="B2" s="11"/>
      <c r="C2" s="11"/>
      <c r="D2" s="11"/>
      <c r="E2" s="11"/>
      <c r="F2" s="11"/>
      <c r="G2" s="11"/>
      <c r="H2" s="11"/>
      <c r="I2" s="11" t="str">
        <f>[1]GSVA_cur!$I$3</f>
        <v>As on 01.08.2024</v>
      </c>
    </row>
    <row r="3" spans="1:182" ht="18" x14ac:dyDescent="0.25">
      <c r="A3" s="14"/>
      <c r="B3" s="11"/>
      <c r="C3" s="11"/>
      <c r="D3" s="11"/>
      <c r="E3" s="11"/>
      <c r="F3" s="11"/>
      <c r="G3" s="11"/>
      <c r="H3" s="11"/>
      <c r="I3" s="11"/>
    </row>
    <row r="4" spans="1:182" ht="18" x14ac:dyDescent="0.25">
      <c r="A4" s="14"/>
      <c r="B4" s="11"/>
      <c r="C4" s="11"/>
      <c r="D4" s="11"/>
      <c r="E4" s="15"/>
      <c r="F4" s="15" t="s">
        <v>47</v>
      </c>
      <c r="G4" s="15"/>
      <c r="H4" s="15"/>
      <c r="I4" s="15"/>
    </row>
    <row r="5" spans="1:182" ht="18" x14ac:dyDescent="0.25">
      <c r="A5" s="16" t="s">
        <v>0</v>
      </c>
      <c r="B5" s="17" t="s">
        <v>1</v>
      </c>
      <c r="C5" s="11" t="s">
        <v>21</v>
      </c>
      <c r="D5" s="11" t="s">
        <v>22</v>
      </c>
      <c r="E5" s="11" t="s">
        <v>23</v>
      </c>
      <c r="F5" s="11" t="s">
        <v>46</v>
      </c>
      <c r="G5" s="11" t="s">
        <v>55</v>
      </c>
      <c r="H5" s="11" t="s">
        <v>57</v>
      </c>
      <c r="I5" s="11" t="s">
        <v>58</v>
      </c>
      <c r="J5" s="7" t="s">
        <v>69</v>
      </c>
      <c r="K5" s="7" t="s">
        <v>70</v>
      </c>
      <c r="L5" s="7" t="s">
        <v>71</v>
      </c>
      <c r="M5" s="7" t="s">
        <v>72</v>
      </c>
      <c r="N5" s="7" t="s">
        <v>73</v>
      </c>
      <c r="O5" s="7" t="s">
        <v>74</v>
      </c>
    </row>
    <row r="6" spans="1:182" s="27" customFormat="1" ht="18" x14ac:dyDescent="0.25">
      <c r="A6" s="31" t="s">
        <v>26</v>
      </c>
      <c r="B6" s="32" t="s">
        <v>2</v>
      </c>
      <c r="C6" s="28">
        <f>SUM(C7:C10)</f>
        <v>11710585</v>
      </c>
      <c r="D6" s="28">
        <f t="shared" ref="D6:E6" si="0">SUM(D7:D10)</f>
        <v>13683827</v>
      </c>
      <c r="E6" s="28">
        <f t="shared" si="0"/>
        <v>16581431</v>
      </c>
      <c r="F6" s="28">
        <f t="shared" ref="F6:N6" si="1">SUM(F7:F10)</f>
        <v>16545516</v>
      </c>
      <c r="G6" s="28">
        <f t="shared" si="1"/>
        <v>18391923</v>
      </c>
      <c r="H6" s="28">
        <f t="shared" si="1"/>
        <v>19437865</v>
      </c>
      <c r="I6" s="28">
        <f t="shared" si="1"/>
        <v>21673273</v>
      </c>
      <c r="J6" s="28">
        <f t="shared" si="1"/>
        <v>23389907.264792159</v>
      </c>
      <c r="K6" s="28">
        <f t="shared" si="1"/>
        <v>24547289.905957296</v>
      </c>
      <c r="L6" s="28">
        <f t="shared" si="1"/>
        <v>26003299.434904203</v>
      </c>
      <c r="M6" s="28">
        <f t="shared" si="1"/>
        <v>27498673.884011425</v>
      </c>
      <c r="N6" s="28">
        <f t="shared" si="1"/>
        <v>29583494.352491409</v>
      </c>
      <c r="O6" s="28">
        <f t="shared" ref="O6" si="2">SUM(O7:O10)</f>
        <v>31291324.315226782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Z6" s="33"/>
    </row>
    <row r="7" spans="1:182" ht="18" x14ac:dyDescent="0.25">
      <c r="A7" s="20">
        <v>1.1000000000000001</v>
      </c>
      <c r="B7" s="21" t="s">
        <v>49</v>
      </c>
      <c r="C7" s="25">
        <v>7245329</v>
      </c>
      <c r="D7" s="25">
        <v>8682450</v>
      </c>
      <c r="E7" s="25">
        <v>10626231</v>
      </c>
      <c r="F7" s="25">
        <v>10171379</v>
      </c>
      <c r="G7" s="25">
        <v>11593411</v>
      </c>
      <c r="H7" s="25">
        <v>12036882</v>
      </c>
      <c r="I7" s="25">
        <v>13120198</v>
      </c>
      <c r="J7" s="26">
        <v>14063149.264792161</v>
      </c>
      <c r="K7" s="26">
        <v>14651562.905957296</v>
      </c>
      <c r="L7" s="26">
        <v>15215592.434904205</v>
      </c>
      <c r="M7" s="26">
        <v>16010072.884011425</v>
      </c>
      <c r="N7" s="26">
        <v>16602342.426440533</v>
      </c>
      <c r="O7" s="26">
        <v>17485311.775383204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7"/>
      <c r="FX7" s="7"/>
      <c r="FY7" s="7"/>
    </row>
    <row r="8" spans="1:182" ht="18" x14ac:dyDescent="0.25">
      <c r="A8" s="20">
        <v>1.2</v>
      </c>
      <c r="B8" s="21" t="s">
        <v>50</v>
      </c>
      <c r="C8" s="25">
        <v>2231476</v>
      </c>
      <c r="D8" s="25">
        <v>2473106</v>
      </c>
      <c r="E8" s="25">
        <v>2817386</v>
      </c>
      <c r="F8" s="25">
        <v>3079828</v>
      </c>
      <c r="G8" s="25">
        <v>3264639</v>
      </c>
      <c r="H8" s="25">
        <v>3596615</v>
      </c>
      <c r="I8" s="25">
        <v>4187954</v>
      </c>
      <c r="J8" s="26">
        <v>4663498</v>
      </c>
      <c r="K8" s="26">
        <v>5089194</v>
      </c>
      <c r="L8" s="26">
        <v>5562042</v>
      </c>
      <c r="M8" s="26">
        <v>5970461</v>
      </c>
      <c r="N8" s="26">
        <v>6302407.9260508763</v>
      </c>
      <c r="O8" s="26">
        <v>6717823.7847692017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7"/>
      <c r="FX8" s="7"/>
      <c r="FY8" s="7"/>
    </row>
    <row r="9" spans="1:182" ht="18" x14ac:dyDescent="0.25">
      <c r="A9" s="20">
        <v>1.3</v>
      </c>
      <c r="B9" s="21" t="s">
        <v>51</v>
      </c>
      <c r="C9" s="25">
        <v>513174</v>
      </c>
      <c r="D9" s="25">
        <v>557105</v>
      </c>
      <c r="E9" s="25">
        <v>663006</v>
      </c>
      <c r="F9" s="25">
        <v>581145</v>
      </c>
      <c r="G9" s="25">
        <v>605784</v>
      </c>
      <c r="H9" s="25">
        <v>759417</v>
      </c>
      <c r="I9" s="25">
        <v>659125</v>
      </c>
      <c r="J9" s="26">
        <v>739463</v>
      </c>
      <c r="K9" s="26">
        <v>804054</v>
      </c>
      <c r="L9" s="26">
        <v>829672</v>
      </c>
      <c r="M9" s="26">
        <v>934283</v>
      </c>
      <c r="N9" s="26">
        <v>997827</v>
      </c>
      <c r="O9" s="26">
        <v>1077803.5650910137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7"/>
      <c r="FX9" s="7"/>
      <c r="FY9" s="7"/>
    </row>
    <row r="10" spans="1:182" ht="18" x14ac:dyDescent="0.25">
      <c r="A10" s="20">
        <v>1.4</v>
      </c>
      <c r="B10" s="21" t="s">
        <v>52</v>
      </c>
      <c r="C10" s="25">
        <v>1720606</v>
      </c>
      <c r="D10" s="25">
        <v>1971166</v>
      </c>
      <c r="E10" s="25">
        <v>2474808</v>
      </c>
      <c r="F10" s="25">
        <v>2713164</v>
      </c>
      <c r="G10" s="25">
        <v>2928089</v>
      </c>
      <c r="H10" s="25">
        <v>3044951</v>
      </c>
      <c r="I10" s="25">
        <v>3705996</v>
      </c>
      <c r="J10" s="26">
        <v>3923797</v>
      </c>
      <c r="K10" s="26">
        <v>4002479</v>
      </c>
      <c r="L10" s="26">
        <v>4395993</v>
      </c>
      <c r="M10" s="26">
        <v>4583857</v>
      </c>
      <c r="N10" s="26">
        <v>5680917</v>
      </c>
      <c r="O10" s="26">
        <v>6010385.1899833651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7"/>
      <c r="FX10" s="7"/>
      <c r="FY10" s="7"/>
    </row>
    <row r="11" spans="1:182" ht="18" x14ac:dyDescent="0.25">
      <c r="A11" s="22" t="s">
        <v>59</v>
      </c>
      <c r="B11" s="21" t="s">
        <v>3</v>
      </c>
      <c r="C11" s="25">
        <v>726138</v>
      </c>
      <c r="D11" s="25">
        <v>858357.98</v>
      </c>
      <c r="E11" s="25">
        <v>720621</v>
      </c>
      <c r="F11" s="25">
        <v>782437</v>
      </c>
      <c r="G11" s="25">
        <v>771391</v>
      </c>
      <c r="H11" s="25">
        <v>729088</v>
      </c>
      <c r="I11" s="25">
        <v>812898</v>
      </c>
      <c r="J11" s="26">
        <v>995230</v>
      </c>
      <c r="K11" s="26">
        <v>1011342</v>
      </c>
      <c r="L11" s="26">
        <v>791462</v>
      </c>
      <c r="M11" s="26">
        <v>843031</v>
      </c>
      <c r="N11" s="26">
        <v>860283.99190704897</v>
      </c>
      <c r="O11" s="26">
        <v>903707.43435497442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7"/>
      <c r="FX11" s="7"/>
      <c r="FY11" s="7"/>
    </row>
    <row r="12" spans="1:182" s="33" customFormat="1" ht="18.75" x14ac:dyDescent="0.25">
      <c r="A12" s="34"/>
      <c r="B12" s="35" t="s">
        <v>28</v>
      </c>
      <c r="C12" s="30">
        <f>C6+C11</f>
        <v>12436723</v>
      </c>
      <c r="D12" s="30">
        <f t="shared" ref="D12:E12" si="3">D6+D11</f>
        <v>14542184.98</v>
      </c>
      <c r="E12" s="30">
        <f t="shared" si="3"/>
        <v>17302052</v>
      </c>
      <c r="F12" s="30">
        <f t="shared" ref="F12:N12" si="4">F6+F11</f>
        <v>17327953</v>
      </c>
      <c r="G12" s="30">
        <f t="shared" si="4"/>
        <v>19163314</v>
      </c>
      <c r="H12" s="30">
        <f t="shared" si="4"/>
        <v>20166953</v>
      </c>
      <c r="I12" s="30">
        <f t="shared" si="4"/>
        <v>22486171</v>
      </c>
      <c r="J12" s="30">
        <f t="shared" si="4"/>
        <v>24385137.264792159</v>
      </c>
      <c r="K12" s="30">
        <f t="shared" si="4"/>
        <v>25558631.905957296</v>
      </c>
      <c r="L12" s="30">
        <f t="shared" si="4"/>
        <v>26794761.434904203</v>
      </c>
      <c r="M12" s="30">
        <f t="shared" si="4"/>
        <v>28341704.884011425</v>
      </c>
      <c r="N12" s="30">
        <f t="shared" si="4"/>
        <v>30443778.344398458</v>
      </c>
      <c r="O12" s="30">
        <f t="shared" ref="O12" si="5">O6+O11</f>
        <v>32195031.749581758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27"/>
      <c r="FX12" s="27"/>
      <c r="FY12" s="27"/>
    </row>
    <row r="13" spans="1:182" s="7" customFormat="1" ht="18" x14ac:dyDescent="0.25">
      <c r="A13" s="18" t="s">
        <v>60</v>
      </c>
      <c r="B13" s="19" t="s">
        <v>4</v>
      </c>
      <c r="C13" s="26">
        <v>6952408.5369047113</v>
      </c>
      <c r="D13" s="26">
        <v>7355292.7498213239</v>
      </c>
      <c r="E13" s="26">
        <v>7612140.4692758471</v>
      </c>
      <c r="F13" s="26">
        <v>7162103.0067478251</v>
      </c>
      <c r="G13" s="26">
        <v>8536104.6906750575</v>
      </c>
      <c r="H13" s="26">
        <v>9962263.9816071354</v>
      </c>
      <c r="I13" s="26">
        <v>11416255.247516241</v>
      </c>
      <c r="J13" s="26">
        <v>14028800.088735739</v>
      </c>
      <c r="K13" s="26">
        <v>13848774.382185917</v>
      </c>
      <c r="L13" s="26">
        <v>15061487.032332283</v>
      </c>
      <c r="M13" s="26">
        <v>18524263.733226661</v>
      </c>
      <c r="N13" s="26">
        <v>20867780.843828101</v>
      </c>
      <c r="O13" s="26">
        <v>21963398.086168405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Z13" s="6"/>
    </row>
    <row r="14" spans="1:182" ht="36" x14ac:dyDescent="0.25">
      <c r="A14" s="22" t="s">
        <v>61</v>
      </c>
      <c r="B14" s="21" t="s">
        <v>5</v>
      </c>
      <c r="C14" s="25">
        <v>1132797.43</v>
      </c>
      <c r="D14" s="25">
        <v>1227159.56</v>
      </c>
      <c r="E14" s="25">
        <v>1434478.06</v>
      </c>
      <c r="F14" s="25">
        <v>1463556.5699999998</v>
      </c>
      <c r="G14" s="25">
        <v>1663680.5</v>
      </c>
      <c r="H14" s="25">
        <v>1679796</v>
      </c>
      <c r="I14" s="25">
        <v>1803304</v>
      </c>
      <c r="J14" s="26">
        <v>1837800</v>
      </c>
      <c r="K14" s="26">
        <v>1994840.3</v>
      </c>
      <c r="L14" s="26">
        <v>1792679</v>
      </c>
      <c r="M14" s="26">
        <v>2583672</v>
      </c>
      <c r="N14" s="26">
        <v>3265213.0314711537</v>
      </c>
      <c r="O14" s="26">
        <v>3297660.5579484468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8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8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8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7"/>
      <c r="FX14" s="7"/>
      <c r="FY14" s="7"/>
    </row>
    <row r="15" spans="1:182" ht="18" x14ac:dyDescent="0.25">
      <c r="A15" s="22" t="s">
        <v>62</v>
      </c>
      <c r="B15" s="21" t="s">
        <v>6</v>
      </c>
      <c r="C15" s="25">
        <v>4440021</v>
      </c>
      <c r="D15" s="25">
        <v>4785994</v>
      </c>
      <c r="E15" s="25">
        <v>5279474</v>
      </c>
      <c r="F15" s="25">
        <v>5368490</v>
      </c>
      <c r="G15" s="25">
        <v>5377274</v>
      </c>
      <c r="H15" s="25">
        <v>5774233</v>
      </c>
      <c r="I15" s="25">
        <v>6393759</v>
      </c>
      <c r="J15" s="26">
        <v>7193993</v>
      </c>
      <c r="K15" s="26">
        <v>7326601.3265653551</v>
      </c>
      <c r="L15" s="26">
        <v>6658625.3118694462</v>
      </c>
      <c r="M15" s="26">
        <v>8099805.5311132576</v>
      </c>
      <c r="N15" s="26">
        <v>10453290.563013954</v>
      </c>
      <c r="O15" s="26">
        <v>11064396.64538247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8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8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8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7"/>
      <c r="FX15" s="7"/>
      <c r="FY15" s="7"/>
    </row>
    <row r="16" spans="1:182" s="33" customFormat="1" ht="18.75" x14ac:dyDescent="0.25">
      <c r="A16" s="34"/>
      <c r="B16" s="35" t="s">
        <v>29</v>
      </c>
      <c r="C16" s="30">
        <f>+C13+C14+C15</f>
        <v>12525226.966904711</v>
      </c>
      <c r="D16" s="30">
        <f t="shared" ref="D16:E16" si="6">+D13+D14+D15</f>
        <v>13368446.309821324</v>
      </c>
      <c r="E16" s="30">
        <f t="shared" si="6"/>
        <v>14326092.529275848</v>
      </c>
      <c r="F16" s="30">
        <f t="shared" ref="F16:K16" si="7">+F13+F14+F15</f>
        <v>13994149.576747825</v>
      </c>
      <c r="G16" s="30">
        <f t="shared" si="7"/>
        <v>15577059.190675057</v>
      </c>
      <c r="H16" s="30">
        <f t="shared" si="7"/>
        <v>17416292.981607135</v>
      </c>
      <c r="I16" s="30">
        <f t="shared" si="7"/>
        <v>19613318.247516241</v>
      </c>
      <c r="J16" s="30">
        <f t="shared" si="7"/>
        <v>23060593.088735737</v>
      </c>
      <c r="K16" s="30">
        <f t="shared" si="7"/>
        <v>23170216.008751273</v>
      </c>
      <c r="L16" s="30">
        <f t="shared" ref="L16:N16" si="8">+L13+L14+L15</f>
        <v>23512791.344201729</v>
      </c>
      <c r="M16" s="30">
        <f t="shared" si="8"/>
        <v>29207741.264339916</v>
      </c>
      <c r="N16" s="30">
        <f t="shared" si="8"/>
        <v>34586284.438313209</v>
      </c>
      <c r="O16" s="30">
        <f t="shared" ref="O16" si="9">+O13+O14+O15</f>
        <v>36325455.28949932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29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29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29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27"/>
      <c r="FX16" s="27"/>
      <c r="FY16" s="27"/>
    </row>
    <row r="17" spans="1:182" s="27" customFormat="1" ht="36" x14ac:dyDescent="0.25">
      <c r="A17" s="31" t="s">
        <v>63</v>
      </c>
      <c r="B17" s="32" t="s">
        <v>7</v>
      </c>
      <c r="C17" s="28">
        <f>C18+C19</f>
        <v>6795832</v>
      </c>
      <c r="D17" s="28">
        <f t="shared" ref="D17:E17" si="10">D18+D19</f>
        <v>8067121</v>
      </c>
      <c r="E17" s="28">
        <f t="shared" si="10"/>
        <v>9718569</v>
      </c>
      <c r="F17" s="28">
        <f t="shared" ref="F17:K17" si="11">F18+F19</f>
        <v>10711645</v>
      </c>
      <c r="G17" s="28">
        <f t="shared" si="11"/>
        <v>11817595</v>
      </c>
      <c r="H17" s="28">
        <f t="shared" si="11"/>
        <v>12930350</v>
      </c>
      <c r="I17" s="28">
        <f t="shared" si="11"/>
        <v>14884466</v>
      </c>
      <c r="J17" s="28">
        <f t="shared" si="11"/>
        <v>17280192</v>
      </c>
      <c r="K17" s="28">
        <f t="shared" si="11"/>
        <v>18838310</v>
      </c>
      <c r="L17" s="28">
        <f t="shared" ref="L17:N17" si="12">L18+L19</f>
        <v>15094295</v>
      </c>
      <c r="M17" s="28">
        <f t="shared" si="12"/>
        <v>18513080</v>
      </c>
      <c r="N17" s="28">
        <f t="shared" si="12"/>
        <v>24076729.910370171</v>
      </c>
      <c r="O17" s="28">
        <f t="shared" ref="O17" si="13">O18+O19</f>
        <v>28675444.064271145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Z17" s="33"/>
    </row>
    <row r="18" spans="1:182" ht="18" x14ac:dyDescent="0.25">
      <c r="A18" s="20">
        <v>6.1</v>
      </c>
      <c r="B18" s="21" t="s">
        <v>8</v>
      </c>
      <c r="C18" s="25">
        <v>6405286</v>
      </c>
      <c r="D18" s="25">
        <v>7642915</v>
      </c>
      <c r="E18" s="25">
        <v>9256782</v>
      </c>
      <c r="F18" s="25">
        <v>10186005</v>
      </c>
      <c r="G18" s="25">
        <v>11207868</v>
      </c>
      <c r="H18" s="25">
        <v>12260433</v>
      </c>
      <c r="I18" s="25">
        <v>14144897</v>
      </c>
      <c r="J18" s="26">
        <v>16418396</v>
      </c>
      <c r="K18" s="26">
        <v>17930708</v>
      </c>
      <c r="L18" s="26">
        <v>14658210</v>
      </c>
      <c r="M18" s="26">
        <v>17853105</v>
      </c>
      <c r="N18" s="26">
        <v>21658629.075000003</v>
      </c>
      <c r="O18" s="26">
        <v>25943819.000149999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7"/>
      <c r="FX18" s="7"/>
      <c r="FY18" s="7"/>
    </row>
    <row r="19" spans="1:182" ht="18" x14ac:dyDescent="0.25">
      <c r="A19" s="20">
        <v>6.2</v>
      </c>
      <c r="B19" s="21" t="s">
        <v>9</v>
      </c>
      <c r="C19" s="25">
        <v>390546</v>
      </c>
      <c r="D19" s="25">
        <v>424206</v>
      </c>
      <c r="E19" s="25">
        <v>461787</v>
      </c>
      <c r="F19" s="25">
        <v>525640</v>
      </c>
      <c r="G19" s="25">
        <v>609727</v>
      </c>
      <c r="H19" s="25">
        <v>669917</v>
      </c>
      <c r="I19" s="25">
        <v>739569</v>
      </c>
      <c r="J19" s="26">
        <v>861796</v>
      </c>
      <c r="K19" s="26">
        <v>907602</v>
      </c>
      <c r="L19" s="26">
        <v>436085</v>
      </c>
      <c r="M19" s="26">
        <v>659975</v>
      </c>
      <c r="N19" s="26">
        <v>2418100.835370169</v>
      </c>
      <c r="O19" s="26">
        <v>2731625.0641211462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7"/>
      <c r="FX19" s="7"/>
      <c r="FY19" s="7"/>
    </row>
    <row r="20" spans="1:182" s="27" customFormat="1" ht="54" x14ac:dyDescent="0.25">
      <c r="A20" s="31" t="s">
        <v>64</v>
      </c>
      <c r="B20" s="37" t="s">
        <v>10</v>
      </c>
      <c r="C20" s="28">
        <f>SUM(C21:C27)</f>
        <v>3501861.3848862159</v>
      </c>
      <c r="D20" s="28">
        <f t="shared" ref="D20:E20" si="14">SUM(D21:D27)</f>
        <v>3714116.9945239448</v>
      </c>
      <c r="E20" s="28">
        <f t="shared" si="14"/>
        <v>4216631.6886759996</v>
      </c>
      <c r="F20" s="28">
        <f t="shared" ref="F20:N20" si="15">SUM(F21:F27)</f>
        <v>4716241</v>
      </c>
      <c r="G20" s="28">
        <f t="shared" si="15"/>
        <v>5384778</v>
      </c>
      <c r="H20" s="28">
        <f t="shared" si="15"/>
        <v>5528858</v>
      </c>
      <c r="I20" s="28">
        <f t="shared" si="15"/>
        <v>5813461.6914999997</v>
      </c>
      <c r="J20" s="28">
        <f t="shared" si="15"/>
        <v>6255939.2459999993</v>
      </c>
      <c r="K20" s="28">
        <f t="shared" si="15"/>
        <v>7368371.7490999997</v>
      </c>
      <c r="L20" s="28">
        <f t="shared" si="15"/>
        <v>7020453.4161999999</v>
      </c>
      <c r="M20" s="28">
        <f t="shared" si="15"/>
        <v>9226136.1130999997</v>
      </c>
      <c r="N20" s="28">
        <f t="shared" si="15"/>
        <v>11370779.163273428</v>
      </c>
      <c r="O20" s="28">
        <f t="shared" ref="O20" si="16">SUM(O21:O27)</f>
        <v>12649729.744086649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Z20" s="33"/>
    </row>
    <row r="21" spans="1:182" ht="18" x14ac:dyDescent="0.25">
      <c r="A21" s="20">
        <v>7.1</v>
      </c>
      <c r="B21" s="21" t="s">
        <v>11</v>
      </c>
      <c r="C21" s="25">
        <v>794164</v>
      </c>
      <c r="D21" s="25">
        <v>940176</v>
      </c>
      <c r="E21" s="25">
        <v>952188</v>
      </c>
      <c r="F21" s="25">
        <v>1154326</v>
      </c>
      <c r="G21" s="25">
        <v>1276432</v>
      </c>
      <c r="H21" s="25">
        <v>1307957</v>
      </c>
      <c r="I21" s="25">
        <v>1397461</v>
      </c>
      <c r="J21" s="26">
        <v>1424093</v>
      </c>
      <c r="K21" s="26">
        <v>1790522</v>
      </c>
      <c r="L21" s="26">
        <v>1766125</v>
      </c>
      <c r="M21" s="26">
        <v>1968760</v>
      </c>
      <c r="N21" s="26">
        <v>3582896</v>
      </c>
      <c r="O21" s="26">
        <v>4311395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7"/>
      <c r="FX21" s="7"/>
      <c r="FY21" s="7"/>
    </row>
    <row r="22" spans="1:182" ht="18" x14ac:dyDescent="0.25">
      <c r="A22" s="20">
        <v>7.2</v>
      </c>
      <c r="B22" s="21" t="s">
        <v>12</v>
      </c>
      <c r="C22" s="25">
        <v>1287047</v>
      </c>
      <c r="D22" s="25">
        <v>1283266</v>
      </c>
      <c r="E22" s="25">
        <v>1443103</v>
      </c>
      <c r="F22" s="25">
        <v>1526437</v>
      </c>
      <c r="G22" s="25">
        <v>1700050</v>
      </c>
      <c r="H22" s="25">
        <v>1719643</v>
      </c>
      <c r="I22" s="25">
        <v>1907795.943</v>
      </c>
      <c r="J22" s="26">
        <v>2187142.7059999998</v>
      </c>
      <c r="K22" s="26">
        <v>2574262.8067000001</v>
      </c>
      <c r="L22" s="26">
        <v>2141297.8703999999</v>
      </c>
      <c r="M22" s="26">
        <v>3504429.8591</v>
      </c>
      <c r="N22" s="26">
        <v>3774848.4265000001</v>
      </c>
      <c r="O22" s="26">
        <v>4072475.8621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7"/>
      <c r="FX22" s="7"/>
      <c r="FY22" s="7"/>
    </row>
    <row r="23" spans="1:182" ht="18" x14ac:dyDescent="0.25">
      <c r="A23" s="20">
        <v>7.3</v>
      </c>
      <c r="B23" s="21" t="s">
        <v>13</v>
      </c>
      <c r="C23" s="25">
        <v>48913.947937573219</v>
      </c>
      <c r="D23" s="25">
        <v>38961.206841564526</v>
      </c>
      <c r="E23" s="25">
        <v>32879</v>
      </c>
      <c r="F23" s="25">
        <v>38081</v>
      </c>
      <c r="G23" s="25">
        <v>37888</v>
      </c>
      <c r="H23" s="25">
        <v>51086</v>
      </c>
      <c r="I23" s="25">
        <v>54669.627</v>
      </c>
      <c r="J23" s="26">
        <v>75523.948499999999</v>
      </c>
      <c r="K23" s="26">
        <v>74013.9908</v>
      </c>
      <c r="L23" s="26">
        <v>82066.264800000004</v>
      </c>
      <c r="M23" s="26">
        <v>103707.8069</v>
      </c>
      <c r="N23" s="26">
        <v>118455.88499999999</v>
      </c>
      <c r="O23" s="26">
        <v>129270.2221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7"/>
      <c r="FX23" s="7"/>
      <c r="FY23" s="7"/>
    </row>
    <row r="24" spans="1:182" ht="18" x14ac:dyDescent="0.25">
      <c r="A24" s="20">
        <v>7.4</v>
      </c>
      <c r="B24" s="21" t="s">
        <v>14</v>
      </c>
      <c r="C24" s="25">
        <v>30476</v>
      </c>
      <c r="D24" s="25">
        <v>55832</v>
      </c>
      <c r="E24" s="25">
        <v>85699</v>
      </c>
      <c r="F24" s="25">
        <v>71767</v>
      </c>
      <c r="G24" s="25">
        <v>125930</v>
      </c>
      <c r="H24" s="25">
        <v>145578</v>
      </c>
      <c r="I24" s="25">
        <v>162197.53200000001</v>
      </c>
      <c r="J24" s="26">
        <v>91628.760999999999</v>
      </c>
      <c r="K24" s="26">
        <v>167687.5171</v>
      </c>
      <c r="L24" s="26">
        <v>87334.839800000002</v>
      </c>
      <c r="M24" s="26">
        <v>86351.037400000001</v>
      </c>
      <c r="N24" s="26">
        <v>114424.13845966056</v>
      </c>
      <c r="O24" s="26">
        <v>132466.95714348042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7"/>
      <c r="FX24" s="7"/>
      <c r="FY24" s="7"/>
    </row>
    <row r="25" spans="1:182" ht="18" x14ac:dyDescent="0.25">
      <c r="A25" s="20">
        <v>7.5</v>
      </c>
      <c r="B25" s="21" t="s">
        <v>15</v>
      </c>
      <c r="C25" s="25">
        <v>338376</v>
      </c>
      <c r="D25" s="25">
        <v>305018</v>
      </c>
      <c r="E25" s="25">
        <v>391429</v>
      </c>
      <c r="F25" s="25">
        <v>357118</v>
      </c>
      <c r="G25" s="25">
        <v>439330</v>
      </c>
      <c r="H25" s="25">
        <v>436609</v>
      </c>
      <c r="I25" s="25">
        <v>457911.5895</v>
      </c>
      <c r="J25" s="26">
        <v>422199.83049999998</v>
      </c>
      <c r="K25" s="26">
        <v>448171.43449999997</v>
      </c>
      <c r="L25" s="26">
        <v>355622.4412</v>
      </c>
      <c r="M25" s="26">
        <v>469567.40970000002</v>
      </c>
      <c r="N25" s="26">
        <v>509380.00305608235</v>
      </c>
      <c r="O25" s="26">
        <v>550876.0086446167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7"/>
      <c r="FX25" s="7"/>
      <c r="FY25" s="7"/>
    </row>
    <row r="26" spans="1:182" ht="18" x14ac:dyDescent="0.25">
      <c r="A26" s="20">
        <v>7.6</v>
      </c>
      <c r="B26" s="21" t="s">
        <v>16</v>
      </c>
      <c r="C26" s="25">
        <v>43420</v>
      </c>
      <c r="D26" s="25">
        <v>48180</v>
      </c>
      <c r="E26" s="25">
        <v>53898</v>
      </c>
      <c r="F26" s="25">
        <v>58607</v>
      </c>
      <c r="G26" s="25">
        <v>64027</v>
      </c>
      <c r="H26" s="25">
        <v>68039</v>
      </c>
      <c r="I26" s="25">
        <v>74866</v>
      </c>
      <c r="J26" s="26">
        <v>214968</v>
      </c>
      <c r="K26" s="26">
        <v>222759</v>
      </c>
      <c r="L26" s="26">
        <v>230680</v>
      </c>
      <c r="M26" s="26">
        <v>245914</v>
      </c>
      <c r="N26" s="26">
        <v>260485.01551499779</v>
      </c>
      <c r="O26" s="26">
        <v>287323.32826302468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7"/>
      <c r="FX26" s="7"/>
      <c r="FY26" s="7"/>
    </row>
    <row r="27" spans="1:182" ht="36" x14ac:dyDescent="0.25">
      <c r="A27" s="20">
        <v>7.7</v>
      </c>
      <c r="B27" s="21" t="s">
        <v>17</v>
      </c>
      <c r="C27" s="25">
        <v>959464.43694864272</v>
      </c>
      <c r="D27" s="25">
        <v>1042683.7876823802</v>
      </c>
      <c r="E27" s="25">
        <v>1257435.6886760001</v>
      </c>
      <c r="F27" s="25">
        <v>1509905</v>
      </c>
      <c r="G27" s="25">
        <v>1741121</v>
      </c>
      <c r="H27" s="25">
        <v>1799946</v>
      </c>
      <c r="I27" s="25">
        <v>1758560</v>
      </c>
      <c r="J27" s="26">
        <v>1840383</v>
      </c>
      <c r="K27" s="26">
        <v>2090955</v>
      </c>
      <c r="L27" s="26">
        <v>2357327</v>
      </c>
      <c r="M27" s="26">
        <v>2847406</v>
      </c>
      <c r="N27" s="26">
        <v>3010289.6947426884</v>
      </c>
      <c r="O27" s="26">
        <v>3165922.3658355293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7"/>
      <c r="FX27" s="7"/>
      <c r="FY27" s="7"/>
    </row>
    <row r="28" spans="1:182" ht="18" x14ac:dyDescent="0.25">
      <c r="A28" s="22" t="s">
        <v>65</v>
      </c>
      <c r="B28" s="21" t="s">
        <v>18</v>
      </c>
      <c r="C28" s="25">
        <v>3194965</v>
      </c>
      <c r="D28" s="25">
        <v>3530371</v>
      </c>
      <c r="E28" s="25">
        <v>3425157</v>
      </c>
      <c r="F28" s="25">
        <v>3714599</v>
      </c>
      <c r="G28" s="25">
        <v>4057449</v>
      </c>
      <c r="H28" s="25">
        <v>4216245</v>
      </c>
      <c r="I28" s="25">
        <v>4720909</v>
      </c>
      <c r="J28" s="26">
        <v>5116658</v>
      </c>
      <c r="K28" s="26">
        <v>5530136</v>
      </c>
      <c r="L28" s="26">
        <v>5852548</v>
      </c>
      <c r="M28" s="26">
        <v>6338155</v>
      </c>
      <c r="N28" s="26">
        <v>7079719</v>
      </c>
      <c r="O28" s="26">
        <v>8035481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7"/>
      <c r="FX28" s="7"/>
      <c r="FY28" s="7"/>
    </row>
    <row r="29" spans="1:182" ht="36" x14ac:dyDescent="0.25">
      <c r="A29" s="22" t="s">
        <v>66</v>
      </c>
      <c r="B29" s="21" t="s">
        <v>19</v>
      </c>
      <c r="C29" s="25">
        <v>5533296</v>
      </c>
      <c r="D29" s="25">
        <v>6500198</v>
      </c>
      <c r="E29" s="25">
        <v>7652871</v>
      </c>
      <c r="F29" s="25">
        <v>8805631</v>
      </c>
      <c r="G29" s="25">
        <v>9522443</v>
      </c>
      <c r="H29" s="25">
        <v>10672410</v>
      </c>
      <c r="I29" s="25">
        <v>11644591</v>
      </c>
      <c r="J29" s="26">
        <v>12748879</v>
      </c>
      <c r="K29" s="26">
        <v>13804475</v>
      </c>
      <c r="L29" s="26">
        <v>13589221.59985788</v>
      </c>
      <c r="M29" s="26">
        <v>15397417.595300501</v>
      </c>
      <c r="N29" s="26">
        <v>16454317.678173888</v>
      </c>
      <c r="O29" s="26">
        <v>19250374.713463448</v>
      </c>
      <c r="P29" s="10"/>
      <c r="Q29" s="10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7"/>
      <c r="FX29" s="7"/>
      <c r="FY29" s="7"/>
    </row>
    <row r="30" spans="1:182" ht="18" x14ac:dyDescent="0.25">
      <c r="A30" s="22" t="s">
        <v>67</v>
      </c>
      <c r="B30" s="21" t="s">
        <v>44</v>
      </c>
      <c r="C30" s="25">
        <v>2616084</v>
      </c>
      <c r="D30" s="25">
        <v>3133165</v>
      </c>
      <c r="E30" s="25">
        <v>3200042</v>
      </c>
      <c r="F30" s="25">
        <v>3370334</v>
      </c>
      <c r="G30" s="25">
        <v>3571669.29</v>
      </c>
      <c r="H30" s="25">
        <v>3982491</v>
      </c>
      <c r="I30" s="25">
        <v>4072573</v>
      </c>
      <c r="J30" s="26">
        <v>4741492</v>
      </c>
      <c r="K30" s="26">
        <v>5152025.1393949157</v>
      </c>
      <c r="L30" s="26">
        <v>5896546.1292905742</v>
      </c>
      <c r="M30" s="26">
        <v>6613036.7249149494</v>
      </c>
      <c r="N30" s="26">
        <v>7062723.2222091667</v>
      </c>
      <c r="O30" s="26">
        <v>7768995.5444300836</v>
      </c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7"/>
      <c r="FX30" s="7"/>
      <c r="FY30" s="7"/>
    </row>
    <row r="31" spans="1:182" ht="18" x14ac:dyDescent="0.25">
      <c r="A31" s="22" t="s">
        <v>68</v>
      </c>
      <c r="B31" s="21" t="s">
        <v>20</v>
      </c>
      <c r="C31" s="25">
        <v>3242995.19</v>
      </c>
      <c r="D31" s="25">
        <v>3755560.63</v>
      </c>
      <c r="E31" s="25">
        <v>4467392.8099999996</v>
      </c>
      <c r="F31" s="25">
        <v>5239480.3000000007</v>
      </c>
      <c r="G31" s="25">
        <v>5922009.3800000008</v>
      </c>
      <c r="H31" s="25">
        <v>7020389</v>
      </c>
      <c r="I31" s="25">
        <v>8125351</v>
      </c>
      <c r="J31" s="26">
        <v>9079398.964791311</v>
      </c>
      <c r="K31" s="26">
        <v>10845013.4</v>
      </c>
      <c r="L31" s="26">
        <v>9814949</v>
      </c>
      <c r="M31" s="26">
        <v>11557229</v>
      </c>
      <c r="N31" s="26">
        <v>13840477.643000001</v>
      </c>
      <c r="O31" s="26">
        <v>16431814.362886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7"/>
      <c r="FX31" s="7"/>
      <c r="FY31" s="7"/>
    </row>
    <row r="32" spans="1:182" s="33" customFormat="1" ht="18.75" x14ac:dyDescent="0.25">
      <c r="A32" s="34"/>
      <c r="B32" s="35" t="s">
        <v>30</v>
      </c>
      <c r="C32" s="30">
        <f>C17+C20+C28+C29+C30+C31</f>
        <v>24885033.574886218</v>
      </c>
      <c r="D32" s="30">
        <f t="shared" ref="D32:E32" si="17">D17+D20+D28+D29+D30+D31</f>
        <v>28700532.624523941</v>
      </c>
      <c r="E32" s="30">
        <f t="shared" si="17"/>
        <v>32680663.498675998</v>
      </c>
      <c r="F32" s="30">
        <f t="shared" ref="F32:I32" si="18">F17+F20+F28+F29+F30+F31</f>
        <v>36557930.299999997</v>
      </c>
      <c r="G32" s="30">
        <f t="shared" si="18"/>
        <v>40275943.670000002</v>
      </c>
      <c r="H32" s="30">
        <f t="shared" si="18"/>
        <v>44350743</v>
      </c>
      <c r="I32" s="30">
        <f t="shared" si="18"/>
        <v>49261351.691500001</v>
      </c>
      <c r="J32" s="30">
        <f t="shared" ref="J32:K32" si="19">J17+J20+J28+J29+J30+J31</f>
        <v>55222559.210791312</v>
      </c>
      <c r="K32" s="30">
        <f t="shared" si="19"/>
        <v>61538331.288494915</v>
      </c>
      <c r="L32" s="30">
        <f t="shared" ref="L32" si="20">L17+L20+L28+L29+L30+L31</f>
        <v>57268013.145348452</v>
      </c>
      <c r="M32" s="30">
        <f t="shared" ref="M32:N32" si="21">M17+M20+M28+M29+M30+M31</f>
        <v>67645054.433315456</v>
      </c>
      <c r="N32" s="30">
        <f t="shared" si="21"/>
        <v>79884746.617026657</v>
      </c>
      <c r="O32" s="30">
        <f t="shared" ref="O32" si="22">O17+O20+O28+O29+O30+O31</f>
        <v>92811839.429137304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27"/>
      <c r="FX32" s="27"/>
      <c r="FY32" s="27"/>
    </row>
    <row r="33" spans="1:182" s="27" customFormat="1" ht="18" x14ac:dyDescent="0.25">
      <c r="A33" s="31" t="s">
        <v>27</v>
      </c>
      <c r="B33" s="38" t="s">
        <v>31</v>
      </c>
      <c r="C33" s="28">
        <f>C6+C11+C13+C14+C15+C17+C20+C28+C29+C30+C31</f>
        <v>49846983.541790925</v>
      </c>
      <c r="D33" s="28">
        <f>D6+D11+D13+D14+D15+D17+D20+D28+D29+D30+D31</f>
        <v>56611163.914345272</v>
      </c>
      <c r="E33" s="28">
        <f>E6+E11+E13+E14+E15+E17+E20+E28+E29+E30+E31</f>
        <v>64308808.027951851</v>
      </c>
      <c r="F33" s="28">
        <f>F6+F11+F13+F14+F15+F17+F20+F28+F29+F30+F31</f>
        <v>67880032.876747832</v>
      </c>
      <c r="G33" s="28">
        <f t="shared" ref="G33:I33" si="23">G6+G11+G13+G14+G15+G17+G20+G28+G29+G30+G31</f>
        <v>75016316.860675052</v>
      </c>
      <c r="H33" s="28">
        <f t="shared" si="23"/>
        <v>81933988.981607139</v>
      </c>
      <c r="I33" s="28">
        <f t="shared" si="23"/>
        <v>91360840.939016253</v>
      </c>
      <c r="J33" s="28">
        <f t="shared" ref="J33:K33" si="24">J6+J11+J13+J14+J15+J17+J20+J28+J29+J30+J31</f>
        <v>102668289.56431921</v>
      </c>
      <c r="K33" s="28">
        <f t="shared" si="24"/>
        <v>110267179.20320348</v>
      </c>
      <c r="L33" s="28">
        <f t="shared" ref="L33" si="25">L6+L11+L13+L14+L15+L17+L20+L28+L29+L30+L31</f>
        <v>107575565.92445439</v>
      </c>
      <c r="M33" s="28">
        <f t="shared" ref="M33:N33" si="26">M6+M11+M13+M14+M15+M17+M20+M28+M29+M30+M31</f>
        <v>125194500.58166678</v>
      </c>
      <c r="N33" s="28">
        <f t="shared" si="26"/>
        <v>144914809.39973831</v>
      </c>
      <c r="O33" s="28">
        <f t="shared" ref="O33" si="27">O6+O11+O13+O14+O15+O17+O20+O28+O29+O30+O31</f>
        <v>161332326.46821842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Z33" s="33"/>
    </row>
    <row r="34" spans="1:182" ht="18" x14ac:dyDescent="0.25">
      <c r="A34" s="23" t="s">
        <v>33</v>
      </c>
      <c r="B34" s="24" t="s">
        <v>25</v>
      </c>
      <c r="C34" s="25">
        <v>3918617</v>
      </c>
      <c r="D34" s="25">
        <v>4763581</v>
      </c>
      <c r="E34" s="25">
        <v>5375149</v>
      </c>
      <c r="F34" s="25">
        <v>5876464</v>
      </c>
      <c r="G34" s="25">
        <v>6762725</v>
      </c>
      <c r="H34" s="25">
        <v>7551392</v>
      </c>
      <c r="I34" s="25">
        <v>8338880</v>
      </c>
      <c r="J34" s="26">
        <v>10183996</v>
      </c>
      <c r="K34" s="26">
        <v>9793610</v>
      </c>
      <c r="L34" s="26">
        <v>10531911</v>
      </c>
      <c r="M34" s="26">
        <v>12701582</v>
      </c>
      <c r="N34" s="26">
        <v>14318906.189581981</v>
      </c>
      <c r="O34" s="26">
        <v>16142168.311478771</v>
      </c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</row>
    <row r="35" spans="1:182" ht="18" x14ac:dyDescent="0.25">
      <c r="A35" s="23" t="s">
        <v>34</v>
      </c>
      <c r="B35" s="24" t="s">
        <v>24</v>
      </c>
      <c r="C35" s="25">
        <v>1717096</v>
      </c>
      <c r="D35" s="25">
        <v>2228275</v>
      </c>
      <c r="E35" s="25">
        <v>1999083</v>
      </c>
      <c r="F35" s="25">
        <v>1948334</v>
      </c>
      <c r="G35" s="25">
        <v>2049047</v>
      </c>
      <c r="H35" s="25">
        <v>2232658</v>
      </c>
      <c r="I35" s="25">
        <v>2229716</v>
      </c>
      <c r="J35" s="26">
        <v>2646920</v>
      </c>
      <c r="K35" s="26">
        <v>2148043</v>
      </c>
      <c r="L35" s="26">
        <v>3927256</v>
      </c>
      <c r="M35" s="26">
        <v>4972243</v>
      </c>
      <c r="N35" s="26">
        <v>6057881.7822262729</v>
      </c>
      <c r="O35" s="26">
        <v>7380558.771449618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</row>
    <row r="36" spans="1:182" s="33" customFormat="1" ht="18" x14ac:dyDescent="0.25">
      <c r="A36" s="39" t="s">
        <v>35</v>
      </c>
      <c r="B36" s="40" t="s">
        <v>45</v>
      </c>
      <c r="C36" s="30">
        <f>C33+C34-C35</f>
        <v>52048504.541790925</v>
      </c>
      <c r="D36" s="30">
        <f t="shared" ref="D36:E36" si="28">D33+D34-D35</f>
        <v>59146469.914345272</v>
      </c>
      <c r="E36" s="30">
        <f t="shared" si="28"/>
        <v>67684874.027951851</v>
      </c>
      <c r="F36" s="30">
        <f t="shared" ref="F36:N36" si="29">F33+F34-F35</f>
        <v>71808162.876747832</v>
      </c>
      <c r="G36" s="30">
        <f t="shared" si="29"/>
        <v>79729994.860675052</v>
      </c>
      <c r="H36" s="30">
        <f t="shared" si="29"/>
        <v>87252722.981607139</v>
      </c>
      <c r="I36" s="30">
        <f t="shared" si="29"/>
        <v>97470004.939016253</v>
      </c>
      <c r="J36" s="30">
        <f t="shared" si="29"/>
        <v>110205365.56431921</v>
      </c>
      <c r="K36" s="30">
        <f t="shared" si="29"/>
        <v>117912746.20320348</v>
      </c>
      <c r="L36" s="30">
        <f t="shared" si="29"/>
        <v>114180220.92445439</v>
      </c>
      <c r="M36" s="30">
        <f t="shared" si="29"/>
        <v>132923839.58166677</v>
      </c>
      <c r="N36" s="30">
        <f t="shared" si="29"/>
        <v>153175833.80709404</v>
      </c>
      <c r="O36" s="30">
        <f t="shared" ref="O36" si="30">O33+O34-O35</f>
        <v>170093936.00824755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</row>
    <row r="37" spans="1:182" ht="18" x14ac:dyDescent="0.25">
      <c r="A37" s="23" t="s">
        <v>36</v>
      </c>
      <c r="B37" s="24" t="s">
        <v>32</v>
      </c>
      <c r="C37" s="25">
        <v>918070</v>
      </c>
      <c r="D37" s="25">
        <v>927260</v>
      </c>
      <c r="E37" s="25">
        <v>936530</v>
      </c>
      <c r="F37" s="25">
        <v>945890</v>
      </c>
      <c r="G37" s="25">
        <v>955350</v>
      </c>
      <c r="H37" s="25">
        <v>964910</v>
      </c>
      <c r="I37" s="25">
        <v>974560</v>
      </c>
      <c r="J37" s="26">
        <v>966530</v>
      </c>
      <c r="K37" s="26">
        <v>972620</v>
      </c>
      <c r="L37" s="26">
        <v>978710</v>
      </c>
      <c r="M37" s="26">
        <v>984040</v>
      </c>
      <c r="N37" s="26">
        <v>988840</v>
      </c>
      <c r="O37" s="26">
        <v>993630</v>
      </c>
      <c r="P37" s="7"/>
      <c r="Q37" s="7"/>
    </row>
    <row r="38" spans="1:182" s="33" customFormat="1" ht="18" x14ac:dyDescent="0.25">
      <c r="A38" s="39" t="s">
        <v>37</v>
      </c>
      <c r="B38" s="40" t="s">
        <v>48</v>
      </c>
      <c r="C38" s="30">
        <f>C36/C37*1000</f>
        <v>56693.394340073115</v>
      </c>
      <c r="D38" s="30">
        <f t="shared" ref="D38:E38" si="31">D36/D37*1000</f>
        <v>63786.284229175501</v>
      </c>
      <c r="E38" s="30">
        <f t="shared" si="31"/>
        <v>72271.976368030766</v>
      </c>
      <c r="F38" s="30">
        <f t="shared" ref="F38:N38" si="32">F36/F37*1000</f>
        <v>75915.976357449428</v>
      </c>
      <c r="G38" s="30">
        <f t="shared" si="32"/>
        <v>83456.319527581567</v>
      </c>
      <c r="H38" s="30">
        <f t="shared" si="32"/>
        <v>90425.763005469053</v>
      </c>
      <c r="I38" s="30">
        <f t="shared" si="32"/>
        <v>100014.37052517674</v>
      </c>
      <c r="J38" s="30">
        <f t="shared" si="32"/>
        <v>114021.67088897314</v>
      </c>
      <c r="K38" s="30">
        <f t="shared" si="32"/>
        <v>121232.08056918785</v>
      </c>
      <c r="L38" s="30">
        <f t="shared" si="32"/>
        <v>116663.99742973341</v>
      </c>
      <c r="M38" s="30">
        <f t="shared" si="32"/>
        <v>135079.71178170273</v>
      </c>
      <c r="N38" s="30">
        <f t="shared" si="32"/>
        <v>154904.5687948445</v>
      </c>
      <c r="O38" s="30">
        <f t="shared" ref="O38" si="33">O36/O37*1000</f>
        <v>171184.3805121097</v>
      </c>
      <c r="P38" s="8"/>
      <c r="Q38" s="8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R38" s="36"/>
      <c r="BS38" s="36"/>
      <c r="BT38" s="36"/>
      <c r="BU38" s="36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</row>
    <row r="39" spans="1:182" ht="18" x14ac:dyDescent="0.25">
      <c r="A39" s="11" t="s">
        <v>75</v>
      </c>
      <c r="B39" s="11"/>
      <c r="C39" s="11"/>
      <c r="D39" s="11"/>
      <c r="E39" s="11"/>
      <c r="F39" s="11"/>
      <c r="G39" s="11"/>
      <c r="H39" s="11"/>
      <c r="I39" s="11"/>
    </row>
  </sheetData>
  <sheetProtection formatColumns="0" formatRows="0"/>
  <pageMargins left="0.70866141732283505" right="0.70866141732283505" top="0.74803149606299202" bottom="0.74803149606299202" header="0.31496062992126" footer="0.31496062992126"/>
  <pageSetup paperSize="9" scale="10" orientation="landscape" horizontalDpi="4294967295" verticalDpi="4294967295" r:id="rId1"/>
  <colBreaks count="7" manualBreakCount="7">
    <brk id="17" max="1048575" man="1"/>
    <brk id="29" max="1048575" man="1"/>
    <brk id="45" max="1048575" man="1"/>
    <brk id="109" max="95" man="1"/>
    <brk id="145" max="1048575" man="1"/>
    <brk id="169" max="1048575" man="1"/>
    <brk id="177" max="95" man="1"/>
  </colBreaks>
  <ignoredErrors>
    <ignoredError sqref="C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V39"/>
  <sheetViews>
    <sheetView zoomScale="60" zoomScaleNormal="60" zoomScaleSheetLayoutView="100" workbookViewId="0">
      <pane xSplit="2" ySplit="5" topLeftCell="C6" activePane="bottomRight" state="frozen"/>
      <selection activeCell="P1" sqref="P1:BH1048576"/>
      <selection pane="topRight" activeCell="P1" sqref="P1:BH1048576"/>
      <selection pane="bottomLeft" activeCell="P1" sqref="P1:BH1048576"/>
      <selection pane="bottomRight" activeCell="P1" sqref="P1:BH1048576"/>
    </sheetView>
  </sheetViews>
  <sheetFormatPr defaultColWidth="8.85546875" defaultRowHeight="18" x14ac:dyDescent="0.25"/>
  <cols>
    <col min="1" max="1" width="11" style="11" customWidth="1"/>
    <col min="2" max="2" width="36.140625" style="11" customWidth="1"/>
    <col min="3" max="9" width="18.5703125" style="11" customWidth="1"/>
    <col min="10" max="15" width="18.5703125" style="1" customWidth="1"/>
    <col min="16" max="41" width="9.140625" style="2" customWidth="1"/>
    <col min="42" max="42" width="12.42578125" style="2" customWidth="1"/>
    <col min="43" max="64" width="9.140625" style="2" customWidth="1"/>
    <col min="65" max="65" width="12.140625" style="2" customWidth="1"/>
    <col min="66" max="69" width="9.140625" style="2" customWidth="1"/>
    <col min="70" max="74" width="9.140625" style="2" hidden="1" customWidth="1"/>
    <col min="75" max="75" width="9.140625" style="2" customWidth="1"/>
    <col min="76" max="80" width="9.140625" style="2" hidden="1" customWidth="1"/>
    <col min="81" max="81" width="9.140625" style="2" customWidth="1"/>
    <col min="82" max="86" width="9.140625" style="2" hidden="1" customWidth="1"/>
    <col min="87" max="87" width="9.140625" style="2" customWidth="1"/>
    <col min="88" max="92" width="9.140625" style="2" hidden="1" customWidth="1"/>
    <col min="93" max="93" width="9.140625" style="2" customWidth="1"/>
    <col min="94" max="98" width="9.140625" style="2" hidden="1" customWidth="1"/>
    <col min="99" max="99" width="9.140625" style="1" customWidth="1"/>
    <col min="100" max="104" width="9.140625" style="1" hidden="1" customWidth="1"/>
    <col min="105" max="105" width="9.140625" style="1" customWidth="1"/>
    <col min="106" max="110" width="9.140625" style="1" hidden="1" customWidth="1"/>
    <col min="111" max="111" width="9.140625" style="1" customWidth="1"/>
    <col min="112" max="116" width="9.140625" style="1" hidden="1" customWidth="1"/>
    <col min="117" max="117" width="9.140625" style="1" customWidth="1"/>
    <col min="118" max="147" width="9.140625" style="2" customWidth="1"/>
    <col min="148" max="148" width="9.140625" style="2" hidden="1" customWidth="1"/>
    <col min="149" max="156" width="9.140625" style="2" customWidth="1"/>
    <col min="157" max="157" width="9.140625" style="2" hidden="1" customWidth="1"/>
    <col min="158" max="162" width="9.140625" style="2" customWidth="1"/>
    <col min="163" max="163" width="9.140625" style="2" hidden="1" customWidth="1"/>
    <col min="164" max="173" width="9.140625" style="2" customWidth="1"/>
    <col min="174" max="174" width="9.140625" style="2"/>
    <col min="175" max="177" width="8.85546875" style="2"/>
    <col min="178" max="178" width="12.7109375" style="2" bestFit="1" customWidth="1"/>
    <col min="179" max="16384" width="8.85546875" style="2"/>
  </cols>
  <sheetData>
    <row r="1" spans="1:178" x14ac:dyDescent="0.25">
      <c r="A1" s="11" t="s">
        <v>43</v>
      </c>
      <c r="B1" s="13" t="s">
        <v>56</v>
      </c>
    </row>
    <row r="2" spans="1:178" x14ac:dyDescent="0.25">
      <c r="A2" s="14" t="s">
        <v>39</v>
      </c>
      <c r="I2" s="11" t="str">
        <f>[1]GSVA_cur!$I$3</f>
        <v>As on 01.08.2024</v>
      </c>
    </row>
    <row r="3" spans="1:178" x14ac:dyDescent="0.25">
      <c r="A3" s="14"/>
    </row>
    <row r="4" spans="1:178" x14ac:dyDescent="0.25">
      <c r="A4" s="14"/>
      <c r="E4" s="15"/>
      <c r="F4" s="15" t="s">
        <v>47</v>
      </c>
      <c r="G4" s="15"/>
      <c r="H4" s="15"/>
      <c r="I4" s="15"/>
    </row>
    <row r="5" spans="1:178" x14ac:dyDescent="0.25">
      <c r="A5" s="16" t="s">
        <v>0</v>
      </c>
      <c r="B5" s="17" t="s">
        <v>1</v>
      </c>
      <c r="C5" s="11" t="s">
        <v>21</v>
      </c>
      <c r="D5" s="11" t="s">
        <v>22</v>
      </c>
      <c r="E5" s="11" t="s">
        <v>23</v>
      </c>
      <c r="F5" s="11" t="s">
        <v>46</v>
      </c>
      <c r="G5" s="11" t="s">
        <v>55</v>
      </c>
      <c r="H5" s="11" t="s">
        <v>57</v>
      </c>
      <c r="I5" s="11" t="s">
        <v>58</v>
      </c>
      <c r="J5" s="1" t="s">
        <v>69</v>
      </c>
      <c r="K5" s="1" t="s">
        <v>70</v>
      </c>
      <c r="L5" s="1" t="s">
        <v>71</v>
      </c>
      <c r="M5" s="1" t="s">
        <v>72</v>
      </c>
      <c r="N5" s="1" t="s">
        <v>73</v>
      </c>
      <c r="O5" s="1" t="s">
        <v>74</v>
      </c>
    </row>
    <row r="6" spans="1:178" s="43" customFormat="1" ht="36" x14ac:dyDescent="0.25">
      <c r="A6" s="31" t="s">
        <v>26</v>
      </c>
      <c r="B6" s="32" t="s">
        <v>2</v>
      </c>
      <c r="C6" s="28">
        <f>SUM(C7:C10)</f>
        <v>11710585</v>
      </c>
      <c r="D6" s="28">
        <f t="shared" ref="D6:F6" si="0">SUM(D7:D10)</f>
        <v>12156539</v>
      </c>
      <c r="E6" s="28">
        <f t="shared" si="0"/>
        <v>12150254</v>
      </c>
      <c r="F6" s="28">
        <f t="shared" si="0"/>
        <v>12694116</v>
      </c>
      <c r="G6" s="28">
        <f t="shared" ref="G6:N6" si="1">SUM(G7:G10)</f>
        <v>12766739</v>
      </c>
      <c r="H6" s="28">
        <f t="shared" si="1"/>
        <v>13237639</v>
      </c>
      <c r="I6" s="28">
        <f t="shared" si="1"/>
        <v>13866885</v>
      </c>
      <c r="J6" s="28">
        <f t="shared" si="1"/>
        <v>14060902.665603254</v>
      </c>
      <c r="K6" s="28">
        <f t="shared" si="1"/>
        <v>14355063.46141107</v>
      </c>
      <c r="L6" s="28">
        <f t="shared" si="1"/>
        <v>14593354.17656626</v>
      </c>
      <c r="M6" s="28">
        <f t="shared" si="1"/>
        <v>15034422.819141522</v>
      </c>
      <c r="N6" s="28">
        <f t="shared" si="1"/>
        <v>15554304.082997642</v>
      </c>
      <c r="O6" s="28">
        <f t="shared" ref="O6" si="2">SUM(O7:O10)</f>
        <v>15882351.285460399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V6" s="41"/>
    </row>
    <row r="7" spans="1:178" x14ac:dyDescent="0.25">
      <c r="A7" s="20">
        <v>1.1000000000000001</v>
      </c>
      <c r="B7" s="21" t="s">
        <v>49</v>
      </c>
      <c r="C7" s="25">
        <v>7245329</v>
      </c>
      <c r="D7" s="25">
        <v>7539404</v>
      </c>
      <c r="E7" s="25">
        <v>7401140</v>
      </c>
      <c r="F7" s="25">
        <v>7914584</v>
      </c>
      <c r="G7" s="25">
        <v>7858815</v>
      </c>
      <c r="H7" s="25">
        <v>8055480</v>
      </c>
      <c r="I7" s="25">
        <v>8470069</v>
      </c>
      <c r="J7" s="26">
        <v>8459380.665603254</v>
      </c>
      <c r="K7" s="26">
        <v>8431371.4614110701</v>
      </c>
      <c r="L7" s="26">
        <v>8432731.1765662599</v>
      </c>
      <c r="M7" s="25">
        <v>8568497.819141522</v>
      </c>
      <c r="N7" s="26">
        <v>8701705.6260734648</v>
      </c>
      <c r="O7" s="26">
        <v>8800278.5253375117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1"/>
      <c r="FT7" s="1"/>
      <c r="FU7" s="1"/>
    </row>
    <row r="8" spans="1:178" x14ac:dyDescent="0.25">
      <c r="A8" s="20">
        <v>1.2</v>
      </c>
      <c r="B8" s="21" t="s">
        <v>50</v>
      </c>
      <c r="C8" s="25">
        <v>2231476</v>
      </c>
      <c r="D8" s="25">
        <v>2360756</v>
      </c>
      <c r="E8" s="25">
        <v>2404819</v>
      </c>
      <c r="F8" s="25">
        <v>2424088</v>
      </c>
      <c r="G8" s="25">
        <v>2488895</v>
      </c>
      <c r="H8" s="25">
        <v>2610427</v>
      </c>
      <c r="I8" s="25">
        <v>2848951</v>
      </c>
      <c r="J8" s="26">
        <v>2907580</v>
      </c>
      <c r="K8" s="26">
        <v>3169156</v>
      </c>
      <c r="L8" s="26">
        <v>3365208</v>
      </c>
      <c r="M8" s="25">
        <v>3566358</v>
      </c>
      <c r="N8" s="26">
        <v>3699522.4569241772</v>
      </c>
      <c r="O8" s="26">
        <v>3817187.5218418455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1"/>
      <c r="FT8" s="1"/>
      <c r="FU8" s="1"/>
    </row>
    <row r="9" spans="1:178" x14ac:dyDescent="0.25">
      <c r="A9" s="20">
        <v>1.3</v>
      </c>
      <c r="B9" s="21" t="s">
        <v>51</v>
      </c>
      <c r="C9" s="25">
        <v>513174</v>
      </c>
      <c r="D9" s="25">
        <v>509735</v>
      </c>
      <c r="E9" s="25">
        <v>512274</v>
      </c>
      <c r="F9" s="25">
        <v>479954</v>
      </c>
      <c r="G9" s="25">
        <v>475315</v>
      </c>
      <c r="H9" s="25">
        <v>602477</v>
      </c>
      <c r="I9" s="25">
        <v>527630</v>
      </c>
      <c r="J9" s="26">
        <v>577580</v>
      </c>
      <c r="K9" s="26">
        <v>623289</v>
      </c>
      <c r="L9" s="26">
        <v>659976</v>
      </c>
      <c r="M9" s="25">
        <v>682569</v>
      </c>
      <c r="N9" s="26">
        <v>697898</v>
      </c>
      <c r="O9" s="26">
        <v>719996.94793304056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1"/>
      <c r="FT9" s="1"/>
      <c r="FU9" s="1"/>
    </row>
    <row r="10" spans="1:178" x14ac:dyDescent="0.25">
      <c r="A10" s="20">
        <v>1.4</v>
      </c>
      <c r="B10" s="21" t="s">
        <v>52</v>
      </c>
      <c r="C10" s="25">
        <v>1720606</v>
      </c>
      <c r="D10" s="25">
        <v>1746644</v>
      </c>
      <c r="E10" s="25">
        <v>1832021</v>
      </c>
      <c r="F10" s="25">
        <v>1875490</v>
      </c>
      <c r="G10" s="25">
        <v>1943714</v>
      </c>
      <c r="H10" s="25">
        <v>1969255</v>
      </c>
      <c r="I10" s="25">
        <v>2020235</v>
      </c>
      <c r="J10" s="26">
        <v>2116362</v>
      </c>
      <c r="K10" s="26">
        <v>2131247</v>
      </c>
      <c r="L10" s="26">
        <v>2135439</v>
      </c>
      <c r="M10" s="25">
        <v>2216998</v>
      </c>
      <c r="N10" s="26">
        <v>2455178</v>
      </c>
      <c r="O10" s="26">
        <v>2544888.2903480032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1"/>
      <c r="FT10" s="1"/>
      <c r="FU10" s="1"/>
    </row>
    <row r="11" spans="1:178" ht="50.25" customHeight="1" x14ac:dyDescent="0.25">
      <c r="A11" s="22" t="s">
        <v>59</v>
      </c>
      <c r="B11" s="21" t="s">
        <v>3</v>
      </c>
      <c r="C11" s="25">
        <v>726138</v>
      </c>
      <c r="D11" s="25">
        <v>796605</v>
      </c>
      <c r="E11" s="25">
        <v>678380</v>
      </c>
      <c r="F11" s="25">
        <v>791404</v>
      </c>
      <c r="G11" s="25">
        <v>770110</v>
      </c>
      <c r="H11" s="25">
        <v>725055</v>
      </c>
      <c r="I11" s="25">
        <v>813678</v>
      </c>
      <c r="J11" s="26">
        <v>973312</v>
      </c>
      <c r="K11" s="26">
        <v>980159</v>
      </c>
      <c r="L11" s="26">
        <v>753488</v>
      </c>
      <c r="M11" s="25">
        <v>773557</v>
      </c>
      <c r="N11" s="26">
        <v>748298.09714153549</v>
      </c>
      <c r="O11" s="26">
        <v>756623.58843356266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1"/>
      <c r="FT11" s="1"/>
      <c r="FU11" s="1"/>
    </row>
    <row r="12" spans="1:178" s="41" customFormat="1" ht="45" customHeight="1" x14ac:dyDescent="0.25">
      <c r="A12" s="34"/>
      <c r="B12" s="35" t="s">
        <v>28</v>
      </c>
      <c r="C12" s="30">
        <f>C6+C11</f>
        <v>12436723</v>
      </c>
      <c r="D12" s="30">
        <f t="shared" ref="D12:F12" si="3">D6+D11</f>
        <v>12953144</v>
      </c>
      <c r="E12" s="30">
        <f t="shared" si="3"/>
        <v>12828634</v>
      </c>
      <c r="F12" s="30">
        <f t="shared" si="3"/>
        <v>13485520</v>
      </c>
      <c r="G12" s="30">
        <f t="shared" ref="G12:N12" si="4">G6+G11</f>
        <v>13536849</v>
      </c>
      <c r="H12" s="30">
        <f t="shared" si="4"/>
        <v>13962694</v>
      </c>
      <c r="I12" s="30">
        <f t="shared" si="4"/>
        <v>14680563</v>
      </c>
      <c r="J12" s="30">
        <f t="shared" si="4"/>
        <v>15034214.665603254</v>
      </c>
      <c r="K12" s="30">
        <f t="shared" si="4"/>
        <v>15335222.46141107</v>
      </c>
      <c r="L12" s="30">
        <f t="shared" si="4"/>
        <v>15346842.17656626</v>
      </c>
      <c r="M12" s="30">
        <f t="shared" si="4"/>
        <v>15807979.819141522</v>
      </c>
      <c r="N12" s="30">
        <f t="shared" si="4"/>
        <v>16302602.180139178</v>
      </c>
      <c r="O12" s="30">
        <f t="shared" ref="O12" si="5">O6+O11</f>
        <v>16638974.873893961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3"/>
      <c r="FT12" s="43"/>
      <c r="FU12" s="43"/>
    </row>
    <row r="13" spans="1:178" s="1" customFormat="1" ht="27" customHeight="1" x14ac:dyDescent="0.25">
      <c r="A13" s="18" t="s">
        <v>60</v>
      </c>
      <c r="B13" s="19" t="s">
        <v>4</v>
      </c>
      <c r="C13" s="26">
        <v>6952408.5369047113</v>
      </c>
      <c r="D13" s="26">
        <v>6969504.8640278466</v>
      </c>
      <c r="E13" s="26">
        <v>6994456.6260606898</v>
      </c>
      <c r="F13" s="26">
        <v>6423027.2650609929</v>
      </c>
      <c r="G13" s="26">
        <v>7805565.4200321045</v>
      </c>
      <c r="H13" s="26">
        <v>9089555.2356084753</v>
      </c>
      <c r="I13" s="26">
        <v>10135979.182899171</v>
      </c>
      <c r="J13" s="26">
        <v>11917620.461183833</v>
      </c>
      <c r="K13" s="26">
        <v>11747316.336589957</v>
      </c>
      <c r="L13" s="26">
        <v>12434090.779697351</v>
      </c>
      <c r="M13" s="26">
        <v>13745768.320908638</v>
      </c>
      <c r="N13" s="26">
        <v>14658535.064395582</v>
      </c>
      <c r="O13" s="26">
        <v>15722393.788430793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V13" s="2"/>
    </row>
    <row r="14" spans="1:178" ht="27" customHeight="1" x14ac:dyDescent="0.25">
      <c r="A14" s="22" t="s">
        <v>61</v>
      </c>
      <c r="B14" s="21" t="s">
        <v>5</v>
      </c>
      <c r="C14" s="25">
        <v>1132797</v>
      </c>
      <c r="D14" s="25">
        <v>1213188</v>
      </c>
      <c r="E14" s="25">
        <v>1370031</v>
      </c>
      <c r="F14" s="25">
        <v>1368479</v>
      </c>
      <c r="G14" s="25">
        <v>1561274</v>
      </c>
      <c r="H14" s="25">
        <v>1586185</v>
      </c>
      <c r="I14" s="25">
        <v>1710121</v>
      </c>
      <c r="J14" s="26">
        <v>1650434</v>
      </c>
      <c r="K14" s="26">
        <v>1754951</v>
      </c>
      <c r="L14" s="26">
        <v>1601253</v>
      </c>
      <c r="M14" s="25">
        <v>2166334</v>
      </c>
      <c r="N14" s="26">
        <v>2233726.0940569807</v>
      </c>
      <c r="O14" s="26">
        <v>2329117.3979617003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3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3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3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1"/>
      <c r="FT14" s="1"/>
      <c r="FU14" s="1"/>
    </row>
    <row r="15" spans="1:178" ht="27" customHeight="1" x14ac:dyDescent="0.25">
      <c r="A15" s="22" t="s">
        <v>62</v>
      </c>
      <c r="B15" s="21" t="s">
        <v>6</v>
      </c>
      <c r="C15" s="25">
        <v>4440021</v>
      </c>
      <c r="D15" s="25">
        <v>4586293</v>
      </c>
      <c r="E15" s="25">
        <v>5051585</v>
      </c>
      <c r="F15" s="25">
        <v>5012952</v>
      </c>
      <c r="G15" s="25">
        <v>4533856</v>
      </c>
      <c r="H15" s="25">
        <v>5746116</v>
      </c>
      <c r="I15" s="25">
        <v>5968809</v>
      </c>
      <c r="J15" s="26">
        <v>6334469</v>
      </c>
      <c r="K15" s="26">
        <v>6535212</v>
      </c>
      <c r="L15" s="26">
        <v>5794427</v>
      </c>
      <c r="M15" s="25">
        <v>7058898</v>
      </c>
      <c r="N15" s="26">
        <v>7523581.3004430328</v>
      </c>
      <c r="O15" s="26">
        <v>8106569.2679890729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3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3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3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1"/>
      <c r="FT15" s="1"/>
      <c r="FU15" s="1"/>
    </row>
    <row r="16" spans="1:178" s="41" customFormat="1" ht="27" customHeight="1" x14ac:dyDescent="0.25">
      <c r="A16" s="34"/>
      <c r="B16" s="35" t="s">
        <v>29</v>
      </c>
      <c r="C16" s="30">
        <f>+C13+C14+C15</f>
        <v>12525226.536904711</v>
      </c>
      <c r="D16" s="30">
        <f t="shared" ref="D16:F16" si="6">+D13+D14+D15</f>
        <v>12768985.864027847</v>
      </c>
      <c r="E16" s="30">
        <f t="shared" si="6"/>
        <v>13416072.626060691</v>
      </c>
      <c r="F16" s="30">
        <f t="shared" si="6"/>
        <v>12804458.265060993</v>
      </c>
      <c r="G16" s="30">
        <f t="shared" ref="G16:K16" si="7">+G13+G14+G15</f>
        <v>13900695.420032104</v>
      </c>
      <c r="H16" s="30">
        <f t="shared" si="7"/>
        <v>16421856.235608475</v>
      </c>
      <c r="I16" s="30">
        <f t="shared" si="7"/>
        <v>17814909.18289917</v>
      </c>
      <c r="J16" s="30">
        <f t="shared" si="7"/>
        <v>19902523.461183831</v>
      </c>
      <c r="K16" s="30">
        <f t="shared" si="7"/>
        <v>20037479.336589955</v>
      </c>
      <c r="L16" s="30">
        <f t="shared" ref="L16:N16" si="8">+L13+L14+L15</f>
        <v>19829770.779697351</v>
      </c>
      <c r="M16" s="30">
        <f t="shared" si="8"/>
        <v>22971000.320908636</v>
      </c>
      <c r="N16" s="30">
        <f t="shared" si="8"/>
        <v>24415842.458895594</v>
      </c>
      <c r="O16" s="30">
        <f t="shared" ref="O16" si="9">+O13+O14+O15</f>
        <v>26158080.454381566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4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4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4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3"/>
      <c r="FT16" s="43"/>
      <c r="FU16" s="43"/>
    </row>
    <row r="17" spans="1:178" s="43" customFormat="1" ht="27" customHeight="1" x14ac:dyDescent="0.25">
      <c r="A17" s="31" t="s">
        <v>63</v>
      </c>
      <c r="B17" s="32" t="s">
        <v>7</v>
      </c>
      <c r="C17" s="28">
        <f>C18+C19</f>
        <v>6795832</v>
      </c>
      <c r="D17" s="28">
        <f t="shared" ref="D17:F17" si="10">D18+D19</f>
        <v>7252392</v>
      </c>
      <c r="E17" s="28">
        <f t="shared" si="10"/>
        <v>7902411</v>
      </c>
      <c r="F17" s="28">
        <f t="shared" si="10"/>
        <v>8250079</v>
      </c>
      <c r="G17" s="28">
        <f t="shared" ref="G17:K17" si="11">G18+G19</f>
        <v>8788238</v>
      </c>
      <c r="H17" s="28">
        <f t="shared" si="11"/>
        <v>9149590</v>
      </c>
      <c r="I17" s="28">
        <f t="shared" si="11"/>
        <v>10165132</v>
      </c>
      <c r="J17" s="28">
        <f t="shared" si="11"/>
        <v>11242450</v>
      </c>
      <c r="K17" s="28">
        <f t="shared" si="11"/>
        <v>11723125</v>
      </c>
      <c r="L17" s="28">
        <f t="shared" ref="L17:N17" si="12">L18+L19</f>
        <v>8663137</v>
      </c>
      <c r="M17" s="28">
        <f t="shared" si="12"/>
        <v>10046367</v>
      </c>
      <c r="N17" s="28">
        <f t="shared" si="12"/>
        <v>12237639.293626856</v>
      </c>
      <c r="O17" s="28">
        <f t="shared" ref="O17" si="13">O18+O19</f>
        <v>13882691.313492315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V17" s="41"/>
    </row>
    <row r="18" spans="1:178" ht="27" customHeight="1" x14ac:dyDescent="0.25">
      <c r="A18" s="20">
        <v>6.1</v>
      </c>
      <c r="B18" s="21" t="s">
        <v>8</v>
      </c>
      <c r="C18" s="25">
        <v>6405286</v>
      </c>
      <c r="D18" s="25">
        <v>6870968</v>
      </c>
      <c r="E18" s="25">
        <v>7527813</v>
      </c>
      <c r="F18" s="25">
        <v>7846559</v>
      </c>
      <c r="G18" s="25">
        <v>8336432</v>
      </c>
      <c r="H18" s="25">
        <v>8677878</v>
      </c>
      <c r="I18" s="25">
        <v>9662106</v>
      </c>
      <c r="J18" s="26">
        <v>10683645</v>
      </c>
      <c r="K18" s="26">
        <v>11160193</v>
      </c>
      <c r="L18" s="26">
        <v>8415458</v>
      </c>
      <c r="M18" s="25">
        <v>9690353</v>
      </c>
      <c r="N18" s="26">
        <v>11017783</v>
      </c>
      <c r="O18" s="26">
        <v>12572669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1"/>
      <c r="FT18" s="1"/>
      <c r="FU18" s="1"/>
    </row>
    <row r="19" spans="1:178" ht="27" customHeight="1" x14ac:dyDescent="0.25">
      <c r="A19" s="20">
        <v>6.2</v>
      </c>
      <c r="B19" s="21" t="s">
        <v>9</v>
      </c>
      <c r="C19" s="25">
        <v>390546</v>
      </c>
      <c r="D19" s="25">
        <v>381424</v>
      </c>
      <c r="E19" s="25">
        <v>374598</v>
      </c>
      <c r="F19" s="25">
        <v>403520</v>
      </c>
      <c r="G19" s="25">
        <v>451806</v>
      </c>
      <c r="H19" s="25">
        <v>471712</v>
      </c>
      <c r="I19" s="25">
        <v>503026</v>
      </c>
      <c r="J19" s="26">
        <v>558805</v>
      </c>
      <c r="K19" s="26">
        <v>562932</v>
      </c>
      <c r="L19" s="26">
        <v>247679</v>
      </c>
      <c r="M19" s="25">
        <v>356014</v>
      </c>
      <c r="N19" s="26">
        <v>1219856.2936268565</v>
      </c>
      <c r="O19" s="26">
        <v>1310022.3134923144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1"/>
      <c r="FT19" s="1"/>
      <c r="FU19" s="1"/>
    </row>
    <row r="20" spans="1:178" s="43" customFormat="1" ht="27" customHeight="1" x14ac:dyDescent="0.25">
      <c r="A20" s="31" t="s">
        <v>64</v>
      </c>
      <c r="B20" s="37" t="s">
        <v>10</v>
      </c>
      <c r="C20" s="28">
        <f>SUM(C21:C27)</f>
        <v>3501861.3848862159</v>
      </c>
      <c r="D20" s="28">
        <f t="shared" ref="D20:F20" si="14">SUM(D21:D27)</f>
        <v>3514074.6163883456</v>
      </c>
      <c r="E20" s="28">
        <f t="shared" si="14"/>
        <v>3733676.7913701395</v>
      </c>
      <c r="F20" s="28">
        <f t="shared" si="14"/>
        <v>4015822.8175789635</v>
      </c>
      <c r="G20" s="28">
        <f t="shared" ref="G20:N20" si="15">SUM(G21:G27)</f>
        <v>4493129.0863320734</v>
      </c>
      <c r="H20" s="28">
        <f t="shared" si="15"/>
        <v>4419436.4926408473</v>
      </c>
      <c r="I20" s="28">
        <f t="shared" si="15"/>
        <v>4548925.0211663954</v>
      </c>
      <c r="J20" s="28">
        <f t="shared" si="15"/>
        <v>4665946.7590663219</v>
      </c>
      <c r="K20" s="28">
        <f t="shared" si="15"/>
        <v>5037625.3898240784</v>
      </c>
      <c r="L20" s="28">
        <f t="shared" si="15"/>
        <v>4165911.6222191602</v>
      </c>
      <c r="M20" s="28">
        <f t="shared" si="15"/>
        <v>5292854.2965602493</v>
      </c>
      <c r="N20" s="28">
        <f t="shared" si="15"/>
        <v>6463230.2017397759</v>
      </c>
      <c r="O20" s="28">
        <f t="shared" ref="O20" si="16">SUM(O21:O27)</f>
        <v>6869933.9619321078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V20" s="41"/>
    </row>
    <row r="21" spans="1:178" ht="27" customHeight="1" x14ac:dyDescent="0.25">
      <c r="A21" s="20">
        <v>7.1</v>
      </c>
      <c r="B21" s="21" t="s">
        <v>11</v>
      </c>
      <c r="C21" s="25">
        <v>794164</v>
      </c>
      <c r="D21" s="25">
        <v>899420</v>
      </c>
      <c r="E21" s="25">
        <v>891240</v>
      </c>
      <c r="F21" s="25">
        <v>1007772</v>
      </c>
      <c r="G21" s="25">
        <v>1086000</v>
      </c>
      <c r="H21" s="25">
        <v>1008595</v>
      </c>
      <c r="I21" s="25">
        <v>1056482</v>
      </c>
      <c r="J21" s="26">
        <v>1053383</v>
      </c>
      <c r="K21" s="26">
        <v>1087740</v>
      </c>
      <c r="L21" s="26">
        <v>895270</v>
      </c>
      <c r="M21" s="25">
        <v>1116085</v>
      </c>
      <c r="N21" s="26">
        <v>2024578</v>
      </c>
      <c r="O21" s="26">
        <v>2348510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1"/>
      <c r="FT21" s="1"/>
      <c r="FU21" s="1"/>
    </row>
    <row r="22" spans="1:178" ht="27" customHeight="1" x14ac:dyDescent="0.25">
      <c r="A22" s="20">
        <v>7.2</v>
      </c>
      <c r="B22" s="21" t="s">
        <v>12</v>
      </c>
      <c r="C22" s="25">
        <v>1287047</v>
      </c>
      <c r="D22" s="25">
        <v>1225692</v>
      </c>
      <c r="E22" s="25">
        <v>1260270</v>
      </c>
      <c r="F22" s="25">
        <v>1294606</v>
      </c>
      <c r="G22" s="25">
        <v>1421454</v>
      </c>
      <c r="H22" s="25">
        <v>1403871</v>
      </c>
      <c r="I22" s="25">
        <v>1527418</v>
      </c>
      <c r="J22" s="26">
        <v>1661150</v>
      </c>
      <c r="K22" s="26">
        <v>1847373</v>
      </c>
      <c r="L22" s="26">
        <v>1355475</v>
      </c>
      <c r="M22" s="25">
        <v>2005695</v>
      </c>
      <c r="N22" s="26">
        <v>2127200.1</v>
      </c>
      <c r="O22" s="26">
        <v>2212699.1040000003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1"/>
      <c r="FT22" s="1"/>
      <c r="FU22" s="1"/>
    </row>
    <row r="23" spans="1:178" ht="27" customHeight="1" x14ac:dyDescent="0.25">
      <c r="A23" s="20">
        <v>7.3</v>
      </c>
      <c r="B23" s="21" t="s">
        <v>13</v>
      </c>
      <c r="C23" s="25">
        <v>48913.947937573219</v>
      </c>
      <c r="D23" s="25">
        <v>37214</v>
      </c>
      <c r="E23" s="25">
        <v>28714</v>
      </c>
      <c r="F23" s="25">
        <v>32298</v>
      </c>
      <c r="G23" s="25">
        <v>31679</v>
      </c>
      <c r="H23" s="25">
        <v>41705</v>
      </c>
      <c r="I23" s="25">
        <v>43770</v>
      </c>
      <c r="J23" s="26">
        <v>57362</v>
      </c>
      <c r="K23" s="26">
        <v>53116</v>
      </c>
      <c r="L23" s="26">
        <v>51950</v>
      </c>
      <c r="M23" s="25">
        <v>59356</v>
      </c>
      <c r="N23" s="26">
        <v>66751.972000000009</v>
      </c>
      <c r="O23" s="26">
        <v>70236.406544000012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1"/>
      <c r="FT23" s="1"/>
      <c r="FU23" s="1"/>
    </row>
    <row r="24" spans="1:178" ht="27" customHeight="1" x14ac:dyDescent="0.25">
      <c r="A24" s="20">
        <v>7.4</v>
      </c>
      <c r="B24" s="21" t="s">
        <v>14</v>
      </c>
      <c r="C24" s="25">
        <v>30476</v>
      </c>
      <c r="D24" s="25">
        <v>53327</v>
      </c>
      <c r="E24" s="25">
        <v>74842</v>
      </c>
      <c r="F24" s="25">
        <v>60867</v>
      </c>
      <c r="G24" s="25">
        <v>105293</v>
      </c>
      <c r="H24" s="25">
        <v>118845</v>
      </c>
      <c r="I24" s="25">
        <v>129859</v>
      </c>
      <c r="J24" s="26">
        <v>69592</v>
      </c>
      <c r="K24" s="26">
        <v>120338</v>
      </c>
      <c r="L24" s="26">
        <v>55284</v>
      </c>
      <c r="M24" s="25">
        <v>49421</v>
      </c>
      <c r="N24" s="26">
        <v>64480.072</v>
      </c>
      <c r="O24" s="26">
        <v>71973.592352000007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1"/>
      <c r="FT24" s="1"/>
      <c r="FU24" s="1"/>
    </row>
    <row r="25" spans="1:178" ht="27" customHeight="1" x14ac:dyDescent="0.25">
      <c r="A25" s="20">
        <v>7.5</v>
      </c>
      <c r="B25" s="21" t="s">
        <v>15</v>
      </c>
      <c r="C25" s="25">
        <v>338376</v>
      </c>
      <c r="D25" s="25">
        <v>260458</v>
      </c>
      <c r="E25" s="25">
        <v>333095</v>
      </c>
      <c r="F25" s="25">
        <v>289594</v>
      </c>
      <c r="G25" s="25">
        <v>340384</v>
      </c>
      <c r="H25" s="25">
        <v>323145</v>
      </c>
      <c r="I25" s="25">
        <v>327558</v>
      </c>
      <c r="J25" s="26">
        <v>281576</v>
      </c>
      <c r="K25" s="26">
        <v>284876</v>
      </c>
      <c r="L25" s="26">
        <v>225894</v>
      </c>
      <c r="M25" s="25">
        <v>263768</v>
      </c>
      <c r="N25" s="26">
        <v>281729.42499999999</v>
      </c>
      <c r="O25" s="26">
        <v>293758.38806249993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1"/>
      <c r="FT25" s="1"/>
      <c r="FU25" s="1"/>
    </row>
    <row r="26" spans="1:178" ht="27" customHeight="1" x14ac:dyDescent="0.25">
      <c r="A26" s="20">
        <v>7.6</v>
      </c>
      <c r="B26" s="21" t="s">
        <v>16</v>
      </c>
      <c r="C26" s="25">
        <v>43420</v>
      </c>
      <c r="D26" s="25">
        <v>41133.991452991453</v>
      </c>
      <c r="E26" s="25">
        <v>45878.109974424551</v>
      </c>
      <c r="F26" s="25">
        <v>47516.785540211211</v>
      </c>
      <c r="G26" s="25">
        <v>49605.111801242238</v>
      </c>
      <c r="H26" s="25">
        <v>50445.118694362012</v>
      </c>
      <c r="I26" s="25">
        <v>53718.543979320733</v>
      </c>
      <c r="J26" s="26">
        <v>143884.89931717768</v>
      </c>
      <c r="K26" s="26">
        <v>142059.54499649213</v>
      </c>
      <c r="L26" s="26">
        <v>136535.18832168661</v>
      </c>
      <c r="M26" s="25">
        <v>138524.63265306121</v>
      </c>
      <c r="N26" s="26">
        <v>143526.66448775792</v>
      </c>
      <c r="O26" s="26">
        <v>148210.0248272249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1"/>
      <c r="FT26" s="1"/>
      <c r="FU26" s="1"/>
    </row>
    <row r="27" spans="1:178" ht="27" customHeight="1" x14ac:dyDescent="0.25">
      <c r="A27" s="20">
        <v>7.7</v>
      </c>
      <c r="B27" s="21" t="s">
        <v>17</v>
      </c>
      <c r="C27" s="25">
        <v>959464.43694864272</v>
      </c>
      <c r="D27" s="25">
        <v>996829.62493535399</v>
      </c>
      <c r="E27" s="25">
        <v>1099637.6813957151</v>
      </c>
      <c r="F27" s="25">
        <v>1283169.0320387525</v>
      </c>
      <c r="G27" s="25">
        <v>1458713.9745308312</v>
      </c>
      <c r="H27" s="25">
        <v>1472830.3739464856</v>
      </c>
      <c r="I27" s="25">
        <v>1410119.4771870743</v>
      </c>
      <c r="J27" s="26">
        <v>1398998.8597491446</v>
      </c>
      <c r="K27" s="26">
        <v>1502122.8448275863</v>
      </c>
      <c r="L27" s="26">
        <v>1445503.4338974736</v>
      </c>
      <c r="M27" s="25">
        <v>1660004.6639071882</v>
      </c>
      <c r="N27" s="26">
        <v>1754963.9682520193</v>
      </c>
      <c r="O27" s="26">
        <v>1724546.4461463825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1"/>
      <c r="FT27" s="1"/>
      <c r="FU27" s="1"/>
    </row>
    <row r="28" spans="1:178" ht="27" customHeight="1" x14ac:dyDescent="0.25">
      <c r="A28" s="22" t="s">
        <v>65</v>
      </c>
      <c r="B28" s="21" t="s">
        <v>18</v>
      </c>
      <c r="C28" s="25">
        <v>3194965</v>
      </c>
      <c r="D28" s="25">
        <v>3484158</v>
      </c>
      <c r="E28" s="25">
        <v>3302705</v>
      </c>
      <c r="F28" s="25">
        <v>3522773</v>
      </c>
      <c r="G28" s="25">
        <v>3760460</v>
      </c>
      <c r="H28" s="25">
        <v>3917706</v>
      </c>
      <c r="I28" s="25">
        <v>4079512</v>
      </c>
      <c r="J28" s="26">
        <v>4087314</v>
      </c>
      <c r="K28" s="26">
        <v>4223785</v>
      </c>
      <c r="L28" s="26">
        <v>4443920</v>
      </c>
      <c r="M28" s="25">
        <v>4478315</v>
      </c>
      <c r="N28" s="26">
        <v>3646896</v>
      </c>
      <c r="O28" s="26">
        <v>3945150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1"/>
      <c r="FT28" s="1"/>
      <c r="FU28" s="1"/>
    </row>
    <row r="29" spans="1:178" ht="27" customHeight="1" x14ac:dyDescent="0.25">
      <c r="A29" s="22" t="s">
        <v>66</v>
      </c>
      <c r="B29" s="21" t="s">
        <v>19</v>
      </c>
      <c r="C29" s="25">
        <v>5533296</v>
      </c>
      <c r="D29" s="25">
        <v>5854553.5554353707</v>
      </c>
      <c r="E29" s="25">
        <v>6248646.519172594</v>
      </c>
      <c r="F29" s="25">
        <v>6822834.1449073004</v>
      </c>
      <c r="G29" s="25">
        <v>7129842</v>
      </c>
      <c r="H29" s="25">
        <v>7616052</v>
      </c>
      <c r="I29" s="25">
        <v>8011906</v>
      </c>
      <c r="J29" s="26">
        <v>8344631</v>
      </c>
      <c r="K29" s="26">
        <v>8643226</v>
      </c>
      <c r="L29" s="26">
        <v>7892039</v>
      </c>
      <c r="M29" s="25">
        <v>8434422</v>
      </c>
      <c r="N29" s="26">
        <v>8459427</v>
      </c>
      <c r="O29" s="26">
        <v>9438548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1"/>
      <c r="FT29" s="1"/>
      <c r="FU29" s="1"/>
    </row>
    <row r="30" spans="1:178" ht="27" customHeight="1" x14ac:dyDescent="0.25">
      <c r="A30" s="22" t="s">
        <v>67</v>
      </c>
      <c r="B30" s="21" t="s">
        <v>44</v>
      </c>
      <c r="C30" s="25">
        <v>2616084</v>
      </c>
      <c r="D30" s="25">
        <v>2824198</v>
      </c>
      <c r="E30" s="25">
        <v>2616337</v>
      </c>
      <c r="F30" s="25">
        <v>2614486</v>
      </c>
      <c r="G30" s="25">
        <v>2677413</v>
      </c>
      <c r="H30" s="25">
        <v>2844636</v>
      </c>
      <c r="I30" s="25">
        <v>2804802</v>
      </c>
      <c r="J30" s="26">
        <v>3106730</v>
      </c>
      <c r="K30" s="26">
        <v>3228288</v>
      </c>
      <c r="L30" s="26">
        <v>3428025</v>
      </c>
      <c r="M30" s="25">
        <v>3626165</v>
      </c>
      <c r="N30" s="26">
        <v>3635894</v>
      </c>
      <c r="O30" s="26">
        <v>3814314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1"/>
      <c r="FT30" s="1"/>
      <c r="FU30" s="1"/>
    </row>
    <row r="31" spans="1:178" ht="27" customHeight="1" x14ac:dyDescent="0.25">
      <c r="A31" s="22" t="s">
        <v>68</v>
      </c>
      <c r="B31" s="21" t="s">
        <v>20</v>
      </c>
      <c r="C31" s="25">
        <v>3242995.19</v>
      </c>
      <c r="D31" s="25">
        <v>3366259</v>
      </c>
      <c r="E31" s="25">
        <v>3743743</v>
      </c>
      <c r="F31" s="25">
        <v>4136698</v>
      </c>
      <c r="G31" s="25">
        <v>4405625</v>
      </c>
      <c r="H31" s="25">
        <v>4917419</v>
      </c>
      <c r="I31" s="25">
        <v>5499277</v>
      </c>
      <c r="J31" s="26">
        <v>5709922</v>
      </c>
      <c r="K31" s="26">
        <v>6410095</v>
      </c>
      <c r="L31" s="26">
        <v>5699302</v>
      </c>
      <c r="M31" s="25">
        <v>6443938</v>
      </c>
      <c r="N31" s="26">
        <v>7550817</v>
      </c>
      <c r="O31" s="26">
        <v>8470600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1"/>
      <c r="FT31" s="1"/>
      <c r="FU31" s="1"/>
    </row>
    <row r="32" spans="1:178" s="41" customFormat="1" ht="27" customHeight="1" x14ac:dyDescent="0.25">
      <c r="A32" s="34"/>
      <c r="B32" s="35" t="s">
        <v>30</v>
      </c>
      <c r="C32" s="30">
        <f>C17+C20+C28+C29+C30+C31</f>
        <v>24885033.574886218</v>
      </c>
      <c r="D32" s="30">
        <f t="shared" ref="D32:F32" si="17">D17+D20+D28+D29+D30+D31</f>
        <v>26295635.171823718</v>
      </c>
      <c r="E32" s="30">
        <f t="shared" si="17"/>
        <v>27547519.310542732</v>
      </c>
      <c r="F32" s="30">
        <f t="shared" si="17"/>
        <v>29362692.962486263</v>
      </c>
      <c r="G32" s="30">
        <f t="shared" ref="G32:I32" si="18">G17+G20+G28+G29+G30+G31</f>
        <v>31254707.086332075</v>
      </c>
      <c r="H32" s="30">
        <f t="shared" si="18"/>
        <v>32864839.492640845</v>
      </c>
      <c r="I32" s="30">
        <f t="shared" si="18"/>
        <v>35109554.021166399</v>
      </c>
      <c r="J32" s="30">
        <f t="shared" ref="J32:K32" si="19">J17+J20+J28+J29+J30+J31</f>
        <v>37156993.759066321</v>
      </c>
      <c r="K32" s="30">
        <f t="shared" si="19"/>
        <v>39266144.389824077</v>
      </c>
      <c r="L32" s="30">
        <f t="shared" ref="L32" si="20">L17+L20+L28+L29+L30+L31</f>
        <v>34292334.62221916</v>
      </c>
      <c r="M32" s="30">
        <f t="shared" ref="M32:N32" si="21">M17+M20+M28+M29+M30+M31</f>
        <v>38322061.29656025</v>
      </c>
      <c r="N32" s="30">
        <f t="shared" si="21"/>
        <v>41993903.495366633</v>
      </c>
      <c r="O32" s="30">
        <f t="shared" ref="O32" si="22">O17+O20+O28+O29+O30+O31</f>
        <v>46421237.275424421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3"/>
      <c r="FT32" s="43"/>
      <c r="FU32" s="43"/>
    </row>
    <row r="33" spans="1:178" s="43" customFormat="1" ht="27" customHeight="1" x14ac:dyDescent="0.25">
      <c r="A33" s="31" t="s">
        <v>27</v>
      </c>
      <c r="B33" s="38" t="s">
        <v>31</v>
      </c>
      <c r="C33" s="28">
        <f>C6+C11+C13+C14+C15+C17+C20+C28+C29+C30+C31</f>
        <v>49846983.111790925</v>
      </c>
      <c r="D33" s="28">
        <f>D6+D11+D13+D14+D15+D17+D20+D28+D29+D30+D31</f>
        <v>52017765.035851568</v>
      </c>
      <c r="E33" s="28">
        <f>E6+E11+E13+E14+E15+E17+E20+E28+E29+E30+E31</f>
        <v>53792225.936603427</v>
      </c>
      <c r="F33" s="28">
        <f>F6+F11+F13+F14+F15+F17+F20+F28+F29+F30+F31</f>
        <v>55652671.227547258</v>
      </c>
      <c r="G33" s="28">
        <f t="shared" ref="G33:I33" si="23">G6+G11+G13+G14+G15+G17+G20+G28+G29+G30+G31</f>
        <v>58692251.506364182</v>
      </c>
      <c r="H33" s="28">
        <f t="shared" si="23"/>
        <v>63249389.728249319</v>
      </c>
      <c r="I33" s="28">
        <f t="shared" si="23"/>
        <v>67605026.204065561</v>
      </c>
      <c r="J33" s="28">
        <f t="shared" ref="J33:K33" si="24">J6+J11+J13+J14+J15+J17+J20+J28+J29+J30+J31</f>
        <v>72093731.88585341</v>
      </c>
      <c r="K33" s="28">
        <f t="shared" si="24"/>
        <v>74638846.187825114</v>
      </c>
      <c r="L33" s="28">
        <f t="shared" ref="L33" si="25">L6+L11+L13+L14+L15+L17+L20+L28+L29+L30+L31</f>
        <v>69468947.578482777</v>
      </c>
      <c r="M33" s="28">
        <f t="shared" ref="M33:N33" si="26">M6+M11+M13+M14+M15+M17+M20+M28+M29+M30+M31</f>
        <v>77101041.436610401</v>
      </c>
      <c r="N33" s="28">
        <f t="shared" si="26"/>
        <v>82712348.134401396</v>
      </c>
      <c r="O33" s="28">
        <f t="shared" ref="O33" si="27">O6+O11+O13+O14+O15+O17+O20+O28+O29+O30+O31</f>
        <v>89218292.603699952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V33" s="41"/>
    </row>
    <row r="34" spans="1:178" ht="27" customHeight="1" x14ac:dyDescent="0.25">
      <c r="A34" s="23" t="s">
        <v>33</v>
      </c>
      <c r="B34" s="24" t="s">
        <v>25</v>
      </c>
      <c r="C34" s="25">
        <v>3918617</v>
      </c>
      <c r="D34" s="25">
        <v>4066461</v>
      </c>
      <c r="E34" s="25">
        <v>4106120</v>
      </c>
      <c r="F34" s="25">
        <v>3870358</v>
      </c>
      <c r="G34" s="25">
        <v>4446239</v>
      </c>
      <c r="H34" s="25">
        <v>4305304</v>
      </c>
      <c r="I34" s="25">
        <v>4203109</v>
      </c>
      <c r="J34" s="26">
        <v>4234458</v>
      </c>
      <c r="K34" s="26">
        <v>4068700</v>
      </c>
      <c r="L34" s="26">
        <v>3582008</v>
      </c>
      <c r="M34" s="25">
        <v>4420984</v>
      </c>
      <c r="N34" s="26">
        <v>4261888</v>
      </c>
      <c r="O34" s="26">
        <v>4281481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</row>
    <row r="35" spans="1:178" ht="27" customHeight="1" x14ac:dyDescent="0.25">
      <c r="A35" s="23" t="s">
        <v>34</v>
      </c>
      <c r="B35" s="24" t="s">
        <v>24</v>
      </c>
      <c r="C35" s="25">
        <v>1717096</v>
      </c>
      <c r="D35" s="25">
        <v>1865135</v>
      </c>
      <c r="E35" s="25">
        <v>2044802</v>
      </c>
      <c r="F35" s="25">
        <v>2086597</v>
      </c>
      <c r="G35" s="25">
        <v>2184012</v>
      </c>
      <c r="H35" s="25">
        <v>2213101</v>
      </c>
      <c r="I35" s="25">
        <v>2310085</v>
      </c>
      <c r="J35" s="26">
        <v>2436152</v>
      </c>
      <c r="K35" s="26">
        <v>2528175</v>
      </c>
      <c r="L35" s="26">
        <v>2646463</v>
      </c>
      <c r="M35" s="25">
        <v>2778105</v>
      </c>
      <c r="N35" s="26">
        <v>2993726</v>
      </c>
      <c r="O35" s="26">
        <v>3091014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</row>
    <row r="36" spans="1:178" s="41" customFormat="1" ht="27" customHeight="1" x14ac:dyDescent="0.25">
      <c r="A36" s="39" t="s">
        <v>35</v>
      </c>
      <c r="B36" s="40" t="s">
        <v>45</v>
      </c>
      <c r="C36" s="30">
        <f>C33+C34-C35</f>
        <v>52048504.111790925</v>
      </c>
      <c r="D36" s="30">
        <f t="shared" ref="D36:F36" si="28">D33+D34-D35</f>
        <v>54219091.035851568</v>
      </c>
      <c r="E36" s="30">
        <f t="shared" si="28"/>
        <v>55853543.936603427</v>
      </c>
      <c r="F36" s="30">
        <f t="shared" si="28"/>
        <v>57436432.227547258</v>
      </c>
      <c r="G36" s="30">
        <f t="shared" ref="G36:N36" si="29">G33+G34-G35</f>
        <v>60954478.506364182</v>
      </c>
      <c r="H36" s="30">
        <f t="shared" si="29"/>
        <v>65341592.728249311</v>
      </c>
      <c r="I36" s="30">
        <f t="shared" si="29"/>
        <v>69498050.204065561</v>
      </c>
      <c r="J36" s="30">
        <f t="shared" si="29"/>
        <v>73892037.88585341</v>
      </c>
      <c r="K36" s="30">
        <f t="shared" si="29"/>
        <v>76179371.187825114</v>
      </c>
      <c r="L36" s="30">
        <f t="shared" si="29"/>
        <v>70404492.578482777</v>
      </c>
      <c r="M36" s="30">
        <f t="shared" si="29"/>
        <v>78743920.436610401</v>
      </c>
      <c r="N36" s="30">
        <f t="shared" si="29"/>
        <v>83980510.134401396</v>
      </c>
      <c r="O36" s="30">
        <f t="shared" ref="O36" si="30">O33+O34-O35</f>
        <v>90408759.603699952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</row>
    <row r="37" spans="1:178" s="41" customFormat="1" ht="27" customHeight="1" x14ac:dyDescent="0.25">
      <c r="A37" s="39" t="s">
        <v>36</v>
      </c>
      <c r="B37" s="40" t="s">
        <v>32</v>
      </c>
      <c r="C37" s="30">
        <f>GSVA_cur!C37</f>
        <v>918070</v>
      </c>
      <c r="D37" s="30">
        <f>GSVA_cur!D37</f>
        <v>927260</v>
      </c>
      <c r="E37" s="30">
        <f>GSVA_cur!E37</f>
        <v>936530</v>
      </c>
      <c r="F37" s="30">
        <f>GSVA_cur!F37</f>
        <v>945890</v>
      </c>
      <c r="G37" s="30">
        <f>GSVA_cur!G37</f>
        <v>955350</v>
      </c>
      <c r="H37" s="30">
        <f>GSVA_cur!H37</f>
        <v>964910</v>
      </c>
      <c r="I37" s="30">
        <f>GSVA_cur!I37</f>
        <v>974560</v>
      </c>
      <c r="J37" s="30">
        <f>GSVA_cur!J37</f>
        <v>966530</v>
      </c>
      <c r="K37" s="30">
        <f>GSVA_cur!K37</f>
        <v>972620</v>
      </c>
      <c r="L37" s="30">
        <f>GSVA_cur!L37</f>
        <v>978710</v>
      </c>
      <c r="M37" s="30">
        <f>GSVA_cur!M37</f>
        <v>984040</v>
      </c>
      <c r="N37" s="30">
        <f>GSVA_cur!N37</f>
        <v>988840</v>
      </c>
      <c r="O37" s="30">
        <f>GSVA_cur!O37</f>
        <v>993630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</row>
    <row r="38" spans="1:178" s="41" customFormat="1" ht="27" customHeight="1" x14ac:dyDescent="0.25">
      <c r="A38" s="39" t="s">
        <v>37</v>
      </c>
      <c r="B38" s="40" t="s">
        <v>48</v>
      </c>
      <c r="C38" s="30">
        <f>C36/C37*1000</f>
        <v>56693.393871699242</v>
      </c>
      <c r="D38" s="30">
        <f t="shared" ref="D38:F38" si="31">D36/D37*1000</f>
        <v>58472.371326113025</v>
      </c>
      <c r="E38" s="30">
        <f t="shared" si="31"/>
        <v>59638.819831295768</v>
      </c>
      <c r="F38" s="30">
        <f t="shared" si="31"/>
        <v>60722.105347923396</v>
      </c>
      <c r="G38" s="30">
        <f t="shared" ref="G38:N38" si="32">G36/G37*1000</f>
        <v>63803.295657470233</v>
      </c>
      <c r="H38" s="30">
        <f t="shared" si="32"/>
        <v>67717.810705920041</v>
      </c>
      <c r="I38" s="30">
        <f t="shared" si="32"/>
        <v>71312.23342232962</v>
      </c>
      <c r="J38" s="30">
        <f t="shared" si="32"/>
        <v>76450.847760393779</v>
      </c>
      <c r="K38" s="30">
        <f t="shared" si="32"/>
        <v>78323.87899469999</v>
      </c>
      <c r="L38" s="30">
        <f t="shared" si="32"/>
        <v>71936.010236416085</v>
      </c>
      <c r="M38" s="30">
        <f t="shared" si="32"/>
        <v>80021.05649832364</v>
      </c>
      <c r="N38" s="30">
        <f t="shared" si="32"/>
        <v>84928.310074836569</v>
      </c>
      <c r="O38" s="30">
        <f t="shared" ref="O38" si="33">O36/O37*1000</f>
        <v>90988.355427774877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N38" s="42"/>
      <c r="BO38" s="42"/>
      <c r="BP38" s="42"/>
      <c r="BQ38" s="42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</row>
    <row r="39" spans="1:178" x14ac:dyDescent="0.25">
      <c r="A39" s="11" t="s">
        <v>75</v>
      </c>
    </row>
  </sheetData>
  <sheetProtection formatColumns="0" formatRows="0"/>
  <pageMargins left="0.70866141732283505" right="0.70866141732283505" top="0.74803149606299202" bottom="0.74803149606299202" header="0.31496062992126" footer="0.31496062992126"/>
  <pageSetup paperSize="9" scale="10" orientation="landscape" horizontalDpi="4294967295" verticalDpi="4294967295" r:id="rId1"/>
  <colBreaks count="6" manualBreakCount="6">
    <brk id="25" max="1048575" man="1"/>
    <brk id="41" max="1048575" man="1"/>
    <brk id="105" max="95" man="1"/>
    <brk id="141" max="1048575" man="1"/>
    <brk id="165" max="1048575" man="1"/>
    <brk id="173" max="9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Z39"/>
  <sheetViews>
    <sheetView zoomScale="60" zoomScaleNormal="60" zoomScaleSheetLayoutView="100" workbookViewId="0">
      <pane xSplit="2" ySplit="5" topLeftCell="C6" activePane="bottomRight" state="frozen"/>
      <selection activeCell="P1" sqref="P1:BH1048576"/>
      <selection pane="topRight" activeCell="P1" sqref="P1:BH1048576"/>
      <selection pane="bottomLeft" activeCell="P1" sqref="P1:BH1048576"/>
      <selection pane="bottomRight" activeCell="P1" sqref="P1:BH1048576"/>
    </sheetView>
  </sheetViews>
  <sheetFormatPr defaultColWidth="8.85546875" defaultRowHeight="18" x14ac:dyDescent="0.25"/>
  <cols>
    <col min="1" max="1" width="11" style="11" customWidth="1"/>
    <col min="2" max="2" width="37.28515625" style="11" customWidth="1"/>
    <col min="3" max="9" width="18.5703125" style="11" customWidth="1"/>
    <col min="10" max="15" width="18.5703125" style="12" customWidth="1"/>
    <col min="16" max="17" width="11.42578125" style="2" customWidth="1"/>
    <col min="18" max="45" width="9.140625" style="2" customWidth="1"/>
    <col min="46" max="46" width="12.42578125" style="2" customWidth="1"/>
    <col min="47" max="68" width="9.140625" style="2" customWidth="1"/>
    <col min="69" max="69" width="12.140625" style="2" customWidth="1"/>
    <col min="70" max="73" width="9.140625" style="2" customWidth="1"/>
    <col min="74" max="78" width="9.140625" style="2" hidden="1" customWidth="1"/>
    <col min="79" max="79" width="9.140625" style="2" customWidth="1"/>
    <col min="80" max="84" width="9.140625" style="2" hidden="1" customWidth="1"/>
    <col min="85" max="85" width="9.140625" style="2" customWidth="1"/>
    <col min="86" max="90" width="9.140625" style="2" hidden="1" customWidth="1"/>
    <col min="91" max="91" width="9.140625" style="2" customWidth="1"/>
    <col min="92" max="96" width="9.140625" style="2" hidden="1" customWidth="1"/>
    <col min="97" max="97" width="9.140625" style="2" customWidth="1"/>
    <col min="98" max="102" width="9.140625" style="2" hidden="1" customWidth="1"/>
    <col min="103" max="103" width="9.140625" style="1" customWidth="1"/>
    <col min="104" max="108" width="9.140625" style="1" hidden="1" customWidth="1"/>
    <col min="109" max="109" width="9.140625" style="1" customWidth="1"/>
    <col min="110" max="114" width="9.140625" style="1" hidden="1" customWidth="1"/>
    <col min="115" max="115" width="9.140625" style="1" customWidth="1"/>
    <col min="116" max="120" width="9.140625" style="1" hidden="1" customWidth="1"/>
    <col min="121" max="121" width="9.140625" style="1" customWidth="1"/>
    <col min="122" max="151" width="9.140625" style="2" customWidth="1"/>
    <col min="152" max="152" width="9.140625" style="2" hidden="1" customWidth="1"/>
    <col min="153" max="160" width="9.140625" style="2" customWidth="1"/>
    <col min="161" max="161" width="9.140625" style="2" hidden="1" customWidth="1"/>
    <col min="162" max="166" width="9.140625" style="2" customWidth="1"/>
    <col min="167" max="167" width="9.140625" style="2" hidden="1" customWidth="1"/>
    <col min="168" max="177" width="9.140625" style="2" customWidth="1"/>
    <col min="178" max="181" width="8.85546875" style="2"/>
    <col min="182" max="182" width="12.7109375" style="2" bestFit="1" customWidth="1"/>
    <col min="183" max="16384" width="8.85546875" style="2"/>
  </cols>
  <sheetData>
    <row r="1" spans="1:182" x14ac:dyDescent="0.25">
      <c r="A1" s="11" t="s">
        <v>43</v>
      </c>
      <c r="B1" s="13" t="s">
        <v>56</v>
      </c>
    </row>
    <row r="2" spans="1:182" x14ac:dyDescent="0.25">
      <c r="A2" s="14" t="s">
        <v>40</v>
      </c>
      <c r="I2" s="11" t="str">
        <f>[1]GSVA_cur!$I$3</f>
        <v>As on 01.08.2024</v>
      </c>
    </row>
    <row r="3" spans="1:182" x14ac:dyDescent="0.25">
      <c r="A3" s="14"/>
    </row>
    <row r="4" spans="1:182" x14ac:dyDescent="0.25">
      <c r="A4" s="14"/>
      <c r="E4" s="15"/>
      <c r="F4" s="15" t="s">
        <v>47</v>
      </c>
      <c r="G4" s="15"/>
      <c r="H4" s="15"/>
      <c r="I4" s="15"/>
    </row>
    <row r="5" spans="1:182" x14ac:dyDescent="0.25">
      <c r="A5" s="16" t="s">
        <v>0</v>
      </c>
      <c r="B5" s="17" t="s">
        <v>1</v>
      </c>
      <c r="C5" s="11" t="s">
        <v>21</v>
      </c>
      <c r="D5" s="11" t="s">
        <v>22</v>
      </c>
      <c r="E5" s="11" t="s">
        <v>23</v>
      </c>
      <c r="F5" s="11" t="s">
        <v>46</v>
      </c>
      <c r="G5" s="11" t="s">
        <v>55</v>
      </c>
      <c r="H5" s="11" t="s">
        <v>57</v>
      </c>
      <c r="I5" s="11" t="s">
        <v>58</v>
      </c>
      <c r="J5" s="12" t="s">
        <v>69</v>
      </c>
      <c r="K5" s="12" t="s">
        <v>70</v>
      </c>
      <c r="L5" s="12" t="s">
        <v>71</v>
      </c>
      <c r="M5" s="12" t="s">
        <v>72</v>
      </c>
      <c r="N5" s="12" t="s">
        <v>73</v>
      </c>
      <c r="O5" s="12" t="s">
        <v>74</v>
      </c>
    </row>
    <row r="6" spans="1:182" s="43" customFormat="1" ht="36" x14ac:dyDescent="0.25">
      <c r="A6" s="31" t="s">
        <v>26</v>
      </c>
      <c r="B6" s="32" t="s">
        <v>2</v>
      </c>
      <c r="C6" s="28">
        <f>SUM(C7:C10)</f>
        <v>11166697</v>
      </c>
      <c r="D6" s="28">
        <f t="shared" ref="D6:F6" si="0">SUM(D7:D10)</f>
        <v>13068066</v>
      </c>
      <c r="E6" s="28">
        <f t="shared" si="0"/>
        <v>15852640</v>
      </c>
      <c r="F6" s="28">
        <f t="shared" si="0"/>
        <v>15765347</v>
      </c>
      <c r="G6" s="28">
        <f t="shared" ref="G6:N6" si="1">SUM(G7:G10)</f>
        <v>17564805</v>
      </c>
      <c r="H6" s="28">
        <f t="shared" si="1"/>
        <v>18575217</v>
      </c>
      <c r="I6" s="28">
        <f t="shared" si="1"/>
        <v>20774910</v>
      </c>
      <c r="J6" s="28">
        <f t="shared" si="1"/>
        <v>22387234.264792159</v>
      </c>
      <c r="K6" s="28">
        <f t="shared" si="1"/>
        <v>23472297.799353745</v>
      </c>
      <c r="L6" s="28">
        <f t="shared" si="1"/>
        <v>24793305.343159042</v>
      </c>
      <c r="M6" s="28">
        <f t="shared" si="1"/>
        <v>26171909.995427296</v>
      </c>
      <c r="N6" s="28">
        <f t="shared" si="1"/>
        <v>28136383.352491409</v>
      </c>
      <c r="O6" s="28">
        <f t="shared" ref="O6" si="2">SUM(O7:O10)</f>
        <v>29763996.315226782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Z6" s="41"/>
    </row>
    <row r="7" spans="1:182" x14ac:dyDescent="0.25">
      <c r="A7" s="20">
        <v>1.1000000000000001</v>
      </c>
      <c r="B7" s="21" t="s">
        <v>49</v>
      </c>
      <c r="C7" s="25">
        <v>6939766</v>
      </c>
      <c r="D7" s="25">
        <v>8328494</v>
      </c>
      <c r="E7" s="25">
        <v>10204603</v>
      </c>
      <c r="F7" s="25">
        <v>9693211</v>
      </c>
      <c r="G7" s="25">
        <v>11072019</v>
      </c>
      <c r="H7" s="25">
        <v>11467459</v>
      </c>
      <c r="I7" s="25">
        <v>12506711</v>
      </c>
      <c r="J7" s="26">
        <v>13397303.264792161</v>
      </c>
      <c r="K7" s="26">
        <v>13922877.143086044</v>
      </c>
      <c r="L7" s="26">
        <v>14405325.088748461</v>
      </c>
      <c r="M7" s="25">
        <v>15105991.674126035</v>
      </c>
      <c r="N7" s="26">
        <v>15664816.426440533</v>
      </c>
      <c r="O7" s="26">
        <v>16497924.775383204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1"/>
      <c r="FX7" s="1"/>
      <c r="FY7" s="1"/>
    </row>
    <row r="8" spans="1:182" x14ac:dyDescent="0.25">
      <c r="A8" s="20">
        <v>1.2</v>
      </c>
      <c r="B8" s="21" t="s">
        <v>50</v>
      </c>
      <c r="C8" s="25">
        <v>2201029</v>
      </c>
      <c r="D8" s="25">
        <v>2438790</v>
      </c>
      <c r="E8" s="25">
        <v>2778578</v>
      </c>
      <c r="F8" s="25">
        <v>3039222</v>
      </c>
      <c r="G8" s="25">
        <v>3226755</v>
      </c>
      <c r="H8" s="25">
        <v>3557543</v>
      </c>
      <c r="I8" s="25">
        <v>4144318</v>
      </c>
      <c r="J8" s="26">
        <v>4611518</v>
      </c>
      <c r="K8" s="26">
        <v>5035329.759682022</v>
      </c>
      <c r="L8" s="26">
        <v>5504141.157176422</v>
      </c>
      <c r="M8" s="25">
        <v>5901878.1495191446</v>
      </c>
      <c r="N8" s="26">
        <v>6230011.9260508763</v>
      </c>
      <c r="O8" s="26">
        <v>6640655.7847692017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1"/>
      <c r="FX8" s="1"/>
      <c r="FY8" s="1"/>
    </row>
    <row r="9" spans="1:182" x14ac:dyDescent="0.25">
      <c r="A9" s="20">
        <v>1.3</v>
      </c>
      <c r="B9" s="21" t="s">
        <v>51</v>
      </c>
      <c r="C9" s="25">
        <v>507546</v>
      </c>
      <c r="D9" s="25">
        <v>550836</v>
      </c>
      <c r="E9" s="25">
        <v>655454</v>
      </c>
      <c r="F9" s="25">
        <v>575195</v>
      </c>
      <c r="G9" s="25">
        <v>600120</v>
      </c>
      <c r="H9" s="25">
        <v>753465</v>
      </c>
      <c r="I9" s="25">
        <v>652646</v>
      </c>
      <c r="J9" s="26">
        <v>732695</v>
      </c>
      <c r="K9" s="26">
        <v>796961.95458170609</v>
      </c>
      <c r="L9" s="26">
        <v>821867.57887387089</v>
      </c>
      <c r="M9" s="25">
        <v>924606.06201442564</v>
      </c>
      <c r="N9" s="26">
        <v>987492</v>
      </c>
      <c r="O9" s="26">
        <v>1066640.5650910137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1"/>
      <c r="FX9" s="1"/>
      <c r="FY9" s="1"/>
    </row>
    <row r="10" spans="1:182" x14ac:dyDescent="0.25">
      <c r="A10" s="20">
        <v>1.4</v>
      </c>
      <c r="B10" s="21" t="s">
        <v>52</v>
      </c>
      <c r="C10" s="25">
        <v>1518356</v>
      </c>
      <c r="D10" s="25">
        <v>1749946</v>
      </c>
      <c r="E10" s="25">
        <v>2214005</v>
      </c>
      <c r="F10" s="25">
        <v>2457719</v>
      </c>
      <c r="G10" s="25">
        <v>2665911</v>
      </c>
      <c r="H10" s="25">
        <v>2796750</v>
      </c>
      <c r="I10" s="25">
        <v>3471235</v>
      </c>
      <c r="J10" s="26">
        <v>3645718</v>
      </c>
      <c r="K10" s="26">
        <v>3717128.9420039682</v>
      </c>
      <c r="L10" s="26">
        <v>4061971.5183602874</v>
      </c>
      <c r="M10" s="25">
        <v>4239434.1097676894</v>
      </c>
      <c r="N10" s="26">
        <v>5254063</v>
      </c>
      <c r="O10" s="26">
        <v>5558775.1899833651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1"/>
      <c r="FX10" s="1"/>
      <c r="FY10" s="1"/>
    </row>
    <row r="11" spans="1:182" x14ac:dyDescent="0.25">
      <c r="A11" s="22" t="s">
        <v>59</v>
      </c>
      <c r="B11" s="21" t="s">
        <v>3</v>
      </c>
      <c r="C11" s="25">
        <v>638489</v>
      </c>
      <c r="D11" s="25">
        <v>754191.98</v>
      </c>
      <c r="E11" s="25">
        <v>617093</v>
      </c>
      <c r="F11" s="25">
        <v>664220</v>
      </c>
      <c r="G11" s="25">
        <v>645411</v>
      </c>
      <c r="H11" s="25">
        <v>612213</v>
      </c>
      <c r="I11" s="25">
        <v>687113</v>
      </c>
      <c r="J11" s="26">
        <v>839322</v>
      </c>
      <c r="K11" s="26">
        <v>832197.91580435692</v>
      </c>
      <c r="L11" s="26">
        <v>622329.6206021104</v>
      </c>
      <c r="M11" s="25">
        <v>699847.19396826788</v>
      </c>
      <c r="N11" s="26">
        <v>714169.99190704897</v>
      </c>
      <c r="O11" s="26">
        <v>750218.43435497442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1"/>
      <c r="FX11" s="1"/>
      <c r="FY11" s="1"/>
    </row>
    <row r="12" spans="1:182" s="41" customFormat="1" ht="18.75" x14ac:dyDescent="0.25">
      <c r="A12" s="34"/>
      <c r="B12" s="35" t="s">
        <v>28</v>
      </c>
      <c r="C12" s="30">
        <f>C6+C11</f>
        <v>11805186</v>
      </c>
      <c r="D12" s="30">
        <f t="shared" ref="D12:F12" si="3">D6+D11</f>
        <v>13822257.98</v>
      </c>
      <c r="E12" s="30">
        <f t="shared" si="3"/>
        <v>16469733</v>
      </c>
      <c r="F12" s="30">
        <f t="shared" si="3"/>
        <v>16429567</v>
      </c>
      <c r="G12" s="30">
        <f t="shared" ref="G12:N12" si="4">G6+G11</f>
        <v>18210216</v>
      </c>
      <c r="H12" s="30">
        <f t="shared" si="4"/>
        <v>19187430</v>
      </c>
      <c r="I12" s="30">
        <f t="shared" si="4"/>
        <v>21462023</v>
      </c>
      <c r="J12" s="30">
        <f t="shared" si="4"/>
        <v>23226556.264792159</v>
      </c>
      <c r="K12" s="30">
        <f t="shared" si="4"/>
        <v>24304495.715158101</v>
      </c>
      <c r="L12" s="30">
        <f t="shared" si="4"/>
        <v>25415634.963761151</v>
      </c>
      <c r="M12" s="30">
        <f t="shared" si="4"/>
        <v>26871757.189395562</v>
      </c>
      <c r="N12" s="30">
        <f t="shared" si="4"/>
        <v>28850553.344398458</v>
      </c>
      <c r="O12" s="30">
        <f t="shared" ref="O12" si="5">O6+O11</f>
        <v>30514214.749581758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3"/>
      <c r="FX12" s="43"/>
      <c r="FY12" s="43"/>
    </row>
    <row r="13" spans="1:182" s="1" customFormat="1" x14ac:dyDescent="0.25">
      <c r="A13" s="18" t="s">
        <v>60</v>
      </c>
      <c r="B13" s="19" t="s">
        <v>4</v>
      </c>
      <c r="C13" s="26">
        <v>5780268.5369047113</v>
      </c>
      <c r="D13" s="26">
        <v>6215029.7498213239</v>
      </c>
      <c r="E13" s="26">
        <v>6479909.4692758471</v>
      </c>
      <c r="F13" s="26">
        <v>5880321.0067478251</v>
      </c>
      <c r="G13" s="26">
        <v>7339442.6906750575</v>
      </c>
      <c r="H13" s="26">
        <v>8618128.9816071354</v>
      </c>
      <c r="I13" s="26">
        <v>9862092.2475162409</v>
      </c>
      <c r="J13" s="26">
        <v>12300925.088735739</v>
      </c>
      <c r="K13" s="26">
        <v>12007221.844373833</v>
      </c>
      <c r="L13" s="26">
        <v>13188280.103709377</v>
      </c>
      <c r="M13" s="26">
        <v>16367720.821202457</v>
      </c>
      <c r="N13" s="26">
        <v>18438411.843828101</v>
      </c>
      <c r="O13" s="26">
        <v>19406480.086168405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Z13" s="2"/>
    </row>
    <row r="14" spans="1:182" ht="36" x14ac:dyDescent="0.25">
      <c r="A14" s="22" t="s">
        <v>61</v>
      </c>
      <c r="B14" s="21" t="s">
        <v>5</v>
      </c>
      <c r="C14" s="25">
        <v>773788.42999999993</v>
      </c>
      <c r="D14" s="25">
        <v>814921.56</v>
      </c>
      <c r="E14" s="25">
        <v>960408.06</v>
      </c>
      <c r="F14" s="25">
        <v>956713.56999999983</v>
      </c>
      <c r="G14" s="25">
        <v>1120294.5</v>
      </c>
      <c r="H14" s="25">
        <v>1118855</v>
      </c>
      <c r="I14" s="25">
        <v>1255272</v>
      </c>
      <c r="J14" s="26">
        <v>1249706</v>
      </c>
      <c r="K14" s="26">
        <v>1384970.1482744189</v>
      </c>
      <c r="L14" s="26">
        <v>1213428.6680389103</v>
      </c>
      <c r="M14" s="25">
        <v>1741360.7233419362</v>
      </c>
      <c r="N14" s="26">
        <v>2200710.0314711537</v>
      </c>
      <c r="O14" s="26">
        <v>2222579.5579484468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3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3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3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1"/>
      <c r="FX14" s="1"/>
      <c r="FY14" s="1"/>
    </row>
    <row r="15" spans="1:182" x14ac:dyDescent="0.25">
      <c r="A15" s="22" t="s">
        <v>62</v>
      </c>
      <c r="B15" s="21" t="s">
        <v>6</v>
      </c>
      <c r="C15" s="25">
        <v>4233191</v>
      </c>
      <c r="D15" s="25">
        <v>4547895</v>
      </c>
      <c r="E15" s="25">
        <v>4958868</v>
      </c>
      <c r="F15" s="25">
        <v>5052740</v>
      </c>
      <c r="G15" s="25">
        <v>5057582</v>
      </c>
      <c r="H15" s="25">
        <v>5421147</v>
      </c>
      <c r="I15" s="25">
        <v>5997180</v>
      </c>
      <c r="J15" s="26">
        <v>6718717</v>
      </c>
      <c r="K15" s="26">
        <v>6775638.8392417124</v>
      </c>
      <c r="L15" s="26">
        <v>6075383.8270546645</v>
      </c>
      <c r="M15" s="25">
        <v>7454344.7476630574</v>
      </c>
      <c r="N15" s="26">
        <v>9620284.5630139541</v>
      </c>
      <c r="O15" s="26">
        <v>10182692.64538247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3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3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3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1"/>
      <c r="FX15" s="1"/>
      <c r="FY15" s="1"/>
    </row>
    <row r="16" spans="1:182" s="41" customFormat="1" ht="18.75" x14ac:dyDescent="0.25">
      <c r="A16" s="34"/>
      <c r="B16" s="35" t="s">
        <v>29</v>
      </c>
      <c r="C16" s="30">
        <f>+C13+C14+C15</f>
        <v>10787247.966904711</v>
      </c>
      <c r="D16" s="30">
        <f t="shared" ref="D16:F16" si="6">+D13+D14+D15</f>
        <v>11577846.309821324</v>
      </c>
      <c r="E16" s="30">
        <f t="shared" si="6"/>
        <v>12399185.529275848</v>
      </c>
      <c r="F16" s="30">
        <f t="shared" si="6"/>
        <v>11889774.576747825</v>
      </c>
      <c r="G16" s="30">
        <f t="shared" ref="G16:K16" si="7">+G13+G14+G15</f>
        <v>13517319.190675057</v>
      </c>
      <c r="H16" s="30">
        <f t="shared" si="7"/>
        <v>15158130.981607135</v>
      </c>
      <c r="I16" s="30">
        <f t="shared" si="7"/>
        <v>17114544.247516241</v>
      </c>
      <c r="J16" s="30">
        <f t="shared" si="7"/>
        <v>20269348.088735737</v>
      </c>
      <c r="K16" s="30">
        <f t="shared" si="7"/>
        <v>20167830.831889965</v>
      </c>
      <c r="L16" s="30">
        <f t="shared" ref="L16:N16" si="8">+L13+L14+L15</f>
        <v>20477092.598802954</v>
      </c>
      <c r="M16" s="30">
        <f t="shared" si="8"/>
        <v>25563426.29220745</v>
      </c>
      <c r="N16" s="30">
        <f t="shared" si="8"/>
        <v>30259406.438313209</v>
      </c>
      <c r="O16" s="30">
        <f t="shared" ref="O16" si="9">+O13+O14+O15</f>
        <v>31811752.28949932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4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4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4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3"/>
      <c r="FX16" s="43"/>
      <c r="FY16" s="43"/>
    </row>
    <row r="17" spans="1:182" s="43" customFormat="1" ht="36" x14ac:dyDescent="0.25">
      <c r="A17" s="31" t="s">
        <v>63</v>
      </c>
      <c r="B17" s="32" t="s">
        <v>7</v>
      </c>
      <c r="C17" s="28">
        <f>C18+C19</f>
        <v>6547766</v>
      </c>
      <c r="D17" s="28">
        <f t="shared" ref="D17:F17" si="10">D18+D19</f>
        <v>7763023</v>
      </c>
      <c r="E17" s="28">
        <f t="shared" si="10"/>
        <v>9348691</v>
      </c>
      <c r="F17" s="28">
        <f t="shared" si="10"/>
        <v>10277530</v>
      </c>
      <c r="G17" s="28">
        <f t="shared" ref="G17:K17" si="11">G18+G19</f>
        <v>11269950</v>
      </c>
      <c r="H17" s="28">
        <f t="shared" si="11"/>
        <v>12310059</v>
      </c>
      <c r="I17" s="28">
        <f t="shared" si="11"/>
        <v>14200358</v>
      </c>
      <c r="J17" s="28">
        <f t="shared" si="11"/>
        <v>16398074</v>
      </c>
      <c r="K17" s="28">
        <f t="shared" si="11"/>
        <v>17853988.594964188</v>
      </c>
      <c r="L17" s="28">
        <f t="shared" ref="L17:N17" si="12">L18+L19</f>
        <v>14011215.974569358</v>
      </c>
      <c r="M17" s="28">
        <f t="shared" si="12"/>
        <v>17223116.898484372</v>
      </c>
      <c r="N17" s="28">
        <f t="shared" si="12"/>
        <v>22284914.910370171</v>
      </c>
      <c r="O17" s="28">
        <f t="shared" ref="O17" si="13">O18+O19</f>
        <v>26552248.064271145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Z17" s="41"/>
    </row>
    <row r="18" spans="1:182" x14ac:dyDescent="0.25">
      <c r="A18" s="20">
        <v>6.1</v>
      </c>
      <c r="B18" s="21" t="s">
        <v>8</v>
      </c>
      <c r="C18" s="25">
        <v>6171476</v>
      </c>
      <c r="D18" s="25">
        <v>7354808</v>
      </c>
      <c r="E18" s="25">
        <v>8910747</v>
      </c>
      <c r="F18" s="25">
        <v>9786657</v>
      </c>
      <c r="G18" s="25">
        <v>10704385</v>
      </c>
      <c r="H18" s="25">
        <v>11688430</v>
      </c>
      <c r="I18" s="25">
        <v>13514815</v>
      </c>
      <c r="J18" s="26">
        <v>15597640</v>
      </c>
      <c r="K18" s="26">
        <v>17014739.123481985</v>
      </c>
      <c r="L18" s="26">
        <v>13652169.479715142</v>
      </c>
      <c r="M18" s="25">
        <v>16655719.217081312</v>
      </c>
      <c r="N18" s="26">
        <v>20206011.075000003</v>
      </c>
      <c r="O18" s="26">
        <v>24203799.000149999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1"/>
      <c r="FX18" s="1"/>
      <c r="FY18" s="1"/>
    </row>
    <row r="19" spans="1:182" x14ac:dyDescent="0.25">
      <c r="A19" s="20">
        <v>6.2</v>
      </c>
      <c r="B19" s="21" t="s">
        <v>9</v>
      </c>
      <c r="C19" s="25">
        <v>376290</v>
      </c>
      <c r="D19" s="25">
        <v>408215</v>
      </c>
      <c r="E19" s="25">
        <v>437944</v>
      </c>
      <c r="F19" s="25">
        <v>490873</v>
      </c>
      <c r="G19" s="25">
        <v>565565</v>
      </c>
      <c r="H19" s="25">
        <v>621629</v>
      </c>
      <c r="I19" s="25">
        <v>685543</v>
      </c>
      <c r="J19" s="26">
        <v>800434</v>
      </c>
      <c r="K19" s="26">
        <v>839249.47148220369</v>
      </c>
      <c r="L19" s="26">
        <v>359046.49485421577</v>
      </c>
      <c r="M19" s="25">
        <v>567397.68140305963</v>
      </c>
      <c r="N19" s="26">
        <v>2078903.835370169</v>
      </c>
      <c r="O19" s="26">
        <v>2348449.0641211462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1"/>
      <c r="FX19" s="1"/>
      <c r="FY19" s="1"/>
    </row>
    <row r="20" spans="1:182" s="43" customFormat="1" ht="54" x14ac:dyDescent="0.25">
      <c r="A20" s="31" t="s">
        <v>64</v>
      </c>
      <c r="B20" s="37" t="s">
        <v>10</v>
      </c>
      <c r="C20" s="28">
        <f>SUM(C21:C27)</f>
        <v>2873704.3848862159</v>
      </c>
      <c r="D20" s="28">
        <f t="shared" ref="D20:F20" si="14">SUM(D21:D27)</f>
        <v>3027048.9945239448</v>
      </c>
      <c r="E20" s="28">
        <f t="shared" si="14"/>
        <v>3283513.6886760001</v>
      </c>
      <c r="F20" s="28">
        <f t="shared" si="14"/>
        <v>3689455</v>
      </c>
      <c r="G20" s="28">
        <f t="shared" ref="G20:N20" si="15">SUM(G21:G27)</f>
        <v>4215976</v>
      </c>
      <c r="H20" s="28">
        <f t="shared" si="15"/>
        <v>4195383</v>
      </c>
      <c r="I20" s="28">
        <f t="shared" si="15"/>
        <v>4259273.6914999997</v>
      </c>
      <c r="J20" s="28">
        <f t="shared" si="15"/>
        <v>4466187.2459999993</v>
      </c>
      <c r="K20" s="28">
        <f t="shared" si="15"/>
        <v>5375497.8321567299</v>
      </c>
      <c r="L20" s="28">
        <f t="shared" si="15"/>
        <v>4928836.5671011526</v>
      </c>
      <c r="M20" s="28">
        <f t="shared" si="15"/>
        <v>6822465.0736368075</v>
      </c>
      <c r="N20" s="28">
        <f t="shared" si="15"/>
        <v>8332935.1632734276</v>
      </c>
      <c r="O20" s="28">
        <f t="shared" ref="O20" si="16">SUM(O21:O27)</f>
        <v>9253391.7440866511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Z20" s="41"/>
    </row>
    <row r="21" spans="1:182" x14ac:dyDescent="0.25">
      <c r="A21" s="20">
        <v>7.1</v>
      </c>
      <c r="B21" s="21" t="s">
        <v>11</v>
      </c>
      <c r="C21" s="25">
        <v>612049</v>
      </c>
      <c r="D21" s="25">
        <v>724335</v>
      </c>
      <c r="E21" s="25">
        <v>699441</v>
      </c>
      <c r="F21" s="25">
        <v>824471</v>
      </c>
      <c r="G21" s="25">
        <v>885459</v>
      </c>
      <c r="H21" s="25">
        <v>867097</v>
      </c>
      <c r="I21" s="25">
        <v>890383</v>
      </c>
      <c r="J21" s="26">
        <v>898476</v>
      </c>
      <c r="K21" s="26">
        <v>1278062.4268393533</v>
      </c>
      <c r="L21" s="26">
        <v>1280844.0443355464</v>
      </c>
      <c r="M21" s="25">
        <v>1366704.1083290933</v>
      </c>
      <c r="N21" s="26">
        <v>2487230</v>
      </c>
      <c r="O21" s="26">
        <v>2992951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1"/>
      <c r="FX21" s="1"/>
      <c r="FY21" s="1"/>
    </row>
    <row r="22" spans="1:182" x14ac:dyDescent="0.25">
      <c r="A22" s="20">
        <v>7.2</v>
      </c>
      <c r="B22" s="21" t="s">
        <v>12</v>
      </c>
      <c r="C22" s="25">
        <v>1088749</v>
      </c>
      <c r="D22" s="25">
        <v>1069077</v>
      </c>
      <c r="E22" s="25">
        <v>1190341</v>
      </c>
      <c r="F22" s="25">
        <v>1267211</v>
      </c>
      <c r="G22" s="25">
        <v>1420371</v>
      </c>
      <c r="H22" s="25">
        <v>1382174</v>
      </c>
      <c r="I22" s="25">
        <v>1508468.943</v>
      </c>
      <c r="J22" s="26">
        <v>1688866.7059999998</v>
      </c>
      <c r="K22" s="26">
        <v>1992088.683183566</v>
      </c>
      <c r="L22" s="26">
        <v>1536628.5543348826</v>
      </c>
      <c r="M22" s="25">
        <v>2835113.0066001862</v>
      </c>
      <c r="N22" s="26">
        <v>3053883.4265000001</v>
      </c>
      <c r="O22" s="26">
        <v>3294666.8621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1"/>
      <c r="FX22" s="1"/>
      <c r="FY22" s="1"/>
    </row>
    <row r="23" spans="1:182" x14ac:dyDescent="0.25">
      <c r="A23" s="20">
        <v>7.3</v>
      </c>
      <c r="B23" s="21" t="s">
        <v>13</v>
      </c>
      <c r="C23" s="25">
        <v>41377.947937573219</v>
      </c>
      <c r="D23" s="25">
        <v>32457.206841564526</v>
      </c>
      <c r="E23" s="25">
        <v>18273</v>
      </c>
      <c r="F23" s="25">
        <v>24110</v>
      </c>
      <c r="G23" s="25">
        <v>23024</v>
      </c>
      <c r="H23" s="25">
        <v>35416</v>
      </c>
      <c r="I23" s="25">
        <v>38785.627</v>
      </c>
      <c r="J23" s="26">
        <v>58590.948499999999</v>
      </c>
      <c r="K23" s="26">
        <v>57687.494344150007</v>
      </c>
      <c r="L23" s="26">
        <v>62789.964945570449</v>
      </c>
      <c r="M23" s="25">
        <v>83294.387180124846</v>
      </c>
      <c r="N23" s="26">
        <v>95139.884999999995</v>
      </c>
      <c r="O23" s="26">
        <v>103825.2221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1"/>
      <c r="FX23" s="1"/>
      <c r="FY23" s="1"/>
    </row>
    <row r="24" spans="1:182" x14ac:dyDescent="0.25">
      <c r="A24" s="20">
        <v>7.4</v>
      </c>
      <c r="B24" s="21" t="s">
        <v>14</v>
      </c>
      <c r="C24" s="25">
        <v>25780</v>
      </c>
      <c r="D24" s="25">
        <v>46513</v>
      </c>
      <c r="E24" s="25">
        <v>41868</v>
      </c>
      <c r="F24" s="25">
        <v>47936</v>
      </c>
      <c r="G24" s="25">
        <v>103785</v>
      </c>
      <c r="H24" s="25">
        <v>122661</v>
      </c>
      <c r="I24" s="25">
        <v>136230.53200000001</v>
      </c>
      <c r="J24" s="26">
        <v>64714.760999999999</v>
      </c>
      <c r="K24" s="26">
        <v>102211.11131462376</v>
      </c>
      <c r="L24" s="26">
        <v>11372.919750979068</v>
      </c>
      <c r="M24" s="25">
        <v>11856.518895743735</v>
      </c>
      <c r="N24" s="26">
        <v>15711.138459660564</v>
      </c>
      <c r="O24" s="26">
        <v>18188.957143480424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1"/>
      <c r="FX24" s="1"/>
      <c r="FY24" s="1"/>
    </row>
    <row r="25" spans="1:182" ht="36" x14ac:dyDescent="0.25">
      <c r="A25" s="20">
        <v>7.5</v>
      </c>
      <c r="B25" s="21" t="s">
        <v>15</v>
      </c>
      <c r="C25" s="25">
        <v>286242</v>
      </c>
      <c r="D25" s="25">
        <v>254108</v>
      </c>
      <c r="E25" s="25">
        <v>338624</v>
      </c>
      <c r="F25" s="25">
        <v>314813</v>
      </c>
      <c r="G25" s="25">
        <v>384549</v>
      </c>
      <c r="H25" s="25">
        <v>379522</v>
      </c>
      <c r="I25" s="25">
        <v>394741.5895</v>
      </c>
      <c r="J25" s="26">
        <v>356352.83049999998</v>
      </c>
      <c r="K25" s="26">
        <v>372309.96188034181</v>
      </c>
      <c r="L25" s="26">
        <v>284074.03886944917</v>
      </c>
      <c r="M25" s="25">
        <v>382870.52947885409</v>
      </c>
      <c r="N25" s="26">
        <v>415332.00305608235</v>
      </c>
      <c r="O25" s="26">
        <v>449166.0086446167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1"/>
      <c r="FX25" s="1"/>
      <c r="FY25" s="1"/>
    </row>
    <row r="26" spans="1:182" x14ac:dyDescent="0.25">
      <c r="A26" s="20">
        <v>7.6</v>
      </c>
      <c r="B26" s="21" t="s">
        <v>16</v>
      </c>
      <c r="C26" s="25">
        <v>37172</v>
      </c>
      <c r="D26" s="25">
        <v>41716</v>
      </c>
      <c r="E26" s="25">
        <v>45589</v>
      </c>
      <c r="F26" s="25">
        <v>49065</v>
      </c>
      <c r="G26" s="25">
        <v>53766</v>
      </c>
      <c r="H26" s="25">
        <v>57156</v>
      </c>
      <c r="I26" s="25">
        <v>62954</v>
      </c>
      <c r="J26" s="26">
        <v>196030</v>
      </c>
      <c r="K26" s="26">
        <v>201906.61305672626</v>
      </c>
      <c r="L26" s="26">
        <v>207026.9590876867</v>
      </c>
      <c r="M26" s="25">
        <v>217395.85812210917</v>
      </c>
      <c r="N26" s="26">
        <v>230277.01551499779</v>
      </c>
      <c r="O26" s="26">
        <v>254003.32826302468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1"/>
      <c r="FX26" s="1"/>
      <c r="FY26" s="1"/>
    </row>
    <row r="27" spans="1:182" ht="36" x14ac:dyDescent="0.25">
      <c r="A27" s="20">
        <v>7.7</v>
      </c>
      <c r="B27" s="21" t="s">
        <v>17</v>
      </c>
      <c r="C27" s="25">
        <v>782334.43694864272</v>
      </c>
      <c r="D27" s="25">
        <v>858842.78768238018</v>
      </c>
      <c r="E27" s="25">
        <v>949377.68867600011</v>
      </c>
      <c r="F27" s="25">
        <v>1161849</v>
      </c>
      <c r="G27" s="25">
        <v>1345022</v>
      </c>
      <c r="H27" s="25">
        <v>1351357</v>
      </c>
      <c r="I27" s="25">
        <v>1227710</v>
      </c>
      <c r="J27" s="26">
        <v>1203156</v>
      </c>
      <c r="K27" s="26">
        <v>1371231.5415379689</v>
      </c>
      <c r="L27" s="26">
        <v>1546100.0857770378</v>
      </c>
      <c r="M27" s="25">
        <v>1925230.665030696</v>
      </c>
      <c r="N27" s="26">
        <v>2035361.6947426884</v>
      </c>
      <c r="O27" s="26">
        <v>2140590.3658355293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1"/>
      <c r="FX27" s="1"/>
      <c r="FY27" s="1"/>
    </row>
    <row r="28" spans="1:182" x14ac:dyDescent="0.25">
      <c r="A28" s="22" t="s">
        <v>65</v>
      </c>
      <c r="B28" s="21" t="s">
        <v>18</v>
      </c>
      <c r="C28" s="25">
        <v>3144514</v>
      </c>
      <c r="D28" s="25">
        <v>3467833</v>
      </c>
      <c r="E28" s="25">
        <v>3361856</v>
      </c>
      <c r="F28" s="25">
        <v>3646186</v>
      </c>
      <c r="G28" s="25">
        <v>3974494</v>
      </c>
      <c r="H28" s="25">
        <v>4123217</v>
      </c>
      <c r="I28" s="25">
        <v>4618983</v>
      </c>
      <c r="J28" s="26">
        <v>5000195</v>
      </c>
      <c r="K28" s="26">
        <v>5404173.5664074877</v>
      </c>
      <c r="L28" s="26">
        <v>5700480.0038542971</v>
      </c>
      <c r="M28" s="25">
        <v>6169102.1554019814</v>
      </c>
      <c r="N28" s="26">
        <v>6890887</v>
      </c>
      <c r="O28" s="26">
        <v>7821157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1"/>
      <c r="FX28" s="1"/>
      <c r="FY28" s="1"/>
    </row>
    <row r="29" spans="1:182" ht="54" x14ac:dyDescent="0.25">
      <c r="A29" s="22" t="s">
        <v>66</v>
      </c>
      <c r="B29" s="21" t="s">
        <v>19</v>
      </c>
      <c r="C29" s="25">
        <v>4860374</v>
      </c>
      <c r="D29" s="25">
        <v>5695542</v>
      </c>
      <c r="E29" s="25">
        <v>6693270</v>
      </c>
      <c r="F29" s="25">
        <v>7634180</v>
      </c>
      <c r="G29" s="25">
        <v>8224647</v>
      </c>
      <c r="H29" s="25">
        <v>9231607</v>
      </c>
      <c r="I29" s="25">
        <v>10137452</v>
      </c>
      <c r="J29" s="26">
        <v>10991141</v>
      </c>
      <c r="K29" s="26">
        <v>11927083.858620223</v>
      </c>
      <c r="L29" s="26">
        <v>11600501.770781994</v>
      </c>
      <c r="M29" s="25">
        <v>13135296.999064747</v>
      </c>
      <c r="N29" s="26">
        <v>14036921.678173888</v>
      </c>
      <c r="O29" s="26">
        <v>16422194.713463448</v>
      </c>
      <c r="P29" s="5"/>
      <c r="Q29" s="5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1"/>
      <c r="FX29" s="1"/>
      <c r="FY29" s="1"/>
    </row>
    <row r="30" spans="1:182" x14ac:dyDescent="0.25">
      <c r="A30" s="22" t="s">
        <v>67</v>
      </c>
      <c r="B30" s="21" t="s">
        <v>44</v>
      </c>
      <c r="C30" s="25">
        <v>2013735</v>
      </c>
      <c r="D30" s="25">
        <v>2490178</v>
      </c>
      <c r="E30" s="25">
        <v>2541046</v>
      </c>
      <c r="F30" s="25">
        <v>2625455</v>
      </c>
      <c r="G30" s="25">
        <v>2883262.29</v>
      </c>
      <c r="H30" s="25">
        <v>3228437</v>
      </c>
      <c r="I30" s="25">
        <v>3356612</v>
      </c>
      <c r="J30" s="26">
        <v>3954528</v>
      </c>
      <c r="K30" s="26">
        <v>4308776.4000000004</v>
      </c>
      <c r="L30" s="26">
        <v>4922480.853158785</v>
      </c>
      <c r="M30" s="25">
        <v>5585144.1001869226</v>
      </c>
      <c r="N30" s="26">
        <v>5964934.2222091667</v>
      </c>
      <c r="O30" s="26">
        <v>6561427.5444300836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1"/>
      <c r="FX30" s="1"/>
      <c r="FY30" s="1"/>
    </row>
    <row r="31" spans="1:182" x14ac:dyDescent="0.25">
      <c r="A31" s="22" t="s">
        <v>68</v>
      </c>
      <c r="B31" s="21" t="s">
        <v>20</v>
      </c>
      <c r="C31" s="25">
        <v>3086417.19</v>
      </c>
      <c r="D31" s="25">
        <v>3582837.63</v>
      </c>
      <c r="E31" s="25">
        <v>4273726.8099999996</v>
      </c>
      <c r="F31" s="25">
        <v>5028901.3000000007</v>
      </c>
      <c r="G31" s="25">
        <v>5589676.3800000008</v>
      </c>
      <c r="H31" s="25">
        <v>6650352</v>
      </c>
      <c r="I31" s="25">
        <v>7817338</v>
      </c>
      <c r="J31" s="26">
        <v>8598894.964791311</v>
      </c>
      <c r="K31" s="26">
        <v>10308168.51909844</v>
      </c>
      <c r="L31" s="26">
        <v>9209976.4578929059</v>
      </c>
      <c r="M31" s="25">
        <v>10859032.745474394</v>
      </c>
      <c r="N31" s="26">
        <v>13004345.643000001</v>
      </c>
      <c r="O31" s="26">
        <v>15439134.362886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1"/>
      <c r="FX31" s="1"/>
      <c r="FY31" s="1"/>
    </row>
    <row r="32" spans="1:182" s="41" customFormat="1" ht="18.75" x14ac:dyDescent="0.25">
      <c r="A32" s="34"/>
      <c r="B32" s="35" t="s">
        <v>30</v>
      </c>
      <c r="C32" s="30">
        <f>C17+C20+C28+C29+C30+C31</f>
        <v>22526510.574886218</v>
      </c>
      <c r="D32" s="30">
        <f t="shared" ref="D32:K32" si="17">D17+D20+D28+D29+D30+D31</f>
        <v>26026462.624523941</v>
      </c>
      <c r="E32" s="30">
        <f t="shared" si="17"/>
        <v>29502103.498675998</v>
      </c>
      <c r="F32" s="30">
        <f t="shared" si="17"/>
        <v>32901707.300000001</v>
      </c>
      <c r="G32" s="30">
        <f t="shared" si="17"/>
        <v>36158005.670000002</v>
      </c>
      <c r="H32" s="30">
        <f t="shared" si="17"/>
        <v>39739055</v>
      </c>
      <c r="I32" s="30">
        <f t="shared" si="17"/>
        <v>44390016.691500001</v>
      </c>
      <c r="J32" s="30">
        <f t="shared" si="17"/>
        <v>49409020.210791312</v>
      </c>
      <c r="K32" s="30">
        <f t="shared" si="17"/>
        <v>55177688.771247059</v>
      </c>
      <c r="L32" s="30">
        <f t="shared" ref="L32" si="18">L17+L20+L28+L29+L30+L31</f>
        <v>50373491.627358496</v>
      </c>
      <c r="M32" s="30">
        <f t="shared" ref="M32:N32" si="19">M17+M20+M28+M29+M30+M31</f>
        <v>59794157.972249225</v>
      </c>
      <c r="N32" s="30">
        <f t="shared" si="19"/>
        <v>70514938.617026657</v>
      </c>
      <c r="O32" s="30">
        <f t="shared" ref="O32" si="20">O17+O20+O28+O29+O30+O31</f>
        <v>82049553.429137334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3"/>
      <c r="FX32" s="43"/>
      <c r="FY32" s="43"/>
    </row>
    <row r="33" spans="1:182" s="43" customFormat="1" ht="36" x14ac:dyDescent="0.25">
      <c r="A33" s="31" t="s">
        <v>27</v>
      </c>
      <c r="B33" s="38" t="s">
        <v>41</v>
      </c>
      <c r="C33" s="28">
        <f>C6+C11+C13+C14+C15+C17+C20+C28+C29+C30+C31</f>
        <v>45118944.541790925</v>
      </c>
      <c r="D33" s="28">
        <f t="shared" ref="D33:K33" si="21">D6+D11+D13+D14+D15+D17+D20+D28+D29+D30+D31</f>
        <v>51426566.914345272</v>
      </c>
      <c r="E33" s="28">
        <f t="shared" si="21"/>
        <v>58371022.027951851</v>
      </c>
      <c r="F33" s="28">
        <f t="shared" si="21"/>
        <v>61221048.876747832</v>
      </c>
      <c r="G33" s="28">
        <f t="shared" si="21"/>
        <v>67885540.860675052</v>
      </c>
      <c r="H33" s="28">
        <f t="shared" si="21"/>
        <v>74084615.981607139</v>
      </c>
      <c r="I33" s="28">
        <f t="shared" si="21"/>
        <v>82966583.939016253</v>
      </c>
      <c r="J33" s="28">
        <f t="shared" si="21"/>
        <v>92904924.564319208</v>
      </c>
      <c r="K33" s="28">
        <f t="shared" si="21"/>
        <v>99650015.318295151</v>
      </c>
      <c r="L33" s="28">
        <f t="shared" ref="L33" si="22">L6+L11+L13+L14+L15+L17+L20+L28+L29+L30+L31</f>
        <v>96266219.189922601</v>
      </c>
      <c r="M33" s="28">
        <f t="shared" ref="M33:N33" si="23">M6+M11+M13+M14+M15+M17+M20+M28+M29+M30+M31</f>
        <v>112229341.45385222</v>
      </c>
      <c r="N33" s="28">
        <f t="shared" si="23"/>
        <v>129624898.39973833</v>
      </c>
      <c r="O33" s="28">
        <f t="shared" ref="O33" si="24">O6+O11+O13+O14+O15+O17+O20+O28+O29+O30+O31</f>
        <v>144375520.46821842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Z33" s="41"/>
    </row>
    <row r="34" spans="1:182" s="41" customFormat="1" x14ac:dyDescent="0.25">
      <c r="A34" s="39" t="s">
        <v>33</v>
      </c>
      <c r="B34" s="40" t="s">
        <v>25</v>
      </c>
      <c r="C34" s="30">
        <f>GSVA_cur!C34</f>
        <v>3918617</v>
      </c>
      <c r="D34" s="30">
        <f>GSVA_cur!D34</f>
        <v>4763581</v>
      </c>
      <c r="E34" s="30">
        <f>GSVA_cur!E34</f>
        <v>5375149</v>
      </c>
      <c r="F34" s="30">
        <f>GSVA_cur!F34</f>
        <v>5876464</v>
      </c>
      <c r="G34" s="30">
        <f>GSVA_cur!G34</f>
        <v>6762725</v>
      </c>
      <c r="H34" s="30">
        <f>GSVA_cur!H34</f>
        <v>7551392</v>
      </c>
      <c r="I34" s="30">
        <f>GSVA_cur!I34</f>
        <v>8338880</v>
      </c>
      <c r="J34" s="30">
        <f>GSVA_cur!J34</f>
        <v>10183996</v>
      </c>
      <c r="K34" s="30">
        <f>GSVA_cur!K34</f>
        <v>9793610</v>
      </c>
      <c r="L34" s="30">
        <f>GSVA_cur!L34</f>
        <v>10531911</v>
      </c>
      <c r="M34" s="30">
        <f>GSVA_cur!M34</f>
        <v>12701582</v>
      </c>
      <c r="N34" s="30">
        <f>GSVA_cur!N34</f>
        <v>14318906.189581981</v>
      </c>
      <c r="O34" s="30">
        <f>GSVA_cur!O34</f>
        <v>16142168.311478771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</row>
    <row r="35" spans="1:182" s="41" customFormat="1" x14ac:dyDescent="0.25">
      <c r="A35" s="39" t="s">
        <v>34</v>
      </c>
      <c r="B35" s="40" t="s">
        <v>24</v>
      </c>
      <c r="C35" s="30">
        <f>GSVA_cur!C35</f>
        <v>1717096</v>
      </c>
      <c r="D35" s="30">
        <f>GSVA_cur!D35</f>
        <v>2228275</v>
      </c>
      <c r="E35" s="30">
        <f>GSVA_cur!E35</f>
        <v>1999083</v>
      </c>
      <c r="F35" s="30">
        <f>GSVA_cur!F35</f>
        <v>1948334</v>
      </c>
      <c r="G35" s="30">
        <f>GSVA_cur!G35</f>
        <v>2049047</v>
      </c>
      <c r="H35" s="30">
        <f>GSVA_cur!H35</f>
        <v>2232658</v>
      </c>
      <c r="I35" s="30">
        <f>GSVA_cur!I35</f>
        <v>2229716</v>
      </c>
      <c r="J35" s="30">
        <f>GSVA_cur!J35</f>
        <v>2646920</v>
      </c>
      <c r="K35" s="30">
        <f>GSVA_cur!K35</f>
        <v>2148043</v>
      </c>
      <c r="L35" s="30">
        <f>GSVA_cur!L35</f>
        <v>3927256</v>
      </c>
      <c r="M35" s="30">
        <f>GSVA_cur!M35</f>
        <v>4972243</v>
      </c>
      <c r="N35" s="30">
        <f>GSVA_cur!N35</f>
        <v>6057881.7822262729</v>
      </c>
      <c r="O35" s="30">
        <f>GSVA_cur!O35</f>
        <v>7380558.771449618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</row>
    <row r="36" spans="1:182" s="41" customFormat="1" x14ac:dyDescent="0.25">
      <c r="A36" s="39" t="s">
        <v>35</v>
      </c>
      <c r="B36" s="40" t="s">
        <v>53</v>
      </c>
      <c r="C36" s="30">
        <f>C33+C34-C35</f>
        <v>47320465.541790925</v>
      </c>
      <c r="D36" s="30">
        <f t="shared" ref="D36:L36" si="25">D33+D34-D35</f>
        <v>53961872.914345272</v>
      </c>
      <c r="E36" s="30">
        <f t="shared" si="25"/>
        <v>61747088.027951851</v>
      </c>
      <c r="F36" s="30">
        <f t="shared" si="25"/>
        <v>65149178.876747832</v>
      </c>
      <c r="G36" s="30">
        <f t="shared" si="25"/>
        <v>72599218.860675052</v>
      </c>
      <c r="H36" s="30">
        <f t="shared" si="25"/>
        <v>79403349.981607139</v>
      </c>
      <c r="I36" s="30">
        <f t="shared" si="25"/>
        <v>89075747.939016253</v>
      </c>
      <c r="J36" s="30">
        <f t="shared" si="25"/>
        <v>100442000.56431921</v>
      </c>
      <c r="K36" s="30">
        <f t="shared" si="25"/>
        <v>107295582.31829515</v>
      </c>
      <c r="L36" s="30">
        <f t="shared" si="25"/>
        <v>102870874.1899226</v>
      </c>
      <c r="M36" s="30">
        <f t="shared" ref="M36:N36" si="26">M33+M34-M35</f>
        <v>119958680.45385222</v>
      </c>
      <c r="N36" s="30">
        <f t="shared" si="26"/>
        <v>137885922.80709404</v>
      </c>
      <c r="O36" s="30">
        <f t="shared" ref="O36" si="27">O33+O34-O35</f>
        <v>153137130.00824755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</row>
    <row r="37" spans="1:182" s="41" customFormat="1" x14ac:dyDescent="0.25">
      <c r="A37" s="39" t="s">
        <v>36</v>
      </c>
      <c r="B37" s="40" t="s">
        <v>32</v>
      </c>
      <c r="C37" s="30">
        <f>GSVA_cur!C37</f>
        <v>918070</v>
      </c>
      <c r="D37" s="30">
        <f>GSVA_cur!D37</f>
        <v>927260</v>
      </c>
      <c r="E37" s="30">
        <f>GSVA_cur!E37</f>
        <v>936530</v>
      </c>
      <c r="F37" s="30">
        <f>GSVA_cur!F37</f>
        <v>945890</v>
      </c>
      <c r="G37" s="30">
        <f>GSVA_cur!G37</f>
        <v>955350</v>
      </c>
      <c r="H37" s="30">
        <f>GSVA_cur!H37</f>
        <v>964910</v>
      </c>
      <c r="I37" s="30">
        <f>GSVA_cur!I37</f>
        <v>974560</v>
      </c>
      <c r="J37" s="30">
        <f>GSVA_cur!J37</f>
        <v>966530</v>
      </c>
      <c r="K37" s="30">
        <f>GSVA_cur!K37</f>
        <v>972620</v>
      </c>
      <c r="L37" s="30">
        <f>GSVA_cur!L37</f>
        <v>978710</v>
      </c>
      <c r="M37" s="30">
        <f>GSVA_cur!M37</f>
        <v>984040</v>
      </c>
      <c r="N37" s="30">
        <f>GSVA_cur!N37</f>
        <v>988840</v>
      </c>
      <c r="O37" s="30">
        <f>GSVA_cur!O37</f>
        <v>993630</v>
      </c>
      <c r="P37" s="1"/>
      <c r="Q37" s="1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</row>
    <row r="38" spans="1:182" s="41" customFormat="1" x14ac:dyDescent="0.25">
      <c r="A38" s="39" t="s">
        <v>37</v>
      </c>
      <c r="B38" s="40" t="s">
        <v>54</v>
      </c>
      <c r="C38" s="30">
        <f>C36/C37*1000</f>
        <v>51543.417758766678</v>
      </c>
      <c r="D38" s="30">
        <f t="shared" ref="D38:L38" si="28">D36/D37*1000</f>
        <v>58194.975426897821</v>
      </c>
      <c r="E38" s="30">
        <f t="shared" si="28"/>
        <v>65931.777976094585</v>
      </c>
      <c r="F38" s="30">
        <f t="shared" si="28"/>
        <v>68876.062625408696</v>
      </c>
      <c r="G38" s="30">
        <f t="shared" si="28"/>
        <v>75992.27388985717</v>
      </c>
      <c r="H38" s="30">
        <f t="shared" si="28"/>
        <v>82290.939032248745</v>
      </c>
      <c r="I38" s="30">
        <f t="shared" si="28"/>
        <v>91400.989101765168</v>
      </c>
      <c r="J38" s="30">
        <f t="shared" si="28"/>
        <v>103920.20999277747</v>
      </c>
      <c r="K38" s="30">
        <f t="shared" si="28"/>
        <v>110316.03536663359</v>
      </c>
      <c r="L38" s="30">
        <f t="shared" si="28"/>
        <v>105108.63707321127</v>
      </c>
      <c r="M38" s="30">
        <f t="shared" ref="M38:N38" si="29">M36/M37*1000</f>
        <v>121904.27264527074</v>
      </c>
      <c r="N38" s="30">
        <f t="shared" si="29"/>
        <v>139442.09660520815</v>
      </c>
      <c r="O38" s="30">
        <f t="shared" ref="O38" si="30">O36/O37*1000</f>
        <v>154118.86719226226</v>
      </c>
      <c r="P38" s="3"/>
      <c r="Q38" s="3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R38" s="42"/>
      <c r="BS38" s="42"/>
      <c r="BT38" s="42"/>
      <c r="BU38" s="42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</row>
    <row r="39" spans="1:182" x14ac:dyDescent="0.25">
      <c r="A39" s="11" t="s">
        <v>75</v>
      </c>
    </row>
  </sheetData>
  <sheetProtection formatColumns="0" formatRows="0"/>
  <pageMargins left="0.70866141732283505" right="0.70866141732283505" top="0.74803149606299202" bottom="0.74803149606299202" header="0.31496062992126" footer="0.31496062992126"/>
  <pageSetup paperSize="9" scale="10" orientation="landscape" horizontalDpi="4294967295" verticalDpi="4294967295" r:id="rId1"/>
  <colBreaks count="7" manualBreakCount="7">
    <brk id="17" max="1048575" man="1"/>
    <brk id="29" max="1048575" man="1"/>
    <brk id="45" max="1048575" man="1"/>
    <brk id="109" max="95" man="1"/>
    <brk id="145" max="1048575" man="1"/>
    <brk id="169" max="1048575" man="1"/>
    <brk id="177" max="9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V39"/>
  <sheetViews>
    <sheetView zoomScale="60" zoomScaleNormal="60" zoomScaleSheetLayoutView="100" workbookViewId="0">
      <pane xSplit="2" ySplit="5" topLeftCell="C6" activePane="bottomRight" state="frozen"/>
      <selection activeCell="P1" sqref="P1:BH1048576"/>
      <selection pane="topRight" activeCell="P1" sqref="P1:BH1048576"/>
      <selection pane="bottomLeft" activeCell="P1" sqref="P1:BH1048576"/>
      <selection pane="bottomRight" activeCell="P1" sqref="P1:BH1048576"/>
    </sheetView>
  </sheetViews>
  <sheetFormatPr defaultColWidth="8.85546875" defaultRowHeight="14.25" x14ac:dyDescent="0.2"/>
  <cols>
    <col min="1" max="1" width="11" style="6" customWidth="1"/>
    <col min="2" max="2" width="36.85546875" style="6" customWidth="1"/>
    <col min="3" max="9" width="18.5703125" style="6" customWidth="1"/>
    <col min="10" max="15" width="18.5703125" style="7" customWidth="1"/>
    <col min="16" max="41" width="9.140625" style="6" customWidth="1"/>
    <col min="42" max="42" width="12.42578125" style="6" customWidth="1"/>
    <col min="43" max="64" width="9.140625" style="6" customWidth="1"/>
    <col min="65" max="65" width="12.140625" style="6" customWidth="1"/>
    <col min="66" max="69" width="9.140625" style="6" customWidth="1"/>
    <col min="70" max="74" width="9.140625" style="6" hidden="1" customWidth="1"/>
    <col min="75" max="75" width="9.140625" style="6" customWidth="1"/>
    <col min="76" max="80" width="9.140625" style="6" hidden="1" customWidth="1"/>
    <col min="81" max="81" width="9.140625" style="6" customWidth="1"/>
    <col min="82" max="86" width="9.140625" style="6" hidden="1" customWidth="1"/>
    <col min="87" max="87" width="9.140625" style="6" customWidth="1"/>
    <col min="88" max="92" width="9.140625" style="6" hidden="1" customWidth="1"/>
    <col min="93" max="93" width="9.140625" style="6" customWidth="1"/>
    <col min="94" max="98" width="9.140625" style="6" hidden="1" customWidth="1"/>
    <col min="99" max="99" width="9.140625" style="7" customWidth="1"/>
    <col min="100" max="104" width="9.140625" style="7" hidden="1" customWidth="1"/>
    <col min="105" max="105" width="9.140625" style="7" customWidth="1"/>
    <col min="106" max="110" width="9.140625" style="7" hidden="1" customWidth="1"/>
    <col min="111" max="111" width="9.140625" style="7" customWidth="1"/>
    <col min="112" max="116" width="9.140625" style="7" hidden="1" customWidth="1"/>
    <col min="117" max="117" width="9.140625" style="7" customWidth="1"/>
    <col min="118" max="147" width="9.140625" style="6" customWidth="1"/>
    <col min="148" max="148" width="9.140625" style="6" hidden="1" customWidth="1"/>
    <col min="149" max="156" width="9.140625" style="6" customWidth="1"/>
    <col min="157" max="157" width="9.140625" style="6" hidden="1" customWidth="1"/>
    <col min="158" max="162" width="9.140625" style="6" customWidth="1"/>
    <col min="163" max="163" width="9.140625" style="6" hidden="1" customWidth="1"/>
    <col min="164" max="173" width="9.140625" style="6" customWidth="1"/>
    <col min="174" max="177" width="8.85546875" style="6"/>
    <col min="178" max="178" width="12.7109375" style="6" bestFit="1" customWidth="1"/>
    <col min="179" max="16384" width="8.85546875" style="6"/>
  </cols>
  <sheetData>
    <row r="1" spans="1:178" ht="18" x14ac:dyDescent="0.25">
      <c r="A1" s="11" t="s">
        <v>43</v>
      </c>
      <c r="B1" s="13" t="s">
        <v>56</v>
      </c>
      <c r="C1" s="11"/>
      <c r="D1" s="11"/>
      <c r="E1" s="11"/>
      <c r="F1" s="11"/>
      <c r="G1" s="11"/>
      <c r="H1" s="11"/>
      <c r="I1" s="11"/>
    </row>
    <row r="2" spans="1:178" ht="18" x14ac:dyDescent="0.25">
      <c r="A2" s="14" t="s">
        <v>42</v>
      </c>
      <c r="B2" s="11"/>
      <c r="C2" s="11"/>
      <c r="D2" s="11"/>
      <c r="E2" s="11"/>
      <c r="F2" s="11"/>
      <c r="G2" s="11"/>
      <c r="H2" s="11"/>
      <c r="I2" s="11" t="str">
        <f>[1]GSVA_cur!$I$3</f>
        <v>As on 01.08.2024</v>
      </c>
    </row>
    <row r="3" spans="1:178" ht="18" x14ac:dyDescent="0.25">
      <c r="A3" s="14"/>
      <c r="B3" s="11"/>
      <c r="C3" s="11"/>
      <c r="D3" s="11"/>
      <c r="E3" s="11"/>
      <c r="F3" s="11"/>
      <c r="G3" s="11"/>
      <c r="H3" s="11"/>
      <c r="I3" s="11"/>
    </row>
    <row r="4" spans="1:178" ht="18" x14ac:dyDescent="0.25">
      <c r="A4" s="14"/>
      <c r="B4" s="11"/>
      <c r="C4" s="11"/>
      <c r="D4" s="11"/>
      <c r="E4" s="15"/>
      <c r="F4" s="15" t="s">
        <v>47</v>
      </c>
      <c r="G4" s="15"/>
      <c r="H4" s="15"/>
      <c r="I4" s="15"/>
    </row>
    <row r="5" spans="1:178" ht="18" x14ac:dyDescent="0.25">
      <c r="A5" s="16" t="s">
        <v>0</v>
      </c>
      <c r="B5" s="17" t="s">
        <v>1</v>
      </c>
      <c r="C5" s="11" t="s">
        <v>21</v>
      </c>
      <c r="D5" s="11" t="s">
        <v>22</v>
      </c>
      <c r="E5" s="11" t="s">
        <v>23</v>
      </c>
      <c r="F5" s="11" t="s">
        <v>46</v>
      </c>
      <c r="G5" s="11" t="s">
        <v>55</v>
      </c>
      <c r="H5" s="11" t="s">
        <v>57</v>
      </c>
      <c r="I5" s="11" t="s">
        <v>58</v>
      </c>
      <c r="J5" s="7" t="s">
        <v>69</v>
      </c>
      <c r="K5" s="7" t="s">
        <v>70</v>
      </c>
      <c r="L5" s="7" t="s">
        <v>71</v>
      </c>
      <c r="M5" s="7" t="s">
        <v>72</v>
      </c>
      <c r="N5" s="7" t="s">
        <v>73</v>
      </c>
      <c r="O5" s="7" t="s">
        <v>74</v>
      </c>
    </row>
    <row r="6" spans="1:178" s="27" customFormat="1" ht="36" x14ac:dyDescent="0.25">
      <c r="A6" s="31" t="s">
        <v>26</v>
      </c>
      <c r="B6" s="32" t="s">
        <v>2</v>
      </c>
      <c r="C6" s="28">
        <f>SUM(C7:C10)</f>
        <v>11166697</v>
      </c>
      <c r="D6" s="28">
        <f t="shared" ref="D6:F6" si="0">SUM(D7:D10)</f>
        <v>11581861</v>
      </c>
      <c r="E6" s="28">
        <f t="shared" si="0"/>
        <v>11518778</v>
      </c>
      <c r="F6" s="28">
        <f t="shared" si="0"/>
        <v>12037623</v>
      </c>
      <c r="G6" s="28">
        <f t="shared" ref="G6:N6" si="1">SUM(G7:G10)</f>
        <v>12090539</v>
      </c>
      <c r="H6" s="28">
        <f t="shared" si="1"/>
        <v>12547029</v>
      </c>
      <c r="I6" s="28">
        <f t="shared" si="1"/>
        <v>13163192</v>
      </c>
      <c r="J6" s="28">
        <f t="shared" si="1"/>
        <v>13295600.665603254</v>
      </c>
      <c r="K6" s="28">
        <f t="shared" si="1"/>
        <v>13562908.190479513</v>
      </c>
      <c r="L6" s="28">
        <f t="shared" si="1"/>
        <v>13729692.119511712</v>
      </c>
      <c r="M6" s="28">
        <f t="shared" si="1"/>
        <v>14143077.954876009</v>
      </c>
      <c r="N6" s="28">
        <f t="shared" si="1"/>
        <v>14623385.082997642</v>
      </c>
      <c r="O6" s="28">
        <f t="shared" ref="O6" si="2">SUM(O7:O10)</f>
        <v>14932290.285460399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V6" s="33"/>
    </row>
    <row r="7" spans="1:178" ht="18" x14ac:dyDescent="0.25">
      <c r="A7" s="20">
        <v>1.1000000000000001</v>
      </c>
      <c r="B7" s="21" t="s">
        <v>49</v>
      </c>
      <c r="C7" s="25">
        <v>6939766</v>
      </c>
      <c r="D7" s="25">
        <v>7211011</v>
      </c>
      <c r="E7" s="25">
        <v>7039577</v>
      </c>
      <c r="F7" s="25">
        <v>7523872</v>
      </c>
      <c r="G7" s="25">
        <v>7450630</v>
      </c>
      <c r="H7" s="25">
        <v>7625248</v>
      </c>
      <c r="I7" s="25">
        <v>8017048</v>
      </c>
      <c r="J7" s="26">
        <v>7981555.665603254</v>
      </c>
      <c r="K7" s="26">
        <v>7926649.6417831788</v>
      </c>
      <c r="L7" s="26">
        <v>7893893.2193403253</v>
      </c>
      <c r="M7" s="25">
        <v>7997556.1533766324</v>
      </c>
      <c r="N7" s="26">
        <v>8121887.6260734648</v>
      </c>
      <c r="O7" s="26">
        <v>8213892.5253375117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7"/>
      <c r="FT7" s="7"/>
      <c r="FU7" s="7"/>
    </row>
    <row r="8" spans="1:178" ht="18" x14ac:dyDescent="0.25">
      <c r="A8" s="20">
        <v>1.2</v>
      </c>
      <c r="B8" s="21" t="s">
        <v>50</v>
      </c>
      <c r="C8" s="25">
        <v>2201029</v>
      </c>
      <c r="D8" s="25">
        <v>2328968</v>
      </c>
      <c r="E8" s="25">
        <v>2370422</v>
      </c>
      <c r="F8" s="25">
        <v>2389130</v>
      </c>
      <c r="G8" s="25">
        <v>2454952</v>
      </c>
      <c r="H8" s="25">
        <v>2576172</v>
      </c>
      <c r="I8" s="25">
        <v>2812968</v>
      </c>
      <c r="J8" s="26">
        <v>2867338</v>
      </c>
      <c r="K8" s="26">
        <v>3127630.0212523132</v>
      </c>
      <c r="L8" s="26">
        <v>3321712.7384944782</v>
      </c>
      <c r="M8" s="25">
        <v>3521002.4256020319</v>
      </c>
      <c r="N8" s="26">
        <v>3652473.4569241772</v>
      </c>
      <c r="O8" s="26">
        <v>3768642.5218418455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7"/>
      <c r="FT8" s="7"/>
      <c r="FU8" s="7"/>
    </row>
    <row r="9" spans="1:178" ht="18" x14ac:dyDescent="0.25">
      <c r="A9" s="20">
        <v>1.3</v>
      </c>
      <c r="B9" s="21" t="s">
        <v>51</v>
      </c>
      <c r="C9" s="25">
        <v>507546</v>
      </c>
      <c r="D9" s="25">
        <v>503917</v>
      </c>
      <c r="E9" s="25">
        <v>505586</v>
      </c>
      <c r="F9" s="25">
        <v>474844</v>
      </c>
      <c r="G9" s="25">
        <v>470311</v>
      </c>
      <c r="H9" s="25">
        <v>597340</v>
      </c>
      <c r="I9" s="25">
        <v>522343</v>
      </c>
      <c r="J9" s="26">
        <v>572366</v>
      </c>
      <c r="K9" s="26">
        <v>617876.87896203366</v>
      </c>
      <c r="L9" s="26">
        <v>654179.08963833179</v>
      </c>
      <c r="M9" s="25">
        <v>676157.23539923294</v>
      </c>
      <c r="N9" s="26">
        <v>691342</v>
      </c>
      <c r="O9" s="26">
        <v>713232.94793304056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7"/>
      <c r="FT9" s="7"/>
      <c r="FU9" s="7"/>
    </row>
    <row r="10" spans="1:178" ht="18" x14ac:dyDescent="0.25">
      <c r="A10" s="20">
        <v>1.4</v>
      </c>
      <c r="B10" s="21" t="s">
        <v>52</v>
      </c>
      <c r="C10" s="25">
        <v>1518356</v>
      </c>
      <c r="D10" s="25">
        <v>1537965</v>
      </c>
      <c r="E10" s="25">
        <v>1603193</v>
      </c>
      <c r="F10" s="25">
        <v>1649777</v>
      </c>
      <c r="G10" s="25">
        <v>1714646</v>
      </c>
      <c r="H10" s="25">
        <v>1748269</v>
      </c>
      <c r="I10" s="25">
        <v>1810833</v>
      </c>
      <c r="J10" s="26">
        <v>1874341</v>
      </c>
      <c r="K10" s="26">
        <v>1890751.6484819874</v>
      </c>
      <c r="L10" s="26">
        <v>1859907.0720385769</v>
      </c>
      <c r="M10" s="25">
        <v>1948362.1404981108</v>
      </c>
      <c r="N10" s="26">
        <v>2157682</v>
      </c>
      <c r="O10" s="26">
        <v>2236522.2903480032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7"/>
      <c r="FT10" s="7"/>
      <c r="FU10" s="7"/>
    </row>
    <row r="11" spans="1:178" ht="18" x14ac:dyDescent="0.25">
      <c r="A11" s="22" t="s">
        <v>59</v>
      </c>
      <c r="B11" s="21" t="s">
        <v>3</v>
      </c>
      <c r="C11" s="25">
        <v>638489</v>
      </c>
      <c r="D11" s="25">
        <v>697431</v>
      </c>
      <c r="E11" s="25">
        <v>583566</v>
      </c>
      <c r="F11" s="25">
        <v>689600</v>
      </c>
      <c r="G11" s="25">
        <v>664679</v>
      </c>
      <c r="H11" s="25">
        <v>628831</v>
      </c>
      <c r="I11" s="25">
        <v>712738</v>
      </c>
      <c r="J11" s="26">
        <v>852196</v>
      </c>
      <c r="K11" s="26">
        <v>845261.32419794251</v>
      </c>
      <c r="L11" s="26">
        <v>630139.04360882821</v>
      </c>
      <c r="M11" s="25">
        <v>674204.00141285826</v>
      </c>
      <c r="N11" s="26">
        <v>652189.09714153549</v>
      </c>
      <c r="O11" s="26">
        <v>659445.58843356266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7"/>
      <c r="FT11" s="7"/>
      <c r="FU11" s="7"/>
    </row>
    <row r="12" spans="1:178" s="33" customFormat="1" ht="18.75" x14ac:dyDescent="0.25">
      <c r="A12" s="34"/>
      <c r="B12" s="35" t="s">
        <v>28</v>
      </c>
      <c r="C12" s="30">
        <f>C6+C11</f>
        <v>11805186</v>
      </c>
      <c r="D12" s="30">
        <f t="shared" ref="D12:F12" si="3">D6+D11</f>
        <v>12279292</v>
      </c>
      <c r="E12" s="30">
        <f t="shared" si="3"/>
        <v>12102344</v>
      </c>
      <c r="F12" s="30">
        <f t="shared" si="3"/>
        <v>12727223</v>
      </c>
      <c r="G12" s="30">
        <f t="shared" ref="G12:N12" si="4">G6+G11</f>
        <v>12755218</v>
      </c>
      <c r="H12" s="30">
        <f t="shared" si="4"/>
        <v>13175860</v>
      </c>
      <c r="I12" s="30">
        <f t="shared" si="4"/>
        <v>13875930</v>
      </c>
      <c r="J12" s="30">
        <f t="shared" si="4"/>
        <v>14147796.665603254</v>
      </c>
      <c r="K12" s="30">
        <f t="shared" si="4"/>
        <v>14408169.514677456</v>
      </c>
      <c r="L12" s="30">
        <f t="shared" si="4"/>
        <v>14359831.16312054</v>
      </c>
      <c r="M12" s="30">
        <f t="shared" si="4"/>
        <v>14817281.956288867</v>
      </c>
      <c r="N12" s="30">
        <f t="shared" si="4"/>
        <v>15275574.180139178</v>
      </c>
      <c r="O12" s="30">
        <f t="shared" ref="O12" si="5">O6+O11</f>
        <v>15591735.873893961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27"/>
      <c r="FT12" s="27"/>
      <c r="FU12" s="27"/>
    </row>
    <row r="13" spans="1:178" s="7" customFormat="1" ht="18" x14ac:dyDescent="0.25">
      <c r="A13" s="18" t="s">
        <v>60</v>
      </c>
      <c r="B13" s="19" t="s">
        <v>4</v>
      </c>
      <c r="C13" s="26">
        <v>5780268.5369047113</v>
      </c>
      <c r="D13" s="26">
        <v>5876361.8640278466</v>
      </c>
      <c r="E13" s="26">
        <v>5943261.6260606898</v>
      </c>
      <c r="F13" s="26">
        <v>5274087.2650609929</v>
      </c>
      <c r="G13" s="26">
        <v>6729882.4200321045</v>
      </c>
      <c r="H13" s="26">
        <v>7883496.2356084753</v>
      </c>
      <c r="I13" s="26">
        <v>8778091.1828991715</v>
      </c>
      <c r="J13" s="26">
        <v>10462123.461183833</v>
      </c>
      <c r="K13" s="26">
        <v>10219329.454433326</v>
      </c>
      <c r="L13" s="26">
        <v>10905150.889189091</v>
      </c>
      <c r="M13" s="26">
        <v>12141202.44112844</v>
      </c>
      <c r="N13" s="26">
        <v>12947420.064395582</v>
      </c>
      <c r="O13" s="26">
        <v>13887092.788430793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V13" s="6"/>
    </row>
    <row r="14" spans="1:178" ht="36" x14ac:dyDescent="0.25">
      <c r="A14" s="22" t="s">
        <v>61</v>
      </c>
      <c r="B14" s="21" t="s">
        <v>5</v>
      </c>
      <c r="C14" s="25">
        <v>773788</v>
      </c>
      <c r="D14" s="25">
        <v>815863</v>
      </c>
      <c r="E14" s="25">
        <v>925365</v>
      </c>
      <c r="F14" s="25">
        <v>915409</v>
      </c>
      <c r="G14" s="25">
        <v>1074518</v>
      </c>
      <c r="H14" s="25">
        <v>1083581</v>
      </c>
      <c r="I14" s="25">
        <v>1230913</v>
      </c>
      <c r="J14" s="26">
        <v>1152446</v>
      </c>
      <c r="K14" s="26">
        <v>1241599.4773531626</v>
      </c>
      <c r="L14" s="26">
        <v>1124939.8021102687</v>
      </c>
      <c r="M14" s="25">
        <v>1524051.1644888897</v>
      </c>
      <c r="N14" s="26">
        <v>1571463.0940569807</v>
      </c>
      <c r="O14" s="26">
        <v>1638572.3979617003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8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8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7"/>
      <c r="FT14" s="7"/>
      <c r="FU14" s="7"/>
    </row>
    <row r="15" spans="1:178" ht="18" x14ac:dyDescent="0.25">
      <c r="A15" s="22" t="s">
        <v>62</v>
      </c>
      <c r="B15" s="21" t="s">
        <v>6</v>
      </c>
      <c r="C15" s="25">
        <v>4233191</v>
      </c>
      <c r="D15" s="25">
        <v>4359136</v>
      </c>
      <c r="E15" s="25">
        <v>4749903</v>
      </c>
      <c r="F15" s="25">
        <v>4720111</v>
      </c>
      <c r="G15" s="25">
        <v>4235753</v>
      </c>
      <c r="H15" s="25">
        <v>5409242</v>
      </c>
      <c r="I15" s="25">
        <v>5592284</v>
      </c>
      <c r="J15" s="26">
        <v>5895912</v>
      </c>
      <c r="K15" s="26">
        <v>6027443.3926138692</v>
      </c>
      <c r="L15" s="26">
        <v>5256976.9557191581</v>
      </c>
      <c r="M15" s="25">
        <v>6495834.1281219004</v>
      </c>
      <c r="N15" s="26">
        <v>6923451.3004430328</v>
      </c>
      <c r="O15" s="26">
        <v>7459936.2679890729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8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8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7"/>
      <c r="FT15" s="7"/>
      <c r="FU15" s="7"/>
    </row>
    <row r="16" spans="1:178" s="33" customFormat="1" ht="18.75" x14ac:dyDescent="0.25">
      <c r="A16" s="34"/>
      <c r="B16" s="35" t="s">
        <v>29</v>
      </c>
      <c r="C16" s="30">
        <f>+C13+C14+C15</f>
        <v>10787247.536904711</v>
      </c>
      <c r="D16" s="30">
        <f t="shared" ref="D16:F16" si="6">+D13+D14+D15</f>
        <v>11051360.864027847</v>
      </c>
      <c r="E16" s="30">
        <f t="shared" si="6"/>
        <v>11618529.626060691</v>
      </c>
      <c r="F16" s="30">
        <f t="shared" si="6"/>
        <v>10909607.265060993</v>
      </c>
      <c r="G16" s="30">
        <f t="shared" ref="G16:K16" si="7">+G13+G14+G15</f>
        <v>12040153.420032104</v>
      </c>
      <c r="H16" s="30">
        <f t="shared" si="7"/>
        <v>14376319.235608475</v>
      </c>
      <c r="I16" s="30">
        <f t="shared" si="7"/>
        <v>15601288.182899171</v>
      </c>
      <c r="J16" s="30">
        <f t="shared" si="7"/>
        <v>17510481.461183831</v>
      </c>
      <c r="K16" s="30">
        <f t="shared" si="7"/>
        <v>17488372.324400358</v>
      </c>
      <c r="L16" s="30">
        <f t="shared" ref="L16:N16" si="8">+L13+L14+L15</f>
        <v>17287067.647018518</v>
      </c>
      <c r="M16" s="30">
        <f t="shared" si="8"/>
        <v>20161087.733739231</v>
      </c>
      <c r="N16" s="30">
        <f t="shared" si="8"/>
        <v>21442334.458895594</v>
      </c>
      <c r="O16" s="30">
        <f t="shared" ref="O16" si="9">+O13+O14+O15</f>
        <v>22985601.454381566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29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29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29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27"/>
      <c r="FT16" s="27"/>
      <c r="FU16" s="27"/>
    </row>
    <row r="17" spans="1:178" s="27" customFormat="1" ht="36" x14ac:dyDescent="0.25">
      <c r="A17" s="31" t="s">
        <v>63</v>
      </c>
      <c r="B17" s="32" t="s">
        <v>7</v>
      </c>
      <c r="C17" s="28">
        <f>C18+C19</f>
        <v>6547766</v>
      </c>
      <c r="D17" s="28">
        <f t="shared" ref="D17:F17" si="10">D18+D19</f>
        <v>6965916</v>
      </c>
      <c r="E17" s="28">
        <f t="shared" si="10"/>
        <v>7565789</v>
      </c>
      <c r="F17" s="28">
        <f t="shared" si="10"/>
        <v>7868965</v>
      </c>
      <c r="G17" s="28">
        <f t="shared" ref="G17:K17" si="11">G18+G19</f>
        <v>8298349</v>
      </c>
      <c r="H17" s="28">
        <f t="shared" si="11"/>
        <v>8600029</v>
      </c>
      <c r="I17" s="28">
        <f t="shared" si="11"/>
        <v>9584722</v>
      </c>
      <c r="J17" s="28">
        <f t="shared" si="11"/>
        <v>10527829</v>
      </c>
      <c r="K17" s="28">
        <f t="shared" si="11"/>
        <v>10934921.119999468</v>
      </c>
      <c r="L17" s="28">
        <f t="shared" ref="L17:N17" si="12">L18+L19</f>
        <v>7816647.7462023813</v>
      </c>
      <c r="M17" s="28">
        <f t="shared" si="12"/>
        <v>9127460.5634632185</v>
      </c>
      <c r="N17" s="28">
        <f t="shared" si="12"/>
        <v>11042738.293626856</v>
      </c>
      <c r="O17" s="28">
        <f t="shared" ref="O17" si="13">O18+O19</f>
        <v>12534259.313492315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V17" s="33"/>
    </row>
    <row r="18" spans="1:178" ht="18" x14ac:dyDescent="0.25">
      <c r="A18" s="20">
        <v>6.1</v>
      </c>
      <c r="B18" s="21" t="s">
        <v>8</v>
      </c>
      <c r="C18" s="25">
        <v>6171476</v>
      </c>
      <c r="D18" s="25">
        <v>6599559</v>
      </c>
      <c r="E18" s="25">
        <v>7213059</v>
      </c>
      <c r="F18" s="25">
        <v>7495998</v>
      </c>
      <c r="G18" s="25">
        <v>7886000</v>
      </c>
      <c r="H18" s="25">
        <v>8170994</v>
      </c>
      <c r="I18" s="25">
        <v>9127372</v>
      </c>
      <c r="J18" s="26">
        <v>10018375</v>
      </c>
      <c r="K18" s="26">
        <v>10426423.837182298</v>
      </c>
      <c r="L18" s="26">
        <v>7628989.1994168544</v>
      </c>
      <c r="M18" s="25">
        <v>8837016.699814301</v>
      </c>
      <c r="N18" s="26">
        <v>10047553</v>
      </c>
      <c r="O18" s="26">
        <v>11465515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7"/>
      <c r="FT18" s="7"/>
      <c r="FU18" s="7"/>
    </row>
    <row r="19" spans="1:178" ht="18" x14ac:dyDescent="0.25">
      <c r="A19" s="20">
        <v>6.2</v>
      </c>
      <c r="B19" s="21" t="s">
        <v>9</v>
      </c>
      <c r="C19" s="25">
        <v>376290</v>
      </c>
      <c r="D19" s="25">
        <v>366357</v>
      </c>
      <c r="E19" s="25">
        <v>352730</v>
      </c>
      <c r="F19" s="25">
        <v>372967</v>
      </c>
      <c r="G19" s="25">
        <v>412349</v>
      </c>
      <c r="H19" s="25">
        <v>429035</v>
      </c>
      <c r="I19" s="25">
        <v>457350</v>
      </c>
      <c r="J19" s="26">
        <v>509454</v>
      </c>
      <c r="K19" s="26">
        <v>508497.28281717037</v>
      </c>
      <c r="L19" s="26">
        <v>187658.54678552697</v>
      </c>
      <c r="M19" s="25">
        <v>290443.86364891741</v>
      </c>
      <c r="N19" s="26">
        <v>995185.29362685652</v>
      </c>
      <c r="O19" s="26">
        <v>1068744.3134923144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7"/>
      <c r="FT19" s="7"/>
      <c r="FU19" s="7"/>
    </row>
    <row r="20" spans="1:178" s="27" customFormat="1" ht="54" x14ac:dyDescent="0.25">
      <c r="A20" s="31" t="s">
        <v>64</v>
      </c>
      <c r="B20" s="37" t="s">
        <v>10</v>
      </c>
      <c r="C20" s="28">
        <f>SUM(C21:C27)</f>
        <v>2873704.3848862159</v>
      </c>
      <c r="D20" s="28">
        <f t="shared" ref="D20:F20" si="14">SUM(D21:D27)</f>
        <v>2856920.6163883456</v>
      </c>
      <c r="E20" s="28">
        <f t="shared" si="14"/>
        <v>2856604.7913701395</v>
      </c>
      <c r="F20" s="28">
        <f t="shared" si="14"/>
        <v>3103636.8175789635</v>
      </c>
      <c r="G20" s="28">
        <f t="shared" ref="G20:N20" si="15">SUM(G21:G27)</f>
        <v>3464800.0863320734</v>
      </c>
      <c r="H20" s="28">
        <f t="shared" si="15"/>
        <v>3254005.4926408478</v>
      </c>
      <c r="I20" s="28">
        <f t="shared" si="15"/>
        <v>3220719.0211663949</v>
      </c>
      <c r="J20" s="28">
        <f t="shared" si="15"/>
        <v>3179000.7590663219</v>
      </c>
      <c r="K20" s="28">
        <f t="shared" si="15"/>
        <v>3425447.283567505</v>
      </c>
      <c r="L20" s="28">
        <f t="shared" si="15"/>
        <v>2522796.053333391</v>
      </c>
      <c r="M20" s="28">
        <f t="shared" si="15"/>
        <v>3496034.4648221112</v>
      </c>
      <c r="N20" s="28">
        <f t="shared" si="15"/>
        <v>4220721.2017397769</v>
      </c>
      <c r="O20" s="28">
        <f t="shared" ref="O20" si="16">SUM(O21:O27)</f>
        <v>4481201.9619321078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V20" s="33"/>
    </row>
    <row r="21" spans="1:178" ht="18" x14ac:dyDescent="0.25">
      <c r="A21" s="20">
        <v>7.1</v>
      </c>
      <c r="B21" s="21" t="s">
        <v>11</v>
      </c>
      <c r="C21" s="25">
        <v>612049</v>
      </c>
      <c r="D21" s="25">
        <v>697005</v>
      </c>
      <c r="E21" s="25">
        <v>660560</v>
      </c>
      <c r="F21" s="25">
        <v>720875</v>
      </c>
      <c r="G21" s="25">
        <v>745771</v>
      </c>
      <c r="H21" s="25">
        <v>630228</v>
      </c>
      <c r="I21" s="25">
        <v>635314</v>
      </c>
      <c r="J21" s="26">
        <v>634934</v>
      </c>
      <c r="K21" s="26">
        <v>688686.65664567286</v>
      </c>
      <c r="L21" s="26">
        <v>526659.56698767073</v>
      </c>
      <c r="M21" s="25">
        <v>685286.40354997944</v>
      </c>
      <c r="N21" s="26">
        <v>1243109</v>
      </c>
      <c r="O21" s="26">
        <v>1442006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7"/>
      <c r="FT21" s="7"/>
      <c r="FU21" s="7"/>
    </row>
    <row r="22" spans="1:178" ht="18" x14ac:dyDescent="0.25">
      <c r="A22" s="20">
        <v>7.2</v>
      </c>
      <c r="B22" s="21" t="s">
        <v>12</v>
      </c>
      <c r="C22" s="25">
        <v>1088749</v>
      </c>
      <c r="D22" s="25">
        <v>1016498</v>
      </c>
      <c r="E22" s="25">
        <v>1026365</v>
      </c>
      <c r="F22" s="25">
        <v>1053185</v>
      </c>
      <c r="G22" s="25">
        <v>1160556</v>
      </c>
      <c r="H22" s="25">
        <v>1094426</v>
      </c>
      <c r="I22" s="25">
        <v>1169935</v>
      </c>
      <c r="J22" s="26">
        <v>1222697</v>
      </c>
      <c r="K22" s="26">
        <v>1359738.4505515145</v>
      </c>
      <c r="L22" s="26">
        <v>879407.12440136075</v>
      </c>
      <c r="M22" s="25">
        <v>1507554.0862127752</v>
      </c>
      <c r="N22" s="26">
        <v>1598882.1</v>
      </c>
      <c r="O22" s="26">
        <v>1663146.1040000003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7"/>
      <c r="FT22" s="7"/>
      <c r="FU22" s="7"/>
    </row>
    <row r="23" spans="1:178" ht="18" x14ac:dyDescent="0.25">
      <c r="A23" s="20">
        <v>7.3</v>
      </c>
      <c r="B23" s="21" t="s">
        <v>13</v>
      </c>
      <c r="C23" s="25">
        <v>41377.947937573219</v>
      </c>
      <c r="D23" s="25">
        <v>30863</v>
      </c>
      <c r="E23" s="25">
        <v>15141</v>
      </c>
      <c r="F23" s="25">
        <v>19273</v>
      </c>
      <c r="G23" s="25">
        <v>17797</v>
      </c>
      <c r="H23" s="25">
        <v>27308</v>
      </c>
      <c r="I23" s="25">
        <v>29546</v>
      </c>
      <c r="J23" s="26">
        <v>42501</v>
      </c>
      <c r="K23" s="26">
        <v>39507.979386314793</v>
      </c>
      <c r="L23" s="26">
        <v>36800.886350976733</v>
      </c>
      <c r="M23" s="25">
        <v>43993.111670898768</v>
      </c>
      <c r="N23" s="26">
        <v>49474.972000000009</v>
      </c>
      <c r="O23" s="26">
        <v>52057.406544000012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7"/>
      <c r="FT23" s="7"/>
      <c r="FU23" s="7"/>
    </row>
    <row r="24" spans="1:178" ht="18" x14ac:dyDescent="0.25">
      <c r="A24" s="20">
        <v>7.4</v>
      </c>
      <c r="B24" s="21" t="s">
        <v>14</v>
      </c>
      <c r="C24" s="25">
        <v>25780</v>
      </c>
      <c r="D24" s="25">
        <v>44226</v>
      </c>
      <c r="E24" s="25">
        <v>34117</v>
      </c>
      <c r="F24" s="25">
        <v>38616</v>
      </c>
      <c r="G24" s="25">
        <v>84828</v>
      </c>
      <c r="H24" s="25">
        <v>98005</v>
      </c>
      <c r="I24" s="25">
        <v>106854</v>
      </c>
      <c r="J24" s="26">
        <v>46273</v>
      </c>
      <c r="K24" s="26">
        <v>65626.85806202417</v>
      </c>
      <c r="L24" s="26">
        <v>-4476.8709016536595</v>
      </c>
      <c r="M24" s="25">
        <v>-6641.6454988729092</v>
      </c>
      <c r="N24" s="26">
        <v>-8664.9279999999999</v>
      </c>
      <c r="O24" s="26">
        <v>-9672.4076479999931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7"/>
      <c r="FT24" s="7"/>
      <c r="FU24" s="7"/>
    </row>
    <row r="25" spans="1:178" ht="36" x14ac:dyDescent="0.25">
      <c r="A25" s="20">
        <v>7.5</v>
      </c>
      <c r="B25" s="21" t="s">
        <v>15</v>
      </c>
      <c r="C25" s="25">
        <v>286242</v>
      </c>
      <c r="D25" s="25">
        <v>216005</v>
      </c>
      <c r="E25" s="25">
        <v>283378</v>
      </c>
      <c r="F25" s="25">
        <v>252205</v>
      </c>
      <c r="G25" s="25">
        <v>292252</v>
      </c>
      <c r="H25" s="25">
        <v>273380</v>
      </c>
      <c r="I25" s="25">
        <v>273879</v>
      </c>
      <c r="J25" s="26">
        <v>227696</v>
      </c>
      <c r="K25" s="26">
        <v>224002.70718177961</v>
      </c>
      <c r="L25" s="26">
        <v>169529.06829184073</v>
      </c>
      <c r="M25" s="25">
        <v>199391.1008208456</v>
      </c>
      <c r="N25" s="26">
        <v>212968.42499999999</v>
      </c>
      <c r="O25" s="26">
        <v>222061.38806249993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7"/>
      <c r="FT25" s="7"/>
      <c r="FU25" s="7"/>
    </row>
    <row r="26" spans="1:178" ht="18" x14ac:dyDescent="0.25">
      <c r="A26" s="20">
        <v>7.6</v>
      </c>
      <c r="B26" s="21" t="s">
        <v>16</v>
      </c>
      <c r="C26" s="25">
        <v>37172</v>
      </c>
      <c r="D26" s="25">
        <v>35038.991452991453</v>
      </c>
      <c r="E26" s="25">
        <v>38328.109974424551</v>
      </c>
      <c r="F26" s="25">
        <v>39192.785540211211</v>
      </c>
      <c r="G26" s="25">
        <v>40484.111801242238</v>
      </c>
      <c r="H26" s="25">
        <v>40830.118694362012</v>
      </c>
      <c r="I26" s="25">
        <v>43733.543979320733</v>
      </c>
      <c r="J26" s="26">
        <v>128830.89931717768</v>
      </c>
      <c r="K26" s="26">
        <v>125603.36536346907</v>
      </c>
      <c r="L26" s="26">
        <v>118303.42622052858</v>
      </c>
      <c r="M26" s="25">
        <v>118782.56255500166</v>
      </c>
      <c r="N26" s="26">
        <v>123071.66448775792</v>
      </c>
      <c r="O26" s="26">
        <v>127088.0248272249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7"/>
      <c r="FT26" s="7"/>
      <c r="FU26" s="7"/>
    </row>
    <row r="27" spans="1:178" ht="36" x14ac:dyDescent="0.25">
      <c r="A27" s="20">
        <v>7.7</v>
      </c>
      <c r="B27" s="21" t="s">
        <v>17</v>
      </c>
      <c r="C27" s="25">
        <v>782334.43694864272</v>
      </c>
      <c r="D27" s="25">
        <v>817284.62493535399</v>
      </c>
      <c r="E27" s="25">
        <v>798715.6813957151</v>
      </c>
      <c r="F27" s="25">
        <v>980290.03203875246</v>
      </c>
      <c r="G27" s="25">
        <v>1123111.9745308312</v>
      </c>
      <c r="H27" s="25">
        <v>1089828.3739464856</v>
      </c>
      <c r="I27" s="25">
        <v>961457.47718707426</v>
      </c>
      <c r="J27" s="26">
        <v>876068.85974914464</v>
      </c>
      <c r="K27" s="26">
        <v>922281.26637672982</v>
      </c>
      <c r="L27" s="26">
        <v>796572.85198266746</v>
      </c>
      <c r="M27" s="25">
        <v>947668.84551148361</v>
      </c>
      <c r="N27" s="26">
        <v>1001879.9682520193</v>
      </c>
      <c r="O27" s="26">
        <v>984515.44614638248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7"/>
      <c r="FT27" s="7"/>
      <c r="FU27" s="7"/>
    </row>
    <row r="28" spans="1:178" ht="18" x14ac:dyDescent="0.25">
      <c r="A28" s="22" t="s">
        <v>65</v>
      </c>
      <c r="B28" s="21" t="s">
        <v>18</v>
      </c>
      <c r="C28" s="25">
        <v>3144514</v>
      </c>
      <c r="D28" s="25">
        <v>3423528</v>
      </c>
      <c r="E28" s="25">
        <v>3242476</v>
      </c>
      <c r="F28" s="25">
        <v>3462129</v>
      </c>
      <c r="G28" s="25">
        <v>3688429</v>
      </c>
      <c r="H28" s="25">
        <v>3836316</v>
      </c>
      <c r="I28" s="25">
        <v>3992632</v>
      </c>
      <c r="J28" s="26">
        <v>3991783</v>
      </c>
      <c r="K28" s="26">
        <v>4122254.7030678657</v>
      </c>
      <c r="L28" s="26">
        <v>4322405.4416997666</v>
      </c>
      <c r="M28" s="25">
        <v>4349933.1809551334</v>
      </c>
      <c r="N28" s="26">
        <v>3542349</v>
      </c>
      <c r="O28" s="26">
        <v>3832053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7"/>
      <c r="FT28" s="7"/>
      <c r="FU28" s="7"/>
    </row>
    <row r="29" spans="1:178" ht="54" x14ac:dyDescent="0.25">
      <c r="A29" s="22" t="s">
        <v>66</v>
      </c>
      <c r="B29" s="21" t="s">
        <v>19</v>
      </c>
      <c r="C29" s="25">
        <v>4860374</v>
      </c>
      <c r="D29" s="25">
        <v>5104128.5554353707</v>
      </c>
      <c r="E29" s="25">
        <v>5386272.519172594</v>
      </c>
      <c r="F29" s="25">
        <v>5822841.1449073004</v>
      </c>
      <c r="G29" s="25">
        <v>6026910</v>
      </c>
      <c r="H29" s="25">
        <v>6404619</v>
      </c>
      <c r="I29" s="25">
        <v>6799517</v>
      </c>
      <c r="J29" s="26">
        <v>6998596</v>
      </c>
      <c r="K29" s="26">
        <v>7218924.3601294532</v>
      </c>
      <c r="L29" s="26">
        <v>6414041.1649821503</v>
      </c>
      <c r="M29" s="25">
        <v>6872695.6222727913</v>
      </c>
      <c r="N29" s="26">
        <v>6893071</v>
      </c>
      <c r="O29" s="26">
        <v>7690897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7"/>
      <c r="FT29" s="7"/>
      <c r="FU29" s="7"/>
    </row>
    <row r="30" spans="1:178" ht="18" x14ac:dyDescent="0.25">
      <c r="A30" s="22" t="s">
        <v>67</v>
      </c>
      <c r="B30" s="21" t="s">
        <v>44</v>
      </c>
      <c r="C30" s="25">
        <v>2013735</v>
      </c>
      <c r="D30" s="25">
        <v>2206319</v>
      </c>
      <c r="E30" s="25">
        <v>2001695</v>
      </c>
      <c r="F30" s="25">
        <v>1940786</v>
      </c>
      <c r="G30" s="25">
        <v>2050581</v>
      </c>
      <c r="H30" s="25">
        <v>2159624</v>
      </c>
      <c r="I30" s="25">
        <v>2173077</v>
      </c>
      <c r="J30" s="26">
        <v>2437352</v>
      </c>
      <c r="K30" s="26">
        <v>2523302.833871719</v>
      </c>
      <c r="L30" s="26">
        <v>2630450.3330024919</v>
      </c>
      <c r="M30" s="25">
        <v>2850700.9445438748</v>
      </c>
      <c r="N30" s="26">
        <v>2858349</v>
      </c>
      <c r="O30" s="26">
        <v>2998613</v>
      </c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7"/>
      <c r="FT30" s="7"/>
      <c r="FU30" s="7"/>
    </row>
    <row r="31" spans="1:178" ht="18" x14ac:dyDescent="0.25">
      <c r="A31" s="22" t="s">
        <v>68</v>
      </c>
      <c r="B31" s="21" t="s">
        <v>20</v>
      </c>
      <c r="C31" s="25">
        <v>3086417.19</v>
      </c>
      <c r="D31" s="25">
        <v>3201348</v>
      </c>
      <c r="E31" s="25">
        <v>3563965</v>
      </c>
      <c r="F31" s="25">
        <v>3951209</v>
      </c>
      <c r="G31" s="25">
        <v>4112149</v>
      </c>
      <c r="H31" s="25">
        <v>4592107</v>
      </c>
      <c r="I31" s="25">
        <v>5237791</v>
      </c>
      <c r="J31" s="26">
        <v>5321496</v>
      </c>
      <c r="K31" s="26">
        <v>5981512.9476764556</v>
      </c>
      <c r="L31" s="26">
        <v>5225562.4918999188</v>
      </c>
      <c r="M31" s="25">
        <v>5941090.2370718839</v>
      </c>
      <c r="N31" s="26">
        <v>6961595</v>
      </c>
      <c r="O31" s="26">
        <v>7809603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7"/>
      <c r="FT31" s="7"/>
      <c r="FU31" s="7"/>
    </row>
    <row r="32" spans="1:178" s="33" customFormat="1" ht="18.75" x14ac:dyDescent="0.25">
      <c r="A32" s="34"/>
      <c r="B32" s="35" t="s">
        <v>30</v>
      </c>
      <c r="C32" s="30">
        <f>C17+C20+C28+C29+C30+C31</f>
        <v>22526510.574886218</v>
      </c>
      <c r="D32" s="30">
        <f t="shared" ref="D32:L32" si="17">D17+D20+D28+D29+D30+D31</f>
        <v>23758160.171823718</v>
      </c>
      <c r="E32" s="30">
        <f t="shared" si="17"/>
        <v>24616802.310542732</v>
      </c>
      <c r="F32" s="30">
        <f t="shared" si="17"/>
        <v>26149566.962486263</v>
      </c>
      <c r="G32" s="30">
        <f t="shared" si="17"/>
        <v>27641218.086332075</v>
      </c>
      <c r="H32" s="30">
        <f t="shared" si="17"/>
        <v>28846700.492640845</v>
      </c>
      <c r="I32" s="30">
        <f t="shared" si="17"/>
        <v>31008458.021166395</v>
      </c>
      <c r="J32" s="30">
        <f t="shared" si="17"/>
        <v>32456056.759066321</v>
      </c>
      <c r="K32" s="30">
        <f t="shared" si="17"/>
        <v>34206363.248312466</v>
      </c>
      <c r="L32" s="30">
        <f t="shared" si="17"/>
        <v>28931903.231120102</v>
      </c>
      <c r="M32" s="30">
        <f t="shared" ref="M32:N32" si="18">M17+M20+M28+M29+M30+M31</f>
        <v>32637915.013129015</v>
      </c>
      <c r="N32" s="30">
        <f t="shared" si="18"/>
        <v>35518823.495366633</v>
      </c>
      <c r="O32" s="30">
        <f t="shared" ref="O32" si="19">O17+O20+O28+O29+O30+O31</f>
        <v>39346627.275424421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27"/>
      <c r="FT32" s="27"/>
      <c r="FU32" s="27"/>
    </row>
    <row r="33" spans="1:178" s="27" customFormat="1" ht="36" x14ac:dyDescent="0.25">
      <c r="A33" s="31" t="s">
        <v>27</v>
      </c>
      <c r="B33" s="38" t="s">
        <v>41</v>
      </c>
      <c r="C33" s="28">
        <f>C6+C11+C13+C14+C15+C17+C20+C28+C29+C30+C31</f>
        <v>45118944.111790925</v>
      </c>
      <c r="D33" s="28">
        <f t="shared" ref="D33:L33" si="20">D6+D11+D13+D14+D15+D17+D20+D28+D29+D30+D31</f>
        <v>47088813.035851568</v>
      </c>
      <c r="E33" s="28">
        <f t="shared" si="20"/>
        <v>48337675.936603427</v>
      </c>
      <c r="F33" s="28">
        <f t="shared" si="20"/>
        <v>49786397.227547258</v>
      </c>
      <c r="G33" s="28">
        <f t="shared" si="20"/>
        <v>52436589.506364182</v>
      </c>
      <c r="H33" s="28">
        <f t="shared" si="20"/>
        <v>56398879.728249319</v>
      </c>
      <c r="I33" s="28">
        <f t="shared" si="20"/>
        <v>60485676.204065561</v>
      </c>
      <c r="J33" s="28">
        <f t="shared" si="20"/>
        <v>64114334.88585341</v>
      </c>
      <c r="K33" s="28">
        <f t="shared" si="20"/>
        <v>66102905.087390289</v>
      </c>
      <c r="L33" s="28">
        <f t="shared" si="20"/>
        <v>60578802.041259155</v>
      </c>
      <c r="M33" s="28">
        <f t="shared" ref="M33:N33" si="21">M6+M11+M13+M14+M15+M17+M20+M28+M29+M30+M31</f>
        <v>67616284.703157112</v>
      </c>
      <c r="N33" s="28">
        <f t="shared" si="21"/>
        <v>72236732.134401396</v>
      </c>
      <c r="O33" s="28">
        <f t="shared" ref="O33" si="22">O6+O11+O13+O14+O15+O17+O20+O28+O29+O30+O31</f>
        <v>77923964.603699952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V33" s="33"/>
    </row>
    <row r="34" spans="1:178" s="33" customFormat="1" ht="18" x14ac:dyDescent="0.25">
      <c r="A34" s="39" t="s">
        <v>33</v>
      </c>
      <c r="B34" s="40" t="s">
        <v>25</v>
      </c>
      <c r="C34" s="30">
        <f>GSVA_const!C34</f>
        <v>3918617</v>
      </c>
      <c r="D34" s="30">
        <f>GSVA_const!D34</f>
        <v>4066461</v>
      </c>
      <c r="E34" s="30">
        <f>GSVA_const!E34</f>
        <v>4106120</v>
      </c>
      <c r="F34" s="30">
        <f>GSVA_const!F34</f>
        <v>3870358</v>
      </c>
      <c r="G34" s="30">
        <f>GSVA_const!G34</f>
        <v>4446239</v>
      </c>
      <c r="H34" s="30">
        <f>GSVA_const!H34</f>
        <v>4305304</v>
      </c>
      <c r="I34" s="30">
        <f>GSVA_const!I34</f>
        <v>4203109</v>
      </c>
      <c r="J34" s="30">
        <f>GSVA_const!J34</f>
        <v>4234458</v>
      </c>
      <c r="K34" s="30">
        <f>GSVA_const!K34</f>
        <v>4068700</v>
      </c>
      <c r="L34" s="30">
        <f>GSVA_const!L34</f>
        <v>3582008</v>
      </c>
      <c r="M34" s="30">
        <f>GSVA_const!M34</f>
        <v>4420984</v>
      </c>
      <c r="N34" s="30">
        <f>GSVA_const!N34</f>
        <v>4261888</v>
      </c>
      <c r="O34" s="30">
        <f>GSVA_const!O34</f>
        <v>4281481</v>
      </c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</row>
    <row r="35" spans="1:178" s="33" customFormat="1" ht="18" x14ac:dyDescent="0.25">
      <c r="A35" s="39" t="s">
        <v>34</v>
      </c>
      <c r="B35" s="40" t="s">
        <v>24</v>
      </c>
      <c r="C35" s="30">
        <f>GSVA_const!C35</f>
        <v>1717096</v>
      </c>
      <c r="D35" s="30">
        <f>GSVA_const!D35</f>
        <v>1865135</v>
      </c>
      <c r="E35" s="30">
        <f>GSVA_const!E35</f>
        <v>2044802</v>
      </c>
      <c r="F35" s="30">
        <f>GSVA_const!F35</f>
        <v>2086597</v>
      </c>
      <c r="G35" s="30">
        <f>GSVA_const!G35</f>
        <v>2184012</v>
      </c>
      <c r="H35" s="30">
        <f>GSVA_const!H35</f>
        <v>2213101</v>
      </c>
      <c r="I35" s="30">
        <f>GSVA_const!I35</f>
        <v>2310085</v>
      </c>
      <c r="J35" s="30">
        <f>GSVA_const!J35</f>
        <v>2436152</v>
      </c>
      <c r="K35" s="30">
        <f>GSVA_const!K35</f>
        <v>2528175</v>
      </c>
      <c r="L35" s="30">
        <f>GSVA_const!L35</f>
        <v>2646463</v>
      </c>
      <c r="M35" s="30">
        <f>GSVA_const!M35</f>
        <v>2778105</v>
      </c>
      <c r="N35" s="30">
        <f>GSVA_const!N35</f>
        <v>2993726</v>
      </c>
      <c r="O35" s="30">
        <f>GSVA_const!O35</f>
        <v>3091014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</row>
    <row r="36" spans="1:178" s="33" customFormat="1" ht="18" x14ac:dyDescent="0.25">
      <c r="A36" s="39" t="s">
        <v>35</v>
      </c>
      <c r="B36" s="40" t="s">
        <v>53</v>
      </c>
      <c r="C36" s="30">
        <f>C33+C34-C35</f>
        <v>47320465.111790925</v>
      </c>
      <c r="D36" s="30">
        <f t="shared" ref="D36:L36" si="23">D33+D34-D35</f>
        <v>49290139.035851568</v>
      </c>
      <c r="E36" s="30">
        <f t="shared" si="23"/>
        <v>50398993.936603427</v>
      </c>
      <c r="F36" s="30">
        <f t="shared" si="23"/>
        <v>51570158.227547258</v>
      </c>
      <c r="G36" s="30">
        <f t="shared" si="23"/>
        <v>54698816.506364182</v>
      </c>
      <c r="H36" s="30">
        <f t="shared" si="23"/>
        <v>58491082.728249319</v>
      </c>
      <c r="I36" s="30">
        <f t="shared" si="23"/>
        <v>62378700.204065561</v>
      </c>
      <c r="J36" s="30">
        <f t="shared" si="23"/>
        <v>65912640.88585341</v>
      </c>
      <c r="K36" s="30">
        <f t="shared" si="23"/>
        <v>67643430.087390289</v>
      </c>
      <c r="L36" s="30">
        <f t="shared" si="23"/>
        <v>61514347.041259155</v>
      </c>
      <c r="M36" s="30">
        <f t="shared" ref="M36:N36" si="24">M33+M34-M35</f>
        <v>69259163.703157112</v>
      </c>
      <c r="N36" s="30">
        <f t="shared" si="24"/>
        <v>73504894.134401396</v>
      </c>
      <c r="O36" s="30">
        <f t="shared" ref="O36" si="25">O33+O34-O35</f>
        <v>79114431.603699952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</row>
    <row r="37" spans="1:178" s="33" customFormat="1" ht="18" x14ac:dyDescent="0.25">
      <c r="A37" s="39" t="s">
        <v>36</v>
      </c>
      <c r="B37" s="40" t="s">
        <v>32</v>
      </c>
      <c r="C37" s="30">
        <f>GSVA_cur!C37</f>
        <v>918070</v>
      </c>
      <c r="D37" s="30">
        <f>GSVA_cur!D37</f>
        <v>927260</v>
      </c>
      <c r="E37" s="30">
        <f>GSVA_cur!E37</f>
        <v>936530</v>
      </c>
      <c r="F37" s="30">
        <f>GSVA_cur!F37</f>
        <v>945890</v>
      </c>
      <c r="G37" s="30">
        <f>GSVA_cur!G37</f>
        <v>955350</v>
      </c>
      <c r="H37" s="30">
        <f>GSVA_cur!H37</f>
        <v>964910</v>
      </c>
      <c r="I37" s="30">
        <f>GSVA_cur!I37</f>
        <v>974560</v>
      </c>
      <c r="J37" s="30">
        <f>GSVA_cur!J37</f>
        <v>966530</v>
      </c>
      <c r="K37" s="30">
        <f>GSVA_cur!K37</f>
        <v>972620</v>
      </c>
      <c r="L37" s="30">
        <f>GSVA_cur!L37</f>
        <v>978710</v>
      </c>
      <c r="M37" s="30">
        <f>GSVA_cur!M37</f>
        <v>984040</v>
      </c>
      <c r="N37" s="30">
        <f>GSVA_cur!N37</f>
        <v>988840</v>
      </c>
      <c r="O37" s="30">
        <f>GSVA_cur!O37</f>
        <v>993630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</row>
    <row r="38" spans="1:178" s="33" customFormat="1" ht="18" x14ac:dyDescent="0.25">
      <c r="A38" s="39" t="s">
        <v>37</v>
      </c>
      <c r="B38" s="40" t="s">
        <v>54</v>
      </c>
      <c r="C38" s="30">
        <f>C36/C37*1000</f>
        <v>51543.417290392812</v>
      </c>
      <c r="D38" s="30">
        <f t="shared" ref="D38:L38" si="26">D36/D37*1000</f>
        <v>53156.761896179683</v>
      </c>
      <c r="E38" s="30">
        <f t="shared" si="26"/>
        <v>53814.607045800381</v>
      </c>
      <c r="F38" s="30">
        <f t="shared" si="26"/>
        <v>54520.248895270335</v>
      </c>
      <c r="G38" s="30">
        <f t="shared" si="26"/>
        <v>57255.264046018929</v>
      </c>
      <c r="H38" s="30">
        <f t="shared" si="26"/>
        <v>60618.174470416219</v>
      </c>
      <c r="I38" s="30">
        <f t="shared" si="26"/>
        <v>64007.03928343617</v>
      </c>
      <c r="J38" s="30">
        <f t="shared" si="26"/>
        <v>68195.131952296782</v>
      </c>
      <c r="K38" s="30">
        <f t="shared" si="26"/>
        <v>69547.644596440834</v>
      </c>
      <c r="L38" s="30">
        <f t="shared" si="26"/>
        <v>62852.476260852709</v>
      </c>
      <c r="M38" s="30">
        <f t="shared" ref="M38:N38" si="27">M36/M37*1000</f>
        <v>70382.467890692569</v>
      </c>
      <c r="N38" s="30">
        <f t="shared" si="27"/>
        <v>74334.466783707569</v>
      </c>
      <c r="O38" s="30">
        <f t="shared" ref="O38" si="28">O36/O37*1000</f>
        <v>79621.621331582137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N38" s="36"/>
      <c r="BO38" s="36"/>
      <c r="BP38" s="36"/>
      <c r="BQ38" s="36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</row>
    <row r="39" spans="1:178" ht="18" x14ac:dyDescent="0.25">
      <c r="A39" s="11" t="s">
        <v>75</v>
      </c>
      <c r="B39" s="11"/>
      <c r="C39" s="11"/>
      <c r="D39" s="11"/>
      <c r="E39" s="11"/>
      <c r="F39" s="11"/>
      <c r="G39" s="11"/>
      <c r="H39" s="11"/>
      <c r="I39" s="11"/>
    </row>
  </sheetData>
  <sheetProtection formatColumns="0" formatRows="0"/>
  <pageMargins left="0.70866141732283505" right="0.70866141732283505" top="0.74803149606299202" bottom="0.74803149606299202" header="0.31496062992126" footer="0.31496062992126"/>
  <pageSetup paperSize="9" scale="10" orientation="landscape" horizontalDpi="4294967295" verticalDpi="4294967295" r:id="rId1"/>
  <colBreaks count="6" manualBreakCount="6">
    <brk id="25" max="1048575" man="1"/>
    <brk id="41" max="1048575" man="1"/>
    <brk id="105" max="95" man="1"/>
    <brk id="141" max="1048575" man="1"/>
    <brk id="165" max="1048575" man="1"/>
    <brk id="173" max="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GSVA_cur</vt:lpstr>
      <vt:lpstr>GSVA_const</vt:lpstr>
      <vt:lpstr>NSVA_cur</vt:lpstr>
      <vt:lpstr>NSVA_const</vt:lpstr>
      <vt:lpstr>GSVA_const!Print_Titles</vt:lpstr>
      <vt:lpstr>GSVA_cur!Print_Titles</vt:lpstr>
      <vt:lpstr>NSVA_const!Print_Titles</vt:lpstr>
      <vt:lpstr>NSVA_cur!Print_Titles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2024-08-16T06:40:53Z</dcterms:modified>
</cp:coreProperties>
</file>