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les to be uploaded\Chapter-4\"/>
    </mc:Choice>
  </mc:AlternateContent>
  <xr:revisionPtr revIDLastSave="0" documentId="13_ncr:1_{B7DC28C3-1283-44F7-B6B2-B2A8B633914A}" xr6:coauthVersionLast="36" xr6:coauthVersionMax="36" xr10:uidLastSave="{00000000-0000-0000-0000-000000000000}"/>
  <bookViews>
    <workbookView xWindow="0" yWindow="0" windowWidth="24000" windowHeight="9405" xr2:uid="{70B7D344-252C-4FD8-B412-33F64AAEBEF8}"/>
  </bookViews>
  <sheets>
    <sheet name="4.1" sheetId="1" r:id="rId1"/>
    <sheet name="4.2" sheetId="3" r:id="rId2"/>
  </sheets>
  <externalReferences>
    <externalReference r:id="rId3"/>
    <externalReference r:id="rId4"/>
    <externalReference r:id="rId5"/>
  </externalReferences>
  <definedNames>
    <definedName name="\I" localSheetId="1">#REF!</definedName>
    <definedName name="\I">#REF!</definedName>
    <definedName name="\P">#REF!</definedName>
    <definedName name="aa">'[1]Oil Consumption – barrels'!#REF!</definedName>
    <definedName name="bb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FHeadings" localSheetId="1">'[2]Conversion factors_1'!$B$5:$Q$5</definedName>
    <definedName name="CFHeadings">'[2]Conversion factors_1'!$B$5:$Q$5</definedName>
    <definedName name="ConversionFactors" localSheetId="1">OFFSET('[2]Conversion factors_1'!$B$6,0,0,100,16)</definedName>
    <definedName name="ConversionFactors">OFFSET('[2]Conversion factors_1'!$B$6,0,0,100,16)</definedName>
    <definedName name="ConversionFactors2" localSheetId="1">OFFSET('[2]Conversion factors_2'!$B$6,0,0,100,16)</definedName>
    <definedName name="ConversionFactors2">OFFSET('[2]Conversion factors_2'!$B$6,0,0,100,16)</definedName>
    <definedName name="Countries">'[3]automatic MM'!$C$77:$C$114</definedName>
    <definedName name="CountryName">'[3]automatic MM'!$D$6</definedName>
    <definedName name="CountryName_1">'[3]automatic MM'!$D$6</definedName>
    <definedName name="DataYear">'[3]automatic MM'!$D$9</definedName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xceptions">OFFSET([3]Exceptions!$B$8,1,0,COUNTA([3]Exceptions!$B$8:$B$305)-1,6)</definedName>
    <definedName name="INIT">#REF!</definedName>
    <definedName name="LEAP">#REF!</definedName>
    <definedName name="MJ_per_toe">41868</definedName>
    <definedName name="NONLEAP">#REF!</definedName>
    <definedName name="_xlnm.Print_Area" localSheetId="0">'4.1'!$A$1:$M$43</definedName>
    <definedName name="Print1">#REF!</definedName>
    <definedName name="RawData" localSheetId="1">'[2]Data in physical units_1'!$B$5:$BM$106</definedName>
    <definedName name="RawData">'[2]Data in physical units_1'!$B$5:$BM$106</definedName>
    <definedName name="RawData2" localSheetId="1">'[2]Data in physical units_2'!$B$5:$BM$106</definedName>
    <definedName name="RawData2">'[2]Data in physical units_2'!$B$5:$BM$106</definedName>
    <definedName name="RawDataHeadings" localSheetId="1">'[2]Data in physical units_1'!$B$4:$BM$4</definedName>
    <definedName name="RawDataHeadings">'[2]Data in physical units_1'!$B$4:$BM$4</definedName>
    <definedName name="RawDataHeadings2" localSheetId="1">'[2]Data in physical units_2'!$B$4:$BM$4</definedName>
    <definedName name="RawDataHeadings2">'[2]Data in physical units_2'!$B$4:$BM$4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localSheetId="1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" l="1"/>
  <c r="L15" i="3"/>
  <c r="K15" i="3"/>
  <c r="J15" i="3"/>
  <c r="I15" i="3"/>
  <c r="H15" i="3"/>
  <c r="G15" i="3"/>
  <c r="F15" i="3"/>
  <c r="E15" i="3"/>
  <c r="D15" i="3"/>
  <c r="C15" i="3"/>
  <c r="B15" i="3"/>
  <c r="F38" i="1"/>
  <c r="E38" i="1"/>
  <c r="D38" i="1"/>
  <c r="B38" i="1"/>
  <c r="F37" i="1"/>
  <c r="E37" i="1"/>
  <c r="D37" i="1"/>
  <c r="B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M19" i="1"/>
  <c r="L19" i="1"/>
  <c r="K19" i="1"/>
  <c r="J19" i="1"/>
  <c r="H19" i="1"/>
  <c r="F19" i="1"/>
  <c r="C19" i="1"/>
  <c r="B19" i="1"/>
  <c r="L18" i="1"/>
  <c r="K18" i="1"/>
  <c r="J18" i="1"/>
  <c r="H18" i="1"/>
  <c r="D18" i="1"/>
  <c r="B18" i="1"/>
  <c r="M17" i="1"/>
  <c r="J17" i="1"/>
  <c r="G17" i="1"/>
  <c r="D17" i="1"/>
  <c r="D19" i="1" s="1"/>
  <c r="M16" i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  <c r="M7" i="1"/>
  <c r="J7" i="1"/>
  <c r="G7" i="1"/>
  <c r="D7" i="1"/>
</calcChain>
</file>

<file path=xl/sharedStrings.xml><?xml version="1.0" encoding="utf-8"?>
<sst xmlns="http://schemas.openxmlformats.org/spreadsheetml/2006/main" count="170" uniqueCount="71">
  <si>
    <t xml:space="preserve">Table 4.1: Yearwise Foreign Trade in Coal, Crude Oil,  Petroleum Products(total), Natural Gas and Electricity </t>
  </si>
  <si>
    <t xml:space="preserve">                                            (Million Tonnes)</t>
  </si>
  <si>
    <t>Year</t>
  </si>
  <si>
    <t>Coal</t>
  </si>
  <si>
    <t>Lignite</t>
  </si>
  <si>
    <t>Crude Oil</t>
  </si>
  <si>
    <t>Petroleum Products</t>
  </si>
  <si>
    <t>Gross</t>
  </si>
  <si>
    <t>Exports</t>
  </si>
  <si>
    <t>Net</t>
  </si>
  <si>
    <t>Imports</t>
  </si>
  <si>
    <t>4=(2)-(3)</t>
  </si>
  <si>
    <t>7=(5)-(6)</t>
  </si>
  <si>
    <t>10=(8)-(9)</t>
  </si>
  <si>
    <t>13=(11)-(12)</t>
  </si>
  <si>
    <t>2011-12</t>
  </si>
  <si>
    <t>2012-13</t>
  </si>
  <si>
    <t>2013-14</t>
  </si>
  <si>
    <t>2014-15</t>
  </si>
  <si>
    <t>2015-16</t>
  </si>
  <si>
    <t>2016-17</t>
  </si>
  <si>
    <t>2017-18</t>
  </si>
  <si>
    <t xml:space="preserve">2018-19 </t>
  </si>
  <si>
    <t xml:space="preserve">2019-20 </t>
  </si>
  <si>
    <t xml:space="preserve">2020-21 </t>
  </si>
  <si>
    <t>2021-22 (P)</t>
  </si>
  <si>
    <t>Growth rate of 2021-22 over 2020-21(%)</t>
  </si>
  <si>
    <t>-</t>
  </si>
  <si>
    <t>CAGR 2012-13 to 2021-22   (%)</t>
  </si>
  <si>
    <t xml:space="preserve">Table 4.1 (Contd): Yearwise Foreign Trade in Coal, Crude Oil,  Petroleum Products, Natural Gas and Electricity 
</t>
  </si>
  <si>
    <t>Natural Gas (BCM)</t>
  </si>
  <si>
    <t>Electricity(Gwh)</t>
  </si>
  <si>
    <t>Gross Imports</t>
  </si>
  <si>
    <t>Net Imports</t>
  </si>
  <si>
    <t>2020-21</t>
  </si>
  <si>
    <t>(P): Provisional.</t>
  </si>
  <si>
    <t xml:space="preserve">Sources: </t>
  </si>
  <si>
    <t xml:space="preserve">1.  Office of Coal Controller, Ministry of Coal, </t>
  </si>
  <si>
    <t>2.  Ministry of Petroleum &amp; Natural Gas.</t>
  </si>
  <si>
    <t>3.  Central Electricity Authority</t>
  </si>
  <si>
    <t>LPG</t>
  </si>
  <si>
    <t>Kerosene</t>
  </si>
  <si>
    <t>Bitumen</t>
  </si>
  <si>
    <t>Table  4.2 : Yearwise Wholesale Price Indices of Energy Commodities</t>
  </si>
  <si>
    <r>
      <t xml:space="preserve">                                           </t>
    </r>
    <r>
      <rPr>
        <b/>
        <sz val="10"/>
        <rFont val="Times New Roman"/>
        <family val="1"/>
      </rPr>
      <t>(Base Year 2011-12=100)</t>
    </r>
    <r>
      <rPr>
        <b/>
        <sz val="10"/>
        <color indexed="10"/>
        <rFont val="Times New Roman"/>
        <family val="1"/>
      </rPr>
      <t xml:space="preserve"> </t>
    </r>
  </si>
  <si>
    <t>Petrol</t>
  </si>
  <si>
    <t>Kero-sene</t>
  </si>
  <si>
    <t>Aviation Turbine Fuel</t>
  </si>
  <si>
    <t>High Speed Diesel Oil</t>
  </si>
  <si>
    <t>Furnace Oil</t>
  </si>
  <si>
    <t>Lubri-cants</t>
  </si>
  <si>
    <t>Coking Coal</t>
  </si>
  <si>
    <t>Petroleum Coke</t>
  </si>
  <si>
    <t>Electricity</t>
  </si>
  <si>
    <t>2018-19</t>
  </si>
  <si>
    <t>2019-20</t>
  </si>
  <si>
    <t>2021-22(P)</t>
  </si>
  <si>
    <t>Increase in  2021-22 over 2020-21 (%)</t>
  </si>
  <si>
    <t>* Annual average of monthly index, Financial Year wise</t>
  </si>
  <si>
    <t>Source :Office of the Economic Advisor, Ministry of Commerce &amp; Industry.</t>
  </si>
  <si>
    <t>Light Diesel Oil</t>
  </si>
  <si>
    <t>Lubricants</t>
  </si>
  <si>
    <t>Liquified Petroleum Gas</t>
  </si>
  <si>
    <t>2005-06</t>
  </si>
  <si>
    <t>2006-07</t>
  </si>
  <si>
    <t>2007-08</t>
  </si>
  <si>
    <t>2008-09</t>
  </si>
  <si>
    <t>2009-10</t>
  </si>
  <si>
    <t>2010-11</t>
  </si>
  <si>
    <t>Liquified Petrol-eum Gas</t>
  </si>
  <si>
    <t>Coke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</si>
</sst>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_);_(* \(#,##0\);_(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2" fontId="0" fillId="0" borderId="0" xfId="0" applyNumberFormat="1" applyBorder="1"/>
    <xf numFmtId="2" fontId="7" fillId="3" borderId="14" xfId="1" applyNumberFormat="1" applyFont="1" applyFill="1" applyBorder="1" applyAlignment="1"/>
    <xf numFmtId="2" fontId="7" fillId="3" borderId="14" xfId="1" applyNumberFormat="1" applyFont="1" applyFill="1" applyBorder="1" applyAlignment="1">
      <alignment horizontal="center"/>
    </xf>
    <xf numFmtId="4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/>
    <xf numFmtId="2" fontId="7" fillId="3" borderId="12" xfId="1" applyNumberFormat="1" applyFont="1" applyFill="1" applyBorder="1" applyAlignment="1">
      <alignment horizontal="center"/>
    </xf>
    <xf numFmtId="2" fontId="7" fillId="3" borderId="14" xfId="0" applyNumberFormat="1" applyFont="1" applyFill="1" applyBorder="1"/>
    <xf numFmtId="2" fontId="7" fillId="3" borderId="12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left" vertical="center" wrapText="1"/>
    </xf>
    <xf numFmtId="2" fontId="5" fillId="3" borderId="15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2" fontId="4" fillId="4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4" borderId="0" xfId="0" applyFont="1" applyFill="1" applyAlignment="1">
      <alignment vertical="center" wrapText="1"/>
    </xf>
    <xf numFmtId="1" fontId="11" fillId="4" borderId="0" xfId="0" applyNumberFormat="1" applyFont="1" applyFill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2" fontId="5" fillId="3" borderId="13" xfId="1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/>
    </xf>
    <xf numFmtId="0" fontId="0" fillId="2" borderId="0" xfId="0" applyFont="1" applyFill="1" applyBorder="1"/>
    <xf numFmtId="164" fontId="13" fillId="2" borderId="0" xfId="1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5" fillId="2" borderId="10" xfId="0" applyFont="1" applyFill="1" applyBorder="1"/>
    <xf numFmtId="0" fontId="0" fillId="2" borderId="12" xfId="0" applyFont="1" applyFill="1" applyBorder="1"/>
    <xf numFmtId="0" fontId="7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12" xfId="0" applyFill="1" applyBorder="1"/>
    <xf numFmtId="0" fontId="14" fillId="2" borderId="4" xfId="0" applyFont="1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5" fillId="3" borderId="7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5" fontId="7" fillId="3" borderId="14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7" fillId="2" borderId="5" xfId="0" applyFont="1" applyFill="1" applyBorder="1"/>
    <xf numFmtId="0" fontId="7" fillId="0" borderId="0" xfId="0" applyFont="1" applyBorder="1"/>
    <xf numFmtId="165" fontId="7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/>
    <xf numFmtId="165" fontId="7" fillId="0" borderId="14" xfId="0" applyNumberFormat="1" applyFont="1" applyBorder="1" applyAlignment="1">
      <alignment horizontal="right"/>
    </xf>
    <xf numFmtId="0" fontId="0" fillId="0" borderId="11" xfId="0" applyBorder="1" applyAlignment="1"/>
    <xf numFmtId="0" fontId="6" fillId="0" borderId="11" xfId="0" applyFont="1" applyBorder="1" applyAlignment="1">
      <alignment vertical="top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left" vertical="center" wrapText="1"/>
    </xf>
    <xf numFmtId="0" fontId="0" fillId="4" borderId="0" xfId="0" applyFill="1" applyBorder="1"/>
    <xf numFmtId="0" fontId="3" fillId="0" borderId="0" xfId="0" applyFont="1" applyBorder="1" applyAlignment="1">
      <alignment horizontal="left" vertical="center" wrapText="1"/>
    </xf>
    <xf numFmtId="4" fontId="5" fillId="0" borderId="0" xfId="1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right"/>
    </xf>
    <xf numFmtId="0" fontId="17" fillId="2" borderId="5" xfId="0" applyFont="1" applyFill="1" applyBorder="1" applyAlignment="1">
      <alignment horizontal="right"/>
    </xf>
    <xf numFmtId="0" fontId="17" fillId="2" borderId="6" xfId="0" applyFont="1" applyFill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Comma" xfId="1" builtinId="3"/>
    <cellStyle name="Comma 2 2" xfId="2" xr:uid="{E612E6D9-2FBD-45FD-947A-53BD94BA454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D\Desktop\03_Energy%20Statistics%20Publication-Format%20for%20ES-2023_Final_07.03.2023%20-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C\Energy%20Statistics%20Unit\Energy%20Balance\Chapter%207\IEA%20Energy%20Balance%20Builder_India_2020-21%20-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Position"/>
      <sheetName val="1.1"/>
      <sheetName val="1.1A"/>
      <sheetName val="1.2"/>
      <sheetName val="1.3"/>
      <sheetName val="Installed Capacity"/>
      <sheetName val="2.1"/>
      <sheetName val="2.1 continue"/>
      <sheetName val="2.2"/>
      <sheetName val="2.3"/>
      <sheetName val="2.4"/>
      <sheetName val="2.5"/>
      <sheetName val="2.6"/>
      <sheetName val="2.7"/>
      <sheetName val="Production"/>
      <sheetName val="3.1"/>
      <sheetName val="3.2"/>
      <sheetName val="3.3"/>
      <sheetName val="3.3 (A&amp;B)"/>
      <sheetName val="3.4"/>
      <sheetName val="conti. 3.4"/>
      <sheetName val="3.5"/>
      <sheetName val="3.6"/>
      <sheetName val="Foreign Trade"/>
      <sheetName val="4.1"/>
      <sheetName val="4.3"/>
      <sheetName val="4.2"/>
      <sheetName val="Availability"/>
      <sheetName val="5.1"/>
      <sheetName val="5.2"/>
      <sheetName val="5.3"/>
      <sheetName val="5.4"/>
      <sheetName val="Consumption"/>
      <sheetName val="6.1"/>
      <sheetName val="6.2"/>
      <sheetName val="6.3"/>
      <sheetName val="6.4"/>
      <sheetName val="6.5"/>
      <sheetName val="6.5 (Contd.)"/>
      <sheetName val="6.6"/>
      <sheetName val="6.6 conti"/>
      <sheetName val="6.6 conti 1"/>
      <sheetName val="Base Tables for 6.6"/>
      <sheetName val="6.7"/>
      <sheetName val="6.8"/>
      <sheetName val="6.9"/>
      <sheetName val="Energy Balance"/>
      <sheetName val="7.1_FY-2020-21(F)"/>
      <sheetName val="Data in physical units_1"/>
      <sheetName val="Conversion factors_1"/>
      <sheetName val="Disaggregated Balance_1"/>
      <sheetName val="Aggregated Balance_1"/>
      <sheetName val="7.2_FY-2020-21(F)"/>
      <sheetName val="Sankey Diagram(2020-21(F))"/>
      <sheetName val="7.3_FY-2021-22(P)"/>
      <sheetName val="Data in physical units_2"/>
      <sheetName val="Conversion factors_2"/>
      <sheetName val="Disaggregated Balance_2"/>
      <sheetName val="Aggregated Balance_2"/>
      <sheetName val="7.4_FY-2021-22(P)"/>
      <sheetName val="Sankey Diagram(2021-22(P))"/>
      <sheetName val="Table 7.5"/>
      <sheetName val="Sustainability and Energy"/>
      <sheetName val=" 8.1"/>
      <sheetName val=" 8.2"/>
      <sheetName val="8.3"/>
      <sheetName val="8.4"/>
      <sheetName val="8.4 (2)"/>
      <sheetName val="Supporting Tables(Ch-8)"/>
      <sheetName val="Annexure I"/>
      <sheetName val="Annexure I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Coal</v>
          </cell>
        </row>
      </sheetData>
      <sheetData sheetId="25"/>
      <sheetData sheetId="26">
        <row r="3">
          <cell r="B3" t="str">
            <v>Petrol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716083</v>
          </cell>
          <cell r="E5">
            <v>0</v>
          </cell>
          <cell r="F5">
            <v>0</v>
          </cell>
          <cell r="G5">
            <v>37895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30494.089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12072.1</v>
          </cell>
          <cell r="AA5">
            <v>35778.5259992926</v>
          </cell>
          <cell r="AB5">
            <v>0</v>
          </cell>
          <cell r="AC5">
            <v>0</v>
          </cell>
          <cell r="AD5">
            <v>7092.1090000000004</v>
          </cell>
          <cell r="AE5">
            <v>2393.2620000000002</v>
          </cell>
          <cell r="AF5">
            <v>101169.997</v>
          </cell>
          <cell r="AG5">
            <v>7241.8409999999994</v>
          </cell>
          <cell r="AH5">
            <v>19402.82</v>
          </cell>
          <cell r="AI5">
            <v>0</v>
          </cell>
          <cell r="AJ5">
            <v>1069.2940000000001</v>
          </cell>
          <cell r="AK5">
            <v>5245.1610000000001</v>
          </cell>
          <cell r="AL5">
            <v>0</v>
          </cell>
          <cell r="AM5">
            <v>12655.353999999999</v>
          </cell>
          <cell r="AN5">
            <v>29392.607000707416</v>
          </cell>
          <cell r="AO5">
            <v>1110631.6855441087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1373186.8779458341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224827.39937968872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215251.11500000005</v>
          </cell>
          <cell r="E11">
            <v>0</v>
          </cell>
          <cell r="F11">
            <v>0</v>
          </cell>
          <cell r="G11">
            <v>18.86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196460.86094549045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16475.937723000003</v>
          </cell>
          <cell r="AA11">
            <v>1351.2521180000001</v>
          </cell>
          <cell r="AB11">
            <v>0</v>
          </cell>
          <cell r="AC11">
            <v>0</v>
          </cell>
          <cell r="AD11">
            <v>2.9799999999999998E-4</v>
          </cell>
          <cell r="AE11">
            <v>2.7667660000000005</v>
          </cell>
          <cell r="AF11">
            <v>648.19755800000007</v>
          </cell>
          <cell r="AG11">
            <v>6454.3538530000005</v>
          </cell>
          <cell r="AH11">
            <v>1199.1390779999997</v>
          </cell>
          <cell r="AI11">
            <v>0</v>
          </cell>
          <cell r="AJ11">
            <v>2692.6659259999997</v>
          </cell>
          <cell r="AK11">
            <v>2054.8013070000002</v>
          </cell>
          <cell r="AL11">
            <v>0</v>
          </cell>
          <cell r="AM11">
            <v>8256.2156100000011</v>
          </cell>
          <cell r="AN11">
            <v>4112.3329049999993</v>
          </cell>
          <cell r="AO11">
            <v>1279469.9746122968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9547.7000000000007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-2945.188000000001</v>
          </cell>
          <cell r="E12">
            <v>0</v>
          </cell>
          <cell r="F12">
            <v>0</v>
          </cell>
          <cell r="G12">
            <v>-187.39000000000001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-451.98652699999923</v>
          </cell>
          <cell r="AA12">
            <v>-11605.833277647145</v>
          </cell>
          <cell r="AB12">
            <v>0</v>
          </cell>
          <cell r="AC12">
            <v>0</v>
          </cell>
          <cell r="AD12">
            <v>-3544.3877338260868</v>
          </cell>
          <cell r="AE12">
            <v>-15.128787285680732</v>
          </cell>
          <cell r="AF12">
            <v>-30575.880287908338</v>
          </cell>
          <cell r="AG12">
            <v>-1177.3708540000002</v>
          </cell>
          <cell r="AH12">
            <v>-6509.1123829999997</v>
          </cell>
          <cell r="AI12">
            <v>0</v>
          </cell>
          <cell r="AJ12">
            <v>-14.864085000000001</v>
          </cell>
          <cell r="AK12">
            <v>-6.9444700000000008</v>
          </cell>
          <cell r="AL12">
            <v>0</v>
          </cell>
          <cell r="AM12">
            <v>-577.31768399999999</v>
          </cell>
          <cell r="AN12">
            <v>-2289.8742663369994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-9573.5519540000005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27628</v>
          </cell>
          <cell r="E15">
            <v>0</v>
          </cell>
          <cell r="F15">
            <v>0</v>
          </cell>
          <cell r="G15">
            <v>-514.00000000000023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956016.92700000003</v>
          </cell>
          <cell r="E16">
            <v>0</v>
          </cell>
          <cell r="F16">
            <v>0</v>
          </cell>
          <cell r="G16">
            <v>37212.47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226954.94994549046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28096.051196</v>
          </cell>
          <cell r="AA16">
            <v>25523.944839645454</v>
          </cell>
          <cell r="AB16">
            <v>0</v>
          </cell>
          <cell r="AC16">
            <v>0</v>
          </cell>
          <cell r="AD16">
            <v>3547.7215641739135</v>
          </cell>
          <cell r="AE16">
            <v>2380.8999787143198</v>
          </cell>
          <cell r="AF16">
            <v>71242.314270091665</v>
          </cell>
          <cell r="AG16">
            <v>12518.823999</v>
          </cell>
          <cell r="AH16">
            <v>14092.846695</v>
          </cell>
          <cell r="AI16">
            <v>0</v>
          </cell>
          <cell r="AJ16">
            <v>3747.0958409999994</v>
          </cell>
          <cell r="AK16">
            <v>7293.0178369999994</v>
          </cell>
          <cell r="AL16">
            <v>0</v>
          </cell>
          <cell r="AM16">
            <v>20334.251925999997</v>
          </cell>
          <cell r="AN16">
            <v>31215.065639370419</v>
          </cell>
          <cell r="AO16">
            <v>2390101.6601564055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1597988.4253715228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-49684.927000000025</v>
          </cell>
          <cell r="E18">
            <v>0</v>
          </cell>
          <cell r="F18">
            <v>0</v>
          </cell>
          <cell r="G18">
            <v>1279.5299999999988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17624.397842503036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-539.12744759351335</v>
          </cell>
          <cell r="AA18">
            <v>2445.0488708049888</v>
          </cell>
          <cell r="AB18">
            <v>0</v>
          </cell>
          <cell r="AC18">
            <v>0</v>
          </cell>
          <cell r="AD18">
            <v>150.03341526558097</v>
          </cell>
          <cell r="AE18">
            <v>-583.02872964424137</v>
          </cell>
          <cell r="AF18">
            <v>2325.4770946640492</v>
          </cell>
          <cell r="AG18">
            <v>-6932.3423586249046</v>
          </cell>
          <cell r="AH18">
            <v>7.5087573535438423</v>
          </cell>
          <cell r="AI18">
            <v>0</v>
          </cell>
          <cell r="AJ18">
            <v>350.20232969846711</v>
          </cell>
          <cell r="AK18">
            <v>230.89755300000797</v>
          </cell>
          <cell r="AL18">
            <v>0</v>
          </cell>
          <cell r="AM18">
            <v>-4729.0993539999963</v>
          </cell>
          <cell r="AN18">
            <v>-18423.784720702126</v>
          </cell>
          <cell r="AO18">
            <v>8125.5730415200815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-14938.867100043688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581233</v>
          </cell>
          <cell r="E19">
            <v>0</v>
          </cell>
          <cell r="F19">
            <v>0</v>
          </cell>
          <cell r="G19">
            <v>32937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221773.21778799349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0.35079599999999994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455.83981577539384</v>
          </cell>
          <cell r="AG19">
            <v>236.75663906465846</v>
          </cell>
          <cell r="AH19">
            <v>70.217870000000005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419723.19034197333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581233</v>
          </cell>
          <cell r="E20">
            <v>0</v>
          </cell>
          <cell r="F20">
            <v>0</v>
          </cell>
          <cell r="G20">
            <v>32937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0.35079599999999994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455.83981577539384</v>
          </cell>
          <cell r="AG20">
            <v>236.75663906465846</v>
          </cell>
          <cell r="AH20">
            <v>70.217870000000005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419723.19034197333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221773.21778799349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705361.53839487757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80472.23678066823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221958.63850500001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306439.72377905925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80472.23678066823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176963.17611081828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22806.13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2593.5995759349998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272369.336594722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325099</v>
          </cell>
          <cell r="E60">
            <v>0</v>
          </cell>
          <cell r="F60">
            <v>0</v>
          </cell>
          <cell r="G60">
            <v>5555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27556.572952406488</v>
          </cell>
          <cell r="AA60">
            <v>27968.993710450442</v>
          </cell>
          <cell r="AB60">
            <v>0</v>
          </cell>
          <cell r="AC60">
            <v>0</v>
          </cell>
          <cell r="AD60">
            <v>3697.7549794394945</v>
          </cell>
          <cell r="AE60">
            <v>1797.8712490700784</v>
          </cell>
          <cell r="AF60">
            <v>73111.951548980316</v>
          </cell>
          <cell r="AG60">
            <v>5349.7250013104367</v>
          </cell>
          <cell r="AH60">
            <v>14030.137582353544</v>
          </cell>
          <cell r="AI60">
            <v>0</v>
          </cell>
          <cell r="AJ60">
            <v>4097.2981706984665</v>
          </cell>
          <cell r="AK60">
            <v>7523.9153900000074</v>
          </cell>
          <cell r="AL60">
            <v>0</v>
          </cell>
          <cell r="AM60">
            <v>15605.152572000001</v>
          </cell>
          <cell r="AN60">
            <v>12791.280918668292</v>
          </cell>
          <cell r="AO60">
            <v>1270548.9048851398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1230207.984896089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325099</v>
          </cell>
          <cell r="E61">
            <v>0</v>
          </cell>
          <cell r="F61">
            <v>0</v>
          </cell>
          <cell r="G61">
            <v>5555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2100.9412448511334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3313.7355975603209</v>
          </cell>
          <cell r="AG61">
            <v>2162.4199090051816</v>
          </cell>
          <cell r="AH61">
            <v>14030.137582353544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15605.152572000001</v>
          </cell>
          <cell r="AN61">
            <v>12791.280918668292</v>
          </cell>
          <cell r="AO61">
            <v>21488.360840558275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508776.18513716775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69738</v>
          </cell>
          <cell r="E62">
            <v>0</v>
          </cell>
          <cell r="F62">
            <v>0</v>
          </cell>
          <cell r="G62">
            <v>24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204.10157731209006</v>
          </cell>
          <cell r="AG62">
            <v>826.33444379604884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1527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161.63571310790525</v>
          </cell>
          <cell r="AG63">
            <v>532.17076796623155</v>
          </cell>
          <cell r="AH63">
            <v>11405.015509626272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20.780437225467519</v>
          </cell>
          <cell r="AG64">
            <v>348.84911472947027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124.79138420168179</v>
          </cell>
          <cell r="AG67">
            <v>21.072345820222555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1649.9371022344335</v>
          </cell>
          <cell r="AG68">
            <v>91.702028163852717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1045</v>
          </cell>
          <cell r="E70">
            <v>0</v>
          </cell>
          <cell r="F70">
            <v>0</v>
          </cell>
          <cell r="G70">
            <v>566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6779</v>
          </cell>
          <cell r="E72">
            <v>0</v>
          </cell>
          <cell r="F72">
            <v>0</v>
          </cell>
          <cell r="G72">
            <v>1239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1080.3273104505645</v>
          </cell>
          <cell r="AG72">
            <v>148.27886022064465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80</v>
          </cell>
          <cell r="E73">
            <v>0</v>
          </cell>
          <cell r="F73">
            <v>0</v>
          </cell>
          <cell r="G73">
            <v>290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19.549154729684336</v>
          </cell>
          <cell r="AG73">
            <v>39.151204680544886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245930</v>
          </cell>
          <cell r="E74">
            <v>0</v>
          </cell>
          <cell r="F74">
            <v>0</v>
          </cell>
          <cell r="G74">
            <v>3436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2100.9412448511334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52.612918298493668</v>
          </cell>
          <cell r="AG74">
            <v>154.86114362816585</v>
          </cell>
          <cell r="AH74">
            <v>2625.1220727272726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15605.152572000001</v>
          </cell>
          <cell r="AN74">
            <v>12791.280918668292</v>
          </cell>
          <cell r="AO74">
            <v>21488.360840558275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508776.18513716775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119.00916700199996</v>
          </cell>
          <cell r="AA75">
            <v>27968.993710450442</v>
          </cell>
          <cell r="AB75">
            <v>0</v>
          </cell>
          <cell r="AC75">
            <v>0</v>
          </cell>
          <cell r="AD75">
            <v>3697.7549794394945</v>
          </cell>
          <cell r="AE75">
            <v>0</v>
          </cell>
          <cell r="AF75">
            <v>3261.7697654203903</v>
          </cell>
          <cell r="AG75">
            <v>1022.4020188372978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374544.3792725493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14668.016028799999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119.00916700199996</v>
          </cell>
          <cell r="AA76">
            <v>27968.993710450442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1375.3565044804864</v>
          </cell>
          <cell r="AG76">
            <v>132.07832169032994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357521.89617254928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3697.7549794394945</v>
          </cell>
          <cell r="AE77">
            <v>0</v>
          </cell>
          <cell r="AF77">
            <v>2.3375475123966947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1222.5291987799835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14668.016028799999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17022.483100000001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661.54651464752328</v>
          </cell>
          <cell r="AG80">
            <v>890.32369714696779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25336.622540553355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1797.8712490700784</v>
          </cell>
          <cell r="AF82">
            <v>66536.446185999608</v>
          </cell>
          <cell r="AG82">
            <v>2164.9030734679577</v>
          </cell>
          <cell r="AH82">
            <v>0</v>
          </cell>
          <cell r="AI82">
            <v>0</v>
          </cell>
          <cell r="AJ82">
            <v>4097.2981706984665</v>
          </cell>
          <cell r="AK82">
            <v>7523.9153900000074</v>
          </cell>
          <cell r="AL82">
            <v>0</v>
          </cell>
          <cell r="AM82">
            <v>0</v>
          </cell>
          <cell r="AN82">
            <v>0</v>
          </cell>
          <cell r="AO82">
            <v>41717.970419620004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706763.7837301211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25128.085119199353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1586.607378280195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330808.93602107523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68.614351167315093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86950.282447459191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28.108950000000011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585.949072676892</v>
          </cell>
          <cell r="AG85">
            <v>86.779037884689103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6873.3677886699998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221303.43602388777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180.42847135400018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142.64951962256831</v>
          </cell>
          <cell r="AF87">
            <v>65950.497113322723</v>
          </cell>
          <cell r="AG87">
            <v>2078.1240355832688</v>
          </cell>
          <cell r="AH87">
            <v>0</v>
          </cell>
          <cell r="AI87">
            <v>0</v>
          </cell>
          <cell r="AJ87">
            <v>4097.2981706984665</v>
          </cell>
          <cell r="AK87">
            <v>7523.9153900000074</v>
          </cell>
          <cell r="AL87">
            <v>0</v>
          </cell>
          <cell r="AM87">
            <v>0</v>
          </cell>
          <cell r="AN87">
            <v>0</v>
          </cell>
          <cell r="AO87">
            <v>34844.602630950001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67701.1292376989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832798.19435241236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832798.19435241236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43029.08</v>
          </cell>
          <cell r="BA93">
            <v>150638.64489000003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154405.44467494701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1598014.2773255229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43029.08</v>
          </cell>
          <cell r="BA94">
            <v>150299.52000000002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147247.50794583402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1373186.8779458341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339.12488999999999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7157.9367291130002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224827.39937968872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49">
        <row r="5">
          <cell r="B5" t="str">
            <v>SHORT NAME</v>
          </cell>
          <cell r="C5" t="str">
            <v>NAVERAGE</v>
          </cell>
          <cell r="D5" t="str">
            <v>NINDPROD</v>
          </cell>
          <cell r="E5" t="str">
            <v>NOSOURCES</v>
          </cell>
          <cell r="F5" t="str">
            <v>NIMPORTS</v>
          </cell>
          <cell r="G5" t="str">
            <v>NEXPORTS</v>
          </cell>
          <cell r="H5" t="str">
            <v>NCOKEOVS</v>
          </cell>
          <cell r="I5" t="str">
            <v>NBLAST</v>
          </cell>
          <cell r="J5" t="str">
            <v>NMAIN</v>
          </cell>
          <cell r="K5" t="str">
            <v>NAUTOELEC</v>
          </cell>
          <cell r="L5" t="str">
            <v>NMAINCHP</v>
          </cell>
          <cell r="M5" t="str">
            <v>NAUTOCHP</v>
          </cell>
          <cell r="N5" t="str">
            <v>NMAINHEAT</v>
          </cell>
          <cell r="O5" t="str">
            <v>NAUTOHEAT</v>
          </cell>
          <cell r="P5" t="str">
            <v>NIND</v>
          </cell>
          <cell r="Q5" t="str">
            <v>NOTHER</v>
          </cell>
        </row>
        <row r="6">
          <cell r="B6" t="str">
            <v>ANTCOAL</v>
          </cell>
        </row>
      </sheetData>
      <sheetData sheetId="50"/>
      <sheetData sheetId="51"/>
      <sheetData sheetId="52"/>
      <sheetData sheetId="53"/>
      <sheetData sheetId="54"/>
      <sheetData sheetId="55">
        <row r="4">
          <cell r="B4" t="str">
            <v>SHORT NAMES</v>
          </cell>
          <cell r="C4" t="str">
            <v>ANTCOAL</v>
          </cell>
          <cell r="D4" t="str">
            <v>COKCOAL</v>
          </cell>
          <cell r="E4" t="str">
            <v>BITCOAL</v>
          </cell>
          <cell r="F4" t="str">
            <v>SUBCOAL</v>
          </cell>
          <cell r="G4" t="str">
            <v>LIGNITE</v>
          </cell>
          <cell r="H4" t="str">
            <v>PATFUEL</v>
          </cell>
          <cell r="I4" t="str">
            <v>OVENCOKE</v>
          </cell>
          <cell r="J4" t="str">
            <v>GASCOKE</v>
          </cell>
          <cell r="K4" t="str">
            <v>COALTAR</v>
          </cell>
          <cell r="L4" t="str">
            <v>BKB</v>
          </cell>
          <cell r="M4" t="str">
            <v>GASWKSGS</v>
          </cell>
          <cell r="N4" t="str">
            <v>COKEOVGS</v>
          </cell>
          <cell r="O4" t="str">
            <v>BLFURGS</v>
          </cell>
          <cell r="P4" t="str">
            <v>OXYSTGS</v>
          </cell>
          <cell r="Q4" t="str">
            <v>MANGAS</v>
          </cell>
          <cell r="R4" t="str">
            <v>PEAT</v>
          </cell>
          <cell r="S4" t="str">
            <v>CRUDEOIL</v>
          </cell>
          <cell r="T4" t="str">
            <v>NGL</v>
          </cell>
          <cell r="U4" t="str">
            <v>REFFEEDS</v>
          </cell>
          <cell r="V4" t="str">
            <v>ADDITIVE</v>
          </cell>
          <cell r="W4" t="str">
            <v>NONCRUDE</v>
          </cell>
          <cell r="X4" t="str">
            <v>REFINGAS</v>
          </cell>
          <cell r="Y4" t="str">
            <v>ETHANE</v>
          </cell>
          <cell r="Z4" t="str">
            <v>LPG</v>
          </cell>
          <cell r="AA4" t="str">
            <v>MOTORGAS</v>
          </cell>
          <cell r="AB4" t="str">
            <v>AVGAS</v>
          </cell>
          <cell r="AC4" t="str">
            <v>JETGAS</v>
          </cell>
          <cell r="AD4" t="str">
            <v>JETKERO</v>
          </cell>
          <cell r="AE4" t="str">
            <v>OTHKERO</v>
          </cell>
          <cell r="AF4" t="str">
            <v>GASDIES</v>
          </cell>
          <cell r="AG4" t="str">
            <v>RESFUEL</v>
          </cell>
          <cell r="AH4" t="str">
            <v>NAPHTHA</v>
          </cell>
          <cell r="AI4" t="str">
            <v>WHITESP</v>
          </cell>
          <cell r="AJ4" t="str">
            <v>LUBRIC</v>
          </cell>
          <cell r="AK4" t="str">
            <v>BITUMEN</v>
          </cell>
          <cell r="AL4" t="str">
            <v>PARWAX</v>
          </cell>
          <cell r="AM4" t="str">
            <v>PETCOKE</v>
          </cell>
          <cell r="AN4" t="str">
            <v>ONONSPEC</v>
          </cell>
          <cell r="AO4" t="str">
            <v>NATGAS</v>
          </cell>
          <cell r="AP4" t="str">
            <v>INDWASTE</v>
          </cell>
          <cell r="AQ4" t="str">
            <v>MUNWASTER</v>
          </cell>
          <cell r="AR4" t="str">
            <v>MUNWASTEN</v>
          </cell>
          <cell r="AS4" t="str">
            <v>SBIOMASS</v>
          </cell>
          <cell r="AT4" t="str">
            <v>GBIOMASS</v>
          </cell>
          <cell r="AU4" t="str">
            <v>BIOGASOL</v>
          </cell>
          <cell r="AV4" t="str">
            <v>BIODIESEL</v>
          </cell>
          <cell r="AW4" t="str">
            <v>OBIOLIQ</v>
          </cell>
          <cell r="AX4" t="str">
            <v>RENEWNS</v>
          </cell>
          <cell r="AY4" t="str">
            <v>CHARCOAL</v>
          </cell>
          <cell r="AZ4" t="str">
            <v>NUCLEAR</v>
          </cell>
          <cell r="BA4" t="str">
            <v>HYDRO</v>
          </cell>
          <cell r="BB4" t="str">
            <v>GEOTHERM</v>
          </cell>
          <cell r="BC4" t="str">
            <v>SOLARPV</v>
          </cell>
          <cell r="BD4" t="str">
            <v>SOLARTH</v>
          </cell>
          <cell r="BE4" t="str">
            <v>TIDE</v>
          </cell>
          <cell r="BF4" t="str">
            <v>WIND</v>
          </cell>
          <cell r="BG4" t="str">
            <v>HEATPUMP</v>
          </cell>
          <cell r="BH4" t="str">
            <v>BOILER</v>
          </cell>
          <cell r="BI4" t="str">
            <v>CHEMHEAT</v>
          </cell>
          <cell r="BJ4" t="str">
            <v>OTHER</v>
          </cell>
          <cell r="BK4" t="str">
            <v>ELECTR</v>
          </cell>
          <cell r="BL4" t="str">
            <v>HEAT</v>
          </cell>
          <cell r="BM4" t="str">
            <v>HEATNS</v>
          </cell>
        </row>
        <row r="5">
          <cell r="B5" t="str">
            <v>INDPROD</v>
          </cell>
          <cell r="C5">
            <v>0</v>
          </cell>
          <cell r="D5">
            <v>778190</v>
          </cell>
          <cell r="E5">
            <v>0</v>
          </cell>
          <cell r="F5">
            <v>0</v>
          </cell>
          <cell r="G5">
            <v>47490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29690.709300000002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12238.380999999999</v>
          </cell>
          <cell r="AA5">
            <v>40237.930999999997</v>
          </cell>
          <cell r="AB5">
            <v>0</v>
          </cell>
          <cell r="AC5">
            <v>0</v>
          </cell>
          <cell r="AD5">
            <v>10293.74</v>
          </cell>
          <cell r="AE5">
            <v>1916.194</v>
          </cell>
          <cell r="AF5">
            <v>107979.71899999998</v>
          </cell>
          <cell r="AG5">
            <v>8327.2710000000006</v>
          </cell>
          <cell r="AH5">
            <v>19994.058000000001</v>
          </cell>
          <cell r="AI5">
            <v>0</v>
          </cell>
          <cell r="AJ5">
            <v>1173.2840000000001</v>
          </cell>
          <cell r="AK5">
            <v>5110.8429999999998</v>
          </cell>
          <cell r="AL5">
            <v>0</v>
          </cell>
          <cell r="AM5">
            <v>15508.451999999999</v>
          </cell>
          <cell r="AN5">
            <v>31525.488999999994</v>
          </cell>
          <cell r="AO5">
            <v>1317901.0496642825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1484442.0558941122</v>
          </cell>
          <cell r="BL5">
            <v>0</v>
          </cell>
          <cell r="BM5">
            <v>0</v>
          </cell>
        </row>
        <row r="6">
          <cell r="B6" t="str">
            <v>OSCOAL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B7" t="str">
            <v>OSNATGAS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B8" t="str">
            <v>OSOIL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B9" t="str">
            <v>OSRENEW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B10" t="str">
            <v>OSNONSPEC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235000</v>
          </cell>
          <cell r="BL10">
            <v>0</v>
          </cell>
          <cell r="BM10">
            <v>0</v>
          </cell>
        </row>
        <row r="11">
          <cell r="B11" t="str">
            <v>IMPORTS</v>
          </cell>
          <cell r="C11">
            <v>0</v>
          </cell>
          <cell r="D11">
            <v>208934</v>
          </cell>
          <cell r="E11">
            <v>0</v>
          </cell>
          <cell r="F11">
            <v>0</v>
          </cell>
          <cell r="G11">
            <v>67.7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211979.87243623956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17119.603575999994</v>
          </cell>
          <cell r="AA11">
            <v>670.88698000000011</v>
          </cell>
          <cell r="AB11">
            <v>0</v>
          </cell>
          <cell r="AC11">
            <v>0</v>
          </cell>
          <cell r="AD11">
            <v>3.16E-3</v>
          </cell>
          <cell r="AE11">
            <v>0.28500299999999995</v>
          </cell>
          <cell r="AF11">
            <v>75.238218000000018</v>
          </cell>
          <cell r="AG11">
            <v>9023.8854240000019</v>
          </cell>
          <cell r="AH11">
            <v>1268.0458640000002</v>
          </cell>
          <cell r="AI11">
            <v>0</v>
          </cell>
          <cell r="AJ11">
            <v>3106.2007750000012</v>
          </cell>
          <cell r="AK11">
            <v>2637.864591</v>
          </cell>
          <cell r="AL11">
            <v>0</v>
          </cell>
          <cell r="AM11">
            <v>5738.8340819999994</v>
          </cell>
          <cell r="AN11">
            <v>2420.8440250000017</v>
          </cell>
          <cell r="AO11">
            <v>1192112.3240068497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7596.71</v>
          </cell>
          <cell r="BL11">
            <v>0</v>
          </cell>
          <cell r="BM11">
            <v>0</v>
          </cell>
        </row>
        <row r="12">
          <cell r="B12" t="str">
            <v>EXPORTS</v>
          </cell>
          <cell r="C12">
            <v>0</v>
          </cell>
          <cell r="D12">
            <v>-1169</v>
          </cell>
          <cell r="E12">
            <v>0</v>
          </cell>
          <cell r="F12">
            <v>0</v>
          </cell>
          <cell r="G12">
            <v>-17.600000000000001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-512.85611899999935</v>
          </cell>
          <cell r="AA12">
            <v>-13482.484091669696</v>
          </cell>
          <cell r="AB12">
            <v>0</v>
          </cell>
          <cell r="AC12">
            <v>0</v>
          </cell>
          <cell r="AD12">
            <v>-5185.5130148012413</v>
          </cell>
          <cell r="AE12">
            <v>-14.320833007124403</v>
          </cell>
          <cell r="AF12">
            <v>-32407.191152460098</v>
          </cell>
          <cell r="AG12">
            <v>-1715.5214520000002</v>
          </cell>
          <cell r="AH12">
            <v>-6861.119643</v>
          </cell>
          <cell r="AI12">
            <v>0</v>
          </cell>
          <cell r="AJ12">
            <v>-10.361940000000001</v>
          </cell>
          <cell r="AK12">
            <v>-6.173960000000001</v>
          </cell>
          <cell r="AL12">
            <v>0</v>
          </cell>
          <cell r="AM12">
            <v>-187.03931</v>
          </cell>
          <cell r="AN12">
            <v>-2330.1597671469999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-9231.6299999999992</v>
          </cell>
          <cell r="BL12">
            <v>0</v>
          </cell>
          <cell r="BM12">
            <v>0</v>
          </cell>
        </row>
        <row r="13">
          <cell r="B13" t="str">
            <v>MARBUNK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AVBUNK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STOCKCHA</v>
          </cell>
          <cell r="C15">
            <v>0</v>
          </cell>
          <cell r="D15">
            <v>-40171.000000000007</v>
          </cell>
          <cell r="E15">
            <v>0</v>
          </cell>
          <cell r="F15">
            <v>0</v>
          </cell>
          <cell r="G15">
            <v>-1592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B16" t="str">
            <v>DOMSUP</v>
          </cell>
          <cell r="C16">
            <v>0</v>
          </cell>
          <cell r="D16">
            <v>945784</v>
          </cell>
          <cell r="E16">
            <v>0</v>
          </cell>
          <cell r="F16">
            <v>0</v>
          </cell>
          <cell r="G16">
            <v>45948.1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241670.58173623955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28845.128456999995</v>
          </cell>
          <cell r="AA16">
            <v>27426.333888330304</v>
          </cell>
          <cell r="AB16">
            <v>0</v>
          </cell>
          <cell r="AC16">
            <v>0</v>
          </cell>
          <cell r="AD16">
            <v>5108.2301451987587</v>
          </cell>
          <cell r="AE16">
            <v>1902.1581699928756</v>
          </cell>
          <cell r="AF16">
            <v>75647.766065539879</v>
          </cell>
          <cell r="AG16">
            <v>15635.634972</v>
          </cell>
          <cell r="AH16">
            <v>14400.984221000001</v>
          </cell>
          <cell r="AI16">
            <v>0</v>
          </cell>
          <cell r="AJ16">
            <v>4269.122835000001</v>
          </cell>
          <cell r="AK16">
            <v>7742.5336310000002</v>
          </cell>
          <cell r="AL16">
            <v>0</v>
          </cell>
          <cell r="AM16">
            <v>21060.246771999999</v>
          </cell>
          <cell r="AN16">
            <v>31616.173257852992</v>
          </cell>
          <cell r="AO16">
            <v>2510013.3736711321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1717807.1358941123</v>
          </cell>
          <cell r="BL16">
            <v>0</v>
          </cell>
          <cell r="BM16">
            <v>0</v>
          </cell>
        </row>
        <row r="17">
          <cell r="B17" t="str">
            <v>TRANSFER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STATDIFF</v>
          </cell>
          <cell r="C18">
            <v>0</v>
          </cell>
          <cell r="D18">
            <v>82339</v>
          </cell>
          <cell r="E18">
            <v>0</v>
          </cell>
          <cell r="F18">
            <v>0</v>
          </cell>
          <cell r="G18">
            <v>3124.9000000000015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24373.594263760489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-518.89425700742504</v>
          </cell>
          <cell r="AA18">
            <v>3422.5347651482771</v>
          </cell>
          <cell r="AB18">
            <v>0</v>
          </cell>
          <cell r="AC18">
            <v>0</v>
          </cell>
          <cell r="AD18">
            <v>-100.19687332049216</v>
          </cell>
          <cell r="AE18">
            <v>-408.50191225667982</v>
          </cell>
          <cell r="AF18">
            <v>2059.6624187548296</v>
          </cell>
          <cell r="AG18">
            <v>-9381.1792018846954</v>
          </cell>
          <cell r="AH18">
            <v>-124.40602902000319</v>
          </cell>
          <cell r="AI18">
            <v>0</v>
          </cell>
          <cell r="AJ18">
            <v>300.8821424841808</v>
          </cell>
          <cell r="AK18">
            <v>131.11224200006745</v>
          </cell>
          <cell r="AL18">
            <v>0</v>
          </cell>
          <cell r="AM18">
            <v>-5288.57892299997</v>
          </cell>
          <cell r="AN18">
            <v>-19517.274846261171</v>
          </cell>
          <cell r="AO18">
            <v>97949.217733867932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-46241.135894112289</v>
          </cell>
          <cell r="BL18">
            <v>0</v>
          </cell>
          <cell r="BM18">
            <v>0</v>
          </cell>
        </row>
        <row r="19">
          <cell r="B19" t="str">
            <v>TOTTRANF</v>
          </cell>
          <cell r="C19">
            <v>0</v>
          </cell>
          <cell r="D19">
            <v>709860</v>
          </cell>
          <cell r="E19">
            <v>0</v>
          </cell>
          <cell r="F19">
            <v>0</v>
          </cell>
          <cell r="G19">
            <v>38756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241703.43000000002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0.40628999999999998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501.97170498895861</v>
          </cell>
          <cell r="AG19">
            <v>341.19982954527973</v>
          </cell>
          <cell r="AH19">
            <v>5.9470300000000007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393431.39500000002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MAINELEC</v>
          </cell>
          <cell r="C20">
            <v>0</v>
          </cell>
          <cell r="D20">
            <v>709860</v>
          </cell>
          <cell r="E20">
            <v>0</v>
          </cell>
          <cell r="F20">
            <v>0</v>
          </cell>
          <cell r="G20">
            <v>38756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0.40628999999999998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501.97170498895861</v>
          </cell>
          <cell r="AG20">
            <v>341.19982954527973</v>
          </cell>
          <cell r="AH20">
            <v>5.9470300000000007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393431.39500000002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B21" t="str">
            <v>AUTOELEC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B22" t="str">
            <v>MAINCHP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AUTOCHP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MAINHEAT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AUTOHEAT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B26" t="str">
            <v>THEAT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B27" t="str">
            <v>TBOILER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B28" t="str">
            <v>TELE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B29" t="str">
            <v>TPATFUEL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B30" t="str">
            <v>TCOKEOVS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B31" t="str">
            <v>TGASWKS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B32" t="str">
            <v>TBLASTFUR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B33" t="str">
            <v>TPETCHEM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B34" t="str">
            <v>TBKB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B35" t="str">
            <v>TREFINER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241703.43000000002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B36" t="str">
            <v>TCOALLIQ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B37" t="str">
            <v>TGTL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B38" t="str">
            <v>TBLENDGAS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B39" t="str">
            <v>TCHARCOAL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B40" t="str">
            <v>TNONSPEC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B41" t="str">
            <v>TOTENGY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786260.67424830154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83856</v>
          </cell>
          <cell r="BL41">
            <v>0</v>
          </cell>
          <cell r="BM41">
            <v>0</v>
          </cell>
        </row>
        <row r="42">
          <cell r="B42" t="str">
            <v>EMINES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B43" t="str">
            <v>EOILGASEX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223024.19962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B44" t="str">
            <v>EPATFUEL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B45" t="str">
            <v>ECOKEOVS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B46" t="str">
            <v>EGASWKS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B47" t="str">
            <v>EBIOGAS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B48" t="str">
            <v>EBLASTFUR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B49" t="str">
            <v>EBKB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B50" t="str">
            <v>EREFINER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205765.06388306417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B51" t="str">
            <v>ECOALLIQ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B52" t="str">
            <v>ELNG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B53" t="str">
            <v>EGTL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B54" t="str">
            <v>EPOWERPLT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83856</v>
          </cell>
          <cell r="BL54">
            <v>0</v>
          </cell>
          <cell r="BM54">
            <v>0</v>
          </cell>
        </row>
        <row r="55">
          <cell r="B55" t="str">
            <v>EPUMPST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B56" t="str">
            <v>ENUC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B57" t="str">
            <v>ECHARCOAL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B58" t="str">
            <v>ENONSPEC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357471.41074523737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B59" t="str">
            <v>DISTLOSS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24340.746000000003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3084.506785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291410</v>
          </cell>
          <cell r="BL59">
            <v>0</v>
          </cell>
          <cell r="BM59">
            <v>0</v>
          </cell>
        </row>
        <row r="60">
          <cell r="B60" t="str">
            <v>FINCONS</v>
          </cell>
          <cell r="C60">
            <v>0</v>
          </cell>
          <cell r="D60">
            <v>318263</v>
          </cell>
          <cell r="E60">
            <v>0</v>
          </cell>
          <cell r="F60">
            <v>0</v>
          </cell>
          <cell r="G60">
            <v>10317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28325.827909992571</v>
          </cell>
          <cell r="AA60">
            <v>30848.868653478581</v>
          </cell>
          <cell r="AB60">
            <v>0</v>
          </cell>
          <cell r="AC60">
            <v>0</v>
          </cell>
          <cell r="AD60">
            <v>5008.0332718782665</v>
          </cell>
          <cell r="AE60">
            <v>1493.6562577361958</v>
          </cell>
          <cell r="AF60">
            <v>77205.45677930575</v>
          </cell>
          <cell r="AG60">
            <v>5913.2559405700249</v>
          </cell>
          <cell r="AH60">
            <v>14270.631161979998</v>
          </cell>
          <cell r="AI60">
            <v>0</v>
          </cell>
          <cell r="AJ60">
            <v>4570.0049774841818</v>
          </cell>
          <cell r="AK60">
            <v>7873.6458730000677</v>
          </cell>
          <cell r="AL60">
            <v>0</v>
          </cell>
          <cell r="AM60">
            <v>15771.667849000029</v>
          </cell>
          <cell r="AN60">
            <v>12098.898411591819</v>
          </cell>
          <cell r="AO60">
            <v>1425186.0153716984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1296300</v>
          </cell>
          <cell r="BL60">
            <v>0</v>
          </cell>
          <cell r="BM60">
            <v>0</v>
          </cell>
        </row>
        <row r="61">
          <cell r="B61" t="str">
            <v>TOTIND</v>
          </cell>
          <cell r="C61">
            <v>0</v>
          </cell>
          <cell r="D61">
            <v>318263</v>
          </cell>
          <cell r="E61">
            <v>0</v>
          </cell>
          <cell r="F61">
            <v>0</v>
          </cell>
          <cell r="G61">
            <v>10317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2418.8386682661526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3137.9861962437772</v>
          </cell>
          <cell r="AG61">
            <v>2410.4758650433596</v>
          </cell>
          <cell r="AH61">
            <v>14270.631161979998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15771.667849000029</v>
          </cell>
          <cell r="AN61">
            <v>12098.898411591819</v>
          </cell>
          <cell r="AO61">
            <v>32111.314999999999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533500</v>
          </cell>
          <cell r="BL61">
            <v>0</v>
          </cell>
          <cell r="BM61">
            <v>0</v>
          </cell>
        </row>
        <row r="62">
          <cell r="B62" t="str">
            <v>IRONSTL</v>
          </cell>
          <cell r="C62">
            <v>0</v>
          </cell>
          <cell r="D62">
            <v>74053</v>
          </cell>
          <cell r="E62">
            <v>0</v>
          </cell>
          <cell r="F62">
            <v>0</v>
          </cell>
          <cell r="G62">
            <v>268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227.96139891968392</v>
          </cell>
          <cell r="AG62">
            <v>913.48367277532407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B63" t="str">
            <v>CHEMICAL</v>
          </cell>
          <cell r="C63">
            <v>0</v>
          </cell>
          <cell r="D63">
            <v>1463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135.70636413202143</v>
          </cell>
          <cell r="AG63">
            <v>581.11381200978508</v>
          </cell>
          <cell r="AH63">
            <v>11903.706670979998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B64" t="str">
            <v>NONFERR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27.254017723436668</v>
          </cell>
          <cell r="AG64">
            <v>390.34236709228742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B65" t="str">
            <v>NONMET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B66" t="str">
            <v>TRANSEQ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B67" t="str">
            <v>MACHINE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139.58923676692638</v>
          </cell>
          <cell r="AG67">
            <v>19.471069087682267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B68" t="str">
            <v>MINING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1550.7142860914703</v>
          </cell>
          <cell r="AG68">
            <v>127.40130151861086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B69" t="str">
            <v>FOODPRO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B70" t="str">
            <v>PAPERPRO</v>
          </cell>
          <cell r="C70">
            <v>0</v>
          </cell>
          <cell r="D70">
            <v>1250</v>
          </cell>
          <cell r="E70">
            <v>0</v>
          </cell>
          <cell r="F70">
            <v>0</v>
          </cell>
          <cell r="G70">
            <v>782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B71" t="str">
            <v>WOODPRO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B72" t="str">
            <v>CONSTRUC</v>
          </cell>
          <cell r="C72">
            <v>0</v>
          </cell>
          <cell r="D72">
            <v>7312</v>
          </cell>
          <cell r="E72">
            <v>0</v>
          </cell>
          <cell r="F72">
            <v>0</v>
          </cell>
          <cell r="G72">
            <v>2090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977.47492579455241</v>
          </cell>
          <cell r="AG72">
            <v>183.56004169704525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B73" t="str">
            <v>TEXTILES</v>
          </cell>
          <cell r="C73">
            <v>0</v>
          </cell>
          <cell r="D73">
            <v>82</v>
          </cell>
          <cell r="E73">
            <v>0</v>
          </cell>
          <cell r="F73">
            <v>0</v>
          </cell>
          <cell r="G73">
            <v>3398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18.966216859179681</v>
          </cell>
          <cell r="AG73">
            <v>33.383582745587113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B74" t="str">
            <v>INONSPEC</v>
          </cell>
          <cell r="C74">
            <v>0</v>
          </cell>
          <cell r="D74">
            <v>234103</v>
          </cell>
          <cell r="E74">
            <v>0</v>
          </cell>
          <cell r="F74">
            <v>0</v>
          </cell>
          <cell r="G74">
            <v>3779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2418.8386682661526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60.319749956506357</v>
          </cell>
          <cell r="AG74">
            <v>161.72001811703748</v>
          </cell>
          <cell r="AH74">
            <v>2366.9244910000002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15771.667849000029</v>
          </cell>
          <cell r="AN74">
            <v>12098.898411591819</v>
          </cell>
          <cell r="AO74">
            <v>32111.314999999999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533500</v>
          </cell>
          <cell r="BL74">
            <v>0</v>
          </cell>
          <cell r="BM74">
            <v>0</v>
          </cell>
        </row>
        <row r="75">
          <cell r="B75" t="str">
            <v>TOTTRANS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122.98649808400017</v>
          </cell>
          <cell r="AA75">
            <v>30848.868653478581</v>
          </cell>
          <cell r="AB75">
            <v>0</v>
          </cell>
          <cell r="AC75">
            <v>0</v>
          </cell>
          <cell r="AD75">
            <v>5008.0332718782665</v>
          </cell>
          <cell r="AE75">
            <v>0</v>
          </cell>
          <cell r="AF75">
            <v>4094.9061648549937</v>
          </cell>
          <cell r="AG75">
            <v>1158.2227251650038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490432.74404999998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19800</v>
          </cell>
          <cell r="BL75">
            <v>0</v>
          </cell>
          <cell r="BM75">
            <v>0</v>
          </cell>
        </row>
        <row r="76">
          <cell r="B76" t="str">
            <v>ROAD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122.98649808400017</v>
          </cell>
          <cell r="AA76">
            <v>30848.868653478581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1695.6769170704008</v>
          </cell>
          <cell r="AG76">
            <v>172.39057119148114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471598.625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B77" t="str">
            <v>DOMESAIR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5008.0332718782665</v>
          </cell>
          <cell r="AE77">
            <v>0</v>
          </cell>
          <cell r="AF77">
            <v>2.6500151404958654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B78" t="str">
            <v>RAIL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1748.6353081077839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19800</v>
          </cell>
          <cell r="BL78">
            <v>0</v>
          </cell>
          <cell r="BM78">
            <v>0</v>
          </cell>
        </row>
        <row r="79">
          <cell r="B79" t="str">
            <v>PIPELINE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18834.119049999998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B80" t="str">
            <v>DOMESNAV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647.94392453631315</v>
          </cell>
          <cell r="AG80">
            <v>985.83215397352274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B81" t="str">
            <v>TRNONSPE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B82" t="str">
            <v>TOTOTHER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25784.002743642417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1493.6562577361958</v>
          </cell>
          <cell r="AF82">
            <v>69972.564418206981</v>
          </cell>
          <cell r="AG82">
            <v>2344.5573503616611</v>
          </cell>
          <cell r="AH82">
            <v>0</v>
          </cell>
          <cell r="AI82">
            <v>0</v>
          </cell>
          <cell r="AJ82">
            <v>4570.0049774841818</v>
          </cell>
          <cell r="AK82">
            <v>7873.6458730000677</v>
          </cell>
          <cell r="AL82">
            <v>0</v>
          </cell>
          <cell r="AM82">
            <v>0</v>
          </cell>
          <cell r="AN82">
            <v>0</v>
          </cell>
          <cell r="AO82">
            <v>47486.811503835001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743000</v>
          </cell>
          <cell r="BL82">
            <v>0</v>
          </cell>
          <cell r="BM82">
            <v>0</v>
          </cell>
        </row>
        <row r="83">
          <cell r="B83" t="str">
            <v>RESIDENT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25501.588054642416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1291.7653046817206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334000</v>
          </cell>
          <cell r="BL83">
            <v>0</v>
          </cell>
          <cell r="BM83">
            <v>0</v>
          </cell>
        </row>
        <row r="84">
          <cell r="B84" t="str">
            <v>COMMPUB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63.752828669260595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107500</v>
          </cell>
          <cell r="BL84">
            <v>0</v>
          </cell>
          <cell r="BM84">
            <v>0</v>
          </cell>
        </row>
        <row r="85">
          <cell r="B85" t="str">
            <v>AGRICULT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29.567797999999968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548.17399222519509</v>
          </cell>
          <cell r="AG85">
            <v>71.29201809094404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6040.3615038350008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229000</v>
          </cell>
          <cell r="BL85">
            <v>0</v>
          </cell>
          <cell r="BM85">
            <v>0</v>
          </cell>
        </row>
        <row r="86">
          <cell r="B86" t="str">
            <v>FISHING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</row>
        <row r="87">
          <cell r="B87" t="str">
            <v>ONONSPEC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252.84689100000014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138.13812438521455</v>
          </cell>
          <cell r="AF87">
            <v>69424.390425981779</v>
          </cell>
          <cell r="AG87">
            <v>2273.265332270717</v>
          </cell>
          <cell r="AH87">
            <v>0</v>
          </cell>
          <cell r="AI87">
            <v>0</v>
          </cell>
          <cell r="AJ87">
            <v>4570.0049774841818</v>
          </cell>
          <cell r="AK87">
            <v>7873.6458730000677</v>
          </cell>
          <cell r="AL87">
            <v>0</v>
          </cell>
          <cell r="AM87">
            <v>0</v>
          </cell>
          <cell r="AN87">
            <v>0</v>
          </cell>
          <cell r="AO87">
            <v>41446.449999999997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72500</v>
          </cell>
          <cell r="BL87">
            <v>0</v>
          </cell>
          <cell r="BM87">
            <v>0</v>
          </cell>
        </row>
        <row r="88">
          <cell r="B88" t="str">
            <v>NONENUSE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855155.14481786336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</row>
        <row r="89">
          <cell r="B89" t="str">
            <v>NEINTREN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855155.14481786336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</row>
        <row r="90">
          <cell r="B90" t="str">
            <v>NETRANS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</row>
        <row r="91">
          <cell r="B91" t="str">
            <v>NEOTHER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</row>
        <row r="92">
          <cell r="B92" t="str">
            <v>NECHEM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</row>
        <row r="93">
          <cell r="B93" t="str">
            <v>ELOUTPUT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47112.06</v>
          </cell>
          <cell r="BA93">
            <v>151977.32999999999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179412.3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1719442.0558941122</v>
          </cell>
          <cell r="BL93">
            <v>0</v>
          </cell>
          <cell r="BM93">
            <v>0</v>
          </cell>
        </row>
        <row r="94">
          <cell r="B94" t="str">
            <v>ELMAINE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47112.06</v>
          </cell>
          <cell r="BA94">
            <v>151627.32999999999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170912.3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1484442.0558941122</v>
          </cell>
          <cell r="BL94">
            <v>0</v>
          </cell>
          <cell r="BM94">
            <v>0</v>
          </cell>
        </row>
        <row r="95">
          <cell r="B95" t="str">
            <v>ELAUTOE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350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8500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235000</v>
          </cell>
          <cell r="BL95">
            <v>0</v>
          </cell>
          <cell r="BM95">
            <v>0</v>
          </cell>
        </row>
        <row r="96">
          <cell r="B96" t="str">
            <v>ELMAINC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</row>
        <row r="97">
          <cell r="B97" t="str">
            <v>ELAUTOC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</row>
        <row r="98">
          <cell r="B98" t="str">
            <v>HEMAINC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</row>
        <row r="99">
          <cell r="B99" t="str">
            <v>HEAUTOC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</row>
        <row r="100">
          <cell r="B100" t="str">
            <v>HEMAINH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</row>
        <row r="101">
          <cell r="B101" t="str">
            <v>HEAUTOH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</row>
        <row r="102">
          <cell r="B102" t="str">
            <v>HEATOUT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</row>
        <row r="103">
          <cell r="B103" t="str">
            <v>MHYDPUMP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</row>
        <row r="104">
          <cell r="B104" t="str">
            <v>AHYDPUMP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</row>
        <row r="105">
          <cell r="B105" t="str">
            <v>VENTED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</row>
        <row r="106">
          <cell r="B106" t="str">
            <v>FLARED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</row>
      </sheetData>
      <sheetData sheetId="56">
        <row r="6">
          <cell r="B6" t="str">
            <v>ANTCOAL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tic MM"/>
      <sheetName val="Main Menu"/>
      <sheetName val="Definitions"/>
      <sheetName val="Exceptions"/>
      <sheetName val="Data in physical units"/>
      <sheetName val="Conversion factors"/>
      <sheetName val="Disaggregated Balance"/>
      <sheetName val="Aggregated Balance"/>
      <sheetName val="DPU formulas"/>
      <sheetName val="CF formulas"/>
      <sheetName val="Coal_Table_1"/>
      <sheetName val="Coal_Table_4"/>
      <sheetName val="Gas_Table_1"/>
      <sheetName val="Gas_Table_2a"/>
      <sheetName val="Gas_Table_2b"/>
      <sheetName val="Oil_Table_1"/>
      <sheetName val="Oil_Table_2a"/>
      <sheetName val="Oil_Table_2b"/>
      <sheetName val="Oil_Table_3"/>
      <sheetName val="Ren_Table_1"/>
      <sheetName val="Ren_Table_2"/>
      <sheetName val="Ren_Table_3"/>
      <sheetName val="Ele_Table_1"/>
      <sheetName val="Ele_Table_3"/>
      <sheetName val="Ele_Table_4"/>
      <sheetName val="Ele_Table_6a"/>
      <sheetName val="Ele_Table_6b"/>
      <sheetName val="Ele_Table_6c"/>
      <sheetName val="Ele_Table_6d"/>
    </sheetNames>
    <sheetDataSet>
      <sheetData sheetId="0">
        <row r="6">
          <cell r="D6" t="str">
            <v>India</v>
          </cell>
        </row>
        <row r="9">
          <cell r="D9">
            <v>2009</v>
          </cell>
        </row>
        <row r="77">
          <cell r="C77" t="str">
            <v>Australia</v>
          </cell>
        </row>
        <row r="78">
          <cell r="C78" t="str">
            <v>Austria</v>
          </cell>
        </row>
        <row r="79">
          <cell r="C79" t="str">
            <v>Belgium</v>
          </cell>
        </row>
        <row r="80">
          <cell r="C80" t="str">
            <v>Canada</v>
          </cell>
        </row>
        <row r="81">
          <cell r="C81" t="str">
            <v>Chile</v>
          </cell>
        </row>
        <row r="82">
          <cell r="C82" t="str">
            <v>Czech Republic</v>
          </cell>
        </row>
        <row r="83">
          <cell r="C83" t="str">
            <v>Denmark</v>
          </cell>
        </row>
        <row r="84">
          <cell r="C84" t="str">
            <v>Estonia</v>
          </cell>
        </row>
        <row r="85">
          <cell r="C85" t="str">
            <v>Finland</v>
          </cell>
        </row>
        <row r="86">
          <cell r="C86" t="str">
            <v>France</v>
          </cell>
        </row>
        <row r="87">
          <cell r="C87" t="str">
            <v>Germany</v>
          </cell>
        </row>
        <row r="88">
          <cell r="C88" t="str">
            <v>Greece</v>
          </cell>
        </row>
        <row r="89">
          <cell r="C89" t="str">
            <v>Hungary</v>
          </cell>
        </row>
        <row r="90">
          <cell r="C90" t="str">
            <v>Iceland</v>
          </cell>
        </row>
        <row r="91">
          <cell r="C91" t="str">
            <v>Ireland</v>
          </cell>
        </row>
        <row r="92">
          <cell r="C92" t="str">
            <v>Israel</v>
          </cell>
        </row>
        <row r="93">
          <cell r="C93" t="str">
            <v>Italy</v>
          </cell>
        </row>
        <row r="94">
          <cell r="C94" t="str">
            <v>Japan</v>
          </cell>
        </row>
        <row r="95">
          <cell r="C95" t="str">
            <v>Korea</v>
          </cell>
        </row>
        <row r="96">
          <cell r="C96" t="str">
            <v>Luxembourg</v>
          </cell>
        </row>
        <row r="97">
          <cell r="C97" t="str">
            <v>Mexico</v>
          </cell>
        </row>
        <row r="98">
          <cell r="C98" t="str">
            <v>Netherlands</v>
          </cell>
        </row>
        <row r="99">
          <cell r="C99" t="str">
            <v>New Zealand</v>
          </cell>
        </row>
        <row r="100">
          <cell r="C100" t="str">
            <v>Norway</v>
          </cell>
        </row>
        <row r="101">
          <cell r="C101" t="str">
            <v>Poland</v>
          </cell>
        </row>
        <row r="102">
          <cell r="C102" t="str">
            <v>Portugal</v>
          </cell>
        </row>
        <row r="103">
          <cell r="C103" t="str">
            <v>Slovak Republic</v>
          </cell>
        </row>
        <row r="104">
          <cell r="C104" t="str">
            <v>Slovenia</v>
          </cell>
        </row>
        <row r="105">
          <cell r="C105" t="str">
            <v>Spain</v>
          </cell>
        </row>
        <row r="106">
          <cell r="C106" t="str">
            <v>Sweden</v>
          </cell>
        </row>
        <row r="107">
          <cell r="C107" t="str">
            <v>Switzerland</v>
          </cell>
        </row>
        <row r="108">
          <cell r="C108" t="str">
            <v>Turkey</v>
          </cell>
        </row>
        <row r="109">
          <cell r="C109" t="str">
            <v>United Kingdom</v>
          </cell>
        </row>
        <row r="110">
          <cell r="C110" t="str">
            <v>United States</v>
          </cell>
        </row>
        <row r="111">
          <cell r="C111" t="str">
            <v>Lithuania</v>
          </cell>
        </row>
        <row r="112">
          <cell r="C112" t="str">
            <v>People's Republic of China</v>
          </cell>
        </row>
        <row r="113">
          <cell r="C113" t="str">
            <v>South Africa</v>
          </cell>
        </row>
        <row r="114">
          <cell r="C114" t="str">
            <v>Ukraine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">
          <cell r="C70" t="str">
            <v>country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F3191-1BEB-435C-9ED2-D52CDD162D48}">
  <sheetPr>
    <tabColor theme="6" tint="0.59999389629810485"/>
    <pageSetUpPr fitToPage="1"/>
  </sheetPr>
  <dimension ref="A1:Z44"/>
  <sheetViews>
    <sheetView showGridLines="0" tabSelected="1" workbookViewId="0">
      <selection sqref="A1:M1"/>
    </sheetView>
  </sheetViews>
  <sheetFormatPr defaultColWidth="9.140625" defaultRowHeight="15" x14ac:dyDescent="0.25"/>
  <cols>
    <col min="1" max="1" width="13" customWidth="1"/>
    <col min="2" max="2" width="12.5703125" customWidth="1"/>
    <col min="3" max="3" width="8.85546875" customWidth="1"/>
    <col min="4" max="5" width="12.5703125" customWidth="1"/>
    <col min="6" max="6" width="9.7109375" customWidth="1"/>
    <col min="7" max="7" width="12.28515625" customWidth="1"/>
    <col min="8" max="8" width="8.5703125" customWidth="1"/>
    <col min="9" max="9" width="8.42578125" customWidth="1"/>
    <col min="10" max="10" width="10.7109375" style="36" customWidth="1"/>
    <col min="11" max="11" width="9.7109375" customWidth="1"/>
    <col min="12" max="12" width="8.7109375" customWidth="1"/>
    <col min="13" max="13" width="10.85546875" style="36" customWidth="1"/>
    <col min="14" max="14" width="9.140625" customWidth="1"/>
    <col min="18" max="19" width="9.140625" customWidth="1"/>
    <col min="20" max="20" width="12.5703125" customWidth="1"/>
    <col min="21" max="24" width="9.140625" customWidth="1"/>
  </cols>
  <sheetData>
    <row r="1" spans="1:26" ht="33.7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26" ht="12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O2" s="1"/>
      <c r="P2" s="1"/>
      <c r="Q2" s="1"/>
      <c r="R2" s="1"/>
      <c r="S2" s="1"/>
      <c r="T2" s="1"/>
    </row>
    <row r="3" spans="1:26" ht="15" customHeight="1" x14ac:dyDescent="0.25">
      <c r="A3" s="2" t="s">
        <v>2</v>
      </c>
      <c r="B3" s="108" t="s">
        <v>3</v>
      </c>
      <c r="C3" s="109"/>
      <c r="D3" s="110"/>
      <c r="E3" s="108" t="s">
        <v>4</v>
      </c>
      <c r="F3" s="109"/>
      <c r="G3" s="110"/>
      <c r="H3" s="111" t="s">
        <v>5</v>
      </c>
      <c r="I3" s="112"/>
      <c r="J3" s="113"/>
      <c r="K3" s="111" t="s">
        <v>6</v>
      </c>
      <c r="L3" s="112"/>
      <c r="M3" s="113"/>
      <c r="O3" s="91"/>
      <c r="P3" s="91"/>
      <c r="Q3" s="91"/>
      <c r="R3" s="1"/>
      <c r="S3" s="1"/>
      <c r="T3" s="1"/>
    </row>
    <row r="4" spans="1:26" x14ac:dyDescent="0.25">
      <c r="A4" s="3"/>
      <c r="B4" s="2" t="s">
        <v>7</v>
      </c>
      <c r="C4" s="4" t="s">
        <v>8</v>
      </c>
      <c r="D4" s="5" t="s">
        <v>9</v>
      </c>
      <c r="E4" s="2" t="s">
        <v>7</v>
      </c>
      <c r="F4" s="4" t="s">
        <v>8</v>
      </c>
      <c r="G4" s="5" t="s">
        <v>9</v>
      </c>
      <c r="H4" s="6" t="s">
        <v>7</v>
      </c>
      <c r="I4" s="4" t="s">
        <v>8</v>
      </c>
      <c r="J4" s="4" t="s">
        <v>9</v>
      </c>
      <c r="K4" s="6" t="s">
        <v>7</v>
      </c>
      <c r="L4" s="4" t="s">
        <v>8</v>
      </c>
      <c r="M4" s="7" t="s">
        <v>9</v>
      </c>
      <c r="O4" s="91"/>
      <c r="P4" s="91"/>
      <c r="Q4" s="91"/>
      <c r="R4" s="1"/>
      <c r="S4" s="1"/>
      <c r="T4" s="1"/>
    </row>
    <row r="5" spans="1:26" ht="12.75" customHeight="1" x14ac:dyDescent="0.25">
      <c r="A5" s="3"/>
      <c r="B5" s="3" t="s">
        <v>10</v>
      </c>
      <c r="C5" s="8"/>
      <c r="D5" s="5" t="s">
        <v>10</v>
      </c>
      <c r="E5" s="3" t="s">
        <v>10</v>
      </c>
      <c r="F5" s="8"/>
      <c r="G5" s="5" t="s">
        <v>10</v>
      </c>
      <c r="H5" s="9" t="s">
        <v>10</v>
      </c>
      <c r="I5" s="10"/>
      <c r="J5" s="10" t="s">
        <v>10</v>
      </c>
      <c r="K5" s="11" t="s">
        <v>10</v>
      </c>
      <c r="L5" s="8"/>
      <c r="M5" s="12" t="s">
        <v>10</v>
      </c>
      <c r="O5" s="91"/>
      <c r="P5" s="91"/>
      <c r="Q5" s="91"/>
      <c r="R5" s="1"/>
      <c r="S5" s="1"/>
      <c r="T5" s="1"/>
    </row>
    <row r="6" spans="1:26" x14ac:dyDescent="0.25">
      <c r="A6" s="13">
        <v>1</v>
      </c>
      <c r="B6" s="13">
        <v>2</v>
      </c>
      <c r="C6" s="14">
        <v>3</v>
      </c>
      <c r="D6" s="15" t="s">
        <v>11</v>
      </c>
      <c r="E6" s="14">
        <v>5</v>
      </c>
      <c r="F6" s="14">
        <v>6</v>
      </c>
      <c r="G6" s="16" t="s">
        <v>12</v>
      </c>
      <c r="H6" s="16">
        <v>8</v>
      </c>
      <c r="I6" s="16">
        <v>9</v>
      </c>
      <c r="J6" s="17" t="s">
        <v>13</v>
      </c>
      <c r="K6" s="16">
        <v>11</v>
      </c>
      <c r="L6" s="16">
        <v>12</v>
      </c>
      <c r="M6" s="18" t="s">
        <v>14</v>
      </c>
      <c r="O6" s="19"/>
      <c r="P6" s="1"/>
      <c r="Q6" s="20"/>
      <c r="R6" s="21"/>
      <c r="S6" s="1"/>
      <c r="T6" s="1"/>
    </row>
    <row r="7" spans="1:26" hidden="1" x14ac:dyDescent="0.25">
      <c r="A7" s="22" t="s">
        <v>15</v>
      </c>
      <c r="B7" s="22">
        <v>102.85262600000003</v>
      </c>
      <c r="C7" s="22">
        <v>2.0146999999999995</v>
      </c>
      <c r="D7" s="22">
        <f>B7-C7</f>
        <v>100.83792600000002</v>
      </c>
      <c r="E7" s="22">
        <v>2.0000000000000002E-5</v>
      </c>
      <c r="F7" s="22">
        <v>0</v>
      </c>
      <c r="G7" s="22">
        <f>E7-F7</f>
        <v>2.0000000000000002E-5</v>
      </c>
      <c r="H7" s="22">
        <v>171.729154097221</v>
      </c>
      <c r="I7" s="22">
        <v>0</v>
      </c>
      <c r="J7" s="22">
        <f t="shared" ref="J7:J17" si="0">H7-I7</f>
        <v>171.729154097221</v>
      </c>
      <c r="K7" s="22">
        <v>15.849370446253001</v>
      </c>
      <c r="L7" s="22">
        <v>60.837340519999998</v>
      </c>
      <c r="M7" s="22">
        <f t="shared" ref="M7:M17" si="1">K7-L7</f>
        <v>-44.987970073746993</v>
      </c>
      <c r="O7" s="19"/>
      <c r="P7" s="1"/>
      <c r="Q7" s="20"/>
      <c r="R7" s="21"/>
      <c r="S7" s="1"/>
      <c r="T7" s="1"/>
    </row>
    <row r="8" spans="1:26" ht="15" customHeight="1" x14ac:dyDescent="0.25">
      <c r="A8" s="22" t="s">
        <v>16</v>
      </c>
      <c r="B8" s="23">
        <v>145.78544500000001</v>
      </c>
      <c r="C8" s="23">
        <v>2.4429620000000001</v>
      </c>
      <c r="D8" s="23">
        <f t="shared" ref="D8:D17" si="2">B8-C8</f>
        <v>143.34248300000002</v>
      </c>
      <c r="E8" s="23">
        <v>5.5000000000000003E-4</v>
      </c>
      <c r="F8" s="23">
        <v>6.9059999999999996E-2</v>
      </c>
      <c r="G8" s="23">
        <f t="shared" ref="G8:G17" si="3">E8-F8</f>
        <v>-6.8510000000000001E-2</v>
      </c>
      <c r="H8" s="23">
        <v>184.79524788937999</v>
      </c>
      <c r="I8" s="23">
        <v>0</v>
      </c>
      <c r="J8" s="23">
        <f t="shared" si="0"/>
        <v>184.79524788937999</v>
      </c>
      <c r="K8" s="23">
        <v>16.354119653000001</v>
      </c>
      <c r="L8" s="23">
        <v>63.407761975930008</v>
      </c>
      <c r="M8" s="23">
        <f t="shared" si="1"/>
        <v>-47.053642322930003</v>
      </c>
      <c r="O8" s="21"/>
      <c r="P8" s="24"/>
      <c r="Q8" s="20"/>
      <c r="R8" s="21"/>
      <c r="S8" s="21"/>
      <c r="T8" s="25"/>
      <c r="U8" s="26"/>
      <c r="V8" s="27"/>
      <c r="W8" s="27"/>
      <c r="X8" s="27"/>
      <c r="Y8" s="27"/>
      <c r="Z8" s="27"/>
    </row>
    <row r="9" spans="1:26" ht="15" customHeight="1" x14ac:dyDescent="0.25">
      <c r="A9" s="22" t="s">
        <v>17</v>
      </c>
      <c r="B9" s="23">
        <v>166.85702300000003</v>
      </c>
      <c r="C9" s="23">
        <v>2.1880830000000002</v>
      </c>
      <c r="D9" s="23">
        <f t="shared" si="2"/>
        <v>164.66894000000002</v>
      </c>
      <c r="E9" s="23">
        <v>1.2700000000000001E-3</v>
      </c>
      <c r="F9" s="23">
        <v>1.9400000000000001E-3</v>
      </c>
      <c r="G9" s="23">
        <f t="shared" si="3"/>
        <v>-6.7000000000000002E-4</v>
      </c>
      <c r="H9" s="23">
        <v>189.23820178337502</v>
      </c>
      <c r="I9" s="23">
        <v>0</v>
      </c>
      <c r="J9" s="23">
        <f t="shared" si="0"/>
        <v>189.23820178337502</v>
      </c>
      <c r="K9" s="23">
        <v>16.697004688</v>
      </c>
      <c r="L9" s="23">
        <v>67.864014699800009</v>
      </c>
      <c r="M9" s="23">
        <f t="shared" si="1"/>
        <v>-51.167010011800009</v>
      </c>
      <c r="O9" s="28"/>
      <c r="P9" s="24"/>
      <c r="Q9" s="20"/>
      <c r="R9" s="21"/>
      <c r="S9" s="21"/>
      <c r="T9" s="25"/>
      <c r="U9" s="26"/>
      <c r="V9" s="26"/>
      <c r="W9" s="27"/>
      <c r="X9" s="26"/>
      <c r="Y9" s="26"/>
      <c r="Z9" s="26"/>
    </row>
    <row r="10" spans="1:26" ht="15" customHeight="1" x14ac:dyDescent="0.25">
      <c r="A10" s="22" t="s">
        <v>18</v>
      </c>
      <c r="B10" s="23">
        <v>217.78279499999999</v>
      </c>
      <c r="C10" s="23">
        <v>1.238375</v>
      </c>
      <c r="D10" s="23">
        <f t="shared" si="2"/>
        <v>216.54442</v>
      </c>
      <c r="E10" s="23">
        <v>6.4000000000000005E-4</v>
      </c>
      <c r="F10" s="23">
        <v>2.8500000000000001E-3</v>
      </c>
      <c r="G10" s="23">
        <f t="shared" si="3"/>
        <v>-2.2100000000000002E-3</v>
      </c>
      <c r="H10" s="23">
        <v>189.43485654402394</v>
      </c>
      <c r="I10" s="23">
        <v>0</v>
      </c>
      <c r="J10" s="23">
        <f t="shared" si="0"/>
        <v>189.43485654402394</v>
      </c>
      <c r="K10" s="23">
        <v>21.301161557</v>
      </c>
      <c r="L10" s="23">
        <v>63.931857026299994</v>
      </c>
      <c r="M10" s="23">
        <f t="shared" si="1"/>
        <v>-42.630695469299994</v>
      </c>
      <c r="O10" s="21"/>
      <c r="P10" s="24"/>
      <c r="Q10" s="20"/>
      <c r="R10" s="21"/>
      <c r="S10" s="21"/>
      <c r="T10" s="25"/>
      <c r="U10" s="26"/>
      <c r="V10" s="26"/>
      <c r="W10" s="27"/>
      <c r="X10" s="26"/>
      <c r="Y10" s="26"/>
      <c r="Z10" s="26"/>
    </row>
    <row r="11" spans="1:26" ht="15" customHeight="1" x14ac:dyDescent="0.25">
      <c r="A11" s="22" t="s">
        <v>19</v>
      </c>
      <c r="B11" s="23">
        <v>203.94926100000001</v>
      </c>
      <c r="C11" s="23">
        <v>1.575186</v>
      </c>
      <c r="D11" s="23">
        <f t="shared" si="2"/>
        <v>202.374075</v>
      </c>
      <c r="E11" s="23">
        <v>1.0499999999999999E-3</v>
      </c>
      <c r="F11" s="23">
        <v>5.1000000000000004E-4</v>
      </c>
      <c r="G11" s="23">
        <f t="shared" si="3"/>
        <v>5.399999999999999E-4</v>
      </c>
      <c r="H11" s="23">
        <v>202.85049173136341</v>
      </c>
      <c r="I11" s="23">
        <v>0</v>
      </c>
      <c r="J11" s="23">
        <f t="shared" si="0"/>
        <v>202.85049173136341</v>
      </c>
      <c r="K11" s="23">
        <v>29.455754196099996</v>
      </c>
      <c r="L11" s="23">
        <v>60.538562213000006</v>
      </c>
      <c r="M11" s="23">
        <f t="shared" si="1"/>
        <v>-31.08280801690001</v>
      </c>
      <c r="O11" s="21"/>
      <c r="P11" s="24"/>
      <c r="Q11" s="20"/>
      <c r="R11" s="21"/>
      <c r="S11" s="21"/>
      <c r="T11" s="25"/>
      <c r="W11" s="27"/>
    </row>
    <row r="12" spans="1:26" ht="15" customHeight="1" x14ac:dyDescent="0.25">
      <c r="A12" s="22" t="s">
        <v>20</v>
      </c>
      <c r="B12" s="23">
        <v>190.95304599999997</v>
      </c>
      <c r="C12" s="23">
        <v>1.7726470000000003</v>
      </c>
      <c r="D12" s="23">
        <f t="shared" si="2"/>
        <v>189.18039899999997</v>
      </c>
      <c r="E12" s="23">
        <v>1.9120000000000002E-2</v>
      </c>
      <c r="F12" s="23">
        <v>5.3800000000000002E-3</v>
      </c>
      <c r="G12" s="23">
        <f t="shared" si="3"/>
        <v>1.3740000000000002E-2</v>
      </c>
      <c r="H12" s="23">
        <v>213.93202953023484</v>
      </c>
      <c r="I12" s="23">
        <v>0</v>
      </c>
      <c r="J12" s="23">
        <f t="shared" si="0"/>
        <v>213.93202953023484</v>
      </c>
      <c r="K12" s="23">
        <v>36.287331375000001</v>
      </c>
      <c r="L12" s="23">
        <v>65.51346949068099</v>
      </c>
      <c r="M12" s="23">
        <f t="shared" si="1"/>
        <v>-29.226138115680989</v>
      </c>
      <c r="O12" s="28"/>
      <c r="P12" s="24"/>
      <c r="Q12" s="20"/>
      <c r="R12" s="21"/>
      <c r="S12" s="21"/>
      <c r="T12" s="25"/>
      <c r="W12" s="27"/>
    </row>
    <row r="13" spans="1:26" ht="15" customHeight="1" x14ac:dyDescent="0.25">
      <c r="A13" s="22" t="s">
        <v>21</v>
      </c>
      <c r="B13" s="29">
        <v>208.24867299999997</v>
      </c>
      <c r="C13" s="29">
        <v>1.5036539999999996</v>
      </c>
      <c r="D13" s="29">
        <f t="shared" si="2"/>
        <v>206.74501899999996</v>
      </c>
      <c r="E13" s="29">
        <v>1.0410000000000001E-2</v>
      </c>
      <c r="F13" s="29">
        <v>4.4099999999999999E-3</v>
      </c>
      <c r="G13" s="29">
        <f t="shared" si="3"/>
        <v>6.000000000000001E-3</v>
      </c>
      <c r="H13" s="29">
        <v>220.43279203083119</v>
      </c>
      <c r="I13" s="29">
        <v>0</v>
      </c>
      <c r="J13" s="29">
        <f t="shared" si="0"/>
        <v>220.43279203083119</v>
      </c>
      <c r="K13" s="29">
        <v>35.460834880927038</v>
      </c>
      <c r="L13" s="29">
        <v>66.832729412250004</v>
      </c>
      <c r="M13" s="29">
        <f t="shared" si="1"/>
        <v>-31.371894531322965</v>
      </c>
      <c r="O13" s="21"/>
      <c r="P13" s="24"/>
      <c r="Q13" s="20"/>
      <c r="R13" s="21"/>
      <c r="S13" s="21"/>
      <c r="T13" s="25"/>
      <c r="W13" s="27"/>
    </row>
    <row r="14" spans="1:26" ht="15" customHeight="1" x14ac:dyDescent="0.25">
      <c r="A14" s="30" t="s">
        <v>22</v>
      </c>
      <c r="B14" s="31">
        <v>235.34801299999992</v>
      </c>
      <c r="C14" s="31">
        <v>1.3063739999999995</v>
      </c>
      <c r="D14" s="31">
        <f t="shared" si="2"/>
        <v>234.04163899999992</v>
      </c>
      <c r="E14" s="31">
        <v>1.9369999999999998E-2</v>
      </c>
      <c r="F14" s="31">
        <v>7.8939999999999996E-2</v>
      </c>
      <c r="G14" s="31">
        <f t="shared" si="3"/>
        <v>-5.9569999999999998E-2</v>
      </c>
      <c r="H14" s="31">
        <v>226.49761635146419</v>
      </c>
      <c r="I14" s="31">
        <v>0</v>
      </c>
      <c r="J14" s="31">
        <f t="shared" si="0"/>
        <v>226.49761635146419</v>
      </c>
      <c r="K14" s="31">
        <v>33.348324303199995</v>
      </c>
      <c r="L14" s="31">
        <v>61.095732773732657</v>
      </c>
      <c r="M14" s="31">
        <f t="shared" si="1"/>
        <v>-27.747408470532662</v>
      </c>
      <c r="O14" s="21"/>
      <c r="P14" s="24"/>
      <c r="Q14" s="20"/>
      <c r="R14" s="21"/>
      <c r="S14" s="21"/>
      <c r="T14" s="25"/>
      <c r="W14" s="27"/>
    </row>
    <row r="15" spans="1:26" ht="15" customHeight="1" x14ac:dyDescent="0.25">
      <c r="A15" s="30" t="s">
        <v>23</v>
      </c>
      <c r="B15" s="31">
        <v>248.53658099999998</v>
      </c>
      <c r="C15" s="31">
        <v>1.0297700000000001</v>
      </c>
      <c r="D15" s="31">
        <f t="shared" si="2"/>
        <v>247.50681099999997</v>
      </c>
      <c r="E15" s="31">
        <v>5.425E-2</v>
      </c>
      <c r="F15" s="31">
        <v>9.2660000000000006E-2</v>
      </c>
      <c r="G15" s="31">
        <f t="shared" si="3"/>
        <v>-3.8410000000000007E-2</v>
      </c>
      <c r="H15" s="31">
        <v>226.95466551568416</v>
      </c>
      <c r="I15" s="31">
        <v>0</v>
      </c>
      <c r="J15" s="31">
        <f t="shared" si="0"/>
        <v>226.95466551568416</v>
      </c>
      <c r="K15" s="31">
        <v>43.787610787399998</v>
      </c>
      <c r="L15" s="31">
        <v>65.685236175397193</v>
      </c>
      <c r="M15" s="31">
        <f t="shared" si="1"/>
        <v>-21.897625387997195</v>
      </c>
      <c r="O15" s="21"/>
      <c r="P15" s="24"/>
      <c r="Q15" s="20"/>
      <c r="R15" s="21"/>
      <c r="S15" s="21"/>
      <c r="T15" s="25"/>
      <c r="W15" s="27"/>
    </row>
    <row r="16" spans="1:26" ht="15" customHeight="1" x14ac:dyDescent="0.25">
      <c r="A16" s="30" t="s">
        <v>24</v>
      </c>
      <c r="B16" s="31">
        <v>215.25111500000006</v>
      </c>
      <c r="C16" s="31">
        <v>2.9451880000000008</v>
      </c>
      <c r="D16" s="31">
        <f t="shared" si="2"/>
        <v>212.30592700000005</v>
      </c>
      <c r="E16" s="31">
        <v>1.8859999999999998E-2</v>
      </c>
      <c r="F16" s="31">
        <v>0.18739</v>
      </c>
      <c r="G16" s="31">
        <f t="shared" si="3"/>
        <v>-0.16853000000000001</v>
      </c>
      <c r="H16" s="31">
        <v>196.46086094549045</v>
      </c>
      <c r="I16" s="31">
        <v>0</v>
      </c>
      <c r="J16" s="31">
        <f t="shared" si="0"/>
        <v>196.46086094549045</v>
      </c>
      <c r="K16" s="31">
        <v>43.247663142000007</v>
      </c>
      <c r="L16" s="31">
        <v>56.768700356004253</v>
      </c>
      <c r="M16" s="31">
        <f t="shared" si="1"/>
        <v>-13.521037214004245</v>
      </c>
      <c r="O16" s="21"/>
      <c r="P16" s="24"/>
      <c r="Q16" s="20"/>
      <c r="R16" s="21"/>
      <c r="S16" s="21"/>
      <c r="T16" s="25"/>
      <c r="W16" s="27"/>
    </row>
    <row r="17" spans="1:23" ht="15" customHeight="1" x14ac:dyDescent="0.25">
      <c r="A17" s="30" t="s">
        <v>25</v>
      </c>
      <c r="B17" s="31">
        <v>208.934</v>
      </c>
      <c r="C17" s="31">
        <v>1.169</v>
      </c>
      <c r="D17" s="31">
        <f t="shared" si="2"/>
        <v>207.76499999999999</v>
      </c>
      <c r="E17" s="31">
        <v>6.7699999999999996E-2</v>
      </c>
      <c r="F17" s="31">
        <v>1.7600000000000001E-2</v>
      </c>
      <c r="G17" s="31">
        <f t="shared" si="3"/>
        <v>5.0099999999999992E-2</v>
      </c>
      <c r="H17" s="31">
        <v>211.97987243623956</v>
      </c>
      <c r="I17" s="31">
        <v>0</v>
      </c>
      <c r="J17" s="31">
        <f t="shared" si="0"/>
        <v>211.97987243623956</v>
      </c>
      <c r="K17" s="31">
        <v>42.061691697999997</v>
      </c>
      <c r="L17" s="31">
        <v>62.712741283085158</v>
      </c>
      <c r="M17" s="31">
        <f t="shared" si="1"/>
        <v>-20.651049585085161</v>
      </c>
      <c r="O17" s="21"/>
      <c r="P17" s="24"/>
      <c r="Q17" s="20"/>
      <c r="R17" s="21"/>
      <c r="S17" s="21"/>
      <c r="T17" s="25"/>
      <c r="W17" s="27"/>
    </row>
    <row r="18" spans="1:23" ht="40.5" customHeight="1" x14ac:dyDescent="0.25">
      <c r="A18" s="32" t="s">
        <v>26</v>
      </c>
      <c r="B18" s="33">
        <f>+(B17-B16)/B16*100</f>
        <v>-2.9347652856525537</v>
      </c>
      <c r="C18" s="33" t="s">
        <v>27</v>
      </c>
      <c r="D18" s="33">
        <f t="shared" ref="D18:H18" si="4">+(D17-D16)/D16*100</f>
        <v>-2.1388602118489453</v>
      </c>
      <c r="E18" s="33" t="s">
        <v>27</v>
      </c>
      <c r="F18" s="33" t="s">
        <v>27</v>
      </c>
      <c r="G18" s="33" t="s">
        <v>27</v>
      </c>
      <c r="H18" s="33">
        <f t="shared" si="4"/>
        <v>7.8992891592055958</v>
      </c>
      <c r="I18" s="33" t="s">
        <v>27</v>
      </c>
      <c r="J18" s="33">
        <f t="shared" ref="J18:L18" si="5">+(J17-J16)/J16*100</f>
        <v>7.8992891592055958</v>
      </c>
      <c r="K18" s="33">
        <f t="shared" si="5"/>
        <v>-2.7422786755112631</v>
      </c>
      <c r="L18" s="33">
        <f t="shared" si="5"/>
        <v>10.470630628858887</v>
      </c>
      <c r="M18" s="33" t="s">
        <v>27</v>
      </c>
      <c r="O18" s="1"/>
      <c r="P18" s="1"/>
      <c r="Q18" s="1"/>
      <c r="R18" s="1"/>
      <c r="S18" s="1"/>
      <c r="T18" s="1"/>
    </row>
    <row r="19" spans="1:23" ht="36" customHeight="1" x14ac:dyDescent="0.25">
      <c r="A19" s="32" t="s">
        <v>28</v>
      </c>
      <c r="B19" s="33">
        <f>((B17/B8)^(1/9)-1)*100</f>
        <v>4.0797177425300424</v>
      </c>
      <c r="C19" s="33">
        <f t="shared" ref="C19:M19" si="6">((C17/C8)^(1/9)-1)*100</f>
        <v>-7.863207610873002</v>
      </c>
      <c r="D19" s="33">
        <f t="shared" si="6"/>
        <v>4.2103439894769279</v>
      </c>
      <c r="E19" s="33" t="s">
        <v>27</v>
      </c>
      <c r="F19" s="33">
        <f t="shared" si="6"/>
        <v>-14.09236006681417</v>
      </c>
      <c r="G19" s="33" t="s">
        <v>27</v>
      </c>
      <c r="H19" s="33">
        <f t="shared" si="6"/>
        <v>1.5366071884427512</v>
      </c>
      <c r="I19" s="33" t="s">
        <v>27</v>
      </c>
      <c r="J19" s="33">
        <f t="shared" si="6"/>
        <v>1.5366071884427512</v>
      </c>
      <c r="K19" s="33">
        <f t="shared" si="6"/>
        <v>11.066834965535488</v>
      </c>
      <c r="L19" s="33">
        <f t="shared" si="6"/>
        <v>-0.12238777101329923</v>
      </c>
      <c r="M19" s="33">
        <f t="shared" si="6"/>
        <v>-8.7440927877327272</v>
      </c>
    </row>
    <row r="20" spans="1:23" ht="15.75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23" ht="15" customHeight="1" x14ac:dyDescent="0.25">
      <c r="A21" s="92" t="s">
        <v>29</v>
      </c>
      <c r="B21" s="93"/>
      <c r="C21" s="93"/>
      <c r="D21" s="93"/>
      <c r="E21" s="93"/>
      <c r="F21" s="93"/>
      <c r="G21" s="94"/>
      <c r="H21" s="36"/>
      <c r="I21" s="36"/>
      <c r="K21" s="37"/>
      <c r="L21" s="38"/>
      <c r="M21" s="39"/>
    </row>
    <row r="22" spans="1:23" ht="32.450000000000003" customHeight="1" x14ac:dyDescent="0.25">
      <c r="A22" s="95"/>
      <c r="B22" s="96"/>
      <c r="C22" s="96"/>
      <c r="D22" s="96"/>
      <c r="E22" s="96"/>
      <c r="F22" s="96"/>
      <c r="G22" s="97"/>
      <c r="H22" s="36"/>
      <c r="I22" s="36"/>
      <c r="K22" s="37"/>
      <c r="L22" s="38"/>
      <c r="M22" s="39"/>
    </row>
    <row r="23" spans="1:23" ht="21.75" customHeight="1" x14ac:dyDescent="0.25">
      <c r="A23" s="2" t="s">
        <v>2</v>
      </c>
      <c r="B23" s="98" t="s">
        <v>30</v>
      </c>
      <c r="C23" s="99"/>
      <c r="D23" s="100"/>
      <c r="E23" s="98" t="s">
        <v>31</v>
      </c>
      <c r="F23" s="101"/>
      <c r="G23" s="100"/>
      <c r="L23" s="38"/>
    </row>
    <row r="24" spans="1:23" x14ac:dyDescent="0.25">
      <c r="A24" s="3"/>
      <c r="B24" s="40" t="s">
        <v>32</v>
      </c>
      <c r="C24" s="41" t="s">
        <v>8</v>
      </c>
      <c r="D24" s="7" t="s">
        <v>33</v>
      </c>
      <c r="E24" s="42" t="s">
        <v>32</v>
      </c>
      <c r="F24" s="41" t="s">
        <v>8</v>
      </c>
      <c r="G24" s="7" t="s">
        <v>33</v>
      </c>
    </row>
    <row r="25" spans="1:23" x14ac:dyDescent="0.25">
      <c r="A25" s="13">
        <v>1</v>
      </c>
      <c r="B25" s="43">
        <v>11</v>
      </c>
      <c r="C25" s="43">
        <v>12</v>
      </c>
      <c r="D25" s="43">
        <v>13</v>
      </c>
      <c r="E25" s="43">
        <v>14</v>
      </c>
      <c r="F25" s="43">
        <v>15</v>
      </c>
      <c r="G25" s="43">
        <v>16</v>
      </c>
    </row>
    <row r="26" spans="1:23" hidden="1" x14ac:dyDescent="0.25">
      <c r="A26" s="22" t="s">
        <v>15</v>
      </c>
      <c r="B26" s="22">
        <v>17.997333624870201</v>
      </c>
      <c r="C26" s="22">
        <v>0</v>
      </c>
      <c r="D26" s="22">
        <f>B26-C26</f>
        <v>17.997333624870201</v>
      </c>
      <c r="E26" s="22">
        <v>5252.7</v>
      </c>
      <c r="F26" s="22">
        <v>134.75</v>
      </c>
      <c r="G26" s="22">
        <f>E26-F26</f>
        <v>5117.95</v>
      </c>
    </row>
    <row r="27" spans="1:23" ht="15" customHeight="1" x14ac:dyDescent="0.25">
      <c r="A27" s="22" t="s">
        <v>16</v>
      </c>
      <c r="B27" s="23">
        <v>17.614399539818521</v>
      </c>
      <c r="C27" s="23">
        <v>0</v>
      </c>
      <c r="D27" s="23">
        <f>B27-C27</f>
        <v>17.614399539818521</v>
      </c>
      <c r="E27" s="23">
        <v>4794.5</v>
      </c>
      <c r="F27" s="23">
        <v>153.53</v>
      </c>
      <c r="G27" s="23">
        <f t="shared" ref="G27:G36" si="7">E27-F27</f>
        <v>4640.97</v>
      </c>
      <c r="S27" s="44"/>
      <c r="T27" s="44"/>
      <c r="U27" s="44"/>
    </row>
    <row r="28" spans="1:23" ht="15" customHeight="1" x14ac:dyDescent="0.25">
      <c r="A28" s="22" t="s">
        <v>17</v>
      </c>
      <c r="B28" s="23">
        <v>17.800797802276925</v>
      </c>
      <c r="C28" s="23">
        <v>0</v>
      </c>
      <c r="D28" s="23">
        <f t="shared" ref="D28:D36" si="8">B28-C28</f>
        <v>17.800797802276925</v>
      </c>
      <c r="E28" s="23">
        <v>5597.9</v>
      </c>
      <c r="F28" s="23">
        <v>1651</v>
      </c>
      <c r="G28" s="23">
        <f t="shared" si="7"/>
        <v>3946.8999999999996</v>
      </c>
      <c r="S28" s="44"/>
      <c r="T28" s="44"/>
      <c r="U28" s="44"/>
    </row>
    <row r="29" spans="1:23" ht="15" customHeight="1" x14ac:dyDescent="0.25">
      <c r="A29" s="22" t="s">
        <v>18</v>
      </c>
      <c r="B29" s="23">
        <v>18.606529815330337</v>
      </c>
      <c r="C29" s="23">
        <v>0</v>
      </c>
      <c r="D29" s="23">
        <f t="shared" si="8"/>
        <v>18.606529815330337</v>
      </c>
      <c r="E29" s="23">
        <v>5007.74</v>
      </c>
      <c r="F29" s="23">
        <v>4432.7602800000004</v>
      </c>
      <c r="G29" s="23">
        <f t="shared" si="7"/>
        <v>574.97971999999936</v>
      </c>
      <c r="S29" s="44"/>
      <c r="T29" s="44"/>
      <c r="U29" s="44"/>
    </row>
    <row r="30" spans="1:23" ht="15" customHeight="1" x14ac:dyDescent="0.25">
      <c r="A30" s="22" t="s">
        <v>19</v>
      </c>
      <c r="B30" s="23">
        <v>21.388273157442317</v>
      </c>
      <c r="C30" s="23">
        <v>0</v>
      </c>
      <c r="D30" s="23">
        <f t="shared" si="8"/>
        <v>21.388273157442317</v>
      </c>
      <c r="E30" s="23">
        <v>5244.21</v>
      </c>
      <c r="F30" s="23">
        <v>5150.3000452999995</v>
      </c>
      <c r="G30" s="23">
        <f t="shared" si="7"/>
        <v>93.909954700000526</v>
      </c>
      <c r="S30" s="44"/>
      <c r="T30" s="44"/>
      <c r="U30" s="44"/>
    </row>
    <row r="31" spans="1:23" ht="15" customHeight="1" x14ac:dyDescent="0.25">
      <c r="A31" s="22" t="s">
        <v>20</v>
      </c>
      <c r="B31" s="23">
        <v>24.848992618968182</v>
      </c>
      <c r="C31" s="23">
        <v>0</v>
      </c>
      <c r="D31" s="23">
        <f t="shared" si="8"/>
        <v>24.848992618968182</v>
      </c>
      <c r="E31" s="23">
        <v>5617.3</v>
      </c>
      <c r="F31" s="23">
        <v>6710.1867269999993</v>
      </c>
      <c r="G31" s="23">
        <f t="shared" si="7"/>
        <v>-1092.8867269999992</v>
      </c>
      <c r="N31" s="44"/>
      <c r="S31" s="44"/>
      <c r="T31" s="44"/>
      <c r="U31" s="44"/>
    </row>
    <row r="32" spans="1:23" ht="15" customHeight="1" x14ac:dyDescent="0.25">
      <c r="A32" s="22" t="s">
        <v>21</v>
      </c>
      <c r="B32" s="29">
        <v>27.438951466006877</v>
      </c>
      <c r="C32" s="29">
        <v>0</v>
      </c>
      <c r="D32" s="29">
        <f t="shared" si="8"/>
        <v>27.438951466006877</v>
      </c>
      <c r="E32" s="29">
        <v>5072.08</v>
      </c>
      <c r="F32" s="29">
        <v>7202.86</v>
      </c>
      <c r="G32" s="29">
        <f t="shared" si="7"/>
        <v>-2130.7799999999997</v>
      </c>
      <c r="N32" s="44"/>
      <c r="S32" s="44"/>
      <c r="T32" s="44"/>
      <c r="U32" s="44"/>
    </row>
    <row r="33" spans="1:21" ht="15" customHeight="1" x14ac:dyDescent="0.25">
      <c r="A33" s="30" t="s">
        <v>22</v>
      </c>
      <c r="B33" s="31">
        <v>28.740457768307444</v>
      </c>
      <c r="C33" s="31">
        <v>0</v>
      </c>
      <c r="D33" s="31">
        <f t="shared" si="8"/>
        <v>28.740457768307444</v>
      </c>
      <c r="E33" s="31">
        <v>4395.8599999999997</v>
      </c>
      <c r="F33" s="31">
        <v>8468.9389699999992</v>
      </c>
      <c r="G33" s="31">
        <f t="shared" si="7"/>
        <v>-4073.0789699999996</v>
      </c>
      <c r="N33" s="44"/>
      <c r="S33" s="44"/>
      <c r="T33" s="44"/>
      <c r="U33" s="44"/>
    </row>
    <row r="34" spans="1:21" ht="15" customHeight="1" x14ac:dyDescent="0.25">
      <c r="A34" s="30" t="s">
        <v>23</v>
      </c>
      <c r="B34" s="31">
        <v>33.886686048486638</v>
      </c>
      <c r="C34" s="31">
        <v>0</v>
      </c>
      <c r="D34" s="31">
        <f t="shared" si="8"/>
        <v>33.886686048486638</v>
      </c>
      <c r="E34" s="31">
        <v>6350.6</v>
      </c>
      <c r="F34" s="31">
        <v>9490.91</v>
      </c>
      <c r="G34" s="31">
        <f t="shared" si="7"/>
        <v>-3140.3099999999995</v>
      </c>
      <c r="N34" s="44"/>
      <c r="S34" s="44"/>
      <c r="T34" s="44"/>
      <c r="U34" s="44"/>
    </row>
    <row r="35" spans="1:21" ht="15" customHeight="1" x14ac:dyDescent="0.25">
      <c r="A35" s="30" t="s">
        <v>34</v>
      </c>
      <c r="B35" s="31">
        <v>33.031366325346504</v>
      </c>
      <c r="C35" s="31">
        <v>0</v>
      </c>
      <c r="D35" s="31">
        <f t="shared" si="8"/>
        <v>33.031366325346504</v>
      </c>
      <c r="E35" s="31">
        <v>9547.7000000000007</v>
      </c>
      <c r="F35" s="31">
        <v>9573.5519540000005</v>
      </c>
      <c r="G35" s="31">
        <f t="shared" si="7"/>
        <v>-25.851953999999751</v>
      </c>
      <c r="K35" s="45"/>
      <c r="N35" s="44"/>
      <c r="S35" s="44"/>
      <c r="T35" s="44"/>
      <c r="U35" s="44"/>
    </row>
    <row r="36" spans="1:21" ht="15" customHeight="1" x14ac:dyDescent="0.25">
      <c r="A36" s="30" t="s">
        <v>25</v>
      </c>
      <c r="B36" s="31">
        <v>30.776102336565117</v>
      </c>
      <c r="C36" s="31">
        <v>0</v>
      </c>
      <c r="D36" s="31">
        <f t="shared" si="8"/>
        <v>30.776102336565117</v>
      </c>
      <c r="E36" s="31">
        <v>7596.71</v>
      </c>
      <c r="F36" s="31">
        <v>9231.6299999999992</v>
      </c>
      <c r="G36" s="31">
        <f t="shared" si="7"/>
        <v>-1634.9199999999992</v>
      </c>
      <c r="M36"/>
      <c r="N36" s="44"/>
      <c r="Q36" s="36"/>
      <c r="S36" s="44"/>
      <c r="T36" s="44"/>
      <c r="U36" s="44"/>
    </row>
    <row r="37" spans="1:21" ht="45.75" customHeight="1" x14ac:dyDescent="0.25">
      <c r="A37" s="32" t="s">
        <v>26</v>
      </c>
      <c r="B37" s="33">
        <f t="shared" ref="B37:F37" si="9">+(B36-B35)/B35*100</f>
        <v>-6.8276436601740498</v>
      </c>
      <c r="C37" s="33" t="s">
        <v>27</v>
      </c>
      <c r="D37" s="33">
        <f t="shared" si="9"/>
        <v>-6.8276436601740498</v>
      </c>
      <c r="E37" s="33">
        <f t="shared" si="9"/>
        <v>-20.434135969919463</v>
      </c>
      <c r="F37" s="33">
        <f t="shared" si="9"/>
        <v>-3.5715265937125893</v>
      </c>
      <c r="G37" s="33" t="s">
        <v>27</v>
      </c>
      <c r="N37" s="44"/>
    </row>
    <row r="38" spans="1:21" ht="41.25" customHeight="1" x14ac:dyDescent="0.25">
      <c r="A38" s="32" t="s">
        <v>28</v>
      </c>
      <c r="B38" s="46">
        <f>((B36/B27)^(1/9)-1)*100</f>
        <v>6.3964918035506857</v>
      </c>
      <c r="C38" s="33" t="s">
        <v>27</v>
      </c>
      <c r="D38" s="46">
        <f t="shared" ref="D38:F38" si="10">((D36/D27)^(1/9)-1)*100</f>
        <v>6.3964918035506857</v>
      </c>
      <c r="E38" s="46">
        <f t="shared" si="10"/>
        <v>5.2468571889327631</v>
      </c>
      <c r="F38" s="46">
        <f t="shared" si="10"/>
        <v>57.643521108011718</v>
      </c>
      <c r="G38" s="33" t="s">
        <v>27</v>
      </c>
    </row>
    <row r="39" spans="1:21" x14ac:dyDescent="0.25">
      <c r="A39" s="47" t="s">
        <v>35</v>
      </c>
      <c r="B39" s="48"/>
      <c r="C39" s="49"/>
      <c r="D39" s="50"/>
      <c r="E39" s="50"/>
      <c r="F39" s="50"/>
      <c r="G39" s="51"/>
      <c r="J39"/>
    </row>
    <row r="40" spans="1:21" x14ac:dyDescent="0.25">
      <c r="A40" s="52" t="s">
        <v>36</v>
      </c>
      <c r="B40" s="50"/>
      <c r="C40" s="50"/>
      <c r="D40" s="50"/>
      <c r="E40" s="50"/>
      <c r="F40" s="50"/>
      <c r="G40" s="51"/>
      <c r="J40"/>
    </row>
    <row r="41" spans="1:21" x14ac:dyDescent="0.25">
      <c r="A41" s="53" t="s">
        <v>37</v>
      </c>
      <c r="B41" s="50"/>
      <c r="C41" s="50"/>
      <c r="D41" s="48"/>
      <c r="E41" s="48"/>
      <c r="F41" s="48"/>
      <c r="G41" s="54"/>
      <c r="J41"/>
    </row>
    <row r="42" spans="1:21" x14ac:dyDescent="0.25">
      <c r="A42" s="52" t="s">
        <v>38</v>
      </c>
      <c r="B42" s="55"/>
      <c r="C42" s="55"/>
      <c r="D42" s="56"/>
      <c r="E42" s="56"/>
      <c r="F42" s="56"/>
      <c r="G42" s="57"/>
      <c r="J42"/>
    </row>
    <row r="43" spans="1:21" x14ac:dyDescent="0.25">
      <c r="A43" s="58" t="s">
        <v>39</v>
      </c>
      <c r="B43" s="59"/>
      <c r="C43" s="59"/>
      <c r="D43" s="59"/>
      <c r="E43" s="59"/>
      <c r="F43" s="59"/>
      <c r="G43" s="60"/>
      <c r="J43"/>
    </row>
    <row r="44" spans="1:21" x14ac:dyDescent="0.25">
      <c r="J44"/>
    </row>
  </sheetData>
  <mergeCells count="10">
    <mergeCell ref="O3:Q5"/>
    <mergeCell ref="A21:G22"/>
    <mergeCell ref="B23:D23"/>
    <mergeCell ref="E23:G23"/>
    <mergeCell ref="A1:M1"/>
    <mergeCell ref="A2:M2"/>
    <mergeCell ref="B3:D3"/>
    <mergeCell ref="E3:G3"/>
    <mergeCell ref="H3:J3"/>
    <mergeCell ref="K3:M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07457-BA51-4E62-BE98-6E542D7E6395}">
  <sheetPr>
    <tabColor theme="6" tint="0.39997558519241921"/>
    <pageSetUpPr fitToPage="1"/>
  </sheetPr>
  <dimension ref="A1:M183"/>
  <sheetViews>
    <sheetView showGridLines="0" workbookViewId="0">
      <selection activeCell="XFD27" sqref="XFD27"/>
    </sheetView>
  </sheetViews>
  <sheetFormatPr defaultColWidth="9.140625" defaultRowHeight="15" x14ac:dyDescent="0.25"/>
  <cols>
    <col min="1" max="1" width="10.85546875" customWidth="1"/>
    <col min="2" max="2" width="7" customWidth="1"/>
    <col min="3" max="3" width="7.28515625" customWidth="1"/>
    <col min="4" max="4" width="7.5703125" customWidth="1"/>
    <col min="5" max="8" width="7.42578125" customWidth="1"/>
    <col min="9" max="9" width="6" customWidth="1"/>
    <col min="10" max="10" width="7.28515625" customWidth="1"/>
    <col min="11" max="11" width="11" customWidth="1"/>
    <col min="12" max="12" width="6.7109375" customWidth="1"/>
  </cols>
  <sheetData>
    <row r="1" spans="1:13" ht="21.75" customHeight="1" x14ac:dyDescent="0.25">
      <c r="A1" s="114" t="s">
        <v>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x14ac:dyDescent="0.25">
      <c r="A2" s="117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51" customHeight="1" x14ac:dyDescent="0.25">
      <c r="A3" s="61" t="s">
        <v>2</v>
      </c>
      <c r="B3" s="62" t="s">
        <v>45</v>
      </c>
      <c r="C3" s="62" t="s">
        <v>46</v>
      </c>
      <c r="D3" s="62" t="s">
        <v>47</v>
      </c>
      <c r="E3" s="62" t="s">
        <v>48</v>
      </c>
      <c r="F3" s="62" t="s">
        <v>42</v>
      </c>
      <c r="G3" s="62" t="s">
        <v>49</v>
      </c>
      <c r="H3" s="62" t="s">
        <v>50</v>
      </c>
      <c r="I3" s="63" t="s">
        <v>40</v>
      </c>
      <c r="J3" s="64" t="s">
        <v>51</v>
      </c>
      <c r="K3" s="64" t="s">
        <v>52</v>
      </c>
      <c r="L3" s="64" t="s">
        <v>4</v>
      </c>
      <c r="M3" s="64" t="s">
        <v>53</v>
      </c>
    </row>
    <row r="4" spans="1:13" x14ac:dyDescent="0.2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65">
        <v>10</v>
      </c>
      <c r="K4" s="65">
        <v>11</v>
      </c>
      <c r="L4" s="65">
        <v>12</v>
      </c>
      <c r="M4" s="65">
        <v>13</v>
      </c>
    </row>
    <row r="5" spans="1:13" x14ac:dyDescent="0.25">
      <c r="A5" s="66" t="s">
        <v>16</v>
      </c>
      <c r="B5" s="67">
        <v>114.9</v>
      </c>
      <c r="C5" s="67">
        <v>107.1</v>
      </c>
      <c r="D5" s="67">
        <v>112.6</v>
      </c>
      <c r="E5" s="67">
        <v>111.6</v>
      </c>
      <c r="F5" s="67">
        <v>101.3</v>
      </c>
      <c r="G5" s="67">
        <v>107.7</v>
      </c>
      <c r="H5" s="67">
        <v>109.6</v>
      </c>
      <c r="I5" s="67">
        <v>107.8</v>
      </c>
      <c r="J5" s="67">
        <v>100</v>
      </c>
      <c r="K5" s="67">
        <v>99.4</v>
      </c>
      <c r="L5" s="67">
        <v>98.9</v>
      </c>
      <c r="M5" s="67">
        <v>100.5</v>
      </c>
    </row>
    <row r="6" spans="1:13" x14ac:dyDescent="0.25">
      <c r="A6" s="66" t="s">
        <v>17</v>
      </c>
      <c r="B6" s="67">
        <v>124.6</v>
      </c>
      <c r="C6" s="67">
        <v>109.3</v>
      </c>
      <c r="D6" s="67">
        <v>119.7</v>
      </c>
      <c r="E6" s="67">
        <v>126.3</v>
      </c>
      <c r="F6" s="67">
        <v>112.1</v>
      </c>
      <c r="G6" s="67">
        <v>111.5</v>
      </c>
      <c r="H6" s="67">
        <v>114.2</v>
      </c>
      <c r="I6" s="67">
        <v>118.6</v>
      </c>
      <c r="J6" s="67">
        <v>101.2</v>
      </c>
      <c r="K6" s="67">
        <v>92.8</v>
      </c>
      <c r="L6" s="67">
        <v>99.2</v>
      </c>
      <c r="M6" s="67">
        <v>103.6</v>
      </c>
    </row>
    <row r="7" spans="1:13" x14ac:dyDescent="0.25">
      <c r="A7" s="66" t="s">
        <v>18</v>
      </c>
      <c r="B7" s="67">
        <v>108.6</v>
      </c>
      <c r="C7" s="67">
        <v>103.5</v>
      </c>
      <c r="D7" s="67">
        <v>105.1</v>
      </c>
      <c r="E7" s="67">
        <v>114.8</v>
      </c>
      <c r="F7" s="67">
        <v>106.1</v>
      </c>
      <c r="G7" s="67">
        <v>93.6</v>
      </c>
      <c r="H7" s="67">
        <v>118.8</v>
      </c>
      <c r="I7" s="67">
        <v>103.5</v>
      </c>
      <c r="J7" s="67">
        <v>101.4</v>
      </c>
      <c r="K7" s="67">
        <v>94.3</v>
      </c>
      <c r="L7" s="67">
        <v>99.2</v>
      </c>
      <c r="M7" s="67">
        <v>105.7</v>
      </c>
    </row>
    <row r="8" spans="1:13" x14ac:dyDescent="0.25">
      <c r="A8" s="66" t="s">
        <v>19</v>
      </c>
      <c r="B8" s="67">
        <v>75.7</v>
      </c>
      <c r="C8" s="67">
        <v>88.4</v>
      </c>
      <c r="D8" s="67">
        <v>69.5</v>
      </c>
      <c r="E8" s="67">
        <v>73.400000000000006</v>
      </c>
      <c r="F8" s="67">
        <v>77.099999999999994</v>
      </c>
      <c r="G8" s="67">
        <v>54.3</v>
      </c>
      <c r="H8" s="67">
        <v>120.8</v>
      </c>
      <c r="I8" s="67">
        <v>76.7</v>
      </c>
      <c r="J8" s="67">
        <v>101.4</v>
      </c>
      <c r="K8" s="67">
        <v>78.3</v>
      </c>
      <c r="L8" s="67">
        <v>94.7</v>
      </c>
      <c r="M8" s="67">
        <v>105.3</v>
      </c>
    </row>
    <row r="9" spans="1:13" x14ac:dyDescent="0.25">
      <c r="A9" s="66" t="s">
        <v>20</v>
      </c>
      <c r="B9" s="67">
        <v>72.400000000000006</v>
      </c>
      <c r="C9" s="67">
        <v>94.3</v>
      </c>
      <c r="D9" s="67">
        <v>69.3</v>
      </c>
      <c r="E9" s="67">
        <v>74.400000000000006</v>
      </c>
      <c r="F9" s="67">
        <v>68</v>
      </c>
      <c r="G9" s="67">
        <v>58.1</v>
      </c>
      <c r="H9" s="67">
        <v>116.8</v>
      </c>
      <c r="I9" s="67">
        <v>72</v>
      </c>
      <c r="J9" s="67">
        <v>108.2</v>
      </c>
      <c r="K9" s="67">
        <v>93</v>
      </c>
      <c r="L9" s="67">
        <v>90.2</v>
      </c>
      <c r="M9" s="67">
        <v>104.2</v>
      </c>
    </row>
    <row r="10" spans="1:13" x14ac:dyDescent="0.25">
      <c r="A10" s="66" t="s">
        <v>21</v>
      </c>
      <c r="B10" s="67">
        <v>80.3</v>
      </c>
      <c r="C10" s="67">
        <v>117.8</v>
      </c>
      <c r="D10" s="67">
        <v>78.7</v>
      </c>
      <c r="E10" s="67">
        <v>84.4</v>
      </c>
      <c r="F10" s="67">
        <v>71.3</v>
      </c>
      <c r="G10" s="67">
        <v>68.8</v>
      </c>
      <c r="H10" s="67">
        <v>114</v>
      </c>
      <c r="I10" s="67">
        <v>82.2</v>
      </c>
      <c r="J10" s="67">
        <v>134.1</v>
      </c>
      <c r="K10" s="67">
        <v>117.2</v>
      </c>
      <c r="L10" s="67">
        <v>104.2</v>
      </c>
      <c r="M10" s="67">
        <v>103.7</v>
      </c>
    </row>
    <row r="11" spans="1:13" x14ac:dyDescent="0.25">
      <c r="A11" s="66" t="s">
        <v>54</v>
      </c>
      <c r="B11" s="67">
        <v>88.4</v>
      </c>
      <c r="C11" s="67">
        <v>152.4</v>
      </c>
      <c r="D11" s="67">
        <v>102.8</v>
      </c>
      <c r="E11" s="67">
        <v>97.1</v>
      </c>
      <c r="F11" s="67">
        <v>85.6</v>
      </c>
      <c r="G11" s="67">
        <v>94.7</v>
      </c>
      <c r="H11" s="67">
        <v>124.8</v>
      </c>
      <c r="I11" s="67">
        <v>92.1</v>
      </c>
      <c r="J11" s="67">
        <v>132.9</v>
      </c>
      <c r="K11" s="67">
        <v>149.69999999999999</v>
      </c>
      <c r="L11" s="67">
        <v>120.3</v>
      </c>
      <c r="M11" s="67">
        <v>109.6</v>
      </c>
    </row>
    <row r="12" spans="1:13" x14ac:dyDescent="0.25">
      <c r="A12" s="66" t="s">
        <v>55</v>
      </c>
      <c r="B12" s="67">
        <v>85.6</v>
      </c>
      <c r="C12" s="67">
        <v>172.8</v>
      </c>
      <c r="D12" s="67">
        <v>97.2</v>
      </c>
      <c r="E12" s="67">
        <v>93.7</v>
      </c>
      <c r="F12" s="67">
        <v>82.8</v>
      </c>
      <c r="G12" s="67">
        <v>81</v>
      </c>
      <c r="H12" s="67">
        <v>131.69999999999999</v>
      </c>
      <c r="I12" s="67">
        <v>84.5</v>
      </c>
      <c r="J12" s="67">
        <v>138.1</v>
      </c>
      <c r="K12" s="67">
        <v>128.6</v>
      </c>
      <c r="L12" s="67">
        <v>129.1</v>
      </c>
      <c r="M12" s="67">
        <v>111.8</v>
      </c>
    </row>
    <row r="13" spans="1:13" x14ac:dyDescent="0.25">
      <c r="A13" s="66" t="s">
        <v>34</v>
      </c>
      <c r="B13" s="67">
        <v>75.5</v>
      </c>
      <c r="C13" s="67">
        <v>116.8</v>
      </c>
      <c r="D13" s="67">
        <v>62.5</v>
      </c>
      <c r="E13" s="67">
        <v>80.2</v>
      </c>
      <c r="F13" s="67">
        <v>77.900000000000006</v>
      </c>
      <c r="G13" s="67">
        <v>67.900000000000006</v>
      </c>
      <c r="H13" s="67">
        <v>137.19999999999999</v>
      </c>
      <c r="I13" s="67">
        <v>82.2</v>
      </c>
      <c r="J13" s="67">
        <v>141.80000000000001</v>
      </c>
      <c r="K13" s="67">
        <v>132.4</v>
      </c>
      <c r="L13" s="67">
        <v>130.9</v>
      </c>
      <c r="M13" s="67">
        <v>109.6</v>
      </c>
    </row>
    <row r="14" spans="1:13" x14ac:dyDescent="0.25">
      <c r="A14" s="66" t="s">
        <v>56</v>
      </c>
      <c r="B14" s="67">
        <v>123</v>
      </c>
      <c r="C14" s="67">
        <v>221.9</v>
      </c>
      <c r="D14" s="67">
        <v>112.4</v>
      </c>
      <c r="E14" s="67">
        <v>128.19999999999999</v>
      </c>
      <c r="F14" s="67">
        <v>113.2</v>
      </c>
      <c r="G14" s="67">
        <v>108.2</v>
      </c>
      <c r="H14" s="67">
        <v>162</v>
      </c>
      <c r="I14" s="67">
        <v>117.8</v>
      </c>
      <c r="J14" s="67">
        <v>143</v>
      </c>
      <c r="K14" s="67">
        <v>220.1</v>
      </c>
      <c r="L14" s="67">
        <v>170.5</v>
      </c>
      <c r="M14" s="67">
        <v>117.4</v>
      </c>
    </row>
    <row r="15" spans="1:13" ht="51" x14ac:dyDescent="0.25">
      <c r="A15" s="68" t="s">
        <v>57</v>
      </c>
      <c r="B15" s="33">
        <f>((B14-B13)/B13)*100</f>
        <v>62.913907284768214</v>
      </c>
      <c r="C15" s="33">
        <f t="shared" ref="C15:M15" si="0">((C14-C13)/C13)*100</f>
        <v>89.982876712328775</v>
      </c>
      <c r="D15" s="33">
        <f t="shared" si="0"/>
        <v>79.840000000000018</v>
      </c>
      <c r="E15" s="33">
        <f t="shared" si="0"/>
        <v>59.850374064837887</v>
      </c>
      <c r="F15" s="33">
        <f t="shared" si="0"/>
        <v>45.314505776636707</v>
      </c>
      <c r="G15" s="33">
        <f t="shared" si="0"/>
        <v>59.351988217967588</v>
      </c>
      <c r="H15" s="33">
        <f t="shared" si="0"/>
        <v>18.075801749271147</v>
      </c>
      <c r="I15" s="33">
        <f t="shared" si="0"/>
        <v>43.309002433090015</v>
      </c>
      <c r="J15" s="33">
        <f t="shared" si="0"/>
        <v>0.84626234132580291</v>
      </c>
      <c r="K15" s="33">
        <f t="shared" si="0"/>
        <v>66.238670694864027</v>
      </c>
      <c r="L15" s="33">
        <f t="shared" si="0"/>
        <v>30.252100840336126</v>
      </c>
      <c r="M15" s="33">
        <f t="shared" si="0"/>
        <v>7.1167883211678937</v>
      </c>
    </row>
    <row r="16" spans="1:13" x14ac:dyDescent="0.25">
      <c r="A16" s="69" t="s">
        <v>58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1:13" x14ac:dyDescent="0.25">
      <c r="A17" s="72" t="s">
        <v>59</v>
      </c>
      <c r="B17" s="73"/>
      <c r="C17" s="73"/>
      <c r="D17" s="73"/>
      <c r="E17" s="73"/>
      <c r="F17" s="73"/>
      <c r="G17" s="73"/>
      <c r="H17" s="73"/>
      <c r="I17" s="73"/>
      <c r="J17" s="59"/>
      <c r="K17" s="59"/>
      <c r="L17" s="59"/>
      <c r="M17" s="60"/>
    </row>
    <row r="18" spans="1:13" ht="18" customHeight="1" x14ac:dyDescent="0.25"/>
    <row r="19" spans="1:13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2" spans="1:13" x14ac:dyDescent="0.25">
      <c r="E22" s="74"/>
      <c r="F22" s="75"/>
      <c r="G22" s="75"/>
      <c r="H22" s="75"/>
      <c r="I22" s="75"/>
    </row>
    <row r="23" spans="1:13" x14ac:dyDescent="0.25">
      <c r="E23" s="1"/>
      <c r="F23" s="75"/>
      <c r="G23" s="75"/>
      <c r="H23" s="75"/>
      <c r="I23" s="75"/>
    </row>
    <row r="24" spans="1:13" x14ac:dyDescent="0.25">
      <c r="E24" s="1"/>
      <c r="F24" s="75"/>
      <c r="G24" s="75"/>
      <c r="H24" s="75"/>
      <c r="I24" s="75"/>
    </row>
    <row r="25" spans="1:13" x14ac:dyDescent="0.25">
      <c r="E25" s="1"/>
      <c r="F25" s="75"/>
      <c r="G25" s="75"/>
      <c r="H25" s="75"/>
      <c r="I25" s="75"/>
    </row>
    <row r="26" spans="1:13" x14ac:dyDescent="0.25">
      <c r="E26" s="1"/>
      <c r="F26" s="75"/>
      <c r="G26" s="75"/>
      <c r="H26" s="75"/>
      <c r="I26" s="75"/>
    </row>
    <row r="58" spans="1:9" x14ac:dyDescent="0.25">
      <c r="A58" s="76"/>
      <c r="B58" s="120" t="s">
        <v>6</v>
      </c>
      <c r="C58" s="121"/>
      <c r="D58" s="121"/>
      <c r="E58" s="121"/>
      <c r="F58" s="121"/>
      <c r="G58" s="121"/>
      <c r="H58" s="121"/>
      <c r="I58" s="122"/>
    </row>
    <row r="59" spans="1:9" ht="63.75" x14ac:dyDescent="0.25">
      <c r="A59" s="77" t="s">
        <v>2</v>
      </c>
      <c r="B59" s="77" t="s">
        <v>45</v>
      </c>
      <c r="C59" s="77" t="s">
        <v>41</v>
      </c>
      <c r="D59" s="77" t="s">
        <v>47</v>
      </c>
      <c r="E59" s="77" t="s">
        <v>48</v>
      </c>
      <c r="F59" s="77" t="s">
        <v>60</v>
      </c>
      <c r="G59" s="77" t="s">
        <v>49</v>
      </c>
      <c r="H59" s="77" t="s">
        <v>61</v>
      </c>
      <c r="I59" s="77" t="s">
        <v>62</v>
      </c>
    </row>
    <row r="60" spans="1:9" ht="38.25" customHeight="1" x14ac:dyDescent="0.25">
      <c r="A60" s="78" t="s">
        <v>63</v>
      </c>
      <c r="B60" s="79">
        <v>113.63</v>
      </c>
      <c r="C60" s="79">
        <v>99.9</v>
      </c>
      <c r="D60" s="79">
        <v>131.97</v>
      </c>
      <c r="E60" s="79">
        <v>119.7</v>
      </c>
      <c r="F60" s="79">
        <v>123.41</v>
      </c>
      <c r="G60" s="79">
        <v>131.16999999999999</v>
      </c>
      <c r="H60" s="79">
        <v>101.85</v>
      </c>
      <c r="I60" s="79">
        <v>106.1</v>
      </c>
    </row>
    <row r="61" spans="1:9" x14ac:dyDescent="0.25">
      <c r="A61" s="78" t="s">
        <v>64</v>
      </c>
      <c r="B61" s="79">
        <v>125.31</v>
      </c>
      <c r="C61" s="79">
        <v>99.9</v>
      </c>
      <c r="D61" s="79">
        <v>151.59</v>
      </c>
      <c r="E61" s="79">
        <v>130.19</v>
      </c>
      <c r="F61" s="79">
        <v>143.81</v>
      </c>
      <c r="G61" s="79">
        <v>148.37</v>
      </c>
      <c r="H61" s="79">
        <v>131.82</v>
      </c>
      <c r="I61" s="79">
        <v>106.1</v>
      </c>
    </row>
    <row r="62" spans="1:9" x14ac:dyDescent="0.25">
      <c r="A62" s="78" t="s">
        <v>65</v>
      </c>
      <c r="B62" s="79">
        <v>119.12</v>
      </c>
      <c r="C62" s="79">
        <v>99.9</v>
      </c>
      <c r="D62" s="79">
        <v>157.38</v>
      </c>
      <c r="E62" s="79">
        <v>125.57</v>
      </c>
      <c r="F62" s="79">
        <v>162.30000000000001</v>
      </c>
      <c r="G62" s="79">
        <v>165.95</v>
      </c>
      <c r="H62" s="79">
        <v>145.82</v>
      </c>
      <c r="I62" s="79">
        <v>106.1</v>
      </c>
    </row>
    <row r="63" spans="1:9" x14ac:dyDescent="0.25">
      <c r="A63" s="78" t="s">
        <v>66</v>
      </c>
      <c r="B63" s="79">
        <v>128.32</v>
      </c>
      <c r="C63" s="79">
        <v>99.9</v>
      </c>
      <c r="D63" s="79">
        <v>194.54</v>
      </c>
      <c r="E63" s="79">
        <v>135.82</v>
      </c>
      <c r="F63" s="79">
        <v>178.31</v>
      </c>
      <c r="G63" s="79">
        <v>197.89</v>
      </c>
      <c r="H63" s="79">
        <v>171.12</v>
      </c>
      <c r="I63" s="79">
        <v>117.23</v>
      </c>
    </row>
    <row r="64" spans="1:9" x14ac:dyDescent="0.25">
      <c r="A64" s="78" t="s">
        <v>67</v>
      </c>
      <c r="B64" s="79">
        <v>119.33</v>
      </c>
      <c r="C64" s="79">
        <v>99.9</v>
      </c>
      <c r="D64" s="79">
        <v>137.03</v>
      </c>
      <c r="E64" s="79">
        <v>132.97</v>
      </c>
      <c r="F64" s="79">
        <v>161.47</v>
      </c>
      <c r="G64" s="79">
        <v>187.58</v>
      </c>
      <c r="H64" s="79">
        <v>174.5</v>
      </c>
      <c r="I64" s="79">
        <v>111.85</v>
      </c>
    </row>
    <row r="65" spans="1:9" x14ac:dyDescent="0.25">
      <c r="A65" s="78" t="s">
        <v>68</v>
      </c>
      <c r="B65" s="79">
        <v>143.02000000000001</v>
      </c>
      <c r="C65" s="79">
        <v>127.19</v>
      </c>
      <c r="D65" s="79">
        <v>164.92</v>
      </c>
      <c r="E65" s="79">
        <v>151.72</v>
      </c>
      <c r="F65" s="79">
        <v>192.49</v>
      </c>
      <c r="G65" s="79">
        <v>223.68</v>
      </c>
      <c r="H65" s="79">
        <v>192.56</v>
      </c>
      <c r="I65" s="79">
        <v>125.9</v>
      </c>
    </row>
    <row r="66" spans="1:9" x14ac:dyDescent="0.25">
      <c r="A66" s="78" t="s">
        <v>15</v>
      </c>
      <c r="B66" s="79">
        <v>174.41</v>
      </c>
      <c r="C66" s="79">
        <v>154.41999999999999</v>
      </c>
      <c r="D66" s="79">
        <v>229.44</v>
      </c>
      <c r="E66" s="79">
        <v>164.54</v>
      </c>
      <c r="F66" s="79">
        <v>252.03</v>
      </c>
      <c r="G66" s="79">
        <v>304.64</v>
      </c>
      <c r="H66" s="79">
        <v>230.4</v>
      </c>
      <c r="I66" s="79">
        <v>143.16999999999999</v>
      </c>
    </row>
    <row r="67" spans="1:9" x14ac:dyDescent="0.25">
      <c r="A67" s="78" t="s">
        <v>16</v>
      </c>
      <c r="B67" s="79">
        <v>186.26</v>
      </c>
      <c r="C67" s="79">
        <v>162.87</v>
      </c>
      <c r="D67" s="79">
        <v>257.89</v>
      </c>
      <c r="E67" s="79">
        <v>183.56</v>
      </c>
      <c r="F67" s="79">
        <v>275.73</v>
      </c>
      <c r="G67" s="79">
        <v>337.82</v>
      </c>
      <c r="H67" s="79">
        <v>244.57</v>
      </c>
      <c r="I67" s="79">
        <v>158.52000000000001</v>
      </c>
    </row>
    <row r="68" spans="1:9" x14ac:dyDescent="0.25">
      <c r="A68" s="78" t="s">
        <v>17</v>
      </c>
      <c r="B68" s="79">
        <v>192.58</v>
      </c>
      <c r="C68" s="79">
        <v>166.48</v>
      </c>
      <c r="D68" s="79">
        <v>274.04000000000002</v>
      </c>
      <c r="E68" s="79">
        <v>217.84</v>
      </c>
      <c r="F68" s="79">
        <v>302.45</v>
      </c>
      <c r="G68" s="79">
        <v>351.07</v>
      </c>
      <c r="H68" s="79">
        <v>259.48</v>
      </c>
      <c r="I68" s="79">
        <v>167.97</v>
      </c>
    </row>
    <row r="69" spans="1:9" x14ac:dyDescent="0.25">
      <c r="A69" s="78" t="s">
        <v>18</v>
      </c>
      <c r="B69" s="79">
        <v>182.11</v>
      </c>
      <c r="C69" s="79">
        <v>155.16999999999999</v>
      </c>
      <c r="D69" s="79">
        <v>241.02</v>
      </c>
      <c r="E69" s="79">
        <v>223.27</v>
      </c>
      <c r="F69" s="79">
        <v>261.99</v>
      </c>
      <c r="G69" s="79">
        <v>299.08999999999997</v>
      </c>
      <c r="H69" s="79">
        <v>271.77</v>
      </c>
      <c r="I69" s="79">
        <v>169.07</v>
      </c>
    </row>
    <row r="70" spans="1:9" x14ac:dyDescent="0.25">
      <c r="A70" s="78" t="s">
        <v>19</v>
      </c>
      <c r="B70" s="79">
        <v>163.44999999999999</v>
      </c>
      <c r="C70" s="79">
        <v>145.44</v>
      </c>
      <c r="D70" s="79">
        <v>158.54</v>
      </c>
      <c r="E70" s="79">
        <v>186.92</v>
      </c>
      <c r="F70" s="79">
        <v>171.97</v>
      </c>
      <c r="G70" s="79">
        <v>176.32</v>
      </c>
      <c r="H70" s="79">
        <v>277.5</v>
      </c>
      <c r="I70" s="79">
        <v>162.13</v>
      </c>
    </row>
    <row r="104" spans="1:13" ht="63.75" x14ac:dyDescent="0.25">
      <c r="A104" s="80" t="s">
        <v>2</v>
      </c>
      <c r="B104" s="77" t="s">
        <v>45</v>
      </c>
      <c r="C104" s="77" t="s">
        <v>46</v>
      </c>
      <c r="D104" s="77" t="s">
        <v>47</v>
      </c>
      <c r="E104" s="77" t="s">
        <v>48</v>
      </c>
      <c r="F104" s="77" t="s">
        <v>60</v>
      </c>
      <c r="G104" s="77" t="s">
        <v>49</v>
      </c>
      <c r="H104" s="77" t="s">
        <v>50</v>
      </c>
      <c r="I104" s="77" t="s">
        <v>69</v>
      </c>
      <c r="J104" s="81" t="s">
        <v>51</v>
      </c>
      <c r="K104" s="81" t="s">
        <v>70</v>
      </c>
      <c r="L104" s="81" t="s">
        <v>4</v>
      </c>
      <c r="M104" s="81" t="s">
        <v>53</v>
      </c>
    </row>
    <row r="105" spans="1:13" x14ac:dyDescent="0.25">
      <c r="A105" s="78" t="s">
        <v>63</v>
      </c>
      <c r="B105" s="79">
        <v>113.63</v>
      </c>
      <c r="C105" s="79">
        <v>99.9</v>
      </c>
      <c r="D105" s="79">
        <v>131.97</v>
      </c>
      <c r="E105" s="79">
        <v>119.7</v>
      </c>
      <c r="F105" s="79">
        <v>123.41</v>
      </c>
      <c r="G105" s="79">
        <v>131.16999999999999</v>
      </c>
      <c r="H105" s="79">
        <v>101.85</v>
      </c>
      <c r="I105" s="79">
        <v>106.1</v>
      </c>
      <c r="J105" s="79">
        <v>106.7</v>
      </c>
      <c r="K105" s="79">
        <v>152.69999999999999</v>
      </c>
      <c r="L105" s="79">
        <v>85.7</v>
      </c>
      <c r="M105" s="79">
        <v>102.57</v>
      </c>
    </row>
    <row r="106" spans="1:13" x14ac:dyDescent="0.25">
      <c r="A106" s="78" t="s">
        <v>64</v>
      </c>
      <c r="B106" s="79">
        <v>125.31</v>
      </c>
      <c r="C106" s="79">
        <v>99.9</v>
      </c>
      <c r="D106" s="79">
        <v>151.59</v>
      </c>
      <c r="E106" s="79">
        <v>130.19</v>
      </c>
      <c r="F106" s="79">
        <v>143.81</v>
      </c>
      <c r="G106" s="79">
        <v>148.37</v>
      </c>
      <c r="H106" s="79">
        <v>131.82</v>
      </c>
      <c r="I106" s="79">
        <v>106.1</v>
      </c>
      <c r="J106" s="79">
        <v>106.7</v>
      </c>
      <c r="K106" s="79">
        <v>152.69999999999999</v>
      </c>
      <c r="L106" s="79">
        <v>88.47</v>
      </c>
      <c r="M106" s="79">
        <v>105.3</v>
      </c>
    </row>
    <row r="107" spans="1:13" x14ac:dyDescent="0.25">
      <c r="A107" s="78" t="s">
        <v>65</v>
      </c>
      <c r="B107" s="79">
        <v>119.12</v>
      </c>
      <c r="C107" s="79">
        <v>99.9</v>
      </c>
      <c r="D107" s="79">
        <v>157.38</v>
      </c>
      <c r="E107" s="79">
        <v>125.57</v>
      </c>
      <c r="F107" s="79">
        <v>162.30000000000001</v>
      </c>
      <c r="G107" s="79">
        <v>165.95</v>
      </c>
      <c r="H107" s="79">
        <v>145.82</v>
      </c>
      <c r="I107" s="79">
        <v>106.1</v>
      </c>
      <c r="J107" s="79">
        <v>111.37</v>
      </c>
      <c r="K107" s="79">
        <v>155.43</v>
      </c>
      <c r="L107" s="79">
        <v>99.13</v>
      </c>
      <c r="M107" s="79">
        <v>106.18</v>
      </c>
    </row>
    <row r="108" spans="1:13" x14ac:dyDescent="0.25">
      <c r="A108" s="78" t="s">
        <v>66</v>
      </c>
      <c r="B108" s="79">
        <v>128.32</v>
      </c>
      <c r="C108" s="79">
        <v>99.9</v>
      </c>
      <c r="D108" s="79">
        <v>194.54</v>
      </c>
      <c r="E108" s="79">
        <v>135.82</v>
      </c>
      <c r="F108" s="79">
        <v>178.31</v>
      </c>
      <c r="G108" s="79">
        <v>197.89</v>
      </c>
      <c r="H108" s="79">
        <v>171.12</v>
      </c>
      <c r="I108" s="79">
        <v>117.23</v>
      </c>
      <c r="J108" s="79">
        <v>119</v>
      </c>
      <c r="K108" s="79">
        <v>234.4</v>
      </c>
      <c r="L108" s="79">
        <v>140.04</v>
      </c>
      <c r="M108" s="79">
        <v>106.38</v>
      </c>
    </row>
    <row r="109" spans="1:13" x14ac:dyDescent="0.25">
      <c r="A109" s="78" t="s">
        <v>67</v>
      </c>
      <c r="B109" s="79">
        <v>119.33</v>
      </c>
      <c r="C109" s="79">
        <v>99.9</v>
      </c>
      <c r="D109" s="79">
        <v>137.03</v>
      </c>
      <c r="E109" s="79">
        <v>132.97</v>
      </c>
      <c r="F109" s="79">
        <v>161.47</v>
      </c>
      <c r="G109" s="79">
        <v>187.58</v>
      </c>
      <c r="H109" s="79">
        <v>174.5</v>
      </c>
      <c r="I109" s="79">
        <v>111.85</v>
      </c>
      <c r="J109" s="79">
        <v>126.28</v>
      </c>
      <c r="K109" s="79">
        <v>234.4</v>
      </c>
      <c r="L109" s="79">
        <v>134.85</v>
      </c>
      <c r="M109" s="79">
        <v>107.4</v>
      </c>
    </row>
    <row r="110" spans="1:13" x14ac:dyDescent="0.25">
      <c r="A110" s="78" t="s">
        <v>68</v>
      </c>
      <c r="B110" s="79">
        <v>143.02000000000001</v>
      </c>
      <c r="C110" s="79">
        <v>127.19</v>
      </c>
      <c r="D110" s="79">
        <v>164.92</v>
      </c>
      <c r="E110" s="79">
        <v>151.72</v>
      </c>
      <c r="F110" s="79">
        <v>192.49</v>
      </c>
      <c r="G110" s="79">
        <v>223.68</v>
      </c>
      <c r="H110" s="79">
        <v>192.56</v>
      </c>
      <c r="I110" s="79">
        <v>125.9</v>
      </c>
      <c r="J110" s="79">
        <v>139.19</v>
      </c>
      <c r="K110" s="79">
        <v>233.14</v>
      </c>
      <c r="L110" s="79">
        <v>144.08000000000001</v>
      </c>
      <c r="M110" s="79">
        <v>113.17</v>
      </c>
    </row>
    <row r="111" spans="1:13" x14ac:dyDescent="0.25">
      <c r="A111" s="78" t="s">
        <v>15</v>
      </c>
      <c r="B111" s="79">
        <v>174.41</v>
      </c>
      <c r="C111" s="79">
        <v>154.41999999999999</v>
      </c>
      <c r="D111" s="79">
        <v>229.44</v>
      </c>
      <c r="E111" s="79">
        <v>164.54</v>
      </c>
      <c r="F111" s="79">
        <v>252.03</v>
      </c>
      <c r="G111" s="79">
        <v>304.64</v>
      </c>
      <c r="H111" s="79">
        <v>230.4</v>
      </c>
      <c r="I111" s="79">
        <v>143.16999999999999</v>
      </c>
      <c r="J111" s="79">
        <v>177.13</v>
      </c>
      <c r="K111" s="79">
        <v>219.3</v>
      </c>
      <c r="L111" s="79">
        <v>172.63</v>
      </c>
      <c r="M111" s="79">
        <v>115.03</v>
      </c>
    </row>
    <row r="112" spans="1:13" x14ac:dyDescent="0.25">
      <c r="A112" s="78" t="s">
        <v>16</v>
      </c>
      <c r="B112" s="79">
        <v>186.26</v>
      </c>
      <c r="C112" s="79">
        <v>162.87</v>
      </c>
      <c r="D112" s="79">
        <v>257.89</v>
      </c>
      <c r="E112" s="79">
        <v>183.56</v>
      </c>
      <c r="F112" s="79">
        <v>275.73</v>
      </c>
      <c r="G112" s="79">
        <v>337.82</v>
      </c>
      <c r="H112" s="79">
        <v>244.57</v>
      </c>
      <c r="I112" s="79">
        <v>158.52000000000001</v>
      </c>
      <c r="J112" s="79">
        <v>173.4</v>
      </c>
      <c r="K112" s="79">
        <v>219.3</v>
      </c>
      <c r="L112" s="79">
        <v>187.04</v>
      </c>
      <c r="M112" s="79">
        <v>129.83000000000001</v>
      </c>
    </row>
    <row r="113" spans="1:13" x14ac:dyDescent="0.25">
      <c r="A113" s="78" t="s">
        <v>17</v>
      </c>
      <c r="B113" s="79">
        <v>192.58</v>
      </c>
      <c r="C113" s="79">
        <v>166.48</v>
      </c>
      <c r="D113" s="79">
        <v>274.04000000000002</v>
      </c>
      <c r="E113" s="79">
        <v>217.84</v>
      </c>
      <c r="F113" s="79">
        <v>302.45</v>
      </c>
      <c r="G113" s="79">
        <v>351.07</v>
      </c>
      <c r="H113" s="79">
        <v>259.48</v>
      </c>
      <c r="I113" s="79">
        <v>167.97</v>
      </c>
      <c r="J113" s="79">
        <v>181.3</v>
      </c>
      <c r="K113" s="79">
        <v>219.3</v>
      </c>
      <c r="L113" s="79">
        <v>189.7</v>
      </c>
      <c r="M113" s="79">
        <v>158.69</v>
      </c>
    </row>
    <row r="114" spans="1:13" x14ac:dyDescent="0.25">
      <c r="A114" s="78" t="s">
        <v>18</v>
      </c>
      <c r="B114" s="79">
        <v>182.11</v>
      </c>
      <c r="C114" s="79">
        <v>155.16999999999999</v>
      </c>
      <c r="D114" s="79">
        <v>241.02</v>
      </c>
      <c r="E114" s="79">
        <v>223.27</v>
      </c>
      <c r="F114" s="79">
        <v>261.99</v>
      </c>
      <c r="G114" s="79">
        <v>299.08999999999997</v>
      </c>
      <c r="H114" s="79">
        <v>271.77</v>
      </c>
      <c r="I114" s="79">
        <v>169.07</v>
      </c>
      <c r="J114" s="79">
        <v>172</v>
      </c>
      <c r="K114" s="79">
        <v>219.3</v>
      </c>
      <c r="L114" s="79">
        <v>191.3</v>
      </c>
      <c r="M114" s="79">
        <v>168.02</v>
      </c>
    </row>
    <row r="115" spans="1:13" x14ac:dyDescent="0.25">
      <c r="A115" s="78" t="s">
        <v>19</v>
      </c>
      <c r="B115" s="79">
        <v>163.44999999999999</v>
      </c>
      <c r="C115" s="79">
        <v>145.44</v>
      </c>
      <c r="D115" s="79">
        <v>158.54</v>
      </c>
      <c r="E115" s="79">
        <v>186.92</v>
      </c>
      <c r="F115" s="79">
        <v>171.97</v>
      </c>
      <c r="G115" s="79">
        <v>176.32</v>
      </c>
      <c r="H115" s="79">
        <v>277.5</v>
      </c>
      <c r="I115" s="79">
        <v>162.13</v>
      </c>
      <c r="J115" s="79">
        <v>172</v>
      </c>
      <c r="K115" s="79">
        <v>219.3</v>
      </c>
      <c r="L115" s="79">
        <v>193.3</v>
      </c>
      <c r="M115" s="79">
        <v>174.3</v>
      </c>
    </row>
    <row r="118" spans="1:13" x14ac:dyDescent="0.25">
      <c r="I118" s="77" t="s">
        <v>45</v>
      </c>
      <c r="J118" s="79">
        <v>163.44999999999999</v>
      </c>
    </row>
    <row r="119" spans="1:13" ht="25.5" x14ac:dyDescent="0.25">
      <c r="I119" s="77" t="s">
        <v>41</v>
      </c>
      <c r="J119" s="79">
        <v>145.44</v>
      </c>
    </row>
    <row r="120" spans="1:13" ht="63.75" x14ac:dyDescent="0.25">
      <c r="I120" s="77" t="s">
        <v>47</v>
      </c>
      <c r="J120" s="79">
        <v>158.54</v>
      </c>
    </row>
    <row r="121" spans="1:13" ht="51" x14ac:dyDescent="0.25">
      <c r="I121" s="77" t="s">
        <v>48</v>
      </c>
      <c r="J121" s="79">
        <v>186.92</v>
      </c>
    </row>
    <row r="122" spans="1:13" ht="38.25" x14ac:dyDescent="0.25">
      <c r="I122" s="77" t="s">
        <v>60</v>
      </c>
      <c r="J122" s="79">
        <v>171.97</v>
      </c>
    </row>
    <row r="123" spans="1:13" ht="25.5" x14ac:dyDescent="0.25">
      <c r="I123" s="77" t="s">
        <v>49</v>
      </c>
      <c r="J123" s="79">
        <v>176.32</v>
      </c>
    </row>
    <row r="124" spans="1:13" ht="25.5" x14ac:dyDescent="0.25">
      <c r="I124" s="77" t="s">
        <v>61</v>
      </c>
      <c r="J124" s="79">
        <v>277.5</v>
      </c>
    </row>
    <row r="125" spans="1:13" ht="63.75" x14ac:dyDescent="0.25">
      <c r="I125" s="77" t="s">
        <v>62</v>
      </c>
      <c r="J125" s="79">
        <v>162.13</v>
      </c>
    </row>
    <row r="126" spans="1:13" ht="25.5" x14ac:dyDescent="0.25">
      <c r="I126" s="81" t="s">
        <v>51</v>
      </c>
      <c r="J126" s="79">
        <v>172</v>
      </c>
    </row>
    <row r="127" spans="1:13" x14ac:dyDescent="0.25">
      <c r="I127" s="81" t="s">
        <v>70</v>
      </c>
      <c r="J127" s="79">
        <v>219.3</v>
      </c>
    </row>
    <row r="128" spans="1:13" ht="25.5" x14ac:dyDescent="0.25">
      <c r="I128" s="81" t="s">
        <v>4</v>
      </c>
      <c r="J128" s="79">
        <v>193.3</v>
      </c>
    </row>
    <row r="129" spans="9:10" ht="25.5" x14ac:dyDescent="0.25">
      <c r="I129" s="81" t="s">
        <v>53</v>
      </c>
      <c r="J129" s="79">
        <v>174.3</v>
      </c>
    </row>
    <row r="169" spans="9:12" x14ac:dyDescent="0.25">
      <c r="I169" s="82"/>
    </row>
    <row r="170" spans="9:12" x14ac:dyDescent="0.25">
      <c r="I170" s="83"/>
      <c r="K170" s="84"/>
      <c r="L170" s="85"/>
    </row>
    <row r="171" spans="9:12" x14ac:dyDescent="0.25">
      <c r="I171" s="86"/>
      <c r="J171" s="1"/>
      <c r="K171" s="84"/>
      <c r="L171" s="85"/>
    </row>
    <row r="172" spans="9:12" x14ac:dyDescent="0.25">
      <c r="I172" s="75"/>
      <c r="J172" s="1"/>
      <c r="K172" s="84"/>
      <c r="L172" s="85"/>
    </row>
    <row r="173" spans="9:12" x14ac:dyDescent="0.25">
      <c r="I173" s="75"/>
      <c r="J173" s="1"/>
      <c r="K173" s="84"/>
      <c r="L173" s="85"/>
    </row>
    <row r="174" spans="9:12" x14ac:dyDescent="0.25">
      <c r="I174" s="75"/>
      <c r="J174" s="1"/>
      <c r="K174" s="84"/>
      <c r="L174" s="85"/>
    </row>
    <row r="175" spans="9:12" x14ac:dyDescent="0.25">
      <c r="I175" s="75"/>
      <c r="J175" s="1"/>
      <c r="K175" s="84"/>
      <c r="L175" s="85"/>
    </row>
    <row r="176" spans="9:12" x14ac:dyDescent="0.25">
      <c r="I176" s="75"/>
      <c r="J176" s="1"/>
      <c r="K176" s="84"/>
      <c r="L176" s="85"/>
    </row>
    <row r="177" spans="9:12" x14ac:dyDescent="0.25">
      <c r="I177" s="75"/>
      <c r="J177" s="1"/>
      <c r="K177" s="84"/>
      <c r="L177" s="85"/>
    </row>
    <row r="178" spans="9:12" x14ac:dyDescent="0.25">
      <c r="I178" s="75"/>
      <c r="J178" s="1"/>
      <c r="K178" s="84"/>
      <c r="L178" s="85"/>
    </row>
    <row r="179" spans="9:12" x14ac:dyDescent="0.25">
      <c r="I179" s="75"/>
      <c r="J179" s="1"/>
      <c r="K179" s="84"/>
      <c r="L179" s="85"/>
    </row>
    <row r="180" spans="9:12" x14ac:dyDescent="0.25">
      <c r="I180" s="75"/>
      <c r="J180" s="1"/>
      <c r="K180" s="84"/>
      <c r="L180" s="85"/>
    </row>
    <row r="181" spans="9:12" x14ac:dyDescent="0.25">
      <c r="I181" s="75"/>
      <c r="J181" s="1"/>
      <c r="K181" s="87"/>
      <c r="L181" s="88"/>
    </row>
    <row r="182" spans="9:12" x14ac:dyDescent="0.25">
      <c r="I182" s="75"/>
      <c r="J182" s="1"/>
      <c r="K182" s="89"/>
      <c r="L182" s="1"/>
    </row>
    <row r="183" spans="9:12" x14ac:dyDescent="0.25">
      <c r="I183" s="90"/>
      <c r="J183" s="1"/>
      <c r="K183" s="1"/>
      <c r="L183" s="1"/>
    </row>
  </sheetData>
  <mergeCells count="3">
    <mergeCell ref="A1:M1"/>
    <mergeCell ref="A2:M2"/>
    <mergeCell ref="B58:I58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4.1</vt:lpstr>
      <vt:lpstr>4.2</vt:lpstr>
      <vt:lpstr>'4.1'!Print_Area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ESD</cp:lastModifiedBy>
  <dcterms:created xsi:type="dcterms:W3CDTF">2023-03-10T06:18:20Z</dcterms:created>
  <dcterms:modified xsi:type="dcterms:W3CDTF">2023-03-10T08:08:37Z</dcterms:modified>
</cp:coreProperties>
</file>