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8_{C894E39A-77EF-46FA-BD4C-8A6F42BE625C}" xr6:coauthVersionLast="36" xr6:coauthVersionMax="36" xr10:uidLastSave="{00000000-0000-0000-0000-000000000000}"/>
  <bookViews>
    <workbookView xWindow="0" yWindow="0" windowWidth="24000" windowHeight="9405" activeTab="3" xr2:uid="{DA8CA2D2-C02C-4572-80BE-B521429586D2}"/>
  </bookViews>
  <sheets>
    <sheet name="1.1" sheetId="1" r:id="rId1"/>
    <sheet name="1.1A" sheetId="2" r:id="rId2"/>
    <sheet name="1.2" sheetId="3" r:id="rId3"/>
    <sheet name="1.3" sheetId="4" r:id="rId4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aa">'[2]Oil Consumption – barrels'!#REF!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>'[1]Conversion factors_1'!$B$5:$Q$5</definedName>
    <definedName name="ConversionFactors">OFFSET('[1]Conversion factors_1'!$B$6,0,0,100,16)</definedName>
    <definedName name="ConversionFactors2">OFFSET('[1]Conversion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>#REF!</definedName>
    <definedName name="LEAP">#REF!</definedName>
    <definedName name="MJ_per_toe">41868</definedName>
    <definedName name="NONLEAP">#REF!</definedName>
    <definedName name="Print1">#REF!</definedName>
    <definedName name="RawData">'[1]Data in physical units_1'!$B$5:$BM$106</definedName>
    <definedName name="RawData2">'[1]Data in physical units_2'!$B$5:$BM$106</definedName>
    <definedName name="RawDataHeadings">'[1]Data in physical units_1'!$B$4:$BM$4</definedName>
    <definedName name="RawDataHeadings2">'[1]Data in physical units_2'!$B$4:$BM$4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J40" i="4" s="1"/>
  <c r="H40" i="4"/>
  <c r="G40" i="4"/>
  <c r="F40" i="4"/>
  <c r="E40" i="4"/>
  <c r="D40" i="4"/>
  <c r="J32" i="4"/>
  <c r="J31" i="4"/>
  <c r="J21" i="4"/>
  <c r="J20" i="4"/>
  <c r="J19" i="4"/>
  <c r="J8" i="4"/>
  <c r="J7" i="4"/>
  <c r="H20" i="3"/>
  <c r="I20" i="3" s="1"/>
  <c r="F20" i="3"/>
  <c r="G19" i="3" s="1"/>
  <c r="D20" i="3"/>
  <c r="B20" i="3"/>
  <c r="I19" i="3"/>
  <c r="I17" i="3"/>
  <c r="G17" i="3"/>
  <c r="I16" i="3"/>
  <c r="G16" i="3"/>
  <c r="I15" i="3"/>
  <c r="I12" i="3"/>
  <c r="G12" i="3"/>
  <c r="E12" i="3"/>
  <c r="I11" i="3"/>
  <c r="I9" i="3"/>
  <c r="G9" i="3"/>
  <c r="E9" i="3"/>
  <c r="I8" i="3"/>
  <c r="I6" i="3"/>
  <c r="G6" i="3"/>
  <c r="E6" i="3"/>
  <c r="G13" i="2"/>
  <c r="G14" i="2" s="1"/>
  <c r="F13" i="2"/>
  <c r="E13" i="2"/>
  <c r="D13" i="2"/>
  <c r="C13" i="2"/>
  <c r="B13" i="2"/>
  <c r="I12" i="2"/>
  <c r="H12" i="2"/>
  <c r="I11" i="2"/>
  <c r="K11" i="2" s="1"/>
  <c r="H11" i="2"/>
  <c r="I10" i="2"/>
  <c r="K10" i="2" s="1"/>
  <c r="H10" i="2"/>
  <c r="I9" i="2"/>
  <c r="K9" i="2" s="1"/>
  <c r="H9" i="2"/>
  <c r="I8" i="2"/>
  <c r="I7" i="2"/>
  <c r="H7" i="2"/>
  <c r="I6" i="2"/>
  <c r="H6" i="2"/>
  <c r="I5" i="2"/>
  <c r="I13" i="2" s="1"/>
  <c r="H5" i="2"/>
  <c r="G20" i="1"/>
  <c r="F20" i="1"/>
  <c r="E20" i="1"/>
  <c r="D20" i="1"/>
  <c r="C20" i="1"/>
  <c r="B20" i="1"/>
  <c r="I19" i="1"/>
  <c r="H19" i="1"/>
  <c r="I18" i="1"/>
  <c r="H18" i="1"/>
  <c r="I17" i="1"/>
  <c r="H17" i="1"/>
  <c r="I16" i="1"/>
  <c r="H16" i="1"/>
  <c r="I15" i="1"/>
  <c r="K15" i="1" s="1"/>
  <c r="H15" i="1"/>
  <c r="J15" i="1" s="1"/>
  <c r="I14" i="1"/>
  <c r="H14" i="1"/>
  <c r="I13" i="1"/>
  <c r="H13" i="1"/>
  <c r="I12" i="1"/>
  <c r="H12" i="1"/>
  <c r="I11" i="1"/>
  <c r="H11" i="1"/>
  <c r="I10" i="1"/>
  <c r="H10" i="1"/>
  <c r="I9" i="1"/>
  <c r="K9" i="1" s="1"/>
  <c r="H9" i="1"/>
  <c r="J9" i="1" s="1"/>
  <c r="I8" i="1"/>
  <c r="H8" i="1"/>
  <c r="I7" i="1"/>
  <c r="H7" i="1"/>
  <c r="I6" i="1"/>
  <c r="H6" i="1"/>
  <c r="I5" i="1"/>
  <c r="I20" i="1" s="1"/>
  <c r="H5" i="1"/>
  <c r="H20" i="1" s="1"/>
  <c r="J9" i="4" l="1"/>
  <c r="J10" i="4"/>
  <c r="J11" i="4"/>
  <c r="J23" i="4"/>
  <c r="J35" i="4"/>
  <c r="C41" i="4"/>
  <c r="J12" i="4"/>
  <c r="J24" i="4"/>
  <c r="J36" i="4"/>
  <c r="D41" i="4"/>
  <c r="J34" i="4"/>
  <c r="J13" i="4"/>
  <c r="J37" i="4"/>
  <c r="J14" i="4"/>
  <c r="J38" i="4"/>
  <c r="F41" i="4"/>
  <c r="J15" i="4"/>
  <c r="J27" i="4"/>
  <c r="G41" i="4"/>
  <c r="J4" i="4"/>
  <c r="J28" i="4"/>
  <c r="H41" i="4"/>
  <c r="J5" i="4"/>
  <c r="J17" i="4"/>
  <c r="J29" i="4"/>
  <c r="I41" i="4"/>
  <c r="J22" i="4"/>
  <c r="J25" i="4"/>
  <c r="E41" i="4"/>
  <c r="J26" i="4"/>
  <c r="J39" i="4"/>
  <c r="J16" i="4"/>
  <c r="J6" i="4"/>
  <c r="J18" i="4"/>
  <c r="J30" i="4"/>
  <c r="J33" i="4"/>
  <c r="C12" i="3"/>
  <c r="C20" i="3"/>
  <c r="C6" i="3"/>
  <c r="C9" i="3"/>
  <c r="E20" i="3"/>
  <c r="C7" i="3"/>
  <c r="C10" i="3"/>
  <c r="C13" i="3"/>
  <c r="C18" i="3"/>
  <c r="E7" i="3"/>
  <c r="E10" i="3"/>
  <c r="E13" i="3"/>
  <c r="E18" i="3"/>
  <c r="G20" i="3"/>
  <c r="G7" i="3"/>
  <c r="G10" i="3"/>
  <c r="G13" i="3"/>
  <c r="G18" i="3"/>
  <c r="I7" i="3"/>
  <c r="I10" i="3"/>
  <c r="I13" i="3"/>
  <c r="I18" i="3"/>
  <c r="C8" i="3"/>
  <c r="C11" i="3"/>
  <c r="C14" i="3"/>
  <c r="C19" i="3"/>
  <c r="E8" i="3"/>
  <c r="E11" i="3"/>
  <c r="E14" i="3"/>
  <c r="E19" i="3"/>
  <c r="G8" i="3"/>
  <c r="G11" i="3"/>
  <c r="G14" i="3"/>
  <c r="J5" i="2"/>
  <c r="K12" i="2"/>
  <c r="J9" i="2"/>
  <c r="J10" i="2"/>
  <c r="C14" i="2"/>
  <c r="K7" i="2"/>
  <c r="E14" i="2"/>
  <c r="K13" i="2"/>
  <c r="I14" i="2"/>
  <c r="J12" i="2"/>
  <c r="J6" i="2"/>
  <c r="K6" i="2"/>
  <c r="J7" i="2"/>
  <c r="K8" i="2"/>
  <c r="K5" i="2"/>
  <c r="H13" i="2"/>
  <c r="J13" i="1"/>
  <c r="H21" i="1"/>
  <c r="F21" i="1"/>
  <c r="J19" i="1"/>
  <c r="J7" i="1"/>
  <c r="J20" i="1"/>
  <c r="D21" i="1"/>
  <c r="B21" i="1"/>
  <c r="J16" i="1"/>
  <c r="J10" i="1"/>
  <c r="J11" i="1"/>
  <c r="J17" i="1"/>
  <c r="K11" i="1"/>
  <c r="J6" i="1"/>
  <c r="J18" i="1"/>
  <c r="J8" i="1"/>
  <c r="E21" i="1"/>
  <c r="K10" i="1"/>
  <c r="K20" i="1"/>
  <c r="I21" i="1"/>
  <c r="C21" i="1"/>
  <c r="K16" i="1"/>
  <c r="G21" i="1"/>
  <c r="K7" i="1"/>
  <c r="K19" i="1"/>
  <c r="K13" i="1"/>
  <c r="K17" i="1"/>
  <c r="J12" i="1"/>
  <c r="K6" i="1"/>
  <c r="K12" i="1"/>
  <c r="K18" i="1"/>
  <c r="J14" i="1"/>
  <c r="K8" i="1"/>
  <c r="K14" i="1"/>
  <c r="J5" i="1"/>
  <c r="K5" i="1"/>
  <c r="J11" i="2" l="1"/>
  <c r="H14" i="2"/>
  <c r="D14" i="2"/>
  <c r="B14" i="2"/>
  <c r="J13" i="2"/>
  <c r="F14" i="2"/>
</calcChain>
</file>

<file path=xl/sharedStrings.xml><?xml version="1.0" encoding="utf-8"?>
<sst xmlns="http://schemas.openxmlformats.org/spreadsheetml/2006/main" count="176" uniqueCount="84">
  <si>
    <r>
      <t>Table 1.1: Statewise Estimated Reserves of Coal ( as on 01</t>
    </r>
    <r>
      <rPr>
        <b/>
        <vertAlign val="superscript"/>
        <sz val="13"/>
        <rFont val="Times New Roman"/>
        <family val="1"/>
      </rPr>
      <t>st</t>
    </r>
    <r>
      <rPr>
        <b/>
        <sz val="13"/>
        <rFont val="Times New Roman"/>
        <family val="1"/>
      </rPr>
      <t xml:space="preserve"> April )</t>
    </r>
  </si>
  <si>
    <t xml:space="preserve"> (in Million Tonnes)</t>
  </si>
  <si>
    <t>States/ UTs</t>
  </si>
  <si>
    <t xml:space="preserve">Proved </t>
  </si>
  <si>
    <t xml:space="preserve">Indicated </t>
  </si>
  <si>
    <t xml:space="preserve">Inferred </t>
  </si>
  <si>
    <t>Total</t>
  </si>
  <si>
    <t>Distribution (%)</t>
  </si>
  <si>
    <t>2021-22</t>
  </si>
  <si>
    <t>2022-23</t>
  </si>
  <si>
    <t>Andhra Pradesh</t>
  </si>
  <si>
    <t>Arunachal Pradesh</t>
  </si>
  <si>
    <t>Assam</t>
  </si>
  <si>
    <t>Bihar</t>
  </si>
  <si>
    <t>Chhattisgarh</t>
  </si>
  <si>
    <t>Jharkhand</t>
  </si>
  <si>
    <t>Madhya Pradesh</t>
  </si>
  <si>
    <t>Maharashtra</t>
  </si>
  <si>
    <t>Meghalaya</t>
  </si>
  <si>
    <t>Nagaland</t>
  </si>
  <si>
    <t>Odisha</t>
  </si>
  <si>
    <t>Sikkim</t>
  </si>
  <si>
    <t>Uttar Pradesh</t>
  </si>
  <si>
    <t>West Bengal</t>
  </si>
  <si>
    <t>Telangana</t>
  </si>
  <si>
    <t>All India Total</t>
  </si>
  <si>
    <t xml:space="preserve">Distribution (%) </t>
  </si>
  <si>
    <t>Total may not tally due to rounding off</t>
  </si>
  <si>
    <t>Source:  Ministry of Coal</t>
  </si>
  <si>
    <r>
      <t>Table 1.1(A): Statewise Estimated Reserves of Lignite ( as on 01</t>
    </r>
    <r>
      <rPr>
        <b/>
        <vertAlign val="superscript"/>
        <sz val="13"/>
        <rFont val="Times New Roman"/>
        <family val="1"/>
      </rPr>
      <t>st</t>
    </r>
    <r>
      <rPr>
        <b/>
        <sz val="13"/>
        <rFont val="Times New Roman"/>
        <family val="1"/>
      </rPr>
      <t xml:space="preserve"> April )</t>
    </r>
  </si>
  <si>
    <t xml:space="preserve">Total </t>
  </si>
  <si>
    <t>Gujarat</t>
  </si>
  <si>
    <t>Jammu &amp; Kashmir</t>
  </si>
  <si>
    <t>Kerala</t>
  </si>
  <si>
    <t>NA</t>
  </si>
  <si>
    <t>Puducherry</t>
  </si>
  <si>
    <t>Rajasthan</t>
  </si>
  <si>
    <t>Tamil Nadu</t>
  </si>
  <si>
    <t xml:space="preserve"> All India</t>
  </si>
  <si>
    <t xml:space="preserve"> Total may not tally due to rounding off</t>
  </si>
  <si>
    <t>Source: Ministry of Coal</t>
  </si>
  <si>
    <r>
      <t>Table 1.2: Statewise Estimated Reserves of Crude Oil and Natural Gas ( as on 01</t>
    </r>
    <r>
      <rPr>
        <b/>
        <vertAlign val="superscript"/>
        <sz val="13"/>
        <rFont val="Times New Roman"/>
        <family val="1"/>
      </rPr>
      <t>st</t>
    </r>
    <r>
      <rPr>
        <b/>
        <sz val="13"/>
        <rFont val="Times New Roman"/>
        <family val="1"/>
      </rPr>
      <t xml:space="preserve"> April )</t>
    </r>
  </si>
  <si>
    <t>States/ UTs/ Region</t>
  </si>
  <si>
    <t>Crude Oil (Million Tonnes)</t>
  </si>
  <si>
    <t>Natural Gas (Billion Cubic Metres)</t>
  </si>
  <si>
    <t>Estimated Reserves</t>
  </si>
  <si>
    <t>Tripura</t>
  </si>
  <si>
    <t xml:space="preserve">West Bengal </t>
  </si>
  <si>
    <t>-</t>
  </si>
  <si>
    <t>West Bengal (CBM)</t>
  </si>
  <si>
    <t>Jharkhand (CBM)</t>
  </si>
  <si>
    <t>Madhya Pradesh (CBM)</t>
  </si>
  <si>
    <t>Eastern Offshore</t>
  </si>
  <si>
    <t>Western Offshore</t>
  </si>
  <si>
    <t>CBM : Cold Bed Methane (Jharkhand, West Bengal and M.P.)</t>
  </si>
  <si>
    <t>1. Western offshore includes Gujarat offshore</t>
  </si>
  <si>
    <t>2. Total may not tally due to rounding off</t>
  </si>
  <si>
    <t>Source: M/o Petroleum &amp; Natural Gas</t>
  </si>
  <si>
    <t>Table 1.3: Sourcewise and Statewise Estimated Potential of Renewable Power in India (as on 31.03.2023)</t>
  </si>
  <si>
    <t xml:space="preserve">  (in MW)</t>
  </si>
  <si>
    <t>Sl. No.</t>
  </si>
  <si>
    <t>Wind Power
@ 150m</t>
  </si>
  <si>
    <t>Small Hydro Power</t>
  </si>
  <si>
    <t>Biomass Power</t>
  </si>
  <si>
    <t>Cogeneration-bagasse</t>
  </si>
  <si>
    <t>Solar Energy</t>
  </si>
  <si>
    <t>Large Hydro</t>
  </si>
  <si>
    <t>Goa</t>
  </si>
  <si>
    <t>Haryana</t>
  </si>
  <si>
    <t>Himachal Pradesh</t>
  </si>
  <si>
    <t>1 (Ladakh)</t>
  </si>
  <si>
    <t>Karnataka</t>
  </si>
  <si>
    <t>Manipur</t>
  </si>
  <si>
    <t>Mizoram</t>
  </si>
  <si>
    <t>Punjab</t>
  </si>
  <si>
    <t>Uttarakhand</t>
  </si>
  <si>
    <t>Andaman &amp; Nicobar</t>
  </si>
  <si>
    <t>Chandigarh</t>
  </si>
  <si>
    <t>Dadar &amp; Nagar Haveli, Daman &amp; Diu</t>
  </si>
  <si>
    <t>Delhi</t>
  </si>
  <si>
    <t>Lakshadweep</t>
  </si>
  <si>
    <t>Others$</t>
  </si>
  <si>
    <t>$ Others includes installations through NGOs/IREDA in different states</t>
  </si>
  <si>
    <t>Source: Ministry of New and 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</si>
</sst>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9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left" vertical="center"/>
    </xf>
    <xf numFmtId="3" fontId="11" fillId="3" borderId="10" xfId="0" applyNumberFormat="1" applyFont="1" applyFill="1" applyBorder="1" applyAlignment="1">
      <alignment horizontal="center" vertical="center"/>
    </xf>
    <xf numFmtId="2" fontId="11" fillId="3" borderId="10" xfId="2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2" fillId="0" borderId="0" xfId="0" applyNumberFormat="1" applyFont="1" applyFill="1"/>
    <xf numFmtId="0" fontId="8" fillId="3" borderId="11" xfId="0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2" fontId="8" fillId="3" borderId="12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2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10" xfId="0" applyFont="1" applyFill="1" applyBorder="1"/>
    <xf numFmtId="0" fontId="12" fillId="2" borderId="8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2" fontId="13" fillId="2" borderId="5" xfId="0" applyNumberFormat="1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0" fillId="0" borderId="0" xfId="0" applyFill="1" applyBorder="1"/>
    <xf numFmtId="2" fontId="14" fillId="0" borderId="0" xfId="0" applyNumberFormat="1" applyFont="1" applyAlignment="1"/>
    <xf numFmtId="0" fontId="2" fillId="0" borderId="0" xfId="0" applyFont="1"/>
    <xf numFmtId="0" fontId="0" fillId="0" borderId="0" xfId="0" applyAlignment="1"/>
    <xf numFmtId="3" fontId="0" fillId="0" borderId="0" xfId="0" applyNumberFormat="1"/>
    <xf numFmtId="2" fontId="15" fillId="4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10" fontId="0" fillId="0" borderId="0" xfId="2" applyNumberFormat="1" applyFont="1"/>
    <xf numFmtId="0" fontId="16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0" fontId="0" fillId="0" borderId="0" xfId="0" applyFill="1" applyBorder="1" applyAlignment="1"/>
    <xf numFmtId="2" fontId="0" fillId="0" borderId="0" xfId="0" applyNumberFormat="1" applyFill="1" applyBorder="1"/>
    <xf numFmtId="1" fontId="0" fillId="0" borderId="0" xfId="0" applyNumberForma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1" fontId="11" fillId="3" borderId="10" xfId="0" applyNumberFormat="1" applyFont="1" applyFill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/>
    </xf>
    <xf numFmtId="1" fontId="0" fillId="0" borderId="0" xfId="0" applyNumberFormat="1"/>
    <xf numFmtId="1" fontId="18" fillId="3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3" borderId="7" xfId="0" applyFont="1" applyFill="1" applyBorder="1"/>
    <xf numFmtId="1" fontId="9" fillId="3" borderId="13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vertical="center" wrapText="1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/>
    <xf numFmtId="1" fontId="0" fillId="2" borderId="6" xfId="0" applyNumberForma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/>
    </xf>
    <xf numFmtId="0" fontId="19" fillId="3" borderId="15" xfId="0" applyFont="1" applyFill="1" applyBorder="1"/>
    <xf numFmtId="0" fontId="19" fillId="3" borderId="13" xfId="0" applyFont="1" applyFill="1" applyBorder="1"/>
    <xf numFmtId="0" fontId="0" fillId="0" borderId="0" xfId="0" applyBorder="1"/>
    <xf numFmtId="0" fontId="20" fillId="3" borderId="9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right" vertical="center"/>
    </xf>
    <xf numFmtId="0" fontId="20" fillId="3" borderId="12" xfId="0" applyFont="1" applyFill="1" applyBorder="1"/>
    <xf numFmtId="2" fontId="21" fillId="3" borderId="9" xfId="0" applyNumberFormat="1" applyFont="1" applyFill="1" applyBorder="1" applyAlignment="1">
      <alignment horizontal="left" vertical="top"/>
    </xf>
    <xf numFmtId="2" fontId="22" fillId="3" borderId="9" xfId="0" applyNumberFormat="1" applyFont="1" applyFill="1" applyBorder="1" applyAlignment="1">
      <alignment horizontal="center"/>
    </xf>
    <xf numFmtId="2" fontId="22" fillId="3" borderId="9" xfId="2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vertical="center"/>
    </xf>
    <xf numFmtId="2" fontId="3" fillId="0" borderId="0" xfId="0" applyNumberFormat="1" applyFont="1" applyBorder="1"/>
    <xf numFmtId="2" fontId="0" fillId="0" borderId="0" xfId="0" applyNumberFormat="1" applyBorder="1"/>
    <xf numFmtId="2" fontId="22" fillId="3" borderId="9" xfId="0" quotePrefix="1" applyNumberFormat="1" applyFont="1" applyFill="1" applyBorder="1" applyAlignment="1">
      <alignment horizontal="center"/>
    </xf>
    <xf numFmtId="166" fontId="22" fillId="3" borderId="9" xfId="2" quotePrefix="1" applyNumberFormat="1" applyFont="1" applyFill="1" applyBorder="1" applyAlignment="1">
      <alignment horizontal="center"/>
    </xf>
    <xf numFmtId="167" fontId="22" fillId="3" borderId="9" xfId="2" quotePrefix="1" applyNumberFormat="1" applyFont="1" applyFill="1" applyBorder="1" applyAlignment="1">
      <alignment horizontal="center"/>
    </xf>
    <xf numFmtId="167" fontId="22" fillId="3" borderId="9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2" fontId="9" fillId="3" borderId="7" xfId="0" applyNumberFormat="1" applyFont="1" applyFill="1" applyBorder="1" applyAlignment="1">
      <alignment horizontal="center"/>
    </xf>
    <xf numFmtId="0" fontId="9" fillId="3" borderId="7" xfId="2" applyNumberFormat="1" applyFont="1" applyFill="1" applyBorder="1" applyAlignment="1">
      <alignment horizontal="center"/>
    </xf>
    <xf numFmtId="2" fontId="3" fillId="0" borderId="0" xfId="0" applyNumberFormat="1" applyFont="1"/>
    <xf numFmtId="0" fontId="7" fillId="2" borderId="4" xfId="0" applyFont="1" applyFill="1" applyBorder="1" applyAlignment="1">
      <alignment vertical="center"/>
    </xf>
    <xf numFmtId="2" fontId="16" fillId="2" borderId="0" xfId="0" applyNumberFormat="1" applyFont="1" applyFill="1" applyBorder="1" applyAlignment="1">
      <alignment horizontal="right" vertical="center"/>
    </xf>
    <xf numFmtId="2" fontId="11" fillId="2" borderId="0" xfId="0" quotePrefix="1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11" fillId="2" borderId="4" xfId="3" quotePrefix="1" applyFont="1" applyFill="1" applyBorder="1" applyAlignment="1"/>
    <xf numFmtId="0" fontId="11" fillId="2" borderId="0" xfId="0" applyFont="1" applyFill="1" applyBorder="1" applyAlignment="1"/>
    <xf numFmtId="0" fontId="11" fillId="2" borderId="10" xfId="0" applyFont="1" applyFill="1" applyBorder="1" applyAlignment="1"/>
    <xf numFmtId="0" fontId="11" fillId="0" borderId="0" xfId="0" applyFont="1" applyFill="1" applyAlignment="1"/>
    <xf numFmtId="0" fontId="11" fillId="2" borderId="4" xfId="3" applyFont="1" applyFill="1" applyBorder="1" applyAlignment="1"/>
    <xf numFmtId="0" fontId="11" fillId="2" borderId="0" xfId="3" applyFont="1" applyFill="1" applyBorder="1" applyAlignment="1"/>
    <xf numFmtId="0" fontId="7" fillId="2" borderId="8" xfId="0" applyFont="1" applyFill="1" applyBorder="1" applyAlignment="1">
      <alignment vertical="center"/>
    </xf>
    <xf numFmtId="0" fontId="25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2" fontId="16" fillId="0" borderId="0" xfId="0" applyNumberFormat="1" applyFont="1" applyFill="1" applyBorder="1"/>
    <xf numFmtId="0" fontId="11" fillId="0" borderId="0" xfId="0" applyFont="1" applyFill="1" applyAlignment="1">
      <alignment horizontal="left" indent="1"/>
    </xf>
    <xf numFmtId="0" fontId="0" fillId="0" borderId="0" xfId="0" applyAlignment="1">
      <alignment horizontal="center" wrapText="1"/>
    </xf>
    <xf numFmtId="1" fontId="3" fillId="0" borderId="0" xfId="0" applyNumberFormat="1" applyFont="1"/>
    <xf numFmtId="2" fontId="10" fillId="4" borderId="0" xfId="0" applyNumberFormat="1" applyFont="1" applyFill="1" applyBorder="1" applyAlignment="1">
      <alignment horizontal="lef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/>
    <xf numFmtId="0" fontId="16" fillId="2" borderId="6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center" vertical="top"/>
    </xf>
    <xf numFmtId="0" fontId="10" fillId="3" borderId="4" xfId="0" applyFont="1" applyFill="1" applyBorder="1" applyAlignment="1"/>
    <xf numFmtId="1" fontId="11" fillId="3" borderId="9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6" fillId="3" borderId="9" xfId="0" applyNumberFormat="1" applyFont="1" applyFill="1" applyBorder="1" applyAlignment="1">
      <alignment horizontal="center"/>
    </xf>
    <xf numFmtId="2" fontId="16" fillId="3" borderId="9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2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" fontId="11" fillId="3" borderId="9" xfId="0" quotePrefix="1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right"/>
    </xf>
    <xf numFmtId="1" fontId="11" fillId="3" borderId="9" xfId="1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" fontId="11" fillId="3" borderId="9" xfId="0" quotePrefix="1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2" fontId="16" fillId="3" borderId="9" xfId="2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" fontId="11" fillId="3" borderId="9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wrapText="1"/>
    </xf>
    <xf numFmtId="0" fontId="13" fillId="3" borderId="12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2" fontId="16" fillId="2" borderId="0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Comma" xfId="1" builtinId="3"/>
    <cellStyle name="Normal" xfId="0" builtinId="0"/>
    <cellStyle name="Normal 2 2" xfId="3" xr:uid="{D1CFEFD5-10C7-4434-8B1C-8236DCB1B0A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1019175</xdr:colOff>
      <xdr:row>1</xdr:row>
      <xdr:rowOff>152400</xdr:rowOff>
    </xdr:from>
    <xdr:to>
      <xdr:col>16</xdr:col>
      <xdr:colOff>342900</xdr:colOff>
      <xdr:row>2</xdr:row>
      <xdr:rowOff>200025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7140460-5BA9-4AC7-B160-53640C13B920}"/>
            </a:ext>
          </a:extLst>
        </xdr:cNvPr>
        <xdr:cNvSpPr/>
      </xdr:nvSpPr>
      <xdr:spPr>
        <a:xfrm>
          <a:off x="9448800" y="628650"/>
          <a:ext cx="448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ES%20Publication_Improvements_Dated%2026.02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 old"/>
      <sheetName val="2.1 conti. old"/>
      <sheetName val="2.1"/>
      <sheetName val="2.1 Cont. "/>
      <sheetName val="2.2"/>
      <sheetName val="2.3"/>
      <sheetName val="2.4"/>
      <sheetName val="2.5"/>
      <sheetName val="2.6"/>
      <sheetName val="Production"/>
      <sheetName val="3.1"/>
      <sheetName val="3.2"/>
      <sheetName val="3.3"/>
      <sheetName val="3.3 (A&amp;B)-Old"/>
      <sheetName val="3.3 (A&amp;B)"/>
      <sheetName val="3.4 old"/>
      <sheetName val=" 3.4"/>
      <sheetName val="3.5"/>
      <sheetName val="3.6"/>
      <sheetName val="Foreign Trade"/>
      <sheetName val="4.1"/>
      <sheetName val="4.3 Base Table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-old"/>
      <sheetName val="6.5-old (Contd.)"/>
      <sheetName val="6.5"/>
      <sheetName val="6.6"/>
      <sheetName val="6.6 conti"/>
      <sheetName val="6.6 conti 1"/>
      <sheetName val="Base Tables for 6.6"/>
      <sheetName val="6.7"/>
      <sheetName val="6.8"/>
      <sheetName val="6.9"/>
      <sheetName val="Energy Balance_2021-22"/>
      <sheetName val="7.1_FY-2021-22(F) old"/>
      <sheetName val="7.1_FY-2021-22(F) "/>
      <sheetName val="Data in physical units_1"/>
      <sheetName val="Conversion factors_1"/>
      <sheetName val="Disaggregated Balance_1"/>
      <sheetName val="Aggregated Balance_1"/>
      <sheetName val="7.2_FY-2021-22(F) old"/>
      <sheetName val="7.2_FY-2021-22(F)"/>
      <sheetName val="7.2_FY-2021-22(F) All Commodity"/>
      <sheetName val="7.3_FY-2021-22(F) "/>
      <sheetName val="Sankey Diagram(2021-22(F))"/>
      <sheetName val="Energy Balance_2022-23"/>
      <sheetName val="7.3_FY-2022-23(P) old"/>
      <sheetName val="7.1_FY-2022-23(P)"/>
      <sheetName val="Data in physical units_2"/>
      <sheetName val="Conversion factors_2"/>
      <sheetName val="Disaggregated Balance_2"/>
      <sheetName val="Aggregated Balance_2"/>
      <sheetName val="7.2_FY-2022-23(P) old"/>
      <sheetName val="Table 7.5 unused"/>
      <sheetName val="7.4_FY-2022-23(P)"/>
      <sheetName val="7.4_FY-2022-23(P) All Comodity"/>
      <sheetName val="7.3_FY-2022-23(P)"/>
      <sheetName val="Sankey Diagram(2022-23(P))"/>
      <sheetName val="Sustainability and Energy"/>
      <sheetName val="2.7"/>
      <sheetName val=" 8.1"/>
      <sheetName val=" 8.2"/>
      <sheetName val="8.3"/>
      <sheetName val="8.4"/>
      <sheetName val="Supporting Tables(Ch-8)"/>
      <sheetName val="Annexure I"/>
      <sheetName val="Annexure IV"/>
    </sheetNames>
    <sheetDataSet>
      <sheetData sheetId="0"/>
      <sheetData sheetId="1">
        <row r="28">
          <cell r="O28" t="str">
            <v>Proved</v>
          </cell>
          <cell r="P28">
            <v>0.5177075146387945</v>
          </cell>
        </row>
        <row r="29">
          <cell r="O29" t="str">
            <v>Indicated</v>
          </cell>
          <cell r="P29">
            <v>0.4074360441187152</v>
          </cell>
        </row>
        <row r="30">
          <cell r="O30" t="str">
            <v>Inferred</v>
          </cell>
          <cell r="P30">
            <v>7.4856441242490371E-2</v>
          </cell>
        </row>
      </sheetData>
      <sheetData sheetId="2">
        <row r="20">
          <cell r="H20" t="str">
            <v>Proved</v>
          </cell>
          <cell r="I20">
            <v>0.15959816955025957</v>
          </cell>
        </row>
        <row r="21">
          <cell r="H21" t="str">
            <v>Indicated</v>
          </cell>
          <cell r="I21">
            <v>0.55669558267518915</v>
          </cell>
        </row>
        <row r="22">
          <cell r="H22" t="str">
            <v>Inferred</v>
          </cell>
          <cell r="I22">
            <v>0.28370624777455122</v>
          </cell>
        </row>
      </sheetData>
      <sheetData sheetId="3">
        <row r="6">
          <cell r="A6" t="str">
            <v>Andhra Pradesh</v>
          </cell>
          <cell r="E6">
            <v>1.7442640063295174</v>
          </cell>
          <cell r="I6">
            <v>5.5316828513830592</v>
          </cell>
        </row>
        <row r="7">
          <cell r="A7" t="str">
            <v>Arunachal Pradesh</v>
          </cell>
          <cell r="E7">
            <v>0.44237259780969523</v>
          </cell>
          <cell r="I7">
            <v>0.63480627337998918</v>
          </cell>
        </row>
        <row r="8">
          <cell r="A8" t="str">
            <v>Assam</v>
          </cell>
          <cell r="E8">
            <v>22.735736461513451</v>
          </cell>
          <cell r="I8">
            <v>14.366207144916487</v>
          </cell>
        </row>
        <row r="9">
          <cell r="A9" t="str">
            <v>Gujarat</v>
          </cell>
          <cell r="E9">
            <v>17.97300577520441</v>
          </cell>
          <cell r="I9">
            <v>4.8322985158033847</v>
          </cell>
        </row>
        <row r="10">
          <cell r="A10" t="str">
            <v>Nagaland</v>
          </cell>
          <cell r="E10">
            <v>0.36445835904427853</v>
          </cell>
          <cell r="I10">
            <v>8.1516377219787405E-3</v>
          </cell>
        </row>
        <row r="11">
          <cell r="A11" t="str">
            <v>Rajasthan</v>
          </cell>
          <cell r="E11">
            <v>15.875738302549749</v>
          </cell>
          <cell r="I11">
            <v>6.3999936166888611</v>
          </cell>
        </row>
        <row r="12">
          <cell r="A12" t="str">
            <v>Tamil Nadu</v>
          </cell>
          <cell r="E12">
            <v>1.3751412034527821</v>
          </cell>
          <cell r="I12">
            <v>3.3463125327729291</v>
          </cell>
        </row>
        <row r="13">
          <cell r="A13" t="str">
            <v>Tripura</v>
          </cell>
          <cell r="E13">
            <v>1.071936350130231E-2</v>
          </cell>
          <cell r="I13">
            <v>2.6401040549507884</v>
          </cell>
        </row>
        <row r="14">
          <cell r="A14" t="str">
            <v xml:space="preserve">West Bengal </v>
          </cell>
          <cell r="E14">
            <v>1.684471407347506E-2</v>
          </cell>
          <cell r="I14" t="str">
            <v>-</v>
          </cell>
        </row>
        <row r="15">
          <cell r="A15" t="str">
            <v>West Bengal (CBM)</v>
          </cell>
          <cell r="E15" t="str">
            <v>-</v>
          </cell>
          <cell r="I15">
            <v>6.9017006820498574</v>
          </cell>
        </row>
        <row r="16">
          <cell r="A16" t="str">
            <v>Jharkhand (CBM)</v>
          </cell>
          <cell r="E16" t="str">
            <v>-</v>
          </cell>
          <cell r="I16">
            <v>0.35879907568034203</v>
          </cell>
        </row>
        <row r="17">
          <cell r="A17" t="str">
            <v>Madhya Pradesh (CBM)</v>
          </cell>
          <cell r="E17" t="str">
            <v>-</v>
          </cell>
          <cell r="I17">
            <v>2.1904764216690094</v>
          </cell>
        </row>
        <row r="18">
          <cell r="A18" t="str">
            <v>Eastern Offshore</v>
          </cell>
          <cell r="E18">
            <v>6.2890850082094802</v>
          </cell>
          <cell r="I18">
            <v>23.445902659717831</v>
          </cell>
        </row>
        <row r="19">
          <cell r="A19" t="str">
            <v>Western Offshore</v>
          </cell>
          <cell r="E19">
            <v>33.172634208311855</v>
          </cell>
          <cell r="I19">
            <v>29.343564533265475</v>
          </cell>
        </row>
      </sheetData>
      <sheetData sheetId="4">
        <row r="49">
          <cell r="B49" t="str">
            <v xml:space="preserve">Solar </v>
          </cell>
          <cell r="D49">
            <v>6.3237844304708177E-2</v>
          </cell>
        </row>
        <row r="50">
          <cell r="B50" t="str">
            <v>Wind Power(@120m)</v>
          </cell>
          <cell r="D50">
            <v>0.55168074335265826</v>
          </cell>
        </row>
        <row r="51">
          <cell r="B51" t="str">
            <v>Small Hydro Power</v>
          </cell>
          <cell r="D51">
            <v>1.0017571925850455E-2</v>
          </cell>
        </row>
        <row r="52">
          <cell r="B52" t="str">
            <v>Biomass Power</v>
          </cell>
          <cell r="D52">
            <v>1.3484138849190851E-2</v>
          </cell>
        </row>
        <row r="53">
          <cell r="B53" t="str">
            <v>Cogeneration-bagasse</v>
          </cell>
          <cell r="D53">
            <v>6.5500759406184024E-3</v>
          </cell>
        </row>
        <row r="54">
          <cell r="B54" t="str">
            <v>Waste to Energy</v>
          </cell>
          <cell r="D54">
            <v>0.35502962562697404</v>
          </cell>
        </row>
        <row r="68">
          <cell r="G68" t="str">
            <v>Rajasthan</v>
          </cell>
          <cell r="H68">
            <v>20.302961253934189</v>
          </cell>
        </row>
        <row r="69">
          <cell r="G69" t="str">
            <v>Gujarat</v>
          </cell>
          <cell r="H69">
            <v>10.452165014571841</v>
          </cell>
        </row>
        <row r="70">
          <cell r="G70" t="str">
            <v>Maharashtra</v>
          </cell>
          <cell r="H70">
            <v>11.787004800356044</v>
          </cell>
        </row>
        <row r="71">
          <cell r="G71" t="str">
            <v>Karnataka</v>
          </cell>
          <cell r="H71">
            <v>9.7479433510689564</v>
          </cell>
        </row>
        <row r="72">
          <cell r="G72" t="str">
            <v>Andhra Pradesh</v>
          </cell>
          <cell r="H72">
            <v>7.9188537809137234</v>
          </cell>
        </row>
        <row r="73">
          <cell r="G73" t="str">
            <v>Jammu &amp; Kashmir</v>
          </cell>
          <cell r="H73">
            <v>5.9636212466373557</v>
          </cell>
        </row>
        <row r="74">
          <cell r="G74" t="str">
            <v>Tamil Nadu</v>
          </cell>
          <cell r="H74">
            <v>5.5632840216594177</v>
          </cell>
        </row>
        <row r="75">
          <cell r="G75" t="str">
            <v>Madhya Pradesh</v>
          </cell>
          <cell r="H75">
            <v>5.8416623810901518</v>
          </cell>
        </row>
        <row r="76">
          <cell r="G76" t="str">
            <v>Telangana</v>
          </cell>
          <cell r="H76">
            <v>3.7127895189899687</v>
          </cell>
        </row>
        <row r="77">
          <cell r="G77" t="str">
            <v>Himachal Pradesh</v>
          </cell>
          <cell r="H77">
            <v>2.6503896778937568</v>
          </cell>
        </row>
        <row r="78">
          <cell r="G78" t="str">
            <v>Odisha</v>
          </cell>
          <cell r="H78">
            <v>1.9585411338057703</v>
          </cell>
        </row>
        <row r="79">
          <cell r="G79" t="str">
            <v>Uttar Pradesh</v>
          </cell>
          <cell r="H79">
            <v>1.518180756784123</v>
          </cell>
        </row>
        <row r="80">
          <cell r="G80" t="str">
            <v>Chhattisgarh</v>
          </cell>
          <cell r="H80">
            <v>1.1272882088295872</v>
          </cell>
        </row>
        <row r="81">
          <cell r="G81" t="str">
            <v>Uttarakhand</v>
          </cell>
          <cell r="H81">
            <v>1.5312037458200545</v>
          </cell>
        </row>
        <row r="82">
          <cell r="G82" t="str">
            <v>Jharkhand</v>
          </cell>
          <cell r="H82">
            <v>0.89447229859164601</v>
          </cell>
        </row>
        <row r="83">
          <cell r="G83" t="str">
            <v>Bihar</v>
          </cell>
          <cell r="H83">
            <v>0.81487535730564076</v>
          </cell>
        </row>
        <row r="84">
          <cell r="G84" t="str">
            <v>Others</v>
          </cell>
          <cell r="H84">
            <v>7.0668456970333013E-2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778210</v>
          </cell>
          <cell r="E5">
            <v>0</v>
          </cell>
          <cell r="F5">
            <v>0</v>
          </cell>
          <cell r="G5">
            <v>47492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29690.724240322001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107979.80900000001</v>
          </cell>
          <cell r="AG5">
            <v>8327.2630000000008</v>
          </cell>
          <cell r="AH5">
            <v>19994.026999999998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</v>
          </cell>
          <cell r="AN5">
            <v>31525.498000000029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1484462.9000000001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209310.7682846518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208626.86034500002</v>
          </cell>
          <cell r="E11">
            <v>0</v>
          </cell>
          <cell r="F11">
            <v>0</v>
          </cell>
          <cell r="G11">
            <v>11.285396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212381.62243623962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17043.353519</v>
          </cell>
          <cell r="AA11">
            <v>670.88256899999999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43.433359999999979</v>
          </cell>
          <cell r="AG11">
            <v>8980.4641840000004</v>
          </cell>
          <cell r="AH11">
            <v>236.937186</v>
          </cell>
          <cell r="AI11">
            <v>0</v>
          </cell>
          <cell r="AJ11">
            <v>3058.341883999999</v>
          </cell>
          <cell r="AK11">
            <v>2580.5265740000004</v>
          </cell>
          <cell r="AL11">
            <v>0</v>
          </cell>
          <cell r="AM11">
            <v>4213.3641150000003</v>
          </cell>
          <cell r="AN11">
            <v>2189.3779549999995</v>
          </cell>
          <cell r="AO11">
            <v>1201869.58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7974.0061487499997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-1315.8276019999996</v>
          </cell>
          <cell r="E12">
            <v>0</v>
          </cell>
          <cell r="F12">
            <v>0</v>
          </cell>
          <cell r="G12">
            <v>-17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-13482.484091669701</v>
          </cell>
          <cell r="AB12">
            <v>0</v>
          </cell>
          <cell r="AC12">
            <v>0</v>
          </cell>
          <cell r="AD12">
            <v>-5185.5130148012431</v>
          </cell>
          <cell r="AE12">
            <v>-14.320833007124403</v>
          </cell>
          <cell r="AF12">
            <v>-32407.191152460087</v>
          </cell>
          <cell r="AG12">
            <v>-1757.3214520000001</v>
          </cell>
          <cell r="AH12">
            <v>-6861.1196429999982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-187.03931000000003</v>
          </cell>
          <cell r="AN12">
            <v>-2330.1597671470004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-9249.3917732800001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-40158.584713999997</v>
          </cell>
          <cell r="E15">
            <v>0</v>
          </cell>
          <cell r="F15">
            <v>0</v>
          </cell>
          <cell r="G15">
            <v>-1592.0375899999995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945362.44802900008</v>
          </cell>
          <cell r="E16">
            <v>0</v>
          </cell>
          <cell r="F16">
            <v>0</v>
          </cell>
          <cell r="G16">
            <v>45894.247805999999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242072.34667656163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28768.878399999998</v>
          </cell>
          <cell r="AA16">
            <v>27426.329477330299</v>
          </cell>
          <cell r="AB16">
            <v>0</v>
          </cell>
          <cell r="AC16">
            <v>0</v>
          </cell>
          <cell r="AD16">
            <v>5108.2269851987567</v>
          </cell>
          <cell r="AE16">
            <v>1901.8731669928757</v>
          </cell>
          <cell r="AF16">
            <v>75616.051207539917</v>
          </cell>
          <cell r="AG16">
            <v>15550.405732000003</v>
          </cell>
          <cell r="AH16">
            <v>13369.844542999999</v>
          </cell>
          <cell r="AI16">
            <v>0</v>
          </cell>
          <cell r="AJ16">
            <v>4221.2639439999994</v>
          </cell>
          <cell r="AK16">
            <v>7685.1956140000002</v>
          </cell>
          <cell r="AL16">
            <v>0</v>
          </cell>
          <cell r="AM16">
            <v>19534.774805000001</v>
          </cell>
          <cell r="AN16">
            <v>31384.716187853024</v>
          </cell>
          <cell r="AO16">
            <v>2519770.6296642823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1692498.2826601218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82669.366970999865</v>
          </cell>
          <cell r="E18">
            <v>0</v>
          </cell>
          <cell r="F18">
            <v>0</v>
          </cell>
          <cell r="G18">
            <v>3190.7073149999997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23972.24948705174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-518.86828320734276</v>
          </cell>
          <cell r="AA18">
            <v>3422.6705226697013</v>
          </cell>
          <cell r="AB18">
            <v>0</v>
          </cell>
          <cell r="AC18">
            <v>0</v>
          </cell>
          <cell r="AD18">
            <v>-100.22698519875667</v>
          </cell>
          <cell r="AE18">
            <v>-408.50191225668664</v>
          </cell>
          <cell r="AF18">
            <v>2060.163575755083</v>
          </cell>
          <cell r="AG18">
            <v>-9289.018474618013</v>
          </cell>
          <cell r="AH18">
            <v>-124.25361902000077</v>
          </cell>
          <cell r="AI18">
            <v>0</v>
          </cell>
          <cell r="AJ18">
            <v>319.03605600000083</v>
          </cell>
          <cell r="AK18">
            <v>131.10438599999998</v>
          </cell>
          <cell r="AL18">
            <v>0</v>
          </cell>
          <cell r="AM18">
            <v>-5279.3748050000013</v>
          </cell>
          <cell r="AN18">
            <v>-19087.51618785302</v>
          </cell>
          <cell r="AO18">
            <v>89129.711964251474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-16558.869493756909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710049.47973000002</v>
          </cell>
          <cell r="E19">
            <v>0</v>
          </cell>
          <cell r="F19">
            <v>0</v>
          </cell>
          <cell r="G19">
            <v>38756.917999999998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241703.63913593607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501.97170498895883</v>
          </cell>
          <cell r="AG19">
            <v>341.19982954528007</v>
          </cell>
          <cell r="AH19">
            <v>6.0684400000000007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710049.47973000002</v>
          </cell>
          <cell r="E20">
            <v>0</v>
          </cell>
          <cell r="F20">
            <v>0</v>
          </cell>
          <cell r="G20">
            <v>38756.917999999998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501.97170498895883</v>
          </cell>
          <cell r="AG20">
            <v>341.19982954528007</v>
          </cell>
          <cell r="AH20">
            <v>6.0684400000000007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241703.63913593607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786619.06849258847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86756.242708724079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223382.5938642869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86756.242708724079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24340.957027677283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3663.8627642469887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272418.39858748694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317982.33526999998</v>
          </cell>
          <cell r="E60">
            <v>0</v>
          </cell>
          <cell r="F60">
            <v>0</v>
          </cell>
          <cell r="G60">
            <v>10328.037121000001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28249.603826792656</v>
          </cell>
          <cell r="AA60">
            <v>30849</v>
          </cell>
          <cell r="AB60">
            <v>0</v>
          </cell>
          <cell r="AC60">
            <v>0</v>
          </cell>
          <cell r="AD60">
            <v>5008</v>
          </cell>
          <cell r="AE60">
            <v>1493.371254736189</v>
          </cell>
          <cell r="AF60">
            <v>77174.243078306041</v>
          </cell>
          <cell r="AG60">
            <v>5920.1874278367104</v>
          </cell>
          <cell r="AH60">
            <v>13239.522483979999</v>
          </cell>
          <cell r="AI60">
            <v>0</v>
          </cell>
          <cell r="AJ60">
            <v>4540.3</v>
          </cell>
          <cell r="AK60">
            <v>7816.3</v>
          </cell>
          <cell r="AL60">
            <v>0</v>
          </cell>
          <cell r="AM60">
            <v>14255.4</v>
          </cell>
          <cell r="AN60">
            <v>12297.200000000004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1316764.771870154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317982.33526999998</v>
          </cell>
          <cell r="E61">
            <v>0</v>
          </cell>
          <cell r="F61">
            <v>0</v>
          </cell>
          <cell r="G61">
            <v>10328.037121000001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2418.8558442660255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3138.1531383925294</v>
          </cell>
          <cell r="AG61">
            <v>2410.4753150452789</v>
          </cell>
          <cell r="AH61">
            <v>13239.522483979999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14255.4</v>
          </cell>
          <cell r="AN61">
            <v>12297.200000000004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556481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75305.341603999987</v>
          </cell>
          <cell r="E62">
            <v>0</v>
          </cell>
          <cell r="F62">
            <v>0</v>
          </cell>
          <cell r="G62">
            <v>261.66359999999997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228.10850635770009</v>
          </cell>
          <cell r="AG62">
            <v>913.49285277532408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1306.5981400000001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135.70636413202087</v>
          </cell>
          <cell r="AG63">
            <v>581.10408201170389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139.58923676692589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1550.7142860914537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1244</v>
          </cell>
          <cell r="E70">
            <v>0</v>
          </cell>
          <cell r="F70">
            <v>0</v>
          </cell>
          <cell r="G70">
            <v>2105.54018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7329.0810200000005</v>
          </cell>
          <cell r="E72">
            <v>0</v>
          </cell>
          <cell r="F72">
            <v>0</v>
          </cell>
          <cell r="G72">
            <v>2684.1431149999999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757.81384318299115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2079.7923800000003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238.64713418149475</v>
          </cell>
          <cell r="AG73">
            <v>33.383582745587105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232717.314506</v>
          </cell>
          <cell r="E74">
            <v>0</v>
          </cell>
          <cell r="F74">
            <v>0</v>
          </cell>
          <cell r="G74">
            <v>3196.8978460000008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2418.8558442660255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60.319749956505731</v>
          </cell>
          <cell r="AG74">
            <v>161.72001811703765</v>
          </cell>
          <cell r="AH74">
            <v>1335.8158130000002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14255.4</v>
          </cell>
          <cell r="AN74">
            <v>12297.200000000004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556481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122.98970608400005</v>
          </cell>
          <cell r="AA75">
            <v>30849</v>
          </cell>
          <cell r="AB75">
            <v>0</v>
          </cell>
          <cell r="AC75">
            <v>0</v>
          </cell>
          <cell r="AD75">
            <v>5008</v>
          </cell>
          <cell r="AE75">
            <v>0</v>
          </cell>
          <cell r="AF75">
            <v>4094.986900971815</v>
          </cell>
          <cell r="AG75">
            <v>1208.5662724311101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21934.82167679998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122.98970608400005</v>
          </cell>
          <cell r="AA76">
            <v>30849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1695.7288928566518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</v>
          </cell>
          <cell r="AE77">
            <v>0</v>
          </cell>
          <cell r="AF77">
            <v>2.6500151404958663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1748.6640684383519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21934.82167679998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647.94392453631542</v>
          </cell>
          <cell r="AG80">
            <v>1036.175701239629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25707.75827644263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1493.371254736189</v>
          </cell>
          <cell r="AF82">
            <v>69941.103038941699</v>
          </cell>
          <cell r="AG82">
            <v>2301.1458403603215</v>
          </cell>
          <cell r="AH82">
            <v>0</v>
          </cell>
          <cell r="AI82">
            <v>0</v>
          </cell>
          <cell r="AJ82">
            <v>4540.3</v>
          </cell>
          <cell r="AK82">
            <v>7816.3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738348.95019335393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25501.59364544263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1291.7534096887184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339780.47244292346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63.755420459922078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97121.342390451391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548.17399222520112</v>
          </cell>
          <cell r="AG85">
            <v>71.292018090944055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228451.46535997899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176.59683299999995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137.86242458754856</v>
          </cell>
          <cell r="AF87">
            <v>69392.929046716497</v>
          </cell>
          <cell r="AG87">
            <v>2229.8538222693774</v>
          </cell>
          <cell r="AH87">
            <v>0</v>
          </cell>
          <cell r="AI87">
            <v>0</v>
          </cell>
          <cell r="AJ87">
            <v>4540.3</v>
          </cell>
          <cell r="AK87">
            <v>7816.3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72995.67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151983.98820599998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177725.28002457001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1693773.6682846518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1484462.9000000001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356.65820599999995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6812.9800245700189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209310.7682846518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3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893189.99999999988</v>
          </cell>
          <cell r="E5">
            <v>0</v>
          </cell>
          <cell r="F5">
            <v>0</v>
          </cell>
          <cell r="G5">
            <v>44989.999999999993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29178.881666621004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12831.509</v>
          </cell>
          <cell r="AA5">
            <v>42816.879000000001</v>
          </cell>
          <cell r="AB5">
            <v>0</v>
          </cell>
          <cell r="AC5">
            <v>0</v>
          </cell>
          <cell r="AD5">
            <v>15000.24</v>
          </cell>
          <cell r="AE5">
            <v>947.91499999999996</v>
          </cell>
          <cell r="AF5">
            <v>114421.23700000001</v>
          </cell>
          <cell r="AG5">
            <v>9242.4830000000002</v>
          </cell>
          <cell r="AH5">
            <v>17036.361000000001</v>
          </cell>
          <cell r="AI5">
            <v>0</v>
          </cell>
          <cell r="AJ5">
            <v>1301.1790000000001</v>
          </cell>
          <cell r="AK5">
            <v>5144.1450000000004</v>
          </cell>
          <cell r="AL5">
            <v>0</v>
          </cell>
          <cell r="AM5">
            <v>16044.149000000001</v>
          </cell>
          <cell r="AN5">
            <v>31755.569500000034</v>
          </cell>
          <cell r="AO5">
            <v>1334431.3977084896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1617813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226000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237667.90840099996</v>
          </cell>
          <cell r="E11">
            <v>0</v>
          </cell>
          <cell r="F11">
            <v>0</v>
          </cell>
          <cell r="G11">
            <v>22.898938999999999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232732.35973082605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18309.373164000008</v>
          </cell>
          <cell r="AA11">
            <v>1068.7169193589168</v>
          </cell>
          <cell r="AB11">
            <v>0</v>
          </cell>
          <cell r="AC11">
            <v>0</v>
          </cell>
          <cell r="AD11">
            <v>3.0000000000000001E-6</v>
          </cell>
          <cell r="AE11">
            <v>0</v>
          </cell>
          <cell r="AF11">
            <v>328.36326599999995</v>
          </cell>
          <cell r="AG11">
            <v>8562.5943420000003</v>
          </cell>
          <cell r="AH11">
            <v>896.52557200000001</v>
          </cell>
          <cell r="AI11">
            <v>0</v>
          </cell>
          <cell r="AJ11">
            <v>2152.228173</v>
          </cell>
          <cell r="AK11">
            <v>2786.8345889999996</v>
          </cell>
          <cell r="AL11">
            <v>0</v>
          </cell>
          <cell r="AM11">
            <v>8663.679247</v>
          </cell>
          <cell r="AN11">
            <v>1773.5967529999998</v>
          </cell>
          <cell r="AO11">
            <v>1018885.44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7842.53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-1162.7601970000001</v>
          </cell>
          <cell r="E12">
            <v>0</v>
          </cell>
          <cell r="F12">
            <v>0</v>
          </cell>
          <cell r="G12">
            <v>-1.5031829999999999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-533.93704999999977</v>
          </cell>
          <cell r="AA12">
            <v>-13117.823884853175</v>
          </cell>
          <cell r="AB12">
            <v>0</v>
          </cell>
          <cell r="AC12">
            <v>0</v>
          </cell>
          <cell r="AD12">
            <v>-7263.5639105217369</v>
          </cell>
          <cell r="AE12">
            <v>-10.833260549596805</v>
          </cell>
          <cell r="AF12">
            <v>-28536.047729639737</v>
          </cell>
          <cell r="AG12">
            <v>-1840.9374050000001</v>
          </cell>
          <cell r="AH12">
            <v>-5714.1039689999989</v>
          </cell>
          <cell r="AI12">
            <v>0</v>
          </cell>
          <cell r="AJ12">
            <v>-12.420452951239142</v>
          </cell>
          <cell r="AK12">
            <v>-8.7877969999999994</v>
          </cell>
          <cell r="AL12">
            <v>0</v>
          </cell>
          <cell r="AM12">
            <v>-284.08826499999998</v>
          </cell>
          <cell r="AN12">
            <v>-3716.5130437890002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-10252.769999999999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15572.441714000008</v>
          </cell>
          <cell r="E15">
            <v>0</v>
          </cell>
          <cell r="F15">
            <v>0</v>
          </cell>
          <cell r="G15">
            <v>-1832.9624100000003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1145267.5899179997</v>
          </cell>
          <cell r="E16">
            <v>0</v>
          </cell>
          <cell r="F16">
            <v>0</v>
          </cell>
          <cell r="G16">
            <v>43178.433345999991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261911.24139744707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30606.945114000009</v>
          </cell>
          <cell r="AA16">
            <v>30767.772034505739</v>
          </cell>
          <cell r="AB16">
            <v>0</v>
          </cell>
          <cell r="AC16">
            <v>0</v>
          </cell>
          <cell r="AD16">
            <v>7736.676092478262</v>
          </cell>
          <cell r="AE16">
            <v>937.08173945040312</v>
          </cell>
          <cell r="AF16">
            <v>86213.552536360279</v>
          </cell>
          <cell r="AG16">
            <v>15964.139937</v>
          </cell>
          <cell r="AH16">
            <v>12218.782603</v>
          </cell>
          <cell r="AI16">
            <v>0</v>
          </cell>
          <cell r="AJ16">
            <v>3440.9867200487611</v>
          </cell>
          <cell r="AK16">
            <v>7922.1917920000005</v>
          </cell>
          <cell r="AL16">
            <v>0</v>
          </cell>
          <cell r="AM16">
            <v>24423.739982000003</v>
          </cell>
          <cell r="AN16">
            <v>29812.653209211032</v>
          </cell>
          <cell r="AO16">
            <v>2353316.8377084895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1841402.76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-30051.555516999681</v>
          </cell>
          <cell r="E18">
            <v>0</v>
          </cell>
          <cell r="F18">
            <v>0</v>
          </cell>
          <cell r="G18">
            <v>3666.4655930000081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19267.071602552896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-2108.3400774605871</v>
          </cell>
          <cell r="AA18">
            <v>4208.2279654942613</v>
          </cell>
          <cell r="AB18">
            <v>0</v>
          </cell>
          <cell r="AC18">
            <v>0</v>
          </cell>
          <cell r="AD18">
            <v>-370.57609247826167</v>
          </cell>
          <cell r="AE18">
            <v>-447.50120607840239</v>
          </cell>
          <cell r="AF18">
            <v>409.20256970428454</v>
          </cell>
          <cell r="AG18">
            <v>-9010.1441486777112</v>
          </cell>
          <cell r="AH18">
            <v>-60.755497212005139</v>
          </cell>
          <cell r="AI18">
            <v>0</v>
          </cell>
          <cell r="AJ18">
            <v>298.51327995123893</v>
          </cell>
          <cell r="AK18">
            <v>118.60820800000056</v>
          </cell>
          <cell r="AL18">
            <v>0</v>
          </cell>
          <cell r="AM18">
            <v>-6079.2399820000028</v>
          </cell>
          <cell r="AN18">
            <v>-13998.453209211033</v>
          </cell>
          <cell r="AO18">
            <v>138133.14075078629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-55538.761730649043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785127.99999999988</v>
          </cell>
          <cell r="E19">
            <v>0</v>
          </cell>
          <cell r="F19">
            <v>0</v>
          </cell>
          <cell r="G19">
            <v>38957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255232.56899999999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0.61077800000000004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426.44377857873985</v>
          </cell>
          <cell r="AG19">
            <v>436.94657018610877</v>
          </cell>
          <cell r="AH19">
            <v>19.318069999999995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315790.93118514813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785127.99999999988</v>
          </cell>
          <cell r="E20">
            <v>0</v>
          </cell>
          <cell r="F20">
            <v>0</v>
          </cell>
          <cell r="G20">
            <v>38957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0.61077800000000004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426.44377857873985</v>
          </cell>
          <cell r="AG20">
            <v>436.94657018610877</v>
          </cell>
          <cell r="AH20">
            <v>19.318069999999995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315790.93118514813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255232.56899999999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695444.68290063296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102918.65224161833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213484.53168494426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151401.92871706534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102918.65224161833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330558.22249862336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25945.743999999999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4159.2616976048112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279545.34602773259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330088.03440100019</v>
          </cell>
          <cell r="E60">
            <v>0</v>
          </cell>
          <cell r="F60">
            <v>0</v>
          </cell>
          <cell r="G60">
            <v>7887.8989390000006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28497.994258539424</v>
          </cell>
          <cell r="AA60">
            <v>34976</v>
          </cell>
          <cell r="AB60">
            <v>0</v>
          </cell>
          <cell r="AC60">
            <v>0</v>
          </cell>
          <cell r="AD60">
            <v>7366.1</v>
          </cell>
          <cell r="AE60">
            <v>489.58053337200073</v>
          </cell>
          <cell r="AF60">
            <v>86196.311327485819</v>
          </cell>
          <cell r="AG60">
            <v>6517.0492181361797</v>
          </cell>
          <cell r="AH60">
            <v>12138.709035787995</v>
          </cell>
          <cell r="AI60">
            <v>0</v>
          </cell>
          <cell r="AJ60">
            <v>3739.5</v>
          </cell>
          <cell r="AK60">
            <v>8040.8000000000011</v>
          </cell>
          <cell r="AL60">
            <v>0</v>
          </cell>
          <cell r="AM60">
            <v>18344.5</v>
          </cell>
          <cell r="AN60">
            <v>15814.199999999999</v>
          </cell>
          <cell r="AO60">
            <v>1476055.1026758901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1403400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330088.03440100019</v>
          </cell>
          <cell r="E61">
            <v>0</v>
          </cell>
          <cell r="F61">
            <v>0</v>
          </cell>
          <cell r="G61">
            <v>7887.8989390000006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2834.5946420501482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1737.8566155715216</v>
          </cell>
          <cell r="AG61">
            <v>2308.3607201943591</v>
          </cell>
          <cell r="AH61">
            <v>12138.709035787995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18344.5</v>
          </cell>
          <cell r="AN61">
            <v>15814.199999999999</v>
          </cell>
          <cell r="AO61">
            <v>33501.638375948372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595000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78897.667423999999</v>
          </cell>
          <cell r="E62">
            <v>0</v>
          </cell>
          <cell r="F62">
            <v>0</v>
          </cell>
          <cell r="G62">
            <v>123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157.64339617256701</v>
          </cell>
          <cell r="AG62">
            <v>871.15297944128963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948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85.626583659719316</v>
          </cell>
          <cell r="AG63">
            <v>524.64380209324622</v>
          </cell>
          <cell r="AH63">
            <v>10434.029551787995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20.477184880673008</v>
          </cell>
          <cell r="AG64">
            <v>382.19184732636216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64.183820365188012</v>
          </cell>
          <cell r="AG67">
            <v>18.387750152532622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1065.6268178352486</v>
          </cell>
          <cell r="AG68">
            <v>94.304844011895582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1203</v>
          </cell>
          <cell r="E70">
            <v>0</v>
          </cell>
          <cell r="F70">
            <v>0</v>
          </cell>
          <cell r="G70">
            <v>920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8228</v>
          </cell>
          <cell r="E72">
            <v>0</v>
          </cell>
          <cell r="F72">
            <v>0</v>
          </cell>
          <cell r="G72">
            <v>1445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178.97886599139761</v>
          </cell>
          <cell r="AG72">
            <v>193.43316706542586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92</v>
          </cell>
          <cell r="E73">
            <v>0</v>
          </cell>
          <cell r="F73">
            <v>0</v>
          </cell>
          <cell r="G73">
            <v>2624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126.44538855435374</v>
          </cell>
          <cell r="AG73">
            <v>24.310262660207226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240719.36697700017</v>
          </cell>
          <cell r="E74">
            <v>0</v>
          </cell>
          <cell r="F74">
            <v>0</v>
          </cell>
          <cell r="G74">
            <v>2775.8989390000002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2834.5946420501482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38.874558112374075</v>
          </cell>
          <cell r="AG74">
            <v>199.93606744339976</v>
          </cell>
          <cell r="AH74">
            <v>1704.6794840000002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18344.5</v>
          </cell>
          <cell r="AN74">
            <v>15814.199999999999</v>
          </cell>
          <cell r="AO74">
            <v>33501.638375948372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595000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108.43225183999982</v>
          </cell>
          <cell r="AA75">
            <v>34976</v>
          </cell>
          <cell r="AB75">
            <v>0</v>
          </cell>
          <cell r="AC75">
            <v>0</v>
          </cell>
          <cell r="AD75">
            <v>7366.1</v>
          </cell>
          <cell r="AE75">
            <v>0</v>
          </cell>
          <cell r="AF75">
            <v>2614.5563190781841</v>
          </cell>
          <cell r="AG75">
            <v>1560.527006238442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534238.54444871156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25000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108.43225183999982</v>
          </cell>
          <cell r="AA76">
            <v>34976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147.8323899764591</v>
          </cell>
          <cell r="AG76">
            <v>178.32670142555631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465905.57949095825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7366.1</v>
          </cell>
          <cell r="AE77">
            <v>0</v>
          </cell>
          <cell r="AF77">
            <v>1.1576732396694223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1715.4661146618976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25000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68332.964957753298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750.10014120015774</v>
          </cell>
          <cell r="AG80">
            <v>1382.2003048128856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25554.967364649277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489.58053337200073</v>
          </cell>
          <cell r="AF82">
            <v>81843.898392836112</v>
          </cell>
          <cell r="AG82">
            <v>2648.1614917033785</v>
          </cell>
          <cell r="AH82">
            <v>0</v>
          </cell>
          <cell r="AI82">
            <v>0</v>
          </cell>
          <cell r="AJ82">
            <v>3739.5</v>
          </cell>
          <cell r="AK82">
            <v>8040.8000000000011</v>
          </cell>
          <cell r="AL82">
            <v>0</v>
          </cell>
          <cell r="AM82">
            <v>0</v>
          </cell>
          <cell r="AN82">
            <v>0</v>
          </cell>
          <cell r="AO82">
            <v>43794.525949755654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783400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25381.598098244274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308.24252772764254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362000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54.238748560311187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105100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21.708041000000001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312.38452221027717</v>
          </cell>
          <cell r="AG85">
            <v>53.846336924405179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5984.2925138650016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240800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151.66122540499995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127.099257084047</v>
          </cell>
          <cell r="AF87">
            <v>81531.513870625829</v>
          </cell>
          <cell r="AG87">
            <v>2594.3151547789735</v>
          </cell>
          <cell r="AH87">
            <v>0</v>
          </cell>
          <cell r="AI87">
            <v>0</v>
          </cell>
          <cell r="AJ87">
            <v>3739.5</v>
          </cell>
          <cell r="AK87">
            <v>8040.8000000000011</v>
          </cell>
          <cell r="AL87">
            <v>0</v>
          </cell>
          <cell r="AM87">
            <v>0</v>
          </cell>
          <cell r="AN87">
            <v>0</v>
          </cell>
          <cell r="AO87">
            <v>37810.233435890652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75500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864520.39390147431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864520.39390147431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45861</v>
          </cell>
          <cell r="BA93">
            <v>162499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212452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1843813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45861</v>
          </cell>
          <cell r="BA94">
            <v>162099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203552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1617813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400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8900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226000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5">
        <row r="6">
          <cell r="B6" t="str">
            <v>ANTCOAL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579B-2256-4133-85FC-26BC68693DB0}">
  <sheetPr>
    <tabColor rgb="FF00B050"/>
  </sheetPr>
  <dimension ref="A1:W52"/>
  <sheetViews>
    <sheetView showGridLines="0" workbookViewId="0">
      <selection activeCell="P20" sqref="P20"/>
    </sheetView>
  </sheetViews>
  <sheetFormatPr defaultColWidth="9.140625" defaultRowHeight="15" x14ac:dyDescent="0.25"/>
  <cols>
    <col min="1" max="1" width="15.85546875" customWidth="1"/>
    <col min="2" max="11" width="9.85546875" customWidth="1"/>
    <col min="13" max="13" width="10.7109375" customWidth="1"/>
    <col min="15" max="15" width="10.28515625" customWidth="1"/>
    <col min="16" max="16" width="12.7109375" bestFit="1" customWidth="1"/>
    <col min="20" max="20" width="10.140625" bestFit="1" customWidth="1"/>
  </cols>
  <sheetData>
    <row r="1" spans="1:23" ht="3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23" ht="12" customHeight="1" x14ac:dyDescent="0.25">
      <c r="A2" s="4"/>
      <c r="B2" s="5"/>
      <c r="C2" s="6"/>
      <c r="D2" s="5"/>
      <c r="E2" s="6"/>
      <c r="F2" s="6"/>
      <c r="G2" s="6"/>
      <c r="H2" s="7" t="s">
        <v>1</v>
      </c>
      <c r="I2" s="7"/>
      <c r="J2" s="7"/>
      <c r="K2" s="8"/>
    </row>
    <row r="3" spans="1:23" ht="15" customHeight="1" x14ac:dyDescent="0.25">
      <c r="A3" s="9" t="s">
        <v>2</v>
      </c>
      <c r="B3" s="10" t="s">
        <v>3</v>
      </c>
      <c r="C3" s="10"/>
      <c r="D3" s="10" t="s">
        <v>4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</row>
    <row r="4" spans="1:23" ht="15" customHeight="1" x14ac:dyDescent="0.25">
      <c r="A4" s="11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12" t="s">
        <v>8</v>
      </c>
      <c r="K4" s="12" t="s">
        <v>9</v>
      </c>
    </row>
    <row r="5" spans="1:23" x14ac:dyDescent="0.25">
      <c r="A5" s="13" t="s">
        <v>10</v>
      </c>
      <c r="B5" s="14">
        <v>920.96</v>
      </c>
      <c r="C5" s="14">
        <v>920.96</v>
      </c>
      <c r="D5" s="14">
        <v>901.07</v>
      </c>
      <c r="E5" s="14">
        <v>2442.7399999999998</v>
      </c>
      <c r="F5" s="14">
        <v>425.19</v>
      </c>
      <c r="G5" s="14">
        <v>778.17</v>
      </c>
      <c r="H5" s="14">
        <f>B5+D5+F5</f>
        <v>2247.2200000000003</v>
      </c>
      <c r="I5" s="14">
        <f>C5+E5+G5</f>
        <v>4141.87</v>
      </c>
      <c r="J5" s="15">
        <f>(H5/$H$20)*100</f>
        <v>0.63818638540065653</v>
      </c>
      <c r="K5" s="15">
        <f>(I5/$I$20)*100</f>
        <v>1.1460268599829142</v>
      </c>
      <c r="T5" s="16"/>
      <c r="U5" s="16"/>
      <c r="V5" s="17"/>
      <c r="W5" s="17"/>
    </row>
    <row r="6" spans="1:23" x14ac:dyDescent="0.25">
      <c r="A6" s="13" t="s">
        <v>11</v>
      </c>
      <c r="B6" s="14">
        <v>31.23</v>
      </c>
      <c r="C6" s="14">
        <v>31.23</v>
      </c>
      <c r="D6" s="14">
        <v>40.11</v>
      </c>
      <c r="E6" s="14">
        <v>40.11</v>
      </c>
      <c r="F6" s="14">
        <v>18.89</v>
      </c>
      <c r="G6" s="14">
        <v>18.89</v>
      </c>
      <c r="H6" s="14">
        <f t="shared" ref="H6:I19" si="0">B6+D6+F6</f>
        <v>90.23</v>
      </c>
      <c r="I6" s="14">
        <f t="shared" si="0"/>
        <v>90.23</v>
      </c>
      <c r="J6" s="15">
        <f>(H6/$H$20)*100</f>
        <v>2.5624352557694054E-2</v>
      </c>
      <c r="K6" s="15">
        <f>(I6/$I$20)*100</f>
        <v>2.4966018628363118E-2</v>
      </c>
      <c r="T6" s="16"/>
      <c r="U6" s="16"/>
      <c r="V6" s="17"/>
      <c r="W6" s="17"/>
    </row>
    <row r="7" spans="1:23" x14ac:dyDescent="0.25">
      <c r="A7" s="13" t="s">
        <v>12</v>
      </c>
      <c r="B7" s="14">
        <v>464.78000000000003</v>
      </c>
      <c r="C7" s="14">
        <v>464.78</v>
      </c>
      <c r="D7" s="14">
        <v>57.21</v>
      </c>
      <c r="E7" s="14">
        <v>57</v>
      </c>
      <c r="F7" s="14">
        <v>3.02</v>
      </c>
      <c r="G7" s="14">
        <v>3.02</v>
      </c>
      <c r="H7" s="14">
        <f t="shared" si="0"/>
        <v>525.01</v>
      </c>
      <c r="I7" s="14">
        <f t="shared" si="0"/>
        <v>524.79999999999995</v>
      </c>
      <c r="J7" s="15">
        <f>(H7/$H$20)*100</f>
        <v>0.14909721086462324</v>
      </c>
      <c r="K7" s="15">
        <f>(I7/$I$20)*100</f>
        <v>0.14520854013260515</v>
      </c>
      <c r="T7" s="16"/>
      <c r="U7" s="16"/>
      <c r="V7" s="17"/>
      <c r="W7" s="17"/>
    </row>
    <row r="8" spans="1:23" x14ac:dyDescent="0.25">
      <c r="A8" s="13" t="s">
        <v>13</v>
      </c>
      <c r="B8" s="14">
        <v>309.52999999999997</v>
      </c>
      <c r="C8" s="14">
        <v>309.52999999999997</v>
      </c>
      <c r="D8" s="14">
        <v>3143.2400000000002</v>
      </c>
      <c r="E8" s="14">
        <v>4079.69</v>
      </c>
      <c r="F8" s="14">
        <v>11.3</v>
      </c>
      <c r="G8" s="14">
        <v>47.96</v>
      </c>
      <c r="H8" s="14">
        <f t="shared" si="0"/>
        <v>3464.0700000000006</v>
      </c>
      <c r="I8" s="14">
        <f t="shared" si="0"/>
        <v>4437.18</v>
      </c>
      <c r="J8" s="15">
        <f t="shared" ref="J8:J19" si="1">(H8/$H$20)*100</f>
        <v>0.98375873838558414</v>
      </c>
      <c r="K8" s="15">
        <f t="shared" ref="K8:K19" si="2">(I8/$I$20)*100</f>
        <v>1.2277371000487673</v>
      </c>
      <c r="T8" s="16"/>
      <c r="U8" s="16"/>
      <c r="V8" s="17"/>
      <c r="W8" s="17"/>
    </row>
    <row r="9" spans="1:23" x14ac:dyDescent="0.25">
      <c r="A9" s="13" t="s">
        <v>14</v>
      </c>
      <c r="B9" s="14">
        <v>31561.550000000003</v>
      </c>
      <c r="C9" s="14">
        <v>32053.42</v>
      </c>
      <c r="D9" s="14">
        <v>40425</v>
      </c>
      <c r="E9" s="14">
        <v>40701.35</v>
      </c>
      <c r="F9" s="14">
        <v>1436.99</v>
      </c>
      <c r="G9" s="14">
        <v>1436.99</v>
      </c>
      <c r="H9" s="14">
        <f t="shared" si="0"/>
        <v>73423.540000000008</v>
      </c>
      <c r="I9" s="14">
        <f t="shared" si="0"/>
        <v>74191.759999999995</v>
      </c>
      <c r="J9" s="15">
        <f t="shared" si="1"/>
        <v>20.851498115858934</v>
      </c>
      <c r="K9" s="15">
        <f t="shared" si="2"/>
        <v>20.528348245938663</v>
      </c>
      <c r="T9" s="16"/>
      <c r="U9" s="16"/>
      <c r="V9" s="17"/>
      <c r="W9" s="17"/>
    </row>
    <row r="10" spans="1:23" x14ac:dyDescent="0.25">
      <c r="A10" s="13" t="s">
        <v>15</v>
      </c>
      <c r="B10" s="14">
        <v>52046.11</v>
      </c>
      <c r="C10" s="14">
        <v>53245.02</v>
      </c>
      <c r="D10" s="14">
        <v>28882.309999999998</v>
      </c>
      <c r="E10" s="14">
        <v>28259.67</v>
      </c>
      <c r="F10" s="14">
        <v>5288.4</v>
      </c>
      <c r="G10" s="14">
        <v>5155.41</v>
      </c>
      <c r="H10" s="14">
        <f t="shared" si="0"/>
        <v>86216.819999999992</v>
      </c>
      <c r="I10" s="14">
        <f t="shared" si="0"/>
        <v>86660.1</v>
      </c>
      <c r="J10" s="15">
        <f t="shared" si="1"/>
        <v>24.484652466843041</v>
      </c>
      <c r="K10" s="15">
        <f t="shared" si="2"/>
        <v>23.978251922152396</v>
      </c>
      <c r="T10" s="16"/>
      <c r="U10" s="16"/>
      <c r="V10" s="17"/>
      <c r="W10" s="17"/>
    </row>
    <row r="11" spans="1:23" x14ac:dyDescent="0.25">
      <c r="A11" s="13" t="s">
        <v>16</v>
      </c>
      <c r="B11" s="14">
        <v>13479.169999999998</v>
      </c>
      <c r="C11" s="14">
        <v>14051.66</v>
      </c>
      <c r="D11" s="14">
        <v>13059.880000000001</v>
      </c>
      <c r="E11" s="14">
        <v>12722.97</v>
      </c>
      <c r="F11" s="14">
        <v>3677.77</v>
      </c>
      <c r="G11" s="14">
        <v>4142.1000000000004</v>
      </c>
      <c r="H11" s="14">
        <f t="shared" si="0"/>
        <v>30216.82</v>
      </c>
      <c r="I11" s="14">
        <f t="shared" si="0"/>
        <v>30916.729999999996</v>
      </c>
      <c r="J11" s="15">
        <f t="shared" si="1"/>
        <v>8.581252896513142</v>
      </c>
      <c r="K11" s="15">
        <f t="shared" si="2"/>
        <v>8.554445939355789</v>
      </c>
      <c r="T11" s="16"/>
      <c r="U11" s="16"/>
      <c r="V11" s="17"/>
      <c r="W11" s="17"/>
    </row>
    <row r="12" spans="1:23" x14ac:dyDescent="0.25">
      <c r="A12" s="13" t="s">
        <v>17</v>
      </c>
      <c r="B12" s="14">
        <v>7769.53</v>
      </c>
      <c r="C12" s="14">
        <v>7983.64</v>
      </c>
      <c r="D12" s="14">
        <v>3319.5200000000004</v>
      </c>
      <c r="E12" s="14">
        <v>3390.48</v>
      </c>
      <c r="F12" s="14">
        <v>1846.59</v>
      </c>
      <c r="G12" s="14">
        <v>1846.59</v>
      </c>
      <c r="H12" s="14">
        <f t="shared" si="0"/>
        <v>12935.64</v>
      </c>
      <c r="I12" s="14">
        <f t="shared" si="0"/>
        <v>13220.710000000001</v>
      </c>
      <c r="J12" s="15">
        <f t="shared" si="1"/>
        <v>3.6735830646061118</v>
      </c>
      <c r="K12" s="15">
        <f t="shared" si="2"/>
        <v>3.6580792656565069</v>
      </c>
      <c r="T12" s="16"/>
      <c r="U12" s="16"/>
      <c r="V12" s="17"/>
      <c r="W12" s="17"/>
    </row>
    <row r="13" spans="1:23" x14ac:dyDescent="0.25">
      <c r="A13" s="13" t="s">
        <v>18</v>
      </c>
      <c r="B13" s="14">
        <v>89.04</v>
      </c>
      <c r="C13" s="14">
        <v>89.04</v>
      </c>
      <c r="D13" s="14">
        <v>16.510000000000002</v>
      </c>
      <c r="E13" s="14">
        <v>16.510000000000002</v>
      </c>
      <c r="F13" s="14">
        <v>470.93000000000006</v>
      </c>
      <c r="G13" s="14">
        <v>470.93</v>
      </c>
      <c r="H13" s="14">
        <f t="shared" si="0"/>
        <v>576.48</v>
      </c>
      <c r="I13" s="14">
        <f t="shared" si="0"/>
        <v>576.48</v>
      </c>
      <c r="J13" s="15">
        <f t="shared" si="1"/>
        <v>0.16371413900542467</v>
      </c>
      <c r="K13" s="15">
        <f t="shared" si="2"/>
        <v>0.15950803966395624</v>
      </c>
      <c r="T13" s="16"/>
      <c r="U13" s="16"/>
      <c r="V13" s="17"/>
      <c r="W13" s="17"/>
    </row>
    <row r="14" spans="1:23" x14ac:dyDescent="0.25">
      <c r="A14" s="13" t="s">
        <v>19</v>
      </c>
      <c r="B14" s="14">
        <v>8.76</v>
      </c>
      <c r="C14" s="14">
        <v>8.76</v>
      </c>
      <c r="D14" s="14">
        <v>21.83</v>
      </c>
      <c r="E14" s="14">
        <v>21.83</v>
      </c>
      <c r="F14" s="14">
        <v>415.83000000000004</v>
      </c>
      <c r="G14" s="14">
        <v>447.72</v>
      </c>
      <c r="H14" s="14">
        <f t="shared" si="0"/>
        <v>446.42</v>
      </c>
      <c r="I14" s="14">
        <f t="shared" si="0"/>
        <v>478.31</v>
      </c>
      <c r="J14" s="15">
        <f t="shared" si="1"/>
        <v>0.12677849350333348</v>
      </c>
      <c r="K14" s="15">
        <f t="shared" si="2"/>
        <v>0.13234507780264174</v>
      </c>
      <c r="T14" s="16"/>
      <c r="U14" s="16"/>
      <c r="V14" s="17"/>
      <c r="W14" s="17"/>
    </row>
    <row r="15" spans="1:23" x14ac:dyDescent="0.25">
      <c r="A15" s="13" t="s">
        <v>20</v>
      </c>
      <c r="B15" s="14">
        <v>43325.579999999994</v>
      </c>
      <c r="C15" s="14">
        <v>48572.58</v>
      </c>
      <c r="D15" s="14">
        <v>35222.11</v>
      </c>
      <c r="E15" s="14">
        <v>34080.42</v>
      </c>
      <c r="F15" s="14">
        <v>6330.36</v>
      </c>
      <c r="G15" s="14">
        <v>5451.6</v>
      </c>
      <c r="H15" s="14">
        <f t="shared" si="0"/>
        <v>84878.05</v>
      </c>
      <c r="I15" s="14">
        <f t="shared" si="0"/>
        <v>88104.6</v>
      </c>
      <c r="J15" s="15">
        <f t="shared" si="1"/>
        <v>24.104456141079282</v>
      </c>
      <c r="K15" s="15">
        <f t="shared" si="2"/>
        <v>24.377935108550165</v>
      </c>
      <c r="T15" s="16"/>
      <c r="U15" s="16"/>
      <c r="V15" s="17"/>
      <c r="W15" s="17"/>
    </row>
    <row r="16" spans="1:23" x14ac:dyDescent="0.25">
      <c r="A16" s="13" t="s">
        <v>21</v>
      </c>
      <c r="B16" s="14">
        <v>0</v>
      </c>
      <c r="C16" s="14">
        <v>0</v>
      </c>
      <c r="D16" s="14">
        <v>58.25</v>
      </c>
      <c r="E16" s="14">
        <v>58.25</v>
      </c>
      <c r="F16" s="14">
        <v>42.98</v>
      </c>
      <c r="G16" s="14">
        <v>42.98</v>
      </c>
      <c r="H16" s="14">
        <f t="shared" si="0"/>
        <v>101.22999999999999</v>
      </c>
      <c r="I16" s="14">
        <f t="shared" si="0"/>
        <v>101.22999999999999</v>
      </c>
      <c r="J16" s="15">
        <f t="shared" si="1"/>
        <v>2.8748234616151707E-2</v>
      </c>
      <c r="K16" s="15">
        <f t="shared" si="2"/>
        <v>2.8009642754618182E-2</v>
      </c>
      <c r="T16" s="16"/>
      <c r="U16" s="16"/>
      <c r="V16" s="17"/>
      <c r="W16" s="17"/>
    </row>
    <row r="17" spans="1:23" x14ac:dyDescent="0.25">
      <c r="A17" s="13" t="s">
        <v>22</v>
      </c>
      <c r="B17" s="14">
        <v>884.04</v>
      </c>
      <c r="C17" s="14">
        <v>884.04</v>
      </c>
      <c r="D17" s="14">
        <v>177.76</v>
      </c>
      <c r="E17" s="14">
        <v>177.76</v>
      </c>
      <c r="F17" s="14">
        <v>0</v>
      </c>
      <c r="G17" s="14">
        <v>0</v>
      </c>
      <c r="H17" s="14">
        <f t="shared" si="0"/>
        <v>1061.8</v>
      </c>
      <c r="I17" s="14">
        <f t="shared" si="0"/>
        <v>1061.8</v>
      </c>
      <c r="J17" s="15">
        <f t="shared" si="1"/>
        <v>0.30153981542457658</v>
      </c>
      <c r="K17" s="15">
        <f t="shared" si="2"/>
        <v>0.29379273611432954</v>
      </c>
      <c r="T17" s="16"/>
      <c r="U17" s="16"/>
      <c r="V17" s="17"/>
      <c r="W17" s="17"/>
    </row>
    <row r="18" spans="1:23" x14ac:dyDescent="0.25">
      <c r="A18" s="13" t="s">
        <v>23</v>
      </c>
      <c r="B18" s="14">
        <v>15199.490000000002</v>
      </c>
      <c r="C18" s="14">
        <v>17233.88</v>
      </c>
      <c r="D18" s="14">
        <v>13295.98</v>
      </c>
      <c r="E18" s="14">
        <v>12858.84</v>
      </c>
      <c r="F18" s="14">
        <v>4596.670000000001</v>
      </c>
      <c r="G18" s="14">
        <v>3778.53</v>
      </c>
      <c r="H18" s="14">
        <f t="shared" si="0"/>
        <v>33092.14</v>
      </c>
      <c r="I18" s="14">
        <f t="shared" si="0"/>
        <v>33871.25</v>
      </c>
      <c r="J18" s="15">
        <f t="shared" si="1"/>
        <v>9.3978129474517313</v>
      </c>
      <c r="K18" s="15">
        <f t="shared" si="2"/>
        <v>9.371941244219709</v>
      </c>
      <c r="T18" s="16"/>
      <c r="U18" s="16"/>
      <c r="V18" s="17"/>
      <c r="W18" s="17"/>
    </row>
    <row r="19" spans="1:23" x14ac:dyDescent="0.25">
      <c r="A19" s="13" t="s">
        <v>24</v>
      </c>
      <c r="B19" s="14">
        <v>11089.17</v>
      </c>
      <c r="C19" s="14">
        <v>11256.78</v>
      </c>
      <c r="D19" s="14">
        <v>8328.26</v>
      </c>
      <c r="E19" s="14">
        <v>8344.35</v>
      </c>
      <c r="F19" s="14">
        <v>3433.07</v>
      </c>
      <c r="G19" s="14">
        <v>3433.07</v>
      </c>
      <c r="H19" s="14">
        <f t="shared" si="0"/>
        <v>22850.5</v>
      </c>
      <c r="I19" s="14">
        <f t="shared" si="0"/>
        <v>23034.2</v>
      </c>
      <c r="J19" s="15">
        <f t="shared" si="1"/>
        <v>6.4892969978897046</v>
      </c>
      <c r="K19" s="15">
        <f t="shared" si="2"/>
        <v>6.3734042589985789</v>
      </c>
      <c r="T19" s="16"/>
      <c r="U19" s="16"/>
      <c r="V19" s="17"/>
      <c r="W19" s="17"/>
    </row>
    <row r="20" spans="1:23" ht="15" customHeight="1" x14ac:dyDescent="0.25">
      <c r="A20" s="18" t="s">
        <v>25</v>
      </c>
      <c r="B20" s="19">
        <f t="shared" ref="B20:I20" si="3">SUM(B5:B19)</f>
        <v>177178.94</v>
      </c>
      <c r="C20" s="19">
        <f t="shared" si="3"/>
        <v>187105.32</v>
      </c>
      <c r="D20" s="19">
        <f t="shared" si="3"/>
        <v>146949.04</v>
      </c>
      <c r="E20" s="19">
        <f t="shared" si="3"/>
        <v>147251.97</v>
      </c>
      <c r="F20" s="19">
        <f t="shared" si="3"/>
        <v>27997.99</v>
      </c>
      <c r="G20" s="19">
        <f t="shared" si="3"/>
        <v>27053.96</v>
      </c>
      <c r="H20" s="19">
        <f t="shared" si="3"/>
        <v>352125.97000000003</v>
      </c>
      <c r="I20" s="19">
        <f t="shared" si="3"/>
        <v>361411.25</v>
      </c>
      <c r="J20" s="20">
        <f>(H20/$H$20)*100</f>
        <v>100</v>
      </c>
      <c r="K20" s="20">
        <f>(I20/$I$20)*100</f>
        <v>100</v>
      </c>
      <c r="T20" s="16"/>
      <c r="U20" s="16"/>
      <c r="V20" s="17"/>
      <c r="W20" s="17"/>
    </row>
    <row r="21" spans="1:23" x14ac:dyDescent="0.25">
      <c r="A21" s="21" t="s">
        <v>26</v>
      </c>
      <c r="B21" s="22">
        <f t="shared" ref="B21:H21" si="4">(B20/$H$20)*100</f>
        <v>50.316919254776913</v>
      </c>
      <c r="C21" s="22">
        <f>(C20/$I$20)*100</f>
        <v>51.770751463879449</v>
      </c>
      <c r="D21" s="23">
        <f t="shared" si="4"/>
        <v>41.731951778506996</v>
      </c>
      <c r="E21" s="22">
        <f>(E20/$I$20)*100</f>
        <v>40.743604411871523</v>
      </c>
      <c r="F21" s="23">
        <f t="shared" si="4"/>
        <v>7.9511289667160865</v>
      </c>
      <c r="G21" s="22">
        <f>(G20/$I$20)*100</f>
        <v>7.4856441242490375</v>
      </c>
      <c r="H21" s="24">
        <f t="shared" si="4"/>
        <v>100</v>
      </c>
      <c r="I21" s="24">
        <f>(I20/$I$20)*100</f>
        <v>100</v>
      </c>
      <c r="J21" s="25"/>
      <c r="K21" s="26"/>
    </row>
    <row r="22" spans="1:23" x14ac:dyDescent="0.25">
      <c r="A22" s="27" t="s">
        <v>27</v>
      </c>
      <c r="B22" s="28"/>
      <c r="C22" s="28"/>
      <c r="D22" s="28"/>
      <c r="E22" s="28"/>
      <c r="F22" s="29"/>
      <c r="G22" s="30"/>
      <c r="H22" s="29"/>
      <c r="I22" s="30"/>
      <c r="J22" s="30"/>
      <c r="K22" s="31"/>
    </row>
    <row r="23" spans="1:23" ht="19.5" customHeight="1" x14ac:dyDescent="0.25">
      <c r="A23" s="32" t="s">
        <v>28</v>
      </c>
      <c r="B23" s="33"/>
      <c r="C23" s="33"/>
      <c r="D23" s="33"/>
      <c r="E23" s="33"/>
      <c r="F23" s="34"/>
      <c r="G23" s="35"/>
      <c r="H23" s="34"/>
      <c r="I23" s="35"/>
      <c r="J23" s="35"/>
      <c r="K23" s="36"/>
    </row>
    <row r="24" spans="1:23" ht="18.75" customHeight="1" x14ac:dyDescent="0.25"/>
    <row r="25" spans="1:23" ht="21" customHeight="1" x14ac:dyDescent="0.25">
      <c r="A25" s="37"/>
      <c r="B25" s="37"/>
      <c r="C25" s="37"/>
      <c r="D25" s="37"/>
      <c r="E25" s="37"/>
      <c r="F25" s="38"/>
      <c r="G25" s="38"/>
      <c r="H25" s="38"/>
      <c r="I25" s="38"/>
      <c r="J25" s="39"/>
    </row>
    <row r="26" spans="1:23" x14ac:dyDescent="0.25">
      <c r="B26" s="40"/>
      <c r="H26" s="41"/>
      <c r="I26" s="41"/>
      <c r="J26" s="41"/>
      <c r="K26" s="41"/>
    </row>
    <row r="27" spans="1:23" x14ac:dyDescent="0.25">
      <c r="B27" s="42"/>
      <c r="H27" s="41"/>
      <c r="I27" s="41"/>
      <c r="J27" s="41"/>
      <c r="K27" s="41"/>
    </row>
    <row r="28" spans="1:23" x14ac:dyDescent="0.25">
      <c r="B28" s="42"/>
      <c r="C28" s="42"/>
      <c r="D28" s="42"/>
      <c r="E28" s="42"/>
      <c r="F28" s="42"/>
      <c r="G28" s="42"/>
      <c r="H28" s="42"/>
      <c r="I28" s="42"/>
      <c r="J28" s="41"/>
      <c r="K28" s="41"/>
    </row>
    <row r="29" spans="1:23" x14ac:dyDescent="0.25">
      <c r="B29" s="42"/>
      <c r="H29" s="41"/>
      <c r="I29" s="43"/>
      <c r="J29" s="43"/>
      <c r="K29" s="41"/>
    </row>
    <row r="30" spans="1:23" x14ac:dyDescent="0.25">
      <c r="A30" s="37"/>
      <c r="B30" s="37"/>
      <c r="C30" s="37"/>
      <c r="D30" s="37"/>
      <c r="E30" s="37"/>
      <c r="F30" s="37"/>
      <c r="G30" s="37"/>
      <c r="H30" s="41"/>
      <c r="I30" s="41"/>
      <c r="J30" s="41"/>
      <c r="K30" s="41"/>
    </row>
    <row r="31" spans="1:23" x14ac:dyDescent="0.25">
      <c r="A31" s="37"/>
      <c r="B31" s="37"/>
      <c r="C31" s="37"/>
      <c r="D31" s="37"/>
      <c r="E31" s="37"/>
      <c r="F31" s="37"/>
      <c r="G31" s="37"/>
      <c r="H31" s="41"/>
      <c r="I31" s="41"/>
      <c r="J31" s="41"/>
      <c r="K31" s="41"/>
    </row>
    <row r="32" spans="1:23" x14ac:dyDescent="0.25">
      <c r="A32" s="37"/>
      <c r="B32" s="45"/>
      <c r="C32" s="37"/>
      <c r="D32" s="46"/>
      <c r="E32" s="37"/>
      <c r="F32" s="37"/>
      <c r="G32" s="37"/>
      <c r="H32" s="41"/>
      <c r="I32" s="41"/>
      <c r="J32" s="41"/>
      <c r="K32" s="41"/>
    </row>
    <row r="33" spans="1:11" x14ac:dyDescent="0.25">
      <c r="A33" s="37"/>
      <c r="B33" s="37"/>
      <c r="C33" s="37"/>
      <c r="D33" s="37"/>
      <c r="E33" s="37"/>
      <c r="F33" s="37"/>
      <c r="G33" s="37"/>
      <c r="H33" s="41"/>
      <c r="I33" s="41"/>
      <c r="J33" s="41"/>
      <c r="K33" s="41"/>
    </row>
    <row r="34" spans="1:11" x14ac:dyDescent="0.25">
      <c r="A34" s="37"/>
      <c r="B34" s="37"/>
      <c r="C34" s="37"/>
      <c r="D34" s="47"/>
      <c r="E34" s="47"/>
      <c r="F34" s="47"/>
      <c r="G34" s="47"/>
      <c r="H34" s="41"/>
      <c r="I34" s="41"/>
      <c r="J34" s="41"/>
      <c r="K34" s="41"/>
    </row>
    <row r="35" spans="1:11" x14ac:dyDescent="0.25">
      <c r="A35" s="46"/>
      <c r="B35" s="48"/>
      <c r="C35" s="37"/>
      <c r="D35" s="49"/>
      <c r="E35" s="49"/>
      <c r="F35" s="48"/>
      <c r="G35" s="50"/>
      <c r="H35" s="41"/>
      <c r="I35" s="41"/>
      <c r="J35" s="41"/>
      <c r="K35" s="41"/>
    </row>
    <row r="36" spans="1:11" x14ac:dyDescent="0.25">
      <c r="A36" s="48"/>
      <c r="B36" s="48"/>
      <c r="C36" s="37"/>
      <c r="D36" s="49"/>
      <c r="E36" s="49"/>
      <c r="F36" s="48"/>
      <c r="G36" s="50"/>
      <c r="H36" s="41"/>
      <c r="I36" s="41"/>
      <c r="J36" s="41"/>
      <c r="K36" s="41"/>
    </row>
    <row r="37" spans="1:11" x14ac:dyDescent="0.25">
      <c r="A37" s="48"/>
      <c r="B37" s="48"/>
      <c r="C37" s="37"/>
      <c r="D37" s="49"/>
      <c r="E37" s="49"/>
      <c r="F37" s="48"/>
      <c r="G37" s="50"/>
      <c r="H37" s="41"/>
      <c r="I37" s="41"/>
      <c r="J37" s="41"/>
      <c r="K37" s="41"/>
    </row>
    <row r="38" spans="1:11" x14ac:dyDescent="0.25">
      <c r="A38" s="46"/>
      <c r="B38" s="48"/>
      <c r="C38" s="37"/>
      <c r="D38" s="49"/>
      <c r="E38" s="49"/>
      <c r="F38" s="46"/>
      <c r="G38" s="50"/>
      <c r="H38" s="41"/>
      <c r="I38" s="41"/>
      <c r="J38" s="41"/>
      <c r="K38" s="41"/>
    </row>
    <row r="39" spans="1:11" x14ac:dyDescent="0.25">
      <c r="A39" s="48"/>
      <c r="B39" s="48"/>
      <c r="C39" s="37"/>
      <c r="D39" s="49"/>
      <c r="E39" s="49"/>
      <c r="F39" s="48"/>
      <c r="G39" s="50"/>
      <c r="H39" s="41"/>
      <c r="I39" s="41"/>
      <c r="J39" s="41"/>
      <c r="K39" s="41"/>
    </row>
    <row r="40" spans="1:11" x14ac:dyDescent="0.25">
      <c r="A40" s="48"/>
      <c r="B40" s="48"/>
      <c r="C40" s="37"/>
      <c r="D40" s="49"/>
      <c r="E40" s="49"/>
      <c r="F40" s="48"/>
      <c r="G40" s="50"/>
      <c r="H40" s="41"/>
      <c r="I40" s="41"/>
      <c r="J40" s="41"/>
      <c r="K40" s="41"/>
    </row>
    <row r="41" spans="1:11" x14ac:dyDescent="0.25">
      <c r="A41" s="48"/>
      <c r="B41" s="48"/>
      <c r="C41" s="48"/>
      <c r="D41" s="49"/>
      <c r="E41" s="49"/>
      <c r="F41" s="48"/>
      <c r="G41" s="50"/>
      <c r="H41" s="50"/>
      <c r="I41" s="37"/>
    </row>
    <row r="42" spans="1:11" x14ac:dyDescent="0.25">
      <c r="A42" s="48"/>
      <c r="B42" s="48"/>
      <c r="C42" s="37"/>
      <c r="D42" s="49"/>
      <c r="E42" s="49"/>
      <c r="F42" s="48"/>
      <c r="G42" s="50"/>
      <c r="H42" s="50"/>
      <c r="I42" s="37"/>
    </row>
    <row r="43" spans="1:11" x14ac:dyDescent="0.25">
      <c r="A43" s="48"/>
      <c r="B43" s="48"/>
      <c r="C43" s="37"/>
      <c r="D43" s="49"/>
      <c r="E43" s="49"/>
      <c r="F43" s="48"/>
      <c r="G43" s="50"/>
      <c r="H43" s="50"/>
      <c r="I43" s="37"/>
    </row>
    <row r="44" spans="1:11" x14ac:dyDescent="0.25">
      <c r="A44" s="48"/>
      <c r="B44" s="48"/>
      <c r="C44" s="37"/>
      <c r="D44" s="49"/>
      <c r="E44" s="49"/>
      <c r="F44" s="48"/>
      <c r="G44" s="50"/>
      <c r="H44" s="50"/>
      <c r="I44" s="37"/>
    </row>
    <row r="45" spans="1:11" x14ac:dyDescent="0.25">
      <c r="A45" s="48"/>
      <c r="B45" s="48"/>
      <c r="C45" s="37"/>
      <c r="D45" s="49"/>
      <c r="E45" s="49"/>
      <c r="F45" s="48"/>
      <c r="G45" s="50"/>
      <c r="H45" s="50"/>
      <c r="I45" s="37"/>
    </row>
    <row r="46" spans="1:11" x14ac:dyDescent="0.25">
      <c r="A46" s="48"/>
      <c r="B46" s="48"/>
      <c r="C46" s="37"/>
      <c r="D46" s="49"/>
      <c r="E46" s="49"/>
      <c r="F46" s="48"/>
      <c r="G46" s="50"/>
      <c r="H46" s="50"/>
      <c r="I46" s="37"/>
    </row>
    <row r="47" spans="1:11" x14ac:dyDescent="0.25">
      <c r="A47" s="48"/>
      <c r="B47" s="48"/>
      <c r="C47" s="37"/>
      <c r="D47" s="49"/>
      <c r="E47" s="49"/>
      <c r="F47" s="48"/>
      <c r="G47" s="50"/>
      <c r="H47" s="50"/>
      <c r="I47" s="37"/>
    </row>
    <row r="48" spans="1:11" x14ac:dyDescent="0.25">
      <c r="A48" s="48"/>
      <c r="B48" s="48"/>
      <c r="C48" s="37"/>
      <c r="D48" s="49"/>
      <c r="E48" s="49"/>
      <c r="F48" s="48"/>
      <c r="G48" s="50"/>
      <c r="H48" s="50"/>
      <c r="I48" s="37"/>
    </row>
    <row r="49" spans="1:9" x14ac:dyDescent="0.25">
      <c r="A49" s="48"/>
      <c r="B49" s="48"/>
      <c r="C49" s="37"/>
      <c r="D49" s="49"/>
      <c r="E49" s="49"/>
      <c r="F49" s="48"/>
      <c r="G49" s="50"/>
      <c r="H49" s="50"/>
      <c r="I49" s="37"/>
    </row>
    <row r="50" spans="1:9" x14ac:dyDescent="0.25">
      <c r="A50" s="48"/>
      <c r="B50" s="48"/>
      <c r="C50" s="37"/>
      <c r="D50" s="49"/>
      <c r="E50" s="49"/>
      <c r="F50" s="46"/>
      <c r="G50" s="50"/>
      <c r="H50" s="50"/>
      <c r="I50" s="37"/>
    </row>
    <row r="51" spans="1:9" x14ac:dyDescent="0.25">
      <c r="A51" s="51"/>
      <c r="B51" s="37"/>
      <c r="C51" s="37"/>
      <c r="D51" s="37"/>
      <c r="E51" s="37"/>
      <c r="F51" s="37"/>
      <c r="G51" s="37"/>
      <c r="H51" s="52"/>
      <c r="I51" s="37"/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</sheetData>
  <mergeCells count="11">
    <mergeCell ref="J21:K21"/>
    <mergeCell ref="A22:E22"/>
    <mergeCell ref="A23:E23"/>
    <mergeCell ref="A1:K1"/>
    <mergeCell ref="H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599C-32BD-47C9-96E6-780C0B163349}">
  <sheetPr>
    <tabColor rgb="FF00B050"/>
  </sheetPr>
  <dimension ref="A1:O26"/>
  <sheetViews>
    <sheetView showGridLines="0" workbookViewId="0">
      <selection activeCell="F24" sqref="F24"/>
    </sheetView>
  </sheetViews>
  <sheetFormatPr defaultColWidth="9.140625" defaultRowHeight="15" x14ac:dyDescent="0.25"/>
  <cols>
    <col min="1" max="1" width="15.85546875" customWidth="1"/>
    <col min="2" max="11" width="9.85546875" customWidth="1"/>
  </cols>
  <sheetData>
    <row r="1" spans="1:15" ht="31.5" customHeight="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13.5" customHeight="1" x14ac:dyDescent="0.25">
      <c r="A2" s="4"/>
      <c r="B2" s="6"/>
      <c r="C2" s="6"/>
      <c r="D2" s="6"/>
      <c r="E2" s="6"/>
      <c r="F2" s="6"/>
      <c r="G2" s="6"/>
      <c r="H2" s="6"/>
      <c r="I2" s="6"/>
      <c r="J2" s="53" t="s">
        <v>1</v>
      </c>
      <c r="K2" s="54"/>
      <c r="L2" s="55"/>
      <c r="M2" s="55"/>
    </row>
    <row r="3" spans="1:15" ht="15" customHeight="1" x14ac:dyDescent="0.25">
      <c r="A3" s="56" t="s">
        <v>2</v>
      </c>
      <c r="B3" s="57" t="s">
        <v>3</v>
      </c>
      <c r="C3" s="58"/>
      <c r="D3" s="59" t="s">
        <v>4</v>
      </c>
      <c r="E3" s="58"/>
      <c r="F3" s="59" t="s">
        <v>5</v>
      </c>
      <c r="G3" s="58"/>
      <c r="H3" s="59" t="s">
        <v>30</v>
      </c>
      <c r="I3" s="58"/>
      <c r="J3" s="60" t="s">
        <v>7</v>
      </c>
      <c r="K3" s="60"/>
    </row>
    <row r="4" spans="1:15" ht="15" customHeight="1" x14ac:dyDescent="0.25">
      <c r="A4" s="61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12" t="s">
        <v>8</v>
      </c>
      <c r="K4" s="12" t="s">
        <v>9</v>
      </c>
    </row>
    <row r="5" spans="1:15" x14ac:dyDescent="0.25">
      <c r="A5" s="62" t="s">
        <v>31</v>
      </c>
      <c r="B5" s="63">
        <v>1278.6499999999999</v>
      </c>
      <c r="C5" s="63">
        <v>1278.6500000000001</v>
      </c>
      <c r="D5" s="63">
        <v>283.7</v>
      </c>
      <c r="E5" s="63">
        <v>283.7</v>
      </c>
      <c r="F5" s="63">
        <v>1159.7000000000003</v>
      </c>
      <c r="G5" s="63">
        <v>1159.7</v>
      </c>
      <c r="H5" s="63">
        <f>SUM(B5,D5,F5)</f>
        <v>2722.05</v>
      </c>
      <c r="I5" s="63">
        <f>SUM(C5,E5,G5)</f>
        <v>2722.05</v>
      </c>
      <c r="J5" s="64">
        <f>H5/$H$13*100</f>
        <v>5.9151252058195425</v>
      </c>
      <c r="K5" s="65">
        <f t="shared" ref="K5:K12" si="0">I5/$I$13*100</f>
        <v>5.891352130080743</v>
      </c>
      <c r="N5" s="66"/>
      <c r="O5" s="66"/>
    </row>
    <row r="6" spans="1:15" ht="18" customHeight="1" x14ac:dyDescent="0.25">
      <c r="A6" s="62" t="s">
        <v>32</v>
      </c>
      <c r="B6" s="63">
        <v>0</v>
      </c>
      <c r="C6" s="63">
        <v>0</v>
      </c>
      <c r="D6" s="63">
        <v>20.25</v>
      </c>
      <c r="E6" s="63">
        <v>20.25</v>
      </c>
      <c r="F6" s="63">
        <v>7.3</v>
      </c>
      <c r="G6" s="63">
        <v>7.3</v>
      </c>
      <c r="H6" s="63">
        <f t="shared" ref="H6:I12" si="1">SUM(B6,D6,F6)</f>
        <v>27.55</v>
      </c>
      <c r="I6" s="63">
        <f t="shared" si="1"/>
        <v>27.55</v>
      </c>
      <c r="J6" s="64">
        <f>H6/$H$13*100</f>
        <v>5.9867268940808731E-2</v>
      </c>
      <c r="K6" s="65">
        <f t="shared" si="0"/>
        <v>5.9626660488868485E-2</v>
      </c>
      <c r="N6" s="66"/>
      <c r="O6" s="66"/>
    </row>
    <row r="7" spans="1:15" x14ac:dyDescent="0.25">
      <c r="A7" s="62" t="s">
        <v>33</v>
      </c>
      <c r="B7" s="63">
        <v>0</v>
      </c>
      <c r="C7" s="63">
        <v>0</v>
      </c>
      <c r="D7" s="63">
        <v>0</v>
      </c>
      <c r="E7" s="63">
        <v>0</v>
      </c>
      <c r="F7" s="63">
        <v>9.65</v>
      </c>
      <c r="G7" s="63">
        <v>9.65</v>
      </c>
      <c r="H7" s="63">
        <f t="shared" si="1"/>
        <v>9.65</v>
      </c>
      <c r="I7" s="63">
        <f t="shared" si="1"/>
        <v>9.65</v>
      </c>
      <c r="J7" s="64">
        <f>H7/$H$13*100</f>
        <v>2.0969841933894891E-2</v>
      </c>
      <c r="K7" s="65">
        <f t="shared" si="0"/>
        <v>2.0885563474322355E-2</v>
      </c>
      <c r="N7" s="66"/>
      <c r="O7" s="66"/>
    </row>
    <row r="8" spans="1:15" x14ac:dyDescent="0.25">
      <c r="A8" s="62" t="s">
        <v>20</v>
      </c>
      <c r="B8" s="67" t="s">
        <v>34</v>
      </c>
      <c r="C8" s="63">
        <v>0</v>
      </c>
      <c r="D8" s="67" t="s">
        <v>34</v>
      </c>
      <c r="E8" s="63">
        <v>0</v>
      </c>
      <c r="F8" s="67" t="s">
        <v>34</v>
      </c>
      <c r="G8" s="63">
        <v>5.93</v>
      </c>
      <c r="H8" s="67" t="s">
        <v>34</v>
      </c>
      <c r="I8" s="63">
        <f>SUM(C8,E8,G8)</f>
        <v>5.93</v>
      </c>
      <c r="J8" s="67" t="s">
        <v>34</v>
      </c>
      <c r="K8" s="65">
        <f t="shared" si="0"/>
        <v>1.2834341078003271E-2</v>
      </c>
      <c r="N8" s="66"/>
      <c r="O8" s="66"/>
    </row>
    <row r="9" spans="1:15" x14ac:dyDescent="0.25">
      <c r="A9" s="62" t="s">
        <v>35</v>
      </c>
      <c r="B9" s="63">
        <v>0</v>
      </c>
      <c r="C9" s="63">
        <v>0</v>
      </c>
      <c r="D9" s="63">
        <v>405.61</v>
      </c>
      <c r="E9" s="63">
        <v>405.61</v>
      </c>
      <c r="F9" s="63">
        <v>11</v>
      </c>
      <c r="G9" s="63">
        <v>11</v>
      </c>
      <c r="H9" s="63">
        <f t="shared" si="1"/>
        <v>416.61</v>
      </c>
      <c r="I9" s="63">
        <f t="shared" si="1"/>
        <v>416.61</v>
      </c>
      <c r="J9" s="64">
        <f>H9/$H$13*100</f>
        <v>0.90531045057823323</v>
      </c>
      <c r="K9" s="65">
        <f t="shared" si="0"/>
        <v>0.90167197917486397</v>
      </c>
      <c r="N9" s="66"/>
      <c r="O9" s="66"/>
    </row>
    <row r="10" spans="1:15" x14ac:dyDescent="0.25">
      <c r="A10" s="62" t="s">
        <v>36</v>
      </c>
      <c r="B10" s="63">
        <v>1168.53</v>
      </c>
      <c r="C10" s="63">
        <v>1168.53</v>
      </c>
      <c r="D10" s="63">
        <v>3029.7840000000006</v>
      </c>
      <c r="E10" s="63">
        <v>3029.7840000000006</v>
      </c>
      <c r="F10" s="63">
        <v>2150.7690000000007</v>
      </c>
      <c r="G10" s="63">
        <v>2259.41</v>
      </c>
      <c r="H10" s="63">
        <f t="shared" si="1"/>
        <v>6349.0830000000005</v>
      </c>
      <c r="I10" s="63">
        <f t="shared" si="1"/>
        <v>6457.7240000000002</v>
      </c>
      <c r="J10" s="64">
        <f>H10/$H$13*100</f>
        <v>13.79681522644344</v>
      </c>
      <c r="K10" s="65">
        <f t="shared" si="0"/>
        <v>13.976497875819158</v>
      </c>
      <c r="N10" s="66"/>
      <c r="O10" s="66"/>
    </row>
    <row r="11" spans="1:15" x14ac:dyDescent="0.25">
      <c r="A11" s="62" t="s">
        <v>37</v>
      </c>
      <c r="B11" s="63">
        <v>4926.92</v>
      </c>
      <c r="C11" s="63">
        <v>4926.92</v>
      </c>
      <c r="D11" s="63">
        <v>21910.059999999998</v>
      </c>
      <c r="E11" s="63">
        <v>21981.18</v>
      </c>
      <c r="F11" s="63">
        <v>9652.619999999999</v>
      </c>
      <c r="G11" s="63">
        <v>9652.6200000000008</v>
      </c>
      <c r="H11" s="63">
        <f t="shared" si="1"/>
        <v>36489.599999999991</v>
      </c>
      <c r="I11" s="63">
        <f t="shared" si="1"/>
        <v>36560.720000000001</v>
      </c>
      <c r="J11" s="64">
        <f>H11/$H$13*100</f>
        <v>79.293382821870551</v>
      </c>
      <c r="K11" s="65">
        <f t="shared" si="0"/>
        <v>79.128625722997597</v>
      </c>
      <c r="N11" s="66"/>
      <c r="O11" s="66"/>
    </row>
    <row r="12" spans="1:15" x14ac:dyDescent="0.25">
      <c r="A12" s="62" t="s">
        <v>23</v>
      </c>
      <c r="B12" s="63">
        <v>0</v>
      </c>
      <c r="C12" s="63">
        <v>0</v>
      </c>
      <c r="D12" s="63">
        <v>1.125</v>
      </c>
      <c r="E12" s="63">
        <v>1.1299999999999999</v>
      </c>
      <c r="F12" s="63">
        <v>2.8</v>
      </c>
      <c r="G12" s="63">
        <v>2.8</v>
      </c>
      <c r="H12" s="63">
        <f t="shared" si="1"/>
        <v>3.9249999999999998</v>
      </c>
      <c r="I12" s="63">
        <f t="shared" si="1"/>
        <v>3.9299999999999997</v>
      </c>
      <c r="J12" s="64">
        <f>H12/$H$13*100</f>
        <v>8.5291844135271955E-3</v>
      </c>
      <c r="K12" s="65">
        <f t="shared" si="0"/>
        <v>8.5057268864338707E-3</v>
      </c>
      <c r="N12" s="68"/>
      <c r="O12" s="68"/>
    </row>
    <row r="13" spans="1:15" ht="15" customHeight="1" x14ac:dyDescent="0.25">
      <c r="A13" s="69" t="s">
        <v>38</v>
      </c>
      <c r="B13" s="70">
        <f t="shared" ref="B13:I13" si="2">SUM(B5:B12)</f>
        <v>7374.1</v>
      </c>
      <c r="C13" s="71">
        <f t="shared" si="2"/>
        <v>7374.1</v>
      </c>
      <c r="D13" s="71">
        <f t="shared" si="2"/>
        <v>25650.528999999999</v>
      </c>
      <c r="E13" s="71">
        <f t="shared" si="2"/>
        <v>25721.654000000002</v>
      </c>
      <c r="F13" s="71">
        <f t="shared" si="2"/>
        <v>12993.839</v>
      </c>
      <c r="G13" s="71">
        <f t="shared" si="2"/>
        <v>13108.41</v>
      </c>
      <c r="H13" s="71">
        <f t="shared" si="2"/>
        <v>46018.467999999993</v>
      </c>
      <c r="I13" s="71">
        <f t="shared" si="2"/>
        <v>46204.164000000004</v>
      </c>
      <c r="J13" s="72">
        <f>(H13/$H$13)*100</f>
        <v>100</v>
      </c>
      <c r="K13" s="71">
        <f>(I13/$I$13)*100</f>
        <v>100</v>
      </c>
    </row>
    <row r="14" spans="1:15" ht="15" customHeight="1" x14ac:dyDescent="0.25">
      <c r="A14" s="73" t="s">
        <v>26</v>
      </c>
      <c r="B14" s="74">
        <f>(B13/H13)*100</f>
        <v>16.024218798418062</v>
      </c>
      <c r="C14" s="75">
        <f>(C13/I13)*100</f>
        <v>15.959816955025957</v>
      </c>
      <c r="D14" s="75">
        <f>D13/H13*100</f>
        <v>55.739641310962377</v>
      </c>
      <c r="E14" s="75">
        <f>E13/I13*100</f>
        <v>55.669558267518916</v>
      </c>
      <c r="F14" s="75">
        <f>(F13/H13)*100</f>
        <v>28.236139890619572</v>
      </c>
      <c r="G14" s="75">
        <f>(G13/$I$13)*100</f>
        <v>28.370624777455124</v>
      </c>
      <c r="H14" s="76">
        <f>(H13/$H$13)*100</f>
        <v>100</v>
      </c>
      <c r="I14" s="76">
        <f>(I13/$I$13)*100</f>
        <v>100</v>
      </c>
      <c r="J14" s="76"/>
      <c r="K14" s="76"/>
    </row>
    <row r="15" spans="1:15" x14ac:dyDescent="0.25">
      <c r="A15" s="27" t="s">
        <v>39</v>
      </c>
      <c r="B15" s="28"/>
      <c r="C15" s="28"/>
      <c r="D15" s="28"/>
      <c r="E15" s="28"/>
      <c r="F15" s="30"/>
      <c r="G15" s="30"/>
      <c r="H15" s="30"/>
      <c r="I15" s="30"/>
      <c r="J15" s="30"/>
      <c r="K15" s="31"/>
    </row>
    <row r="16" spans="1:15" ht="21.75" customHeight="1" x14ac:dyDescent="0.25">
      <c r="A16" s="32" t="s">
        <v>40</v>
      </c>
      <c r="B16" s="33"/>
      <c r="C16" s="33"/>
      <c r="D16" s="33"/>
      <c r="E16" s="33"/>
      <c r="F16" s="77"/>
      <c r="G16" s="77"/>
      <c r="H16" s="77"/>
      <c r="I16" s="77"/>
      <c r="J16" s="77"/>
      <c r="K16" s="78"/>
    </row>
    <row r="19" spans="4:11" x14ac:dyDescent="0.25">
      <c r="D19" s="68"/>
      <c r="E19" s="68"/>
    </row>
    <row r="24" spans="4:11" x14ac:dyDescent="0.25">
      <c r="K24" s="68"/>
    </row>
    <row r="26" spans="4:11" x14ac:dyDescent="0.25">
      <c r="I26" s="44"/>
    </row>
  </sheetData>
  <mergeCells count="10">
    <mergeCell ref="A15:E15"/>
    <mergeCell ref="A16:E16"/>
    <mergeCell ref="A1:K1"/>
    <mergeCell ref="J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6AA3-240C-497C-A739-4B4D8F227C60}">
  <sheetPr>
    <tabColor rgb="FF00B050"/>
  </sheetPr>
  <dimension ref="A1:T45"/>
  <sheetViews>
    <sheetView showGridLines="0" zoomScaleNormal="100" workbookViewId="0">
      <selection activeCell="H33" sqref="H33"/>
    </sheetView>
  </sheetViews>
  <sheetFormatPr defaultRowHeight="15" x14ac:dyDescent="0.25"/>
  <cols>
    <col min="1" max="1" width="19.85546875" customWidth="1"/>
    <col min="2" max="2" width="11.140625" customWidth="1"/>
    <col min="3" max="3" width="11" customWidth="1"/>
    <col min="4" max="4" width="9.85546875" customWidth="1"/>
    <col min="5" max="5" width="10.7109375" customWidth="1"/>
    <col min="6" max="7" width="11" customWidth="1"/>
    <col min="8" max="8" width="10.42578125" customWidth="1"/>
    <col min="9" max="9" width="10.85546875" customWidth="1"/>
    <col min="10" max="10" width="10.5703125" customWidth="1"/>
    <col min="12" max="12" width="16.28515625" customWidth="1"/>
    <col min="13" max="13" width="17.85546875" customWidth="1"/>
    <col min="14" max="14" width="9.85546875" customWidth="1"/>
    <col min="16" max="16" width="9.7109375" bestFit="1" customWidth="1"/>
  </cols>
  <sheetData>
    <row r="1" spans="1:20" ht="42" customHeight="1" x14ac:dyDescent="0.25">
      <c r="A1" s="79" t="s">
        <v>41</v>
      </c>
      <c r="B1" s="80"/>
      <c r="C1" s="80"/>
      <c r="D1" s="80"/>
      <c r="E1" s="80"/>
      <c r="F1" s="80"/>
      <c r="G1" s="80"/>
      <c r="H1" s="80"/>
      <c r="I1" s="81"/>
    </row>
    <row r="2" spans="1:20" x14ac:dyDescent="0.25">
      <c r="A2" s="56" t="s">
        <v>42</v>
      </c>
      <c r="B2" s="82" t="s">
        <v>43</v>
      </c>
      <c r="C2" s="83"/>
      <c r="D2" s="83"/>
      <c r="E2" s="84"/>
      <c r="F2" s="82" t="s">
        <v>44</v>
      </c>
      <c r="G2" s="83"/>
      <c r="H2" s="83"/>
      <c r="I2" s="84"/>
      <c r="L2" s="85"/>
      <c r="M2" s="85"/>
      <c r="N2" s="85"/>
      <c r="O2" s="85"/>
      <c r="P2" s="85"/>
      <c r="Q2" s="85"/>
      <c r="R2" s="85"/>
      <c r="S2" s="85"/>
      <c r="T2" s="85"/>
    </row>
    <row r="3" spans="1:20" ht="15" customHeight="1" x14ac:dyDescent="0.25">
      <c r="A3" s="86"/>
      <c r="B3" s="87" t="s">
        <v>8</v>
      </c>
      <c r="C3" s="88"/>
      <c r="D3" s="87" t="s">
        <v>9</v>
      </c>
      <c r="E3" s="88"/>
      <c r="F3" s="87" t="s">
        <v>8</v>
      </c>
      <c r="G3" s="88"/>
      <c r="H3" s="87" t="s">
        <v>9</v>
      </c>
      <c r="I3" s="88"/>
      <c r="L3" s="85"/>
      <c r="M3" s="85"/>
      <c r="N3" s="85"/>
      <c r="O3" s="89"/>
      <c r="P3" s="85"/>
      <c r="Q3" s="85"/>
      <c r="R3" s="85"/>
      <c r="S3" s="85"/>
      <c r="T3" s="85"/>
    </row>
    <row r="4" spans="1:20" ht="15" customHeight="1" x14ac:dyDescent="0.25">
      <c r="A4" s="86"/>
      <c r="B4" s="90" t="s">
        <v>45</v>
      </c>
      <c r="C4" s="90" t="s">
        <v>26</v>
      </c>
      <c r="D4" s="90" t="s">
        <v>45</v>
      </c>
      <c r="E4" s="90" t="s">
        <v>26</v>
      </c>
      <c r="F4" s="90" t="s">
        <v>45</v>
      </c>
      <c r="G4" s="90" t="s">
        <v>26</v>
      </c>
      <c r="H4" s="90" t="s">
        <v>45</v>
      </c>
      <c r="I4" s="90" t="s">
        <v>26</v>
      </c>
      <c r="L4" s="89"/>
      <c r="M4" s="91"/>
      <c r="N4" s="85"/>
      <c r="O4" s="89"/>
      <c r="P4" s="85"/>
      <c r="Q4" s="85"/>
      <c r="R4" s="85"/>
      <c r="S4" s="85"/>
      <c r="T4" s="85"/>
    </row>
    <row r="5" spans="1:20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L5" s="89"/>
      <c r="M5" s="91"/>
      <c r="N5" s="85"/>
      <c r="O5" s="89"/>
      <c r="P5" s="85"/>
      <c r="Q5" s="85"/>
      <c r="R5" s="85"/>
      <c r="S5" s="85"/>
      <c r="T5" s="85"/>
    </row>
    <row r="6" spans="1:20" x14ac:dyDescent="0.25">
      <c r="A6" s="93" t="s">
        <v>10</v>
      </c>
      <c r="B6" s="94">
        <v>7.3339999999999996</v>
      </c>
      <c r="C6" s="95">
        <f>B6/$B$20*100</f>
        <v>1.2390162297316316</v>
      </c>
      <c r="D6" s="94">
        <v>11.390459930594975</v>
      </c>
      <c r="E6" s="95">
        <f>D6/$D$20*100</f>
        <v>1.7442640063295174</v>
      </c>
      <c r="F6" s="94">
        <v>64.798500000000004</v>
      </c>
      <c r="G6" s="95">
        <f>F6/$F$20*100</f>
        <v>4.7216493587302697</v>
      </c>
      <c r="H6" s="94">
        <v>63.584607271871633</v>
      </c>
      <c r="I6" s="95">
        <f>H6/$H$20*100</f>
        <v>5.5316828513830592</v>
      </c>
      <c r="K6" s="68"/>
      <c r="L6" s="68"/>
      <c r="M6" s="91"/>
      <c r="N6" s="85"/>
      <c r="O6" s="89"/>
      <c r="P6" s="85"/>
      <c r="Q6" s="85"/>
      <c r="R6" s="85"/>
      <c r="S6" s="85"/>
      <c r="T6" s="85"/>
    </row>
    <row r="7" spans="1:20" x14ac:dyDescent="0.25">
      <c r="A7" s="93" t="s">
        <v>11</v>
      </c>
      <c r="B7" s="94">
        <v>3.6385970999999997</v>
      </c>
      <c r="C7" s="95">
        <f t="shared" ref="C7:C14" si="0">B7/$B$20*100</f>
        <v>0.61470968916750046</v>
      </c>
      <c r="D7" s="94">
        <v>2.8887985599999997</v>
      </c>
      <c r="E7" s="95">
        <f t="shared" ref="E7:E14" si="1">D7/$D$20*100</f>
        <v>0.44237259780969523</v>
      </c>
      <c r="F7" s="94">
        <v>3.1401399999999997</v>
      </c>
      <c r="G7" s="95">
        <f>F7/$F$20*100</f>
        <v>0.22881146966863844</v>
      </c>
      <c r="H7" s="94">
        <v>7.2968586000000002</v>
      </c>
      <c r="I7" s="95">
        <f t="shared" ref="I7:I13" si="2">H7/$H$20*100</f>
        <v>0.63480627337998918</v>
      </c>
      <c r="K7" s="68"/>
      <c r="L7" s="68"/>
      <c r="M7" s="91"/>
      <c r="N7" s="85"/>
      <c r="O7" s="96"/>
      <c r="P7" s="97"/>
      <c r="Q7" s="85"/>
      <c r="R7" s="85"/>
      <c r="S7" s="85"/>
      <c r="T7" s="85"/>
    </row>
    <row r="8" spans="1:20" ht="18.75" customHeight="1" x14ac:dyDescent="0.25">
      <c r="A8" s="93" t="s">
        <v>12</v>
      </c>
      <c r="B8" s="94">
        <v>153.05476090000002</v>
      </c>
      <c r="C8" s="95">
        <f t="shared" si="0"/>
        <v>25.857285627596728</v>
      </c>
      <c r="D8" s="94">
        <v>148.46978107539573</v>
      </c>
      <c r="E8" s="95">
        <f t="shared" si="1"/>
        <v>22.735736461513451</v>
      </c>
      <c r="F8" s="94">
        <v>166.54612</v>
      </c>
      <c r="G8" s="95">
        <f t="shared" ref="G8:G14" si="3">F8/$F$20*100</f>
        <v>12.135657163314189</v>
      </c>
      <c r="H8" s="94">
        <v>165.13413075868601</v>
      </c>
      <c r="I8" s="95">
        <f t="shared" si="2"/>
        <v>14.366207144916487</v>
      </c>
      <c r="K8" s="68"/>
      <c r="L8" s="68"/>
      <c r="M8" s="91"/>
      <c r="N8" s="85"/>
      <c r="O8" s="96"/>
      <c r="P8" s="98"/>
      <c r="Q8" s="85"/>
      <c r="R8" s="85"/>
      <c r="S8" s="85"/>
      <c r="T8" s="85"/>
    </row>
    <row r="9" spans="1:20" ht="11.25" customHeight="1" x14ac:dyDescent="0.25">
      <c r="A9" s="93" t="s">
        <v>31</v>
      </c>
      <c r="B9" s="94">
        <v>115.40599999999999</v>
      </c>
      <c r="C9" s="95">
        <f t="shared" si="0"/>
        <v>19.496851241942824</v>
      </c>
      <c r="D9" s="94">
        <v>117.36801388547549</v>
      </c>
      <c r="E9" s="95">
        <f t="shared" si="1"/>
        <v>17.97300577520441</v>
      </c>
      <c r="F9" s="94">
        <v>57.220999999999997</v>
      </c>
      <c r="G9" s="95">
        <f t="shared" si="3"/>
        <v>4.1695023489109282</v>
      </c>
      <c r="H9" s="94">
        <v>55.545448212198892</v>
      </c>
      <c r="I9" s="95">
        <f t="shared" si="2"/>
        <v>4.8322985158033847</v>
      </c>
      <c r="K9" s="68"/>
      <c r="L9" s="68"/>
      <c r="M9" s="91"/>
      <c r="N9" s="85"/>
      <c r="O9" s="96"/>
      <c r="P9" s="98"/>
      <c r="Q9" s="85"/>
      <c r="R9" s="85"/>
      <c r="S9" s="85"/>
      <c r="T9" s="85"/>
    </row>
    <row r="10" spans="1:20" ht="15.75" customHeight="1" x14ac:dyDescent="0.25">
      <c r="A10" s="93" t="s">
        <v>19</v>
      </c>
      <c r="B10" s="94">
        <v>2.38</v>
      </c>
      <c r="C10" s="95">
        <f t="shared" si="0"/>
        <v>0.40208053269174848</v>
      </c>
      <c r="D10" s="94">
        <v>2.38</v>
      </c>
      <c r="E10" s="95">
        <f t="shared" si="1"/>
        <v>0.36445835904427853</v>
      </c>
      <c r="F10" s="94">
        <v>9.3700000000000006E-2</v>
      </c>
      <c r="G10" s="95">
        <f t="shared" si="3"/>
        <v>6.8276047271623001E-3</v>
      </c>
      <c r="H10" s="94">
        <v>9.3699999999999992E-2</v>
      </c>
      <c r="I10" s="95">
        <f t="shared" si="2"/>
        <v>8.1516377219787405E-3</v>
      </c>
      <c r="K10" s="68"/>
      <c r="L10" s="68"/>
      <c r="M10" s="91"/>
      <c r="N10" s="85"/>
      <c r="O10" s="96"/>
      <c r="P10" s="97"/>
      <c r="Q10" s="85"/>
      <c r="R10" s="85"/>
      <c r="S10" s="85"/>
      <c r="T10" s="85"/>
    </row>
    <row r="11" spans="1:20" ht="15.75" customHeight="1" x14ac:dyDescent="0.25">
      <c r="A11" s="93" t="s">
        <v>36</v>
      </c>
      <c r="B11" s="94">
        <v>35.257863370000003</v>
      </c>
      <c r="C11" s="95">
        <f t="shared" si="0"/>
        <v>5.9565128089842387</v>
      </c>
      <c r="D11" s="94">
        <v>103.67235713608079</v>
      </c>
      <c r="E11" s="95">
        <f t="shared" si="1"/>
        <v>15.875738302549749</v>
      </c>
      <c r="F11" s="94">
        <v>59.066854732000003</v>
      </c>
      <c r="G11" s="95">
        <f t="shared" si="3"/>
        <v>4.3040035921751558</v>
      </c>
      <c r="H11" s="94">
        <v>73.565511905278726</v>
      </c>
      <c r="I11" s="95">
        <f t="shared" si="2"/>
        <v>6.3999936166888611</v>
      </c>
      <c r="K11" s="68"/>
      <c r="L11" s="68"/>
      <c r="M11" s="91"/>
      <c r="N11" s="85"/>
      <c r="O11" s="96"/>
      <c r="P11" s="97"/>
      <c r="Q11" s="85"/>
      <c r="R11" s="85"/>
      <c r="S11" s="85"/>
      <c r="T11" s="85"/>
    </row>
    <row r="12" spans="1:20" ht="12.75" customHeight="1" x14ac:dyDescent="0.25">
      <c r="A12" s="93" t="s">
        <v>37</v>
      </c>
      <c r="B12" s="94">
        <v>9.01</v>
      </c>
      <c r="C12" s="95">
        <f t="shared" si="0"/>
        <v>1.5221620166187622</v>
      </c>
      <c r="D12" s="94">
        <v>8.98</v>
      </c>
      <c r="E12" s="95">
        <f t="shared" si="1"/>
        <v>1.3751412034527821</v>
      </c>
      <c r="F12" s="94">
        <v>37.898700000000005</v>
      </c>
      <c r="G12" s="95">
        <f t="shared" si="3"/>
        <v>2.7615511555315462</v>
      </c>
      <c r="H12" s="94">
        <v>38.464599999999997</v>
      </c>
      <c r="I12" s="95">
        <f t="shared" si="2"/>
        <v>3.3463125327729291</v>
      </c>
      <c r="K12" s="68"/>
      <c r="L12" s="68"/>
      <c r="M12" s="91"/>
      <c r="N12" s="85"/>
      <c r="O12" s="96"/>
      <c r="P12" s="98"/>
      <c r="Q12" s="85"/>
      <c r="R12" s="85"/>
      <c r="S12" s="85"/>
      <c r="T12" s="85"/>
    </row>
    <row r="13" spans="1:20" x14ac:dyDescent="0.25">
      <c r="A13" s="93" t="s">
        <v>46</v>
      </c>
      <c r="B13" s="94">
        <v>7.0000000000000007E-2</v>
      </c>
      <c r="C13" s="95">
        <f t="shared" si="0"/>
        <v>1.1825898020345546E-2</v>
      </c>
      <c r="D13" s="94">
        <v>6.9999999999999993E-2</v>
      </c>
      <c r="E13" s="95">
        <f t="shared" si="1"/>
        <v>1.071936350130231E-2</v>
      </c>
      <c r="F13" s="94">
        <v>29.270099999999999</v>
      </c>
      <c r="G13" s="95">
        <f t="shared" si="3"/>
        <v>2.1328140141356799</v>
      </c>
      <c r="H13" s="94">
        <v>30.347000000000001</v>
      </c>
      <c r="I13" s="95">
        <f t="shared" si="2"/>
        <v>2.6401040549507884</v>
      </c>
      <c r="K13" s="68"/>
      <c r="L13" s="68"/>
      <c r="M13" s="91"/>
      <c r="N13" s="85"/>
      <c r="O13" s="96"/>
      <c r="P13" s="98"/>
      <c r="Q13" s="85"/>
      <c r="R13" s="85"/>
      <c r="S13" s="85"/>
      <c r="T13" s="85"/>
    </row>
    <row r="14" spans="1:20" ht="14.25" customHeight="1" x14ac:dyDescent="0.25">
      <c r="A14" s="93" t="s">
        <v>47</v>
      </c>
      <c r="B14" s="94">
        <v>2.3E-2</v>
      </c>
      <c r="C14" s="95">
        <f t="shared" si="0"/>
        <v>3.8856522066849646E-3</v>
      </c>
      <c r="D14" s="99">
        <v>0.11</v>
      </c>
      <c r="E14" s="95">
        <f t="shared" si="1"/>
        <v>1.684471407347506E-2</v>
      </c>
      <c r="F14" s="94">
        <v>32.17</v>
      </c>
      <c r="G14" s="95">
        <f t="shared" si="3"/>
        <v>2.3441200007770671</v>
      </c>
      <c r="H14" s="99" t="s">
        <v>48</v>
      </c>
      <c r="I14" s="100" t="s">
        <v>48</v>
      </c>
      <c r="K14" s="68"/>
      <c r="L14" s="68"/>
      <c r="M14" s="91"/>
      <c r="N14" s="85"/>
      <c r="O14" s="96"/>
      <c r="P14" s="98"/>
      <c r="Q14" s="85"/>
      <c r="R14" s="85"/>
      <c r="S14" s="85"/>
      <c r="T14" s="85"/>
    </row>
    <row r="15" spans="1:20" ht="14.25" customHeight="1" x14ac:dyDescent="0.25">
      <c r="A15" s="93" t="s">
        <v>49</v>
      </c>
      <c r="B15" s="99" t="s">
        <v>48</v>
      </c>
      <c r="C15" s="101" t="s">
        <v>48</v>
      </c>
      <c r="D15" s="99" t="s">
        <v>48</v>
      </c>
      <c r="E15" s="100" t="s">
        <v>48</v>
      </c>
      <c r="F15" s="99" t="s">
        <v>48</v>
      </c>
      <c r="G15" s="100" t="s">
        <v>48</v>
      </c>
      <c r="H15" s="94">
        <v>79.332445327451737</v>
      </c>
      <c r="I15" s="95">
        <f>H15/$H$20*100</f>
        <v>6.9017006820498574</v>
      </c>
      <c r="K15" s="68"/>
      <c r="L15" s="68"/>
      <c r="M15" s="91"/>
      <c r="N15" s="85"/>
      <c r="O15" s="96"/>
      <c r="P15" s="98"/>
      <c r="Q15" s="85"/>
      <c r="R15" s="85"/>
      <c r="S15" s="85"/>
      <c r="T15" s="85"/>
    </row>
    <row r="16" spans="1:20" ht="12.75" customHeight="1" x14ac:dyDescent="0.25">
      <c r="A16" s="93" t="s">
        <v>50</v>
      </c>
      <c r="B16" s="94" t="s">
        <v>48</v>
      </c>
      <c r="C16" s="102" t="s">
        <v>48</v>
      </c>
      <c r="D16" s="94" t="s">
        <v>48</v>
      </c>
      <c r="E16" s="94" t="s">
        <v>48</v>
      </c>
      <c r="F16" s="94">
        <v>8.56</v>
      </c>
      <c r="G16" s="95">
        <f>F16/$F$20*100</f>
        <v>0.62373848948248978</v>
      </c>
      <c r="H16" s="94">
        <v>4.1242600000000005</v>
      </c>
      <c r="I16" s="95">
        <f t="shared" ref="I16:I19" si="4">H16/$H$20*100</f>
        <v>0.35879907568034203</v>
      </c>
      <c r="K16" s="68"/>
      <c r="L16" s="68"/>
      <c r="M16" s="91"/>
      <c r="N16" s="85"/>
      <c r="O16" s="96"/>
      <c r="P16" s="98"/>
      <c r="Q16" s="85"/>
      <c r="R16" s="85"/>
      <c r="S16" s="85"/>
      <c r="T16" s="85"/>
    </row>
    <row r="17" spans="1:20" ht="15.75" customHeight="1" x14ac:dyDescent="0.25">
      <c r="A17" s="93" t="s">
        <v>51</v>
      </c>
      <c r="B17" s="94" t="s">
        <v>48</v>
      </c>
      <c r="C17" s="102" t="s">
        <v>48</v>
      </c>
      <c r="D17" s="94" t="s">
        <v>48</v>
      </c>
      <c r="E17" s="94" t="s">
        <v>48</v>
      </c>
      <c r="F17" s="94">
        <v>30.884</v>
      </c>
      <c r="G17" s="95">
        <f t="shared" ref="G17:G19" si="5">F17/$F$20*100</f>
        <v>2.2504134940627587</v>
      </c>
      <c r="H17" s="94">
        <v>25.178700000000003</v>
      </c>
      <c r="I17" s="95">
        <f t="shared" si="4"/>
        <v>2.1904764216690094</v>
      </c>
      <c r="K17" s="68"/>
      <c r="L17" s="68"/>
      <c r="M17" s="91"/>
      <c r="N17" s="85"/>
      <c r="O17" s="103"/>
      <c r="P17" s="97"/>
      <c r="Q17" s="85"/>
      <c r="R17" s="85"/>
      <c r="S17" s="85"/>
      <c r="T17" s="85"/>
    </row>
    <row r="18" spans="1:20" ht="15.75" customHeight="1" x14ac:dyDescent="0.25">
      <c r="A18" s="93" t="s">
        <v>52</v>
      </c>
      <c r="B18" s="94">
        <v>42.957999999999998</v>
      </c>
      <c r="C18" s="95">
        <f>B18/$B$20*100</f>
        <v>7.2573846736857694</v>
      </c>
      <c r="D18" s="94">
        <v>41.06922491444373</v>
      </c>
      <c r="E18" s="95">
        <f>D18/$D$20*100</f>
        <v>6.2890850082094802</v>
      </c>
      <c r="F18" s="94">
        <v>557.07430000000011</v>
      </c>
      <c r="G18" s="95">
        <f t="shared" si="5"/>
        <v>40.592135795737775</v>
      </c>
      <c r="H18" s="94">
        <v>269.50180493083622</v>
      </c>
      <c r="I18" s="95">
        <f t="shared" si="4"/>
        <v>23.445902659717831</v>
      </c>
      <c r="K18" s="68"/>
      <c r="L18" s="68"/>
      <c r="M18" s="91"/>
      <c r="N18" s="85"/>
      <c r="O18" s="103"/>
      <c r="P18" s="97"/>
      <c r="Q18" s="85"/>
      <c r="R18" s="85"/>
      <c r="S18" s="85"/>
      <c r="T18" s="85"/>
    </row>
    <row r="19" spans="1:20" ht="15.75" customHeight="1" x14ac:dyDescent="0.25">
      <c r="A19" s="93" t="s">
        <v>53</v>
      </c>
      <c r="B19" s="94">
        <v>222.78899999999999</v>
      </c>
      <c r="C19" s="95">
        <f>B19/$B$20*100</f>
        <v>37.63828562935376</v>
      </c>
      <c r="D19" s="94">
        <v>216.6252123365083</v>
      </c>
      <c r="E19" s="95">
        <f>D19/$D$20*100</f>
        <v>33.172634208311855</v>
      </c>
      <c r="F19" s="94">
        <v>325.64659999999998</v>
      </c>
      <c r="G19" s="95">
        <f t="shared" si="5"/>
        <v>23.728775512746321</v>
      </c>
      <c r="H19" s="94">
        <v>337.29320297854935</v>
      </c>
      <c r="I19" s="95">
        <f t="shared" si="4"/>
        <v>29.343564533265475</v>
      </c>
      <c r="K19" s="68"/>
      <c r="L19" s="68"/>
      <c r="M19" s="91"/>
      <c r="N19" s="85"/>
      <c r="O19" s="103"/>
      <c r="P19" s="97"/>
      <c r="Q19" s="85"/>
      <c r="R19" s="85"/>
      <c r="S19" s="85"/>
      <c r="T19" s="85"/>
    </row>
    <row r="20" spans="1:20" x14ac:dyDescent="0.25">
      <c r="A20" s="104" t="s">
        <v>6</v>
      </c>
      <c r="B20" s="105">
        <f>SUM(B6:B19)</f>
        <v>591.92122137000001</v>
      </c>
      <c r="C20" s="106">
        <f>B20/$B$20*100</f>
        <v>100</v>
      </c>
      <c r="D20" s="105">
        <f>SUM(D6:D19)</f>
        <v>653.02384783849902</v>
      </c>
      <c r="E20" s="106">
        <f>D20/$D$20*100</f>
        <v>100</v>
      </c>
      <c r="F20" s="105">
        <f>SUM(F6:F19)</f>
        <v>1372.3700147320003</v>
      </c>
      <c r="G20" s="106">
        <f>F20/$F$20*100</f>
        <v>100</v>
      </c>
      <c r="H20" s="105">
        <f>SUM(H6:H19)</f>
        <v>1149.4622699848726</v>
      </c>
      <c r="I20" s="106">
        <f>H20/$H$20*100</f>
        <v>100</v>
      </c>
      <c r="K20" s="107"/>
      <c r="L20" s="107"/>
      <c r="M20" s="91"/>
      <c r="N20" s="85"/>
      <c r="O20" s="96"/>
      <c r="P20" s="98"/>
      <c r="Q20" s="85"/>
      <c r="R20" s="85"/>
      <c r="S20" s="85"/>
      <c r="T20" s="85"/>
    </row>
    <row r="21" spans="1:20" ht="15.75" customHeight="1" x14ac:dyDescent="0.25">
      <c r="A21" s="108" t="s">
        <v>54</v>
      </c>
      <c r="B21" s="109"/>
      <c r="C21" s="109"/>
      <c r="D21" s="110"/>
      <c r="E21" s="111"/>
      <c r="F21" s="111"/>
      <c r="G21" s="111"/>
      <c r="H21" s="111"/>
      <c r="I21" s="112"/>
      <c r="J21" s="68"/>
      <c r="K21" s="68"/>
      <c r="L21" s="113"/>
      <c r="M21" s="98"/>
      <c r="N21" s="85"/>
      <c r="O21" s="96"/>
      <c r="P21" s="98"/>
      <c r="Q21" s="85"/>
      <c r="R21" s="85"/>
      <c r="S21" s="85"/>
      <c r="T21" s="85"/>
    </row>
    <row r="22" spans="1:20" ht="15.75" customHeight="1" x14ac:dyDescent="0.25">
      <c r="A22" s="114" t="s">
        <v>55</v>
      </c>
      <c r="B22" s="115"/>
      <c r="C22" s="115"/>
      <c r="D22" s="115"/>
      <c r="E22" s="115"/>
      <c r="F22" s="115"/>
      <c r="G22" s="115"/>
      <c r="H22" s="115"/>
      <c r="I22" s="116"/>
      <c r="J22" s="117"/>
      <c r="K22" s="117"/>
      <c r="L22" s="117"/>
      <c r="M22" s="98"/>
      <c r="N22" s="85"/>
      <c r="O22" s="96"/>
      <c r="P22" s="98"/>
      <c r="Q22" s="85"/>
      <c r="R22" s="85"/>
      <c r="S22" s="85"/>
      <c r="T22" s="85"/>
    </row>
    <row r="23" spans="1:20" ht="15.75" customHeight="1" x14ac:dyDescent="0.25">
      <c r="A23" s="118" t="s">
        <v>56</v>
      </c>
      <c r="B23" s="119"/>
      <c r="C23" s="119"/>
      <c r="D23" s="119"/>
      <c r="E23" s="119"/>
      <c r="F23" s="119"/>
      <c r="G23" s="119"/>
      <c r="H23" s="115"/>
      <c r="I23" s="116"/>
      <c r="J23" s="117"/>
      <c r="K23" s="117"/>
      <c r="L23" s="117"/>
      <c r="M23" s="98"/>
      <c r="N23" s="85"/>
      <c r="O23" s="85"/>
      <c r="P23" s="85"/>
      <c r="Q23" s="85"/>
      <c r="R23" s="85"/>
      <c r="S23" s="85"/>
      <c r="T23" s="85"/>
    </row>
    <row r="24" spans="1:20" ht="21" customHeight="1" x14ac:dyDescent="0.25">
      <c r="A24" s="120" t="s">
        <v>57</v>
      </c>
      <c r="B24" s="121"/>
      <c r="C24" s="121"/>
      <c r="D24" s="121"/>
      <c r="E24" s="122"/>
      <c r="F24" s="122"/>
      <c r="G24" s="122"/>
      <c r="H24" s="122"/>
      <c r="I24" s="123"/>
      <c r="L24" s="113"/>
      <c r="M24" s="98"/>
      <c r="N24" s="85"/>
      <c r="O24" s="85"/>
      <c r="P24" s="85"/>
      <c r="Q24" s="85"/>
      <c r="R24" s="85"/>
      <c r="S24" s="85"/>
      <c r="T24" s="85"/>
    </row>
    <row r="25" spans="1:20" ht="15.75" customHeight="1" x14ac:dyDescent="0.25">
      <c r="A25" s="124"/>
      <c r="L25" s="113"/>
      <c r="M25" s="98"/>
      <c r="N25" s="85"/>
      <c r="O25" s="85"/>
      <c r="P25" s="85"/>
      <c r="Q25" s="85"/>
      <c r="R25" s="85"/>
      <c r="S25" s="85"/>
      <c r="T25" s="85"/>
    </row>
    <row r="26" spans="1:20" ht="15.75" customHeight="1" x14ac:dyDescent="0.25">
      <c r="A26" s="124"/>
      <c r="B26" s="125"/>
      <c r="C26" s="125"/>
      <c r="E26" s="126"/>
      <c r="L26" s="113"/>
      <c r="M26" s="98"/>
      <c r="N26" s="85"/>
      <c r="O26" s="85"/>
      <c r="P26" s="85"/>
      <c r="Q26" s="85"/>
      <c r="R26" s="85"/>
      <c r="S26" s="85"/>
      <c r="T26" s="85"/>
    </row>
    <row r="27" spans="1:20" ht="15.75" customHeight="1" x14ac:dyDescent="0.25">
      <c r="A27" s="124"/>
      <c r="B27" s="127"/>
      <c r="C27" s="128"/>
      <c r="L27" s="113"/>
      <c r="M27" s="98"/>
      <c r="N27" s="85"/>
      <c r="O27" s="85"/>
      <c r="P27" s="85"/>
      <c r="Q27" s="85"/>
      <c r="R27" s="85"/>
      <c r="S27" s="85"/>
      <c r="T27" s="85"/>
    </row>
    <row r="28" spans="1:20" x14ac:dyDescent="0.25">
      <c r="B28" s="129"/>
      <c r="C28" s="68"/>
      <c r="E28" s="44"/>
      <c r="F28" s="130"/>
      <c r="G28" s="68"/>
      <c r="L28" s="85"/>
      <c r="M28" s="85"/>
      <c r="N28" s="85"/>
      <c r="O28" s="85"/>
      <c r="P28" s="85"/>
      <c r="Q28" s="85"/>
      <c r="R28" s="85"/>
      <c r="S28" s="85"/>
      <c r="T28" s="85"/>
    </row>
    <row r="29" spans="1:20" x14ac:dyDescent="0.25">
      <c r="B29" s="129"/>
      <c r="D29" s="131"/>
      <c r="E29" s="131"/>
      <c r="F29" s="131"/>
      <c r="G29" s="131"/>
      <c r="H29" s="131"/>
      <c r="I29" s="131"/>
      <c r="J29" s="131"/>
      <c r="K29" s="131"/>
      <c r="L29" s="85"/>
      <c r="P29" s="85"/>
      <c r="Q29" s="85"/>
      <c r="R29" s="85"/>
      <c r="S29" s="85"/>
      <c r="T29" s="85"/>
    </row>
    <row r="30" spans="1:20" x14ac:dyDescent="0.25">
      <c r="B30" s="129"/>
      <c r="P30" s="89"/>
    </row>
    <row r="31" spans="1:20" x14ac:dyDescent="0.25">
      <c r="B31" s="129"/>
      <c r="C31" s="68"/>
    </row>
    <row r="32" spans="1:20" x14ac:dyDescent="0.25">
      <c r="B32" s="129"/>
      <c r="C32" s="68"/>
      <c r="D32" s="132"/>
    </row>
    <row r="33" spans="3:16" x14ac:dyDescent="0.25">
      <c r="C33" s="68"/>
      <c r="P33" s="133"/>
    </row>
    <row r="34" spans="3:16" x14ac:dyDescent="0.25">
      <c r="P34" s="133"/>
    </row>
    <row r="35" spans="3:16" x14ac:dyDescent="0.25">
      <c r="P35" s="133"/>
    </row>
    <row r="36" spans="3:16" x14ac:dyDescent="0.25">
      <c r="P36" s="133"/>
    </row>
    <row r="37" spans="3:16" x14ac:dyDescent="0.25">
      <c r="P37" s="133"/>
    </row>
    <row r="38" spans="3:16" x14ac:dyDescent="0.25">
      <c r="P38" s="133"/>
    </row>
    <row r="39" spans="3:16" x14ac:dyDescent="0.25">
      <c r="P39" s="133"/>
    </row>
    <row r="40" spans="3:16" x14ac:dyDescent="0.25">
      <c r="P40" s="133"/>
    </row>
    <row r="41" spans="3:16" x14ac:dyDescent="0.25">
      <c r="P41" s="133"/>
    </row>
    <row r="42" spans="3:16" x14ac:dyDescent="0.25">
      <c r="D42" s="68"/>
      <c r="P42" s="133"/>
    </row>
    <row r="43" spans="3:16" x14ac:dyDescent="0.25">
      <c r="P43" s="133"/>
    </row>
    <row r="44" spans="3:16" x14ac:dyDescent="0.25">
      <c r="D44" s="68"/>
      <c r="P44" s="133"/>
    </row>
    <row r="45" spans="3:16" x14ac:dyDescent="0.25">
      <c r="C45" s="134"/>
      <c r="D45" s="135"/>
    </row>
  </sheetData>
  <mergeCells count="17">
    <mergeCell ref="B26:C26"/>
    <mergeCell ref="D4:D5"/>
    <mergeCell ref="E4:E5"/>
    <mergeCell ref="F4:F5"/>
    <mergeCell ref="G4:G5"/>
    <mergeCell ref="H4:H5"/>
    <mergeCell ref="I4:I5"/>
    <mergeCell ref="A1:I1"/>
    <mergeCell ref="A2:A5"/>
    <mergeCell ref="B2:E2"/>
    <mergeCell ref="F2:I2"/>
    <mergeCell ref="B3:C3"/>
    <mergeCell ref="D3:E3"/>
    <mergeCell ref="F3:G3"/>
    <mergeCell ref="H3:I3"/>
    <mergeCell ref="B4:B5"/>
    <mergeCell ref="C4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AFCD-6D65-43A3-9B6A-384FC887784A}">
  <sheetPr>
    <tabColor rgb="FF00B050"/>
  </sheetPr>
  <dimension ref="A1:S103"/>
  <sheetViews>
    <sheetView showGridLines="0" tabSelected="1" zoomScaleNormal="100" workbookViewId="0">
      <pane ySplit="3" topLeftCell="A4" activePane="bottomLeft" state="frozen"/>
      <selection pane="bottomLeft" sqref="A1:J1"/>
    </sheetView>
  </sheetViews>
  <sheetFormatPr defaultRowHeight="15" customHeight="1" x14ac:dyDescent="0.25"/>
  <cols>
    <col min="1" max="1" width="7.7109375" style="190" customWidth="1"/>
    <col min="2" max="2" width="18.7109375" style="40" customWidth="1"/>
    <col min="3" max="3" width="11.5703125" style="40" customWidth="1"/>
    <col min="4" max="4" width="12.140625" style="40" customWidth="1"/>
    <col min="5" max="5" width="10.5703125" style="40" customWidth="1"/>
    <col min="6" max="6" width="13.28515625" style="40" customWidth="1"/>
    <col min="7" max="7" width="13" style="40" customWidth="1"/>
    <col min="8" max="8" width="11.140625" style="40" customWidth="1"/>
    <col min="9" max="9" width="10.5703125" style="40" customWidth="1"/>
    <col min="10" max="10" width="12.28515625" style="40" customWidth="1"/>
    <col min="12" max="12" width="11.5703125" customWidth="1"/>
    <col min="13" max="13" width="19.5703125" customWidth="1"/>
    <col min="14" max="14" width="14" customWidth="1"/>
    <col min="15" max="15" width="16.140625" customWidth="1"/>
    <col min="16" max="16" width="12.42578125" customWidth="1"/>
    <col min="18" max="18" width="19.7109375" customWidth="1"/>
    <col min="19" max="19" width="14.7109375" customWidth="1"/>
  </cols>
  <sheetData>
    <row r="1" spans="1:19" ht="37.5" customHeight="1" x14ac:dyDescent="0.25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</row>
    <row r="2" spans="1:19" ht="15" customHeight="1" x14ac:dyDescent="0.3">
      <c r="A2" s="136"/>
      <c r="B2" s="137"/>
      <c r="C2" s="137"/>
      <c r="D2" s="137"/>
      <c r="E2" s="137"/>
      <c r="F2" s="137"/>
      <c r="G2" s="137"/>
      <c r="H2" s="137"/>
      <c r="I2" s="138"/>
      <c r="J2" s="139" t="s">
        <v>59</v>
      </c>
    </row>
    <row r="3" spans="1:19" ht="38.25" customHeight="1" x14ac:dyDescent="0.25">
      <c r="A3" s="140" t="s">
        <v>60</v>
      </c>
      <c r="B3" s="141" t="s">
        <v>2</v>
      </c>
      <c r="C3" s="142" t="s">
        <v>61</v>
      </c>
      <c r="D3" s="142" t="s">
        <v>62</v>
      </c>
      <c r="E3" s="142" t="s">
        <v>63</v>
      </c>
      <c r="F3" s="142" t="s">
        <v>64</v>
      </c>
      <c r="G3" s="142" t="s">
        <v>65</v>
      </c>
      <c r="H3" s="142" t="s">
        <v>66</v>
      </c>
      <c r="I3" s="142" t="s">
        <v>30</v>
      </c>
      <c r="J3" s="142" t="s">
        <v>7</v>
      </c>
      <c r="M3" s="143"/>
      <c r="S3" s="144"/>
    </row>
    <row r="4" spans="1:19" s="128" customFormat="1" ht="15" customHeight="1" x14ac:dyDescent="0.25">
      <c r="A4" s="145">
        <v>1</v>
      </c>
      <c r="B4" s="146" t="s">
        <v>10</v>
      </c>
      <c r="C4" s="147">
        <v>123336</v>
      </c>
      <c r="D4" s="147">
        <v>409.32</v>
      </c>
      <c r="E4" s="147">
        <v>1999.49</v>
      </c>
      <c r="F4" s="147">
        <v>279.60000000000002</v>
      </c>
      <c r="G4" s="148">
        <v>38440</v>
      </c>
      <c r="H4" s="148">
        <v>2596</v>
      </c>
      <c r="I4" s="149">
        <v>167060.41</v>
      </c>
      <c r="J4" s="150">
        <f>(I4/$I$40)*100</f>
        <v>7.9188537809137234</v>
      </c>
      <c r="K4" s="151"/>
      <c r="L4" s="151"/>
      <c r="M4" s="152"/>
      <c r="S4" s="153"/>
    </row>
    <row r="5" spans="1:19" ht="15" customHeight="1" x14ac:dyDescent="0.25">
      <c r="A5" s="145">
        <v>2</v>
      </c>
      <c r="B5" s="146" t="s">
        <v>11</v>
      </c>
      <c r="C5" s="154">
        <v>246</v>
      </c>
      <c r="D5" s="147">
        <v>2064.92</v>
      </c>
      <c r="E5" s="147">
        <v>18.46</v>
      </c>
      <c r="F5" s="154">
        <v>0</v>
      </c>
      <c r="G5" s="154">
        <v>8650</v>
      </c>
      <c r="H5" s="148">
        <v>50394</v>
      </c>
      <c r="I5" s="149">
        <v>61373.38</v>
      </c>
      <c r="J5" s="150">
        <f t="shared" ref="J5:J39" si="0">(I5/$I$40)*100</f>
        <v>2.909168140198235</v>
      </c>
      <c r="K5" s="151"/>
      <c r="L5" s="151"/>
      <c r="M5" s="155"/>
      <c r="S5" s="156"/>
    </row>
    <row r="6" spans="1:19" ht="15" customHeight="1" x14ac:dyDescent="0.25">
      <c r="A6" s="145">
        <v>3</v>
      </c>
      <c r="B6" s="146" t="s">
        <v>12</v>
      </c>
      <c r="C6" s="154">
        <v>459</v>
      </c>
      <c r="D6" s="147">
        <v>201.99</v>
      </c>
      <c r="E6" s="147">
        <v>321.89</v>
      </c>
      <c r="F6" s="154">
        <v>0</v>
      </c>
      <c r="G6" s="148">
        <v>13760</v>
      </c>
      <c r="H6" s="148">
        <v>643</v>
      </c>
      <c r="I6" s="149">
        <v>15385.88</v>
      </c>
      <c r="J6" s="150">
        <f t="shared" si="0"/>
        <v>0.72930824251350057</v>
      </c>
      <c r="K6" s="151"/>
      <c r="L6" s="151"/>
      <c r="M6" s="155"/>
      <c r="S6" s="156"/>
    </row>
    <row r="7" spans="1:19" ht="15" customHeight="1" x14ac:dyDescent="0.25">
      <c r="A7" s="145">
        <v>4</v>
      </c>
      <c r="B7" s="146" t="s">
        <v>13</v>
      </c>
      <c r="C7" s="154">
        <v>4023</v>
      </c>
      <c r="D7" s="147">
        <v>526.98</v>
      </c>
      <c r="E7" s="147">
        <v>964.37</v>
      </c>
      <c r="F7" s="147">
        <v>346.6</v>
      </c>
      <c r="G7" s="148">
        <v>11200</v>
      </c>
      <c r="H7" s="148">
        <v>130.1</v>
      </c>
      <c r="I7" s="149">
        <v>17191.05</v>
      </c>
      <c r="J7" s="150">
        <f t="shared" si="0"/>
        <v>0.81487535730564076</v>
      </c>
      <c r="K7" s="151"/>
      <c r="L7" s="151"/>
      <c r="M7" s="155"/>
    </row>
    <row r="8" spans="1:19" ht="15" customHeight="1" x14ac:dyDescent="0.25">
      <c r="A8" s="145">
        <v>5</v>
      </c>
      <c r="B8" s="146" t="s">
        <v>14</v>
      </c>
      <c r="C8" s="157">
        <v>2749</v>
      </c>
      <c r="D8" s="147">
        <v>1098.2</v>
      </c>
      <c r="E8" s="147">
        <v>353.68</v>
      </c>
      <c r="F8" s="154">
        <v>0</v>
      </c>
      <c r="G8" s="148">
        <v>18270</v>
      </c>
      <c r="H8" s="148">
        <v>1311</v>
      </c>
      <c r="I8" s="149">
        <v>23781.88</v>
      </c>
      <c r="J8" s="150">
        <f t="shared" si="0"/>
        <v>1.1272882088295872</v>
      </c>
      <c r="K8" s="151"/>
      <c r="L8" s="151"/>
      <c r="M8" s="155"/>
      <c r="P8" s="158"/>
      <c r="Q8" s="158"/>
    </row>
    <row r="9" spans="1:19" ht="15" customHeight="1" x14ac:dyDescent="0.25">
      <c r="A9" s="145">
        <v>6</v>
      </c>
      <c r="B9" s="146" t="s">
        <v>67</v>
      </c>
      <c r="C9" s="147">
        <v>14</v>
      </c>
      <c r="D9" s="147">
        <v>4.7</v>
      </c>
      <c r="E9" s="147">
        <v>32.97</v>
      </c>
      <c r="F9" s="154">
        <v>0</v>
      </c>
      <c r="G9" s="154">
        <v>880</v>
      </c>
      <c r="H9" s="148">
        <v>0</v>
      </c>
      <c r="I9" s="149">
        <v>931.67</v>
      </c>
      <c r="J9" s="150">
        <f t="shared" si="0"/>
        <v>4.4162219535220149E-2</v>
      </c>
      <c r="K9" s="151"/>
      <c r="L9" s="151"/>
      <c r="M9" s="155"/>
      <c r="P9" s="158"/>
      <c r="Q9" s="158"/>
    </row>
    <row r="10" spans="1:19" ht="15" customHeight="1" x14ac:dyDescent="0.25">
      <c r="A10" s="145">
        <v>7</v>
      </c>
      <c r="B10" s="146" t="s">
        <v>31</v>
      </c>
      <c r="C10" s="157">
        <v>180790</v>
      </c>
      <c r="D10" s="147">
        <v>201.97</v>
      </c>
      <c r="E10" s="147">
        <v>2637.84</v>
      </c>
      <c r="F10" s="147">
        <v>554.70000000000005</v>
      </c>
      <c r="G10" s="148">
        <v>35770</v>
      </c>
      <c r="H10" s="148">
        <v>550</v>
      </c>
      <c r="I10" s="149">
        <v>220504.51</v>
      </c>
      <c r="J10" s="150">
        <f t="shared" si="0"/>
        <v>10.452165014571841</v>
      </c>
      <c r="K10" s="151"/>
      <c r="L10" s="151"/>
      <c r="M10" s="155"/>
      <c r="P10" s="158"/>
      <c r="Q10" s="158"/>
    </row>
    <row r="11" spans="1:19" ht="15" customHeight="1" x14ac:dyDescent="0.25">
      <c r="A11" s="145">
        <v>8</v>
      </c>
      <c r="B11" s="146" t="s">
        <v>68</v>
      </c>
      <c r="C11" s="159">
        <v>593</v>
      </c>
      <c r="D11" s="160">
        <v>107.4</v>
      </c>
      <c r="E11" s="160">
        <v>1353.35</v>
      </c>
      <c r="F11" s="160">
        <v>362.1</v>
      </c>
      <c r="G11" s="161">
        <v>4560</v>
      </c>
      <c r="H11" s="161">
        <v>0</v>
      </c>
      <c r="I11" s="162">
        <v>6975.85</v>
      </c>
      <c r="J11" s="163">
        <f t="shared" si="0"/>
        <v>0.33066323821177618</v>
      </c>
      <c r="K11" s="151"/>
      <c r="L11" s="151"/>
      <c r="M11" s="155"/>
      <c r="P11" s="158"/>
      <c r="Q11" s="158"/>
    </row>
    <row r="12" spans="1:19" ht="15" customHeight="1" x14ac:dyDescent="0.25">
      <c r="A12" s="145">
        <v>9</v>
      </c>
      <c r="B12" s="146" t="s">
        <v>69</v>
      </c>
      <c r="C12" s="159">
        <v>239</v>
      </c>
      <c r="D12" s="160">
        <v>3460.34</v>
      </c>
      <c r="E12" s="160">
        <v>69.709999999999994</v>
      </c>
      <c r="F12" s="159">
        <v>0</v>
      </c>
      <c r="G12" s="161">
        <v>33840</v>
      </c>
      <c r="H12" s="161">
        <v>18305</v>
      </c>
      <c r="I12" s="162">
        <v>55914.05</v>
      </c>
      <c r="J12" s="163">
        <f t="shared" si="0"/>
        <v>2.6503896778937568</v>
      </c>
      <c r="K12" s="151"/>
      <c r="L12" s="151"/>
      <c r="M12" s="155"/>
      <c r="N12" s="158"/>
      <c r="O12" s="158"/>
      <c r="P12" s="158"/>
      <c r="Q12" s="158"/>
    </row>
    <row r="13" spans="1:19" ht="15" customHeight="1" x14ac:dyDescent="0.25">
      <c r="A13" s="145">
        <v>10</v>
      </c>
      <c r="B13" s="146" t="s">
        <v>32</v>
      </c>
      <c r="C13" s="159" t="s">
        <v>70</v>
      </c>
      <c r="D13" s="160">
        <v>1707.45</v>
      </c>
      <c r="E13" s="160">
        <v>82.82</v>
      </c>
      <c r="F13" s="159">
        <v>0</v>
      </c>
      <c r="G13" s="159">
        <v>111050</v>
      </c>
      <c r="H13" s="161">
        <v>12971.5</v>
      </c>
      <c r="I13" s="162">
        <v>125811.77</v>
      </c>
      <c r="J13" s="163">
        <f t="shared" si="0"/>
        <v>5.9636212466373557</v>
      </c>
      <c r="K13" s="151"/>
      <c r="L13" s="151"/>
      <c r="M13" s="155"/>
      <c r="N13" s="158"/>
      <c r="O13" s="158"/>
      <c r="P13" s="158"/>
      <c r="Q13" s="158"/>
    </row>
    <row r="14" spans="1:19" ht="15" customHeight="1" x14ac:dyDescent="0.25">
      <c r="A14" s="145">
        <v>11</v>
      </c>
      <c r="B14" s="146" t="s">
        <v>15</v>
      </c>
      <c r="C14" s="159">
        <v>16</v>
      </c>
      <c r="D14" s="160">
        <v>227.96</v>
      </c>
      <c r="E14" s="160">
        <v>146.31</v>
      </c>
      <c r="F14" s="159">
        <v>0</v>
      </c>
      <c r="G14" s="161">
        <v>18180</v>
      </c>
      <c r="H14" s="161">
        <v>300</v>
      </c>
      <c r="I14" s="162">
        <v>18870.27</v>
      </c>
      <c r="J14" s="163">
        <f t="shared" si="0"/>
        <v>0.89447229859164601</v>
      </c>
      <c r="K14" s="151"/>
      <c r="L14" s="151"/>
      <c r="M14" s="155"/>
      <c r="N14" s="158"/>
      <c r="O14" s="164"/>
      <c r="P14" s="158"/>
      <c r="Q14" s="158"/>
    </row>
    <row r="15" spans="1:19" ht="15" customHeight="1" x14ac:dyDescent="0.25">
      <c r="A15" s="145">
        <v>12</v>
      </c>
      <c r="B15" s="146" t="s">
        <v>71</v>
      </c>
      <c r="C15" s="165">
        <v>169251</v>
      </c>
      <c r="D15" s="160">
        <v>3726.49</v>
      </c>
      <c r="E15" s="160">
        <v>1793.88</v>
      </c>
      <c r="F15" s="160">
        <v>1762.1</v>
      </c>
      <c r="G15" s="159">
        <v>24700</v>
      </c>
      <c r="H15" s="161">
        <v>4414.3999999999996</v>
      </c>
      <c r="I15" s="162">
        <v>205647.87</v>
      </c>
      <c r="J15" s="163">
        <f t="shared" si="0"/>
        <v>9.7479433510689564</v>
      </c>
      <c r="K15" s="151"/>
      <c r="L15" s="151"/>
      <c r="M15" s="155"/>
      <c r="N15" s="158"/>
      <c r="O15" s="158"/>
      <c r="P15" s="158"/>
      <c r="Q15" s="158"/>
    </row>
    <row r="16" spans="1:19" ht="15" customHeight="1" x14ac:dyDescent="0.25">
      <c r="A16" s="145">
        <v>13</v>
      </c>
      <c r="B16" s="146" t="s">
        <v>33</v>
      </c>
      <c r="C16" s="160">
        <v>2621</v>
      </c>
      <c r="D16" s="160">
        <v>647.15</v>
      </c>
      <c r="E16" s="160">
        <v>778.41</v>
      </c>
      <c r="F16" s="159">
        <v>0</v>
      </c>
      <c r="G16" s="161">
        <v>6110</v>
      </c>
      <c r="H16" s="161">
        <v>2472.75</v>
      </c>
      <c r="I16" s="162">
        <v>12629.31</v>
      </c>
      <c r="J16" s="163">
        <f t="shared" si="0"/>
        <v>0.59864368370598087</v>
      </c>
      <c r="K16" s="151"/>
      <c r="L16" s="151"/>
      <c r="M16" s="155"/>
      <c r="N16" s="158"/>
      <c r="O16" s="158"/>
      <c r="P16" s="158"/>
      <c r="Q16" s="158"/>
    </row>
    <row r="17" spans="1:17" ht="15" customHeight="1" x14ac:dyDescent="0.25">
      <c r="A17" s="145">
        <v>14</v>
      </c>
      <c r="B17" s="146" t="s">
        <v>16</v>
      </c>
      <c r="C17" s="160">
        <v>55423</v>
      </c>
      <c r="D17" s="160">
        <v>820.44</v>
      </c>
      <c r="E17" s="160">
        <v>2516.42</v>
      </c>
      <c r="F17" s="159">
        <v>0</v>
      </c>
      <c r="G17" s="161">
        <v>61660</v>
      </c>
      <c r="H17" s="161">
        <v>2819</v>
      </c>
      <c r="I17" s="162">
        <v>123238.86</v>
      </c>
      <c r="J17" s="163">
        <f t="shared" si="0"/>
        <v>5.8416623810901518</v>
      </c>
      <c r="K17" s="151"/>
      <c r="L17" s="151"/>
      <c r="M17" s="155"/>
      <c r="N17" s="158"/>
      <c r="O17" s="164"/>
      <c r="P17" s="158"/>
      <c r="Q17" s="158"/>
    </row>
    <row r="18" spans="1:17" ht="15" customHeight="1" x14ac:dyDescent="0.25">
      <c r="A18" s="145">
        <v>15</v>
      </c>
      <c r="B18" s="146" t="s">
        <v>17</v>
      </c>
      <c r="C18" s="160">
        <v>173868</v>
      </c>
      <c r="D18" s="160">
        <v>786.46</v>
      </c>
      <c r="E18" s="160">
        <v>2629.55</v>
      </c>
      <c r="F18" s="160">
        <v>3917</v>
      </c>
      <c r="G18" s="161">
        <v>64320</v>
      </c>
      <c r="H18" s="161">
        <v>3144</v>
      </c>
      <c r="I18" s="162">
        <v>248665.01</v>
      </c>
      <c r="J18" s="163">
        <f t="shared" si="0"/>
        <v>11.787004800356044</v>
      </c>
      <c r="K18" s="151"/>
      <c r="L18" s="151"/>
      <c r="M18" s="155"/>
      <c r="N18" s="166"/>
      <c r="O18" s="166"/>
      <c r="P18" s="158"/>
      <c r="Q18" s="158"/>
    </row>
    <row r="19" spans="1:17" ht="15" customHeight="1" x14ac:dyDescent="0.25">
      <c r="A19" s="145">
        <v>16</v>
      </c>
      <c r="B19" s="146" t="s">
        <v>72</v>
      </c>
      <c r="C19" s="159">
        <v>0</v>
      </c>
      <c r="D19" s="160">
        <v>99.95</v>
      </c>
      <c r="E19" s="160">
        <v>62.31</v>
      </c>
      <c r="F19" s="159">
        <v>0</v>
      </c>
      <c r="G19" s="161">
        <v>10630</v>
      </c>
      <c r="H19" s="161">
        <v>615</v>
      </c>
      <c r="I19" s="162">
        <v>11407.26</v>
      </c>
      <c r="J19" s="163">
        <f t="shared" si="0"/>
        <v>0.54071712131477401</v>
      </c>
      <c r="K19" s="151"/>
      <c r="L19" s="151"/>
      <c r="M19" s="143"/>
      <c r="N19" s="166"/>
      <c r="O19" s="166"/>
      <c r="P19" s="166"/>
      <c r="Q19" s="158"/>
    </row>
    <row r="20" spans="1:17" ht="15" customHeight="1" x14ac:dyDescent="0.25">
      <c r="A20" s="145">
        <v>17</v>
      </c>
      <c r="B20" s="146" t="s">
        <v>18</v>
      </c>
      <c r="C20" s="159">
        <v>55</v>
      </c>
      <c r="D20" s="160">
        <v>230.05</v>
      </c>
      <c r="E20" s="160">
        <v>68.540000000000006</v>
      </c>
      <c r="F20" s="159">
        <v>0</v>
      </c>
      <c r="G20" s="161">
        <v>5860</v>
      </c>
      <c r="H20" s="161">
        <v>2026</v>
      </c>
      <c r="I20" s="162">
        <v>8239.59</v>
      </c>
      <c r="J20" s="163">
        <f t="shared" si="0"/>
        <v>0.39056595410414058</v>
      </c>
      <c r="K20" s="151"/>
      <c r="L20" s="151"/>
      <c r="M20" s="143"/>
      <c r="N20" s="37"/>
      <c r="O20" s="37"/>
      <c r="P20" s="166"/>
      <c r="Q20" s="158"/>
    </row>
    <row r="21" spans="1:17" ht="15" customHeight="1" x14ac:dyDescent="0.25">
      <c r="A21" s="145">
        <v>18</v>
      </c>
      <c r="B21" s="146" t="s">
        <v>73</v>
      </c>
      <c r="C21" s="159">
        <v>0</v>
      </c>
      <c r="D21" s="160">
        <v>168.9</v>
      </c>
      <c r="E21" s="160">
        <v>2.9</v>
      </c>
      <c r="F21" s="159">
        <v>0</v>
      </c>
      <c r="G21" s="161">
        <v>9090</v>
      </c>
      <c r="H21" s="161">
        <v>1926.7</v>
      </c>
      <c r="I21" s="162">
        <v>11188.5</v>
      </c>
      <c r="J21" s="163">
        <f t="shared" si="0"/>
        <v>0.53034764806187895</v>
      </c>
      <c r="K21" s="151"/>
      <c r="L21" s="151"/>
      <c r="M21" s="167"/>
      <c r="N21" s="168"/>
      <c r="P21" s="37"/>
      <c r="Q21" s="158"/>
    </row>
    <row r="22" spans="1:17" ht="15" customHeight="1" x14ac:dyDescent="0.25">
      <c r="A22" s="145">
        <v>19</v>
      </c>
      <c r="B22" s="146" t="s">
        <v>19</v>
      </c>
      <c r="C22" s="159">
        <v>0</v>
      </c>
      <c r="D22" s="160">
        <v>182.18</v>
      </c>
      <c r="E22" s="160">
        <v>53.9</v>
      </c>
      <c r="F22" s="159">
        <v>0</v>
      </c>
      <c r="G22" s="159">
        <v>7290</v>
      </c>
      <c r="H22" s="161">
        <v>325</v>
      </c>
      <c r="I22" s="162">
        <v>7851.08</v>
      </c>
      <c r="J22" s="163">
        <f t="shared" si="0"/>
        <v>0.37215013743984054</v>
      </c>
      <c r="K22" s="151"/>
      <c r="L22" s="151"/>
      <c r="M22" s="37"/>
      <c r="N22" s="168"/>
    </row>
    <row r="23" spans="1:17" ht="15" customHeight="1" x14ac:dyDescent="0.25">
      <c r="A23" s="145">
        <v>20</v>
      </c>
      <c r="B23" s="146" t="s">
        <v>20</v>
      </c>
      <c r="C23" s="160">
        <v>12129</v>
      </c>
      <c r="D23" s="160">
        <v>286.22000000000003</v>
      </c>
      <c r="E23" s="160">
        <v>298.72000000000003</v>
      </c>
      <c r="F23" s="159">
        <v>0</v>
      </c>
      <c r="G23" s="161">
        <v>25780</v>
      </c>
      <c r="H23" s="161">
        <v>2824.5</v>
      </c>
      <c r="I23" s="162">
        <v>41318.44</v>
      </c>
      <c r="J23" s="163">
        <f t="shared" si="0"/>
        <v>1.9585411338057703</v>
      </c>
      <c r="K23" s="151"/>
      <c r="L23" s="151"/>
      <c r="M23" s="37"/>
      <c r="N23" s="168"/>
    </row>
    <row r="24" spans="1:17" ht="15" customHeight="1" x14ac:dyDescent="0.25">
      <c r="A24" s="145">
        <v>21</v>
      </c>
      <c r="B24" s="146" t="s">
        <v>74</v>
      </c>
      <c r="C24" s="159">
        <v>428</v>
      </c>
      <c r="D24" s="160">
        <v>578.28</v>
      </c>
      <c r="E24" s="160">
        <v>3022.11</v>
      </c>
      <c r="F24" s="160">
        <v>414.4</v>
      </c>
      <c r="G24" s="161">
        <v>2810</v>
      </c>
      <c r="H24" s="161">
        <v>1300.73</v>
      </c>
      <c r="I24" s="162">
        <v>8553.52</v>
      </c>
      <c r="J24" s="163">
        <f t="shared" si="0"/>
        <v>0.40544659379275527</v>
      </c>
      <c r="K24" s="151"/>
      <c r="L24" s="151"/>
      <c r="M24" s="37"/>
      <c r="N24" s="168"/>
    </row>
    <row r="25" spans="1:17" ht="15" customHeight="1" x14ac:dyDescent="0.25">
      <c r="A25" s="145">
        <v>22</v>
      </c>
      <c r="B25" s="146" t="s">
        <v>36</v>
      </c>
      <c r="C25" s="160">
        <v>284250</v>
      </c>
      <c r="D25" s="160">
        <v>51.67</v>
      </c>
      <c r="E25" s="160">
        <v>1299.55</v>
      </c>
      <c r="F25" s="159">
        <v>0</v>
      </c>
      <c r="G25" s="161">
        <v>142310</v>
      </c>
      <c r="H25" s="161">
        <v>411</v>
      </c>
      <c r="I25" s="162">
        <v>428322.22</v>
      </c>
      <c r="J25" s="163">
        <f t="shared" si="0"/>
        <v>20.302961253934189</v>
      </c>
      <c r="K25" s="151"/>
      <c r="L25" s="151"/>
      <c r="M25" s="37"/>
      <c r="N25" s="168"/>
    </row>
    <row r="26" spans="1:17" ht="15" customHeight="1" x14ac:dyDescent="0.25">
      <c r="A26" s="145">
        <v>23</v>
      </c>
      <c r="B26" s="146" t="s">
        <v>21</v>
      </c>
      <c r="C26" s="159">
        <v>0</v>
      </c>
      <c r="D26" s="160">
        <v>266.64</v>
      </c>
      <c r="E26" s="160">
        <v>4.7300000000000004</v>
      </c>
      <c r="F26" s="159">
        <v>0</v>
      </c>
      <c r="G26" s="159">
        <v>4940</v>
      </c>
      <c r="H26" s="161">
        <v>6051</v>
      </c>
      <c r="I26" s="162">
        <v>11262.37</v>
      </c>
      <c r="J26" s="163">
        <f t="shared" si="0"/>
        <v>0.53384917022859746</v>
      </c>
      <c r="K26" s="151"/>
      <c r="L26" s="151"/>
      <c r="M26" s="37"/>
      <c r="N26" s="168"/>
    </row>
    <row r="27" spans="1:17" ht="15" customHeight="1" x14ac:dyDescent="0.25">
      <c r="A27" s="145">
        <v>24</v>
      </c>
      <c r="B27" s="146" t="s">
        <v>37</v>
      </c>
      <c r="C27" s="160">
        <v>95107</v>
      </c>
      <c r="D27" s="160">
        <v>604.46</v>
      </c>
      <c r="E27" s="160">
        <v>1560.08</v>
      </c>
      <c r="F27" s="160">
        <v>639.29999999999995</v>
      </c>
      <c r="G27" s="161">
        <v>17670</v>
      </c>
      <c r="H27" s="161">
        <v>1785.2</v>
      </c>
      <c r="I27" s="162">
        <v>117366.04</v>
      </c>
      <c r="J27" s="163">
        <f t="shared" si="0"/>
        <v>5.5632840216594177</v>
      </c>
      <c r="K27" s="151"/>
      <c r="L27" s="151"/>
    </row>
    <row r="28" spans="1:17" ht="15" customHeight="1" x14ac:dyDescent="0.25">
      <c r="A28" s="145">
        <v>25</v>
      </c>
      <c r="B28" s="146" t="s">
        <v>24</v>
      </c>
      <c r="C28" s="160">
        <v>54717</v>
      </c>
      <c r="D28" s="160">
        <v>102.25</v>
      </c>
      <c r="E28" s="160">
        <v>1678.36</v>
      </c>
      <c r="F28" s="159">
        <v>117.4</v>
      </c>
      <c r="G28" s="159">
        <v>20410</v>
      </c>
      <c r="H28" s="161">
        <v>1302</v>
      </c>
      <c r="I28" s="162">
        <v>78327.009999999995</v>
      </c>
      <c r="J28" s="163">
        <f t="shared" si="0"/>
        <v>3.7127895189899687</v>
      </c>
      <c r="K28" s="151"/>
      <c r="L28" s="151"/>
    </row>
    <row r="29" spans="1:17" ht="15" customHeight="1" x14ac:dyDescent="0.25">
      <c r="A29" s="145">
        <v>26</v>
      </c>
      <c r="B29" s="146" t="s">
        <v>46</v>
      </c>
      <c r="C29" s="159">
        <v>0</v>
      </c>
      <c r="D29" s="160">
        <v>46.86</v>
      </c>
      <c r="E29" s="160">
        <v>34.35</v>
      </c>
      <c r="F29" s="159">
        <v>0</v>
      </c>
      <c r="G29" s="161">
        <v>2080</v>
      </c>
      <c r="H29" s="161">
        <v>0</v>
      </c>
      <c r="I29" s="162">
        <v>2161.21</v>
      </c>
      <c r="J29" s="163">
        <f t="shared" si="0"/>
        <v>0.10244381646045612</v>
      </c>
      <c r="K29" s="151"/>
      <c r="L29" s="151"/>
    </row>
    <row r="30" spans="1:17" ht="15" customHeight="1" x14ac:dyDescent="0.25">
      <c r="A30" s="145">
        <v>27</v>
      </c>
      <c r="B30" s="146" t="s">
        <v>22</v>
      </c>
      <c r="C30" s="159">
        <v>510</v>
      </c>
      <c r="D30" s="160">
        <v>460.75</v>
      </c>
      <c r="E30" s="160">
        <v>2800.31</v>
      </c>
      <c r="F30" s="160">
        <v>4925.7</v>
      </c>
      <c r="G30" s="161">
        <v>22830</v>
      </c>
      <c r="H30" s="161">
        <v>501.6</v>
      </c>
      <c r="I30" s="162">
        <v>32028.36</v>
      </c>
      <c r="J30" s="163">
        <f t="shared" si="0"/>
        <v>1.518180756784123</v>
      </c>
      <c r="K30" s="151"/>
      <c r="L30" s="151"/>
    </row>
    <row r="31" spans="1:17" ht="15" customHeight="1" x14ac:dyDescent="0.25">
      <c r="A31" s="145">
        <v>28</v>
      </c>
      <c r="B31" s="146" t="s">
        <v>75</v>
      </c>
      <c r="C31" s="159">
        <v>49</v>
      </c>
      <c r="D31" s="160">
        <v>1664.31</v>
      </c>
      <c r="E31" s="160">
        <v>93.34</v>
      </c>
      <c r="F31" s="159">
        <v>215.1</v>
      </c>
      <c r="G31" s="161">
        <v>16800</v>
      </c>
      <c r="H31" s="161">
        <v>13481.35</v>
      </c>
      <c r="I31" s="162">
        <v>32303.1</v>
      </c>
      <c r="J31" s="163">
        <f t="shared" si="0"/>
        <v>1.5312037458200545</v>
      </c>
      <c r="K31" s="151"/>
      <c r="L31" s="151"/>
    </row>
    <row r="32" spans="1:17" ht="15" customHeight="1" x14ac:dyDescent="0.25">
      <c r="A32" s="145">
        <v>29</v>
      </c>
      <c r="B32" s="146" t="s">
        <v>23</v>
      </c>
      <c r="C32" s="160">
        <v>1281</v>
      </c>
      <c r="D32" s="160">
        <v>392.06</v>
      </c>
      <c r="E32" s="160">
        <v>1741.74</v>
      </c>
      <c r="F32" s="159">
        <v>0</v>
      </c>
      <c r="G32" s="161">
        <v>6260</v>
      </c>
      <c r="H32" s="161">
        <v>809.2</v>
      </c>
      <c r="I32" s="162">
        <v>10484</v>
      </c>
      <c r="J32" s="163">
        <f t="shared" si="0"/>
        <v>0.4969535453618214</v>
      </c>
      <c r="K32" s="151"/>
      <c r="L32" s="151"/>
    </row>
    <row r="33" spans="1:12" ht="15" customHeight="1" x14ac:dyDescent="0.25">
      <c r="A33" s="145">
        <v>30</v>
      </c>
      <c r="B33" s="146" t="s">
        <v>76</v>
      </c>
      <c r="C33" s="160">
        <v>1245</v>
      </c>
      <c r="D33" s="160">
        <v>7.27</v>
      </c>
      <c r="E33" s="160">
        <v>18.13</v>
      </c>
      <c r="F33" s="159">
        <v>0</v>
      </c>
      <c r="G33" s="159">
        <v>0</v>
      </c>
      <c r="H33" s="159">
        <v>0</v>
      </c>
      <c r="I33" s="162">
        <v>1270.4000000000001</v>
      </c>
      <c r="J33" s="163">
        <f t="shared" si="0"/>
        <v>6.0218407480699912E-2</v>
      </c>
      <c r="K33" s="151"/>
      <c r="L33" s="151"/>
    </row>
    <row r="34" spans="1:12" ht="15" customHeight="1" x14ac:dyDescent="0.25">
      <c r="A34" s="145">
        <v>31</v>
      </c>
      <c r="B34" s="146" t="s">
        <v>77</v>
      </c>
      <c r="C34" s="159">
        <v>0</v>
      </c>
      <c r="D34" s="159">
        <v>0</v>
      </c>
      <c r="E34" s="159">
        <v>0.15</v>
      </c>
      <c r="F34" s="159">
        <v>0</v>
      </c>
      <c r="G34" s="161">
        <v>0</v>
      </c>
      <c r="H34" s="159">
        <v>0</v>
      </c>
      <c r="I34" s="162">
        <v>0.15</v>
      </c>
      <c r="J34" s="163">
        <f t="shared" si="0"/>
        <v>7.1101709084579552E-6</v>
      </c>
      <c r="K34" s="151"/>
      <c r="L34" s="151"/>
    </row>
    <row r="35" spans="1:12" ht="29.25" customHeight="1" x14ac:dyDescent="0.25">
      <c r="A35" s="145">
        <v>32</v>
      </c>
      <c r="B35" s="169" t="s">
        <v>78</v>
      </c>
      <c r="C35" s="159">
        <v>17</v>
      </c>
      <c r="D35" s="159">
        <v>0</v>
      </c>
      <c r="E35" s="159">
        <v>2.16</v>
      </c>
      <c r="F35" s="159">
        <v>0</v>
      </c>
      <c r="G35" s="159">
        <v>0</v>
      </c>
      <c r="H35" s="159">
        <v>0</v>
      </c>
      <c r="I35" s="162">
        <v>19.16</v>
      </c>
      <c r="J35" s="163">
        <f t="shared" si="0"/>
        <v>9.0820583070702946E-4</v>
      </c>
      <c r="K35" s="151"/>
      <c r="L35" s="151"/>
    </row>
    <row r="36" spans="1:12" ht="15" customHeight="1" x14ac:dyDescent="0.25">
      <c r="A36" s="145">
        <v>33</v>
      </c>
      <c r="B36" s="146" t="s">
        <v>79</v>
      </c>
      <c r="C36" s="159">
        <v>0</v>
      </c>
      <c r="D36" s="159">
        <v>0</v>
      </c>
      <c r="E36" s="159">
        <v>0</v>
      </c>
      <c r="F36" s="159">
        <v>0</v>
      </c>
      <c r="G36" s="161">
        <v>2050</v>
      </c>
      <c r="H36" s="161">
        <v>0</v>
      </c>
      <c r="I36" s="162">
        <v>2050</v>
      </c>
      <c r="J36" s="163">
        <f t="shared" si="0"/>
        <v>9.7172335748925392E-2</v>
      </c>
      <c r="K36" s="151"/>
      <c r="L36" s="151"/>
    </row>
    <row r="37" spans="1:12" ht="15" customHeight="1" x14ac:dyDescent="0.25">
      <c r="A37" s="145">
        <v>34</v>
      </c>
      <c r="B37" s="146" t="s">
        <v>80</v>
      </c>
      <c r="C37" s="160">
        <v>31</v>
      </c>
      <c r="D37" s="159">
        <v>0</v>
      </c>
      <c r="E37" s="159">
        <v>1.35</v>
      </c>
      <c r="F37" s="159">
        <v>0</v>
      </c>
      <c r="G37" s="159">
        <v>0</v>
      </c>
      <c r="H37" s="159">
        <v>0</v>
      </c>
      <c r="I37" s="162">
        <v>32.35</v>
      </c>
      <c r="J37" s="163">
        <f t="shared" si="0"/>
        <v>1.5334268592574324E-3</v>
      </c>
      <c r="K37" s="151"/>
      <c r="L37" s="151"/>
    </row>
    <row r="38" spans="1:12" ht="15" customHeight="1" x14ac:dyDescent="0.25">
      <c r="A38" s="145">
        <v>35</v>
      </c>
      <c r="B38" s="146" t="s">
        <v>35</v>
      </c>
      <c r="C38" s="160">
        <v>408</v>
      </c>
      <c r="D38" s="159">
        <v>0</v>
      </c>
      <c r="E38" s="159">
        <v>5</v>
      </c>
      <c r="F38" s="159">
        <v>0</v>
      </c>
      <c r="G38" s="161">
        <v>0</v>
      </c>
      <c r="H38" s="159">
        <v>0</v>
      </c>
      <c r="I38" s="162">
        <v>413</v>
      </c>
      <c r="J38" s="163">
        <f t="shared" si="0"/>
        <v>1.9576670567954237E-2</v>
      </c>
      <c r="K38" s="151"/>
      <c r="L38" s="151"/>
    </row>
    <row r="39" spans="1:12" ht="15" customHeight="1" x14ac:dyDescent="0.25">
      <c r="A39" s="170">
        <v>36</v>
      </c>
      <c r="B39" s="146" t="s">
        <v>81</v>
      </c>
      <c r="C39" s="159">
        <v>0</v>
      </c>
      <c r="D39" s="159">
        <v>0</v>
      </c>
      <c r="E39" s="159">
        <v>0</v>
      </c>
      <c r="F39" s="159">
        <v>284.39999999999998</v>
      </c>
      <c r="G39" s="161">
        <v>790</v>
      </c>
      <c r="H39" s="161">
        <v>0</v>
      </c>
      <c r="I39" s="162">
        <v>1074.4000000000001</v>
      </c>
      <c r="J39" s="163">
        <f t="shared" si="0"/>
        <v>5.0927784160314855E-2</v>
      </c>
      <c r="K39" s="151"/>
      <c r="L39" s="151"/>
    </row>
    <row r="40" spans="1:12" ht="15" customHeight="1" x14ac:dyDescent="0.25">
      <c r="A40" s="171" t="s">
        <v>25</v>
      </c>
      <c r="B40" s="172"/>
      <c r="C40" s="173">
        <v>1163856</v>
      </c>
      <c r="D40" s="173">
        <f t="shared" ref="D40:I40" si="1">SUM(D4:D39)</f>
        <v>21133.620000000003</v>
      </c>
      <c r="E40" s="173">
        <f t="shared" si="1"/>
        <v>28446.880000000001</v>
      </c>
      <c r="F40" s="173">
        <f t="shared" si="1"/>
        <v>13818.399999999998</v>
      </c>
      <c r="G40" s="173">
        <f t="shared" si="1"/>
        <v>748990</v>
      </c>
      <c r="H40" s="173">
        <f t="shared" si="1"/>
        <v>133410.03</v>
      </c>
      <c r="I40" s="173">
        <f t="shared" si="1"/>
        <v>2109653.9300000006</v>
      </c>
      <c r="J40" s="174">
        <f>(I40/$I$40)*100</f>
        <v>100</v>
      </c>
    </row>
    <row r="41" spans="1:12" ht="15" customHeight="1" x14ac:dyDescent="0.25">
      <c r="A41" s="175" t="s">
        <v>7</v>
      </c>
      <c r="B41" s="175"/>
      <c r="C41" s="176">
        <f>C40/$I$40*100</f>
        <v>55.16810048556161</v>
      </c>
      <c r="D41" s="176">
        <f>D40/$I$40*100</f>
        <v>1.0017576674293682</v>
      </c>
      <c r="E41" s="176">
        <f>E40/$I$40*100</f>
        <v>1.3484145240826295</v>
      </c>
      <c r="F41" s="176">
        <f>F40/$I$40*100</f>
        <v>0.65500790454290259</v>
      </c>
      <c r="G41" s="176">
        <f t="shared" ref="G41" si="2">G40/$I$40*100</f>
        <v>35.502979391506159</v>
      </c>
      <c r="H41" s="176">
        <f>H40/$I$40*100</f>
        <v>6.3237874280166873</v>
      </c>
      <c r="I41" s="176">
        <f>I40/$I$40*100</f>
        <v>100</v>
      </c>
      <c r="J41" s="142"/>
    </row>
    <row r="42" spans="1:12" ht="15" customHeight="1" x14ac:dyDescent="0.25">
      <c r="A42" s="177"/>
      <c r="B42" s="115" t="s">
        <v>82</v>
      </c>
      <c r="C42" s="115"/>
      <c r="D42" s="115"/>
      <c r="E42" s="115"/>
      <c r="F42" s="178"/>
      <c r="G42" s="179"/>
      <c r="H42" s="179"/>
      <c r="I42" s="179"/>
      <c r="J42" s="180"/>
    </row>
    <row r="43" spans="1:12" ht="15" customHeight="1" x14ac:dyDescent="0.25">
      <c r="A43" s="136"/>
      <c r="B43" s="181" t="s">
        <v>83</v>
      </c>
      <c r="C43" s="182"/>
      <c r="D43" s="182"/>
      <c r="E43" s="182"/>
      <c r="F43" s="182"/>
      <c r="G43" s="183"/>
      <c r="H43" s="183"/>
      <c r="I43" s="184"/>
      <c r="J43" s="185"/>
    </row>
    <row r="44" spans="1:12" ht="15" customHeight="1" x14ac:dyDescent="0.25">
      <c r="A44" s="186"/>
      <c r="B44" s="187"/>
      <c r="C44" s="187"/>
      <c r="D44" s="187"/>
      <c r="E44" s="188"/>
      <c r="F44" s="187"/>
      <c r="G44" s="187"/>
      <c r="H44" s="187"/>
      <c r="I44" s="187"/>
      <c r="J44" s="189"/>
    </row>
    <row r="45" spans="1:12" ht="15" customHeight="1" x14ac:dyDescent="0.25">
      <c r="A45" s="40"/>
      <c r="H45" s="191"/>
      <c r="I45" s="191"/>
      <c r="J45" s="191"/>
    </row>
    <row r="46" spans="1:12" ht="15" customHeight="1" x14ac:dyDescent="0.25">
      <c r="A46" s="40"/>
      <c r="H46" s="191"/>
      <c r="I46" s="192"/>
      <c r="J46" s="191"/>
    </row>
    <row r="47" spans="1:12" ht="15" customHeight="1" x14ac:dyDescent="0.25">
      <c r="A47" s="40"/>
    </row>
    <row r="48" spans="1:12" ht="15" customHeight="1" x14ac:dyDescent="0.25">
      <c r="A48" s="40"/>
    </row>
    <row r="49" spans="1:1" ht="15" customHeight="1" x14ac:dyDescent="0.25">
      <c r="A49" s="40"/>
    </row>
    <row r="50" spans="1:1" ht="15" customHeight="1" x14ac:dyDescent="0.25">
      <c r="A50" s="40"/>
    </row>
    <row r="51" spans="1:1" ht="15" customHeight="1" x14ac:dyDescent="0.25">
      <c r="A51" s="40"/>
    </row>
    <row r="52" spans="1:1" ht="15" customHeight="1" x14ac:dyDescent="0.25">
      <c r="A52" s="40"/>
    </row>
    <row r="53" spans="1:1" ht="25.5" customHeight="1" x14ac:dyDescent="0.25">
      <c r="A53" s="40"/>
    </row>
    <row r="54" spans="1:1" ht="15" customHeight="1" x14ac:dyDescent="0.25">
      <c r="A54" s="40"/>
    </row>
    <row r="55" spans="1:1" ht="15" customHeight="1" x14ac:dyDescent="0.25">
      <c r="A55" s="40"/>
    </row>
    <row r="56" spans="1:1" ht="15" customHeight="1" x14ac:dyDescent="0.25">
      <c r="A56" s="40"/>
    </row>
    <row r="66" spans="6:10" ht="15" customHeight="1" x14ac:dyDescent="0.25">
      <c r="F66"/>
      <c r="G66"/>
      <c r="H66"/>
      <c r="I66"/>
      <c r="J66"/>
    </row>
    <row r="67" spans="6:10" ht="15" customHeight="1" x14ac:dyDescent="0.25">
      <c r="F67"/>
      <c r="G67"/>
      <c r="H67"/>
      <c r="I67"/>
      <c r="J67"/>
    </row>
    <row r="68" spans="6:10" ht="15" customHeight="1" x14ac:dyDescent="0.25">
      <c r="F68"/>
      <c r="G68"/>
      <c r="H68"/>
      <c r="I68"/>
      <c r="J68"/>
    </row>
    <row r="69" spans="6:10" ht="15" customHeight="1" x14ac:dyDescent="0.25">
      <c r="F69"/>
      <c r="G69"/>
      <c r="H69"/>
      <c r="I69"/>
      <c r="J69"/>
    </row>
    <row r="70" spans="6:10" ht="15" customHeight="1" x14ac:dyDescent="0.25">
      <c r="F70"/>
      <c r="G70"/>
      <c r="H70"/>
      <c r="I70"/>
      <c r="J70"/>
    </row>
    <row r="71" spans="6:10" ht="15" customHeight="1" x14ac:dyDescent="0.25">
      <c r="F71"/>
      <c r="G71"/>
      <c r="H71"/>
      <c r="I71"/>
      <c r="J71"/>
    </row>
    <row r="72" spans="6:10" ht="15" customHeight="1" x14ac:dyDescent="0.25">
      <c r="F72"/>
      <c r="G72"/>
      <c r="H72"/>
      <c r="I72"/>
      <c r="J72"/>
    </row>
    <row r="73" spans="6:10" ht="15" customHeight="1" x14ac:dyDescent="0.25">
      <c r="F73"/>
      <c r="G73"/>
      <c r="H73"/>
      <c r="I73"/>
      <c r="J73"/>
    </row>
    <row r="74" spans="6:10" ht="15" customHeight="1" x14ac:dyDescent="0.25">
      <c r="F74"/>
      <c r="G74"/>
      <c r="H74"/>
      <c r="I74"/>
      <c r="J74"/>
    </row>
    <row r="75" spans="6:10" ht="15" customHeight="1" x14ac:dyDescent="0.25">
      <c r="F75"/>
      <c r="G75"/>
      <c r="H75"/>
      <c r="I75"/>
      <c r="J75"/>
    </row>
    <row r="76" spans="6:10" ht="15" customHeight="1" x14ac:dyDescent="0.25">
      <c r="F76"/>
      <c r="G76"/>
      <c r="H76"/>
      <c r="I76"/>
      <c r="J76"/>
    </row>
    <row r="77" spans="6:10" ht="15" customHeight="1" x14ac:dyDescent="0.25">
      <c r="F77"/>
      <c r="G77"/>
      <c r="H77"/>
      <c r="I77"/>
      <c r="J77"/>
    </row>
    <row r="78" spans="6:10" ht="15" customHeight="1" x14ac:dyDescent="0.25">
      <c r="F78"/>
      <c r="G78"/>
      <c r="H78"/>
      <c r="I78"/>
      <c r="J78"/>
    </row>
    <row r="79" spans="6:10" ht="15" customHeight="1" x14ac:dyDescent="0.25">
      <c r="F79"/>
      <c r="G79"/>
      <c r="H79"/>
      <c r="I79"/>
      <c r="J79"/>
    </row>
    <row r="80" spans="6:10" ht="15" customHeight="1" x14ac:dyDescent="0.25">
      <c r="F80"/>
      <c r="G80"/>
      <c r="H80"/>
      <c r="I80"/>
      <c r="J80"/>
    </row>
    <row r="81" spans="6:10" ht="15" customHeight="1" x14ac:dyDescent="0.25">
      <c r="F81"/>
      <c r="G81"/>
      <c r="H81"/>
      <c r="I81"/>
      <c r="J81"/>
    </row>
    <row r="82" spans="6:10" ht="15" customHeight="1" x14ac:dyDescent="0.25">
      <c r="F82"/>
      <c r="G82"/>
      <c r="H82"/>
      <c r="I82"/>
      <c r="J82"/>
    </row>
    <row r="83" spans="6:10" ht="15" customHeight="1" x14ac:dyDescent="0.25">
      <c r="F83"/>
      <c r="G83"/>
      <c r="H83"/>
      <c r="I83"/>
      <c r="J83"/>
    </row>
    <row r="84" spans="6:10" ht="15" customHeight="1" x14ac:dyDescent="0.25">
      <c r="F84"/>
      <c r="G84"/>
      <c r="H84"/>
      <c r="I84"/>
      <c r="J84"/>
    </row>
    <row r="85" spans="6:10" ht="15" customHeight="1" x14ac:dyDescent="0.25">
      <c r="F85"/>
      <c r="G85"/>
      <c r="H85"/>
      <c r="I85"/>
      <c r="J85"/>
    </row>
    <row r="86" spans="6:10" ht="15" customHeight="1" x14ac:dyDescent="0.25">
      <c r="F86"/>
      <c r="G86"/>
      <c r="H86"/>
      <c r="I86"/>
      <c r="J86"/>
    </row>
    <row r="87" spans="6:10" ht="15" customHeight="1" x14ac:dyDescent="0.25">
      <c r="F87"/>
      <c r="G87"/>
      <c r="H87"/>
      <c r="I87"/>
      <c r="J87"/>
    </row>
    <row r="88" spans="6:10" ht="15" customHeight="1" x14ac:dyDescent="0.25">
      <c r="F88"/>
      <c r="G88"/>
      <c r="H88"/>
      <c r="I88"/>
      <c r="J88"/>
    </row>
    <row r="89" spans="6:10" ht="15" customHeight="1" x14ac:dyDescent="0.25">
      <c r="F89"/>
      <c r="G89"/>
      <c r="H89"/>
      <c r="I89"/>
      <c r="J89"/>
    </row>
    <row r="90" spans="6:10" ht="15" customHeight="1" x14ac:dyDescent="0.25">
      <c r="F90"/>
      <c r="G90"/>
      <c r="H90"/>
      <c r="I90"/>
      <c r="J90"/>
    </row>
    <row r="91" spans="6:10" ht="15" customHeight="1" x14ac:dyDescent="0.25">
      <c r="F91"/>
      <c r="G91"/>
      <c r="H91"/>
      <c r="I91"/>
      <c r="J91"/>
    </row>
    <row r="92" spans="6:10" ht="15" customHeight="1" x14ac:dyDescent="0.25">
      <c r="F92"/>
      <c r="G92"/>
      <c r="H92"/>
      <c r="I92"/>
      <c r="J92"/>
    </row>
    <row r="93" spans="6:10" ht="15" customHeight="1" x14ac:dyDescent="0.25">
      <c r="F93"/>
      <c r="G93"/>
      <c r="H93"/>
      <c r="I93"/>
      <c r="J93"/>
    </row>
    <row r="94" spans="6:10" ht="15" customHeight="1" x14ac:dyDescent="0.25">
      <c r="F94"/>
      <c r="G94"/>
      <c r="H94"/>
      <c r="I94"/>
      <c r="J94"/>
    </row>
    <row r="95" spans="6:10" ht="15" customHeight="1" x14ac:dyDescent="0.25">
      <c r="F95"/>
      <c r="G95"/>
      <c r="H95"/>
      <c r="I95"/>
      <c r="J95"/>
    </row>
    <row r="96" spans="6:10" ht="15" customHeight="1" x14ac:dyDescent="0.25">
      <c r="F96"/>
      <c r="G96"/>
      <c r="H96"/>
      <c r="I96"/>
      <c r="J96"/>
    </row>
    <row r="97" spans="6:10" ht="15" customHeight="1" x14ac:dyDescent="0.25">
      <c r="F97"/>
      <c r="G97"/>
      <c r="H97"/>
      <c r="I97"/>
      <c r="J97"/>
    </row>
    <row r="98" spans="6:10" ht="15" customHeight="1" x14ac:dyDescent="0.25">
      <c r="F98"/>
      <c r="G98"/>
      <c r="H98"/>
      <c r="I98"/>
      <c r="J98"/>
    </row>
    <row r="99" spans="6:10" ht="15" customHeight="1" x14ac:dyDescent="0.25">
      <c r="F99"/>
      <c r="G99"/>
      <c r="H99"/>
      <c r="I99"/>
      <c r="J99"/>
    </row>
    <row r="100" spans="6:10" ht="15" customHeight="1" x14ac:dyDescent="0.25">
      <c r="F100"/>
      <c r="G100"/>
      <c r="H100"/>
      <c r="I100"/>
      <c r="J100"/>
    </row>
    <row r="101" spans="6:10" ht="15" customHeight="1" x14ac:dyDescent="0.25">
      <c r="F101"/>
      <c r="G101"/>
      <c r="H101"/>
      <c r="I101"/>
      <c r="J101"/>
    </row>
    <row r="102" spans="6:10" ht="15" customHeight="1" x14ac:dyDescent="0.25">
      <c r="F102"/>
      <c r="G102"/>
      <c r="H102"/>
      <c r="I102"/>
      <c r="J102"/>
    </row>
    <row r="103" spans="6:10" ht="15" customHeight="1" x14ac:dyDescent="0.25">
      <c r="F103"/>
      <c r="G103"/>
      <c r="H103"/>
      <c r="I103"/>
      <c r="J103"/>
    </row>
  </sheetData>
  <mergeCells count="3">
    <mergeCell ref="A1:J1"/>
    <mergeCell ref="A40:B40"/>
    <mergeCell ref="A41:B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1.1</vt:lpstr>
      <vt:lpstr>1.1A</vt:lpstr>
      <vt:lpstr>1.2</vt:lpstr>
      <vt:lpstr>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2024-03-12T08:18:14Z</dcterms:created>
  <dcterms:modified xsi:type="dcterms:W3CDTF">2024-03-12T08:20:42Z</dcterms:modified>
</cp:coreProperties>
</file>