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18" sheetId="1" r:id="rId1"/>
  </sheets>
  <definedNames>
    <definedName name="_Parse_Out" hidden="1">#REF!</definedName>
    <definedName name="_xlnm.Print_Area" localSheetId="0">'S18'!$A$1:$R$35</definedName>
  </definedNames>
  <calcPr fullCalcOnLoad="1"/>
</workbook>
</file>

<file path=xl/sharedStrings.xml><?xml version="1.0" encoding="utf-8"?>
<sst xmlns="http://schemas.openxmlformats.org/spreadsheetml/2006/main" count="91" uniqueCount="70">
  <si>
    <t xml:space="preserve"> àÉn</t>
  </si>
  <si>
    <t>1.1.1</t>
  </si>
  <si>
    <t>1.1.2</t>
  </si>
  <si>
    <t>2.1.1</t>
  </si>
  <si>
    <t>2.1.2</t>
  </si>
  <si>
    <t>3.1.1</t>
  </si>
  <si>
    <t>3.1.2</t>
  </si>
  <si>
    <t>3.2.1</t>
  </si>
  <si>
    <t>3.2.2</t>
  </si>
  <si>
    <t>household sector</t>
  </si>
  <si>
    <t>financial saving</t>
  </si>
  <si>
    <t>private corporate sector</t>
  </si>
  <si>
    <t>joint stock companies</t>
  </si>
  <si>
    <t>non-financial</t>
  </si>
  <si>
    <t>financial</t>
  </si>
  <si>
    <t>public sector</t>
  </si>
  <si>
    <t>public authorities</t>
  </si>
  <si>
    <t>non-departmental enterprises</t>
  </si>
  <si>
    <t>government companies</t>
  </si>
  <si>
    <t>item</t>
  </si>
  <si>
    <t>{ÉÉÉÊ®´ÉÉÉÊ®BÉE FÉäjÉ</t>
  </si>
  <si>
    <t>ÉÊ´ÉkÉÉÒªÉ ¤ÉSÉiÉ</t>
  </si>
  <si>
    <t>ºÉÆªÉÖBÉDiÉ {ÉÚÆVÉÉÒ BÉEÆ{ÉÉÊxÉªÉÉÆ</t>
  </si>
  <si>
    <t>ÉÊ´ÉkÉÉÒªÉ</t>
  </si>
  <si>
    <t>ºÉÉ´ÉÇVÉÉÊxÉBÉE FÉäjÉ</t>
  </si>
  <si>
    <t>ãÉÉäBÉE |ÉÉÉÊvÉBÉE®hÉ</t>
  </si>
  <si>
    <t>ºÉ®BÉEÉ®ÉÒ BÉEÆ{ÉÉÊxÉªÉÉÆ</t>
  </si>
  <si>
    <t xml:space="preserve">ÉÊxÉVÉÉÒ ÉÊxÉMÉÉÊàÉiÉ FÉäjÉ </t>
  </si>
  <si>
    <t>ÉÊxÉVÉÉÒ ÉÊxÉMÉÉÊàÉiÉ FÉäjÉ</t>
  </si>
  <si>
    <t>saving in physical assets</t>
  </si>
  <si>
    <t>£ÉÉèÉÊiÉBÉE {ÉÉÊ®ºÉÆ{ÉÉÊkÉªÉÉå àÉå ¤ÉSÉiÉ</t>
  </si>
  <si>
    <t xml:space="preserve"> STATEMENT 18 : DOMESTIC SAVING BY TYPE OF INSTITUTIONS</t>
  </si>
  <si>
    <t xml:space="preserve">+ÉÉÊ´ÉkÉÉÒªÉ </t>
  </si>
  <si>
    <t>+ÉÉÊ´É£ÉÉMÉÉÒªÉ =tÉàÉ</t>
  </si>
  <si>
    <t>net domestic saving (4-5)</t>
  </si>
  <si>
    <t>ÉÊ´É£ÉÉMÉÉÒªÉ (´ÉÉÉÊhÉÉÎVªÉBÉE)  =tÉàÉ</t>
  </si>
  <si>
    <t>ºÉÉÆÉÊ´ÉÉÊvÉBÉE ÉÊxÉMÉàÉ ({ÉÉä]Ç ]Åº] ºÉÉÊciÉ)</t>
  </si>
  <si>
    <t>gross domestic saving (1+2+3)</t>
  </si>
  <si>
    <t>statutory corporations</t>
  </si>
  <si>
    <t xml:space="preserve"> (including port trusts)</t>
  </si>
  <si>
    <r>
      <t>less:</t>
    </r>
    <r>
      <rPr>
        <b/>
        <sz val="12"/>
        <rFont val="Arial Narrow"/>
        <family val="2"/>
      </rPr>
      <t xml:space="preserve">consumption of fixed capital </t>
    </r>
  </si>
  <si>
    <t>departmental (comm.) enterprises</t>
  </si>
  <si>
    <r>
      <t xml:space="preserve">ºÉBÉEãÉ PÉ®äãÉÚ ¤ÉSÉiÉ </t>
    </r>
    <r>
      <rPr>
        <b/>
        <sz val="13"/>
        <rFont val="Arial Narrow"/>
        <family val="2"/>
      </rPr>
      <t xml:space="preserve">(1+2+3) </t>
    </r>
  </si>
  <si>
    <r>
      <t>ÉÊxÉ´ÉãÉ nä¶ÉÉÒªÉ ¤ÉSÉiÉ</t>
    </r>
    <r>
      <rPr>
        <b/>
        <sz val="12"/>
        <rFont val="DV_Divyae"/>
        <family val="0"/>
      </rPr>
      <t xml:space="preserve"> </t>
    </r>
    <r>
      <rPr>
        <b/>
        <sz val="12"/>
        <rFont val="Arial Narrow"/>
        <family val="2"/>
      </rPr>
      <t>(4-5)</t>
    </r>
  </si>
  <si>
    <r>
      <t xml:space="preserve"> ÉÊ´É´É®hÉ </t>
    </r>
    <r>
      <rPr>
        <b/>
        <sz val="14"/>
        <rFont val="Arial Narrow"/>
        <family val="2"/>
      </rPr>
      <t>18 :</t>
    </r>
    <r>
      <rPr>
        <b/>
        <sz val="18"/>
        <rFont val="DV_Divyae"/>
        <family val="0"/>
      </rPr>
      <t xml:space="preserve"> ºÉÆºlÉÉ+ÉÉäÆ BÉEä |ÉBÉEÉ®ÉxÉÖºÉÉ® nä¶ÉÉÒªÉ ¤ÉSÉiÉ</t>
    </r>
  </si>
  <si>
    <r>
      <t>(</t>
    </r>
    <r>
      <rPr>
        <b/>
        <sz val="16"/>
        <rFont val="Arial Narrow"/>
        <family val="2"/>
      </rPr>
      <t xml:space="preserve"> 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 )</t>
    </r>
  </si>
  <si>
    <r>
      <t>PÉ]ÉAÆ:</t>
    </r>
    <r>
      <rPr>
        <b/>
        <sz val="12"/>
        <rFont val="DV_Divyae"/>
        <family val="0"/>
      </rPr>
      <t xml:space="preserve"> ºlÉÉªÉÉÒ {ÉÚÆVÉÉÒ BÉEÉ +É´ÉFÉªÉ</t>
    </r>
  </si>
  <si>
    <t>2004-05</t>
  </si>
  <si>
    <t>2.1.3</t>
  </si>
  <si>
    <t>less: Reinvested Earnings of Foreign Companies</t>
  </si>
  <si>
    <t xml:space="preserve">    (BÉE®Éä½ °ô{ÉªÉä)</t>
  </si>
  <si>
    <r>
      <t>PÉ]ÉAÆ</t>
    </r>
    <r>
      <rPr>
        <sz val="9"/>
        <rFont val="DV_Divyae"/>
        <family val="0"/>
      </rPr>
      <t xml:space="preserve">: </t>
    </r>
    <r>
      <rPr>
        <sz val="10"/>
        <rFont val="DV_Divyae"/>
        <family val="0"/>
      </rPr>
      <t xml:space="preserve">विदेशी कँपनियो की पुनः निवेषित आय  </t>
    </r>
  </si>
  <si>
    <t>2005-06</t>
  </si>
  <si>
    <t>2006-07</t>
  </si>
  <si>
    <t>2007-08</t>
  </si>
  <si>
    <t>2008-09</t>
  </si>
  <si>
    <t>gross financial saving</t>
  </si>
  <si>
    <t>financial liabilities</t>
  </si>
  <si>
    <t xml:space="preserve">ÉÊ´ÉkÉÉÒªÉ näxÉnÉÉÊ®ªÉÉÆ </t>
  </si>
  <si>
    <t>ºÉBÉEãÉ ÉÊ´ÉkÉÉÒªÉ ¤ÉSÉiÉ</t>
  </si>
  <si>
    <t xml:space="preserve">cooperative banks &amp; societies </t>
  </si>
  <si>
    <t xml:space="preserve">ºÉcBÉEÉ®ÉÒ ¤ÉéBÉE A´ÉÆ ºÉÉÊàÉÉÊiÉªÉÉÆ </t>
  </si>
  <si>
    <t>2009-10</t>
  </si>
  <si>
    <t>( ` crore )</t>
  </si>
  <si>
    <t>2010-11</t>
  </si>
  <si>
    <t>2011-12</t>
  </si>
  <si>
    <t>2012-13</t>
  </si>
  <si>
    <t>NA</t>
  </si>
  <si>
    <r>
      <t xml:space="preserve">ºÉ®BÉEÉ®ÉÒ |É¶ÉÉºÉxÉ </t>
    </r>
    <r>
      <rPr>
        <sz val="10"/>
        <rFont val="DV_Divyae"/>
        <family val="0"/>
      </rPr>
      <t>(स्वायत्त संस्थानों सहित)</t>
    </r>
  </si>
  <si>
    <t>government administration (including autonomous institutions)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</si>
</sst>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DV_Divy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0"/>
      <name val="Courier"/>
      <family val="0"/>
    </font>
    <font>
      <sz val="8"/>
      <name val="DV_Divyae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DV_Divyae"/>
      <family val="0"/>
    </font>
    <font>
      <sz val="11"/>
      <name val="DV_Divyae"/>
      <family val="0"/>
    </font>
    <font>
      <sz val="12"/>
      <name val="Mangal"/>
      <family val="0"/>
    </font>
    <font>
      <sz val="10"/>
      <name val="DV_Divyae"/>
      <family val="0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b/>
      <sz val="13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 quotePrefix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 quotePrefix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1" fontId="20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1" fontId="27" fillId="0" borderId="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 horizontal="left" vertical="center"/>
    </xf>
    <xf numFmtId="1" fontId="29" fillId="0" borderId="10" xfId="0" applyNumberFormat="1" applyFont="1" applyFill="1" applyBorder="1" applyAlignment="1">
      <alignment horizontal="left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SheetLayoutView="100" zoomScalePageLayoutView="0" workbookViewId="0" topLeftCell="C1">
      <selection activeCell="A1" sqref="A1:R1"/>
    </sheetView>
  </sheetViews>
  <sheetFormatPr defaultColWidth="9.00390625" defaultRowHeight="12.75"/>
  <cols>
    <col min="1" max="1" width="4.125" style="8" customWidth="1"/>
    <col min="2" max="3" width="1.625" style="8" customWidth="1"/>
    <col min="4" max="4" width="31.00390625" style="8" customWidth="1"/>
    <col min="5" max="5" width="7.75390625" style="8" customWidth="1"/>
    <col min="6" max="6" width="7.875" style="8" customWidth="1"/>
    <col min="7" max="7" width="7.75390625" style="8" customWidth="1"/>
    <col min="8" max="10" width="7.875" style="8" customWidth="1"/>
    <col min="11" max="11" width="7.75390625" style="8" customWidth="1"/>
    <col min="12" max="12" width="8.125" style="8" customWidth="1"/>
    <col min="13" max="13" width="7.875" style="8" customWidth="1"/>
    <col min="14" max="14" width="1.12109375" style="8" customWidth="1"/>
    <col min="15" max="15" width="4.125" style="8" customWidth="1"/>
    <col min="16" max="16" width="1.12109375" style="8" customWidth="1"/>
    <col min="17" max="17" width="1.625" style="8" customWidth="1"/>
    <col min="18" max="18" width="42.25390625" style="8" customWidth="1"/>
    <col min="19" max="19" width="9.00390625" style="29" customWidth="1"/>
    <col min="20" max="16384" width="9.00390625" style="8" customWidth="1"/>
  </cols>
  <sheetData>
    <row r="1" spans="1:19" s="2" customFormat="1" ht="31.5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8"/>
    </row>
    <row r="2" spans="1:19" s="2" customFormat="1" ht="31.5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8"/>
    </row>
    <row r="3" spans="1:19" s="2" customFormat="1" ht="31.5" customHeight="1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8"/>
    </row>
    <row r="4" spans="1:19" s="2" customFormat="1" ht="31.5" customHeight="1">
      <c r="A4" s="16"/>
      <c r="B4" s="16"/>
      <c r="C4" s="16"/>
      <c r="D4" s="16"/>
      <c r="E4" s="37" t="s">
        <v>50</v>
      </c>
      <c r="J4" s="41"/>
      <c r="K4" s="42" t="s">
        <v>63</v>
      </c>
      <c r="L4" s="41"/>
      <c r="M4" s="41"/>
      <c r="N4" s="17"/>
      <c r="O4" s="17"/>
      <c r="P4" s="17"/>
      <c r="Q4" s="17"/>
      <c r="R4" s="17"/>
      <c r="S4" s="28"/>
    </row>
    <row r="5" spans="1:19" s="3" customFormat="1" ht="30" customHeight="1">
      <c r="A5" s="53" t="s">
        <v>0</v>
      </c>
      <c r="B5" s="53"/>
      <c r="C5" s="53"/>
      <c r="D5" s="53"/>
      <c r="E5" s="44" t="s">
        <v>47</v>
      </c>
      <c r="F5" s="44" t="s">
        <v>52</v>
      </c>
      <c r="G5" s="44" t="s">
        <v>53</v>
      </c>
      <c r="H5" s="44" t="s">
        <v>54</v>
      </c>
      <c r="I5" s="44" t="s">
        <v>55</v>
      </c>
      <c r="J5" s="44" t="s">
        <v>62</v>
      </c>
      <c r="K5" s="44" t="s">
        <v>64</v>
      </c>
      <c r="L5" s="44" t="s">
        <v>65</v>
      </c>
      <c r="M5" s="44" t="s">
        <v>66</v>
      </c>
      <c r="N5" s="52" t="s">
        <v>19</v>
      </c>
      <c r="O5" s="52"/>
      <c r="P5" s="52"/>
      <c r="Q5" s="52"/>
      <c r="R5" s="52"/>
      <c r="S5" s="28"/>
    </row>
    <row r="6" spans="1:19" s="32" customFormat="1" ht="30" customHeight="1">
      <c r="A6" s="49">
        <v>1</v>
      </c>
      <c r="B6" s="49"/>
      <c r="C6" s="49"/>
      <c r="D6" s="49"/>
      <c r="E6" s="30">
        <v>2</v>
      </c>
      <c r="F6" s="43">
        <v>3</v>
      </c>
      <c r="G6" s="30">
        <v>4</v>
      </c>
      <c r="H6" s="43">
        <v>5</v>
      </c>
      <c r="I6" s="30">
        <v>6</v>
      </c>
      <c r="J6" s="43">
        <v>7</v>
      </c>
      <c r="K6" s="30">
        <v>8</v>
      </c>
      <c r="L6" s="43">
        <v>9</v>
      </c>
      <c r="M6" s="30">
        <v>10</v>
      </c>
      <c r="N6" s="49">
        <v>1</v>
      </c>
      <c r="O6" s="49"/>
      <c r="P6" s="49"/>
      <c r="Q6" s="49"/>
      <c r="R6" s="49"/>
      <c r="S6" s="31"/>
    </row>
    <row r="7" spans="1:19" s="7" customFormat="1" ht="34.5" customHeight="1">
      <c r="A7" s="24">
        <v>1</v>
      </c>
      <c r="B7" s="24"/>
      <c r="C7" s="25"/>
      <c r="D7" s="26" t="s">
        <v>20</v>
      </c>
      <c r="E7" s="27">
        <f aca="true" t="shared" si="0" ref="E7:N7">E8+E11</f>
        <v>763684.837417102</v>
      </c>
      <c r="F7" s="27">
        <f t="shared" si="0"/>
        <v>868987.9047303251</v>
      </c>
      <c r="G7" s="27">
        <f t="shared" si="0"/>
        <v>994396.3378030933</v>
      </c>
      <c r="H7" s="27">
        <f t="shared" si="0"/>
        <v>1118346.9282042119</v>
      </c>
      <c r="I7" s="27">
        <f t="shared" si="0"/>
        <v>1330872.5692136348</v>
      </c>
      <c r="J7" s="27">
        <f t="shared" si="0"/>
        <v>1630798.5737463492</v>
      </c>
      <c r="K7" s="27">
        <f t="shared" si="0"/>
        <v>1800173.5429785321</v>
      </c>
      <c r="L7" s="27">
        <f t="shared" si="0"/>
        <v>2054736.6719718063</v>
      </c>
      <c r="M7" s="27">
        <f t="shared" si="0"/>
        <v>2212414.211038605</v>
      </c>
      <c r="N7" s="27">
        <f t="shared" si="0"/>
        <v>0</v>
      </c>
      <c r="O7" s="24">
        <v>1</v>
      </c>
      <c r="P7" s="24"/>
      <c r="Q7" s="24"/>
      <c r="R7" s="27" t="s">
        <v>9</v>
      </c>
      <c r="S7" s="28"/>
    </row>
    <row r="8" spans="1:23" s="3" customFormat="1" ht="34.5" customHeight="1">
      <c r="A8" s="12">
        <v>1.1</v>
      </c>
      <c r="B8" s="12"/>
      <c r="C8" s="5"/>
      <c r="D8" s="10" t="s">
        <v>21</v>
      </c>
      <c r="E8" s="13">
        <v>327955.99</v>
      </c>
      <c r="F8" s="13">
        <v>438331.32</v>
      </c>
      <c r="G8" s="13">
        <v>484256.2404</v>
      </c>
      <c r="H8" s="13">
        <v>580209.72535</v>
      </c>
      <c r="I8" s="13">
        <v>571026.4199999999</v>
      </c>
      <c r="J8" s="13">
        <v>774752.9050406246</v>
      </c>
      <c r="K8" s="13">
        <v>773858.542978532</v>
      </c>
      <c r="L8" s="13">
        <v>632195.6719718062</v>
      </c>
      <c r="M8" s="13">
        <v>717131.2110386047</v>
      </c>
      <c r="N8" s="13"/>
      <c r="O8" s="12">
        <v>1.1</v>
      </c>
      <c r="P8" s="12"/>
      <c r="Q8" s="12"/>
      <c r="R8" s="13" t="s">
        <v>10</v>
      </c>
      <c r="S8" s="40"/>
      <c r="T8" s="40"/>
      <c r="U8" s="40"/>
      <c r="V8" s="40"/>
      <c r="W8" s="40"/>
    </row>
    <row r="9" spans="1:19" s="3" customFormat="1" ht="34.5" customHeight="1">
      <c r="A9" s="48" t="s">
        <v>1</v>
      </c>
      <c r="B9" s="48"/>
      <c r="C9" s="6"/>
      <c r="D9" s="10" t="s">
        <v>59</v>
      </c>
      <c r="E9" s="13">
        <v>447729.79999999993</v>
      </c>
      <c r="F9" s="13">
        <v>621811.9129</v>
      </c>
      <c r="G9" s="13">
        <v>766644.9304000001</v>
      </c>
      <c r="H9" s="13">
        <v>768156.03535</v>
      </c>
      <c r="I9" s="13">
        <v>734633.1699999999</v>
      </c>
      <c r="J9" s="13">
        <v>978200.1928444471</v>
      </c>
      <c r="K9" s="13">
        <v>1054305.362178532</v>
      </c>
      <c r="L9" s="13">
        <v>919214.3019718062</v>
      </c>
      <c r="M9" s="13">
        <v>1037177.8710386048</v>
      </c>
      <c r="N9" s="13"/>
      <c r="O9" s="47" t="s">
        <v>1</v>
      </c>
      <c r="P9" s="47"/>
      <c r="Q9" s="15"/>
      <c r="R9" s="39" t="s">
        <v>56</v>
      </c>
      <c r="S9" s="28"/>
    </row>
    <row r="10" spans="1:19" s="3" customFormat="1" ht="34.5" customHeight="1">
      <c r="A10" s="48" t="s">
        <v>2</v>
      </c>
      <c r="B10" s="48"/>
      <c r="C10" s="6"/>
      <c r="D10" s="38" t="s">
        <v>58</v>
      </c>
      <c r="E10" s="13">
        <v>119773.6</v>
      </c>
      <c r="F10" s="13">
        <v>183480.9</v>
      </c>
      <c r="G10" s="13">
        <v>282388.76</v>
      </c>
      <c r="H10" s="13">
        <v>187946.14</v>
      </c>
      <c r="I10" s="13">
        <v>163606.72</v>
      </c>
      <c r="J10" s="13">
        <v>203447.00770000002</v>
      </c>
      <c r="K10" s="13">
        <v>280446.81919999997</v>
      </c>
      <c r="L10" s="13">
        <v>287018.63</v>
      </c>
      <c r="M10" s="13">
        <v>320046.66</v>
      </c>
      <c r="N10" s="13"/>
      <c r="O10" s="47" t="s">
        <v>2</v>
      </c>
      <c r="P10" s="47"/>
      <c r="Q10" s="15"/>
      <c r="R10" s="39" t="s">
        <v>57</v>
      </c>
      <c r="S10" s="28"/>
    </row>
    <row r="11" spans="1:19" s="3" customFormat="1" ht="34.5" customHeight="1">
      <c r="A11" s="12">
        <v>1.2</v>
      </c>
      <c r="B11" s="12"/>
      <c r="C11" s="5"/>
      <c r="D11" s="10" t="s">
        <v>30</v>
      </c>
      <c r="E11" s="13">
        <v>435728.84741710196</v>
      </c>
      <c r="F11" s="13">
        <v>430656.5847303251</v>
      </c>
      <c r="G11" s="13">
        <v>510140.0974030933</v>
      </c>
      <c r="H11" s="13">
        <v>538137.2028542119</v>
      </c>
      <c r="I11" s="13">
        <v>759846.1492136348</v>
      </c>
      <c r="J11" s="13">
        <v>856045.6687057248</v>
      </c>
      <c r="K11" s="13">
        <v>1026315</v>
      </c>
      <c r="L11" s="13">
        <v>1422541</v>
      </c>
      <c r="M11" s="13">
        <v>1495283</v>
      </c>
      <c r="N11" s="13"/>
      <c r="O11" s="12">
        <v>1.2</v>
      </c>
      <c r="P11" s="12"/>
      <c r="Q11" s="12"/>
      <c r="R11" s="13" t="s">
        <v>29</v>
      </c>
      <c r="S11" s="28"/>
    </row>
    <row r="12" spans="1:19" s="7" customFormat="1" ht="34.5" customHeight="1">
      <c r="A12" s="24">
        <v>2</v>
      </c>
      <c r="B12" s="24"/>
      <c r="C12" s="25"/>
      <c r="D12" s="26" t="s">
        <v>28</v>
      </c>
      <c r="E12" s="27">
        <f aca="true" t="shared" si="1" ref="E12:M12">E13+E17</f>
        <v>212519</v>
      </c>
      <c r="F12" s="27">
        <f t="shared" si="1"/>
        <v>277207.7283855635</v>
      </c>
      <c r="G12" s="27">
        <f t="shared" si="1"/>
        <v>338583.5210725485</v>
      </c>
      <c r="H12" s="27">
        <f t="shared" si="1"/>
        <v>469022.8174604155</v>
      </c>
      <c r="I12" s="27">
        <f t="shared" si="1"/>
        <v>417467.40116243815</v>
      </c>
      <c r="J12" s="27">
        <f t="shared" si="1"/>
        <v>540955.062876504</v>
      </c>
      <c r="K12" s="27">
        <f t="shared" si="1"/>
        <v>620300.4164527275</v>
      </c>
      <c r="L12" s="27">
        <f t="shared" si="1"/>
        <v>658427.7728708718</v>
      </c>
      <c r="M12" s="27">
        <f t="shared" si="1"/>
        <v>713140.7584233913</v>
      </c>
      <c r="N12" s="27"/>
      <c r="O12" s="24">
        <v>2</v>
      </c>
      <c r="P12" s="24"/>
      <c r="Q12" s="24"/>
      <c r="R12" s="27" t="s">
        <v>11</v>
      </c>
      <c r="S12" s="28"/>
    </row>
    <row r="13" spans="1:19" s="3" customFormat="1" ht="34.5" customHeight="1">
      <c r="A13" s="12">
        <v>2.1</v>
      </c>
      <c r="B13" s="12"/>
      <c r="C13" s="5"/>
      <c r="D13" s="10" t="s">
        <v>22</v>
      </c>
      <c r="E13" s="13">
        <f aca="true" t="shared" si="2" ref="E13:M13">E14+E15-E16</f>
        <v>195910</v>
      </c>
      <c r="F13" s="13">
        <f t="shared" si="2"/>
        <v>257490</v>
      </c>
      <c r="G13" s="13">
        <f t="shared" si="2"/>
        <v>317283</v>
      </c>
      <c r="H13" s="13">
        <f t="shared" si="2"/>
        <v>446187</v>
      </c>
      <c r="I13" s="13">
        <f t="shared" si="2"/>
        <v>393172</v>
      </c>
      <c r="J13" s="13">
        <f t="shared" si="2"/>
        <v>513781.52</v>
      </c>
      <c r="K13" s="13">
        <f t="shared" si="2"/>
        <v>588609.37</v>
      </c>
      <c r="L13" s="13">
        <f t="shared" si="2"/>
        <v>622541.9893293207</v>
      </c>
      <c r="M13" s="13">
        <f t="shared" si="2"/>
        <v>673463.0560877043</v>
      </c>
      <c r="N13" s="13"/>
      <c r="O13" s="12">
        <v>2.1</v>
      </c>
      <c r="P13" s="12"/>
      <c r="Q13" s="12"/>
      <c r="R13" s="13" t="s">
        <v>12</v>
      </c>
      <c r="S13" s="28"/>
    </row>
    <row r="14" spans="1:19" s="3" customFormat="1" ht="34.5" customHeight="1">
      <c r="A14" s="48" t="s">
        <v>3</v>
      </c>
      <c r="B14" s="48"/>
      <c r="C14" s="6"/>
      <c r="D14" s="11" t="s">
        <v>32</v>
      </c>
      <c r="E14" s="13">
        <v>192855</v>
      </c>
      <c r="F14" s="13">
        <v>246301</v>
      </c>
      <c r="G14" s="13">
        <v>330566</v>
      </c>
      <c r="H14" s="13">
        <v>450999</v>
      </c>
      <c r="I14" s="13">
        <v>416494</v>
      </c>
      <c r="J14" s="13">
        <v>533375</v>
      </c>
      <c r="K14" s="13">
        <v>618778</v>
      </c>
      <c r="L14" s="13">
        <v>630391</v>
      </c>
      <c r="M14" s="13">
        <v>689273</v>
      </c>
      <c r="N14" s="13"/>
      <c r="O14" s="47" t="s">
        <v>3</v>
      </c>
      <c r="P14" s="47"/>
      <c r="Q14" s="15"/>
      <c r="R14" s="13" t="s">
        <v>13</v>
      </c>
      <c r="S14" s="28"/>
    </row>
    <row r="15" spans="1:19" s="3" customFormat="1" ht="34.5" customHeight="1">
      <c r="A15" s="48" t="s">
        <v>4</v>
      </c>
      <c r="B15" s="48"/>
      <c r="C15" s="6"/>
      <c r="D15" s="10" t="s">
        <v>23</v>
      </c>
      <c r="E15" s="13">
        <v>11610</v>
      </c>
      <c r="F15" s="13">
        <v>23409</v>
      </c>
      <c r="G15" s="13">
        <v>13088</v>
      </c>
      <c r="H15" s="13">
        <v>26104</v>
      </c>
      <c r="I15" s="13">
        <v>18219</v>
      </c>
      <c r="J15" s="13">
        <v>21531.52</v>
      </c>
      <c r="K15" s="13">
        <v>29525.37</v>
      </c>
      <c r="L15" s="13">
        <v>31471.989329320724</v>
      </c>
      <c r="M15" s="13">
        <v>37927.056087704215</v>
      </c>
      <c r="N15" s="13"/>
      <c r="O15" s="47" t="s">
        <v>4</v>
      </c>
      <c r="P15" s="47"/>
      <c r="Q15" s="15"/>
      <c r="R15" s="13" t="s">
        <v>14</v>
      </c>
      <c r="S15" s="28"/>
    </row>
    <row r="16" spans="1:20" s="3" customFormat="1" ht="34.5" customHeight="1">
      <c r="A16" s="48" t="s">
        <v>48</v>
      </c>
      <c r="B16" s="48"/>
      <c r="C16" s="6"/>
      <c r="D16" s="46" t="s">
        <v>51</v>
      </c>
      <c r="E16" s="13">
        <v>8555</v>
      </c>
      <c r="F16" s="13">
        <v>12220</v>
      </c>
      <c r="G16" s="13">
        <v>26371</v>
      </c>
      <c r="H16" s="13">
        <v>30916</v>
      </c>
      <c r="I16" s="13">
        <v>41541</v>
      </c>
      <c r="J16" s="13">
        <v>41125</v>
      </c>
      <c r="K16" s="13">
        <v>59694</v>
      </c>
      <c r="L16" s="13">
        <v>39321</v>
      </c>
      <c r="M16" s="13">
        <v>53737</v>
      </c>
      <c r="N16" s="13"/>
      <c r="O16" s="47" t="s">
        <v>48</v>
      </c>
      <c r="P16" s="47"/>
      <c r="Q16" s="15"/>
      <c r="R16" s="13" t="s">
        <v>49</v>
      </c>
      <c r="S16" s="28"/>
      <c r="T16" s="34"/>
    </row>
    <row r="17" spans="1:19" s="3" customFormat="1" ht="34.5" customHeight="1">
      <c r="A17" s="12">
        <v>2.2</v>
      </c>
      <c r="B17" s="12"/>
      <c r="C17" s="5"/>
      <c r="D17" s="10" t="s">
        <v>61</v>
      </c>
      <c r="E17" s="13">
        <v>16609</v>
      </c>
      <c r="F17" s="13">
        <v>19717.72838556346</v>
      </c>
      <c r="G17" s="13">
        <v>21300.5210725485</v>
      </c>
      <c r="H17" s="13">
        <v>22835.817460415496</v>
      </c>
      <c r="I17" s="13">
        <v>24295.401162438156</v>
      </c>
      <c r="J17" s="13">
        <v>27173.542876503958</v>
      </c>
      <c r="K17" s="13">
        <v>31691.046452727547</v>
      </c>
      <c r="L17" s="13">
        <v>35885.78354155113</v>
      </c>
      <c r="M17" s="13">
        <v>39677.70233568701</v>
      </c>
      <c r="N17" s="13"/>
      <c r="O17" s="12">
        <v>2.2</v>
      </c>
      <c r="P17" s="12"/>
      <c r="Q17" s="12"/>
      <c r="R17" s="39" t="s">
        <v>60</v>
      </c>
      <c r="S17" s="28"/>
    </row>
    <row r="18" spans="1:20" s="7" customFormat="1" ht="34.5" customHeight="1">
      <c r="A18" s="24">
        <v>3</v>
      </c>
      <c r="B18" s="24"/>
      <c r="C18" s="25"/>
      <c r="D18" s="26" t="s">
        <v>24</v>
      </c>
      <c r="E18" s="27">
        <f aca="true" t="shared" si="3" ref="E18:K18">E19+E22</f>
        <v>74498.96000000002</v>
      </c>
      <c r="F18" s="27">
        <f t="shared" si="3"/>
        <v>88955.04999999999</v>
      </c>
      <c r="G18" s="27">
        <f t="shared" si="3"/>
        <v>152928.76</v>
      </c>
      <c r="H18" s="27">
        <f t="shared" si="3"/>
        <v>248962.03</v>
      </c>
      <c r="I18" s="27">
        <f t="shared" si="3"/>
        <v>54280.080000000016</v>
      </c>
      <c r="J18" s="27">
        <f t="shared" si="3"/>
        <v>10584.580000000016</v>
      </c>
      <c r="K18" s="27">
        <f t="shared" si="3"/>
        <v>201268.18</v>
      </c>
      <c r="L18" s="27">
        <f>L19+L22</f>
        <v>111294.60999999999</v>
      </c>
      <c r="M18" s="27">
        <f>M19+M22</f>
        <v>117919.04999999999</v>
      </c>
      <c r="N18" s="27"/>
      <c r="O18" s="24">
        <v>3</v>
      </c>
      <c r="P18" s="24"/>
      <c r="Q18" s="24"/>
      <c r="R18" s="27" t="s">
        <v>15</v>
      </c>
      <c r="S18" s="28"/>
      <c r="T18" s="35"/>
    </row>
    <row r="19" spans="1:20" s="3" customFormat="1" ht="34.5" customHeight="1">
      <c r="A19" s="12">
        <v>3.1</v>
      </c>
      <c r="B19" s="12"/>
      <c r="C19" s="5"/>
      <c r="D19" s="10" t="s">
        <v>25</v>
      </c>
      <c r="E19" s="13">
        <f aca="true" t="shared" si="4" ref="E19:K19">E20+E21</f>
        <v>-59516</v>
      </c>
      <c r="F19" s="13">
        <f t="shared" si="4"/>
        <v>-58279</v>
      </c>
      <c r="G19" s="13">
        <f t="shared" si="4"/>
        <v>-19983</v>
      </c>
      <c r="H19" s="13">
        <f t="shared" si="4"/>
        <v>54255</v>
      </c>
      <c r="I19" s="13">
        <f t="shared" si="4"/>
        <v>-133413</v>
      </c>
      <c r="J19" s="13">
        <f t="shared" si="4"/>
        <v>-172865</v>
      </c>
      <c r="K19" s="13">
        <f t="shared" si="4"/>
        <v>-14751</v>
      </c>
      <c r="L19" s="13">
        <f>L20+L21</f>
        <v>-153790</v>
      </c>
      <c r="M19" s="13">
        <f>M20+M21</f>
        <v>-160995</v>
      </c>
      <c r="N19" s="13"/>
      <c r="O19" s="12">
        <v>3.1</v>
      </c>
      <c r="P19" s="12"/>
      <c r="Q19" s="12"/>
      <c r="R19" s="13" t="s">
        <v>16</v>
      </c>
      <c r="S19" s="28"/>
      <c r="T19" s="10"/>
    </row>
    <row r="20" spans="1:19" s="3" customFormat="1" ht="34.5" customHeight="1">
      <c r="A20" s="48" t="s">
        <v>5</v>
      </c>
      <c r="B20" s="48"/>
      <c r="C20" s="6"/>
      <c r="D20" s="10" t="s">
        <v>68</v>
      </c>
      <c r="E20" s="13">
        <v>-75256</v>
      </c>
      <c r="F20" s="13">
        <v>-76881</v>
      </c>
      <c r="G20" s="13">
        <v>-44554</v>
      </c>
      <c r="H20" s="13">
        <v>25526</v>
      </c>
      <c r="I20" s="13">
        <v>-156406</v>
      </c>
      <c r="J20" s="13">
        <v>-199147</v>
      </c>
      <c r="K20" s="13">
        <v>-41305</v>
      </c>
      <c r="L20" s="13">
        <v>-182421</v>
      </c>
      <c r="M20" s="13">
        <v>-195316</v>
      </c>
      <c r="N20" s="13"/>
      <c r="O20" s="47" t="s">
        <v>5</v>
      </c>
      <c r="P20" s="47"/>
      <c r="Q20" s="15"/>
      <c r="R20" s="45" t="s">
        <v>69</v>
      </c>
      <c r="S20" s="28"/>
    </row>
    <row r="21" spans="1:19" s="3" customFormat="1" ht="34.5" customHeight="1">
      <c r="A21" s="48" t="s">
        <v>6</v>
      </c>
      <c r="B21" s="48"/>
      <c r="C21" s="6"/>
      <c r="D21" s="10" t="s">
        <v>35</v>
      </c>
      <c r="E21" s="13">
        <v>15740</v>
      </c>
      <c r="F21" s="13">
        <v>18602</v>
      </c>
      <c r="G21" s="13">
        <v>24571</v>
      </c>
      <c r="H21" s="13">
        <v>28729</v>
      </c>
      <c r="I21" s="13">
        <v>22993</v>
      </c>
      <c r="J21" s="13">
        <v>26282</v>
      </c>
      <c r="K21" s="13">
        <v>26554</v>
      </c>
      <c r="L21" s="13">
        <v>28631</v>
      </c>
      <c r="M21" s="13">
        <v>34321</v>
      </c>
      <c r="N21" s="13"/>
      <c r="O21" s="47" t="s">
        <v>6</v>
      </c>
      <c r="P21" s="47"/>
      <c r="Q21" s="15"/>
      <c r="R21" s="13" t="s">
        <v>41</v>
      </c>
      <c r="S21" s="28"/>
    </row>
    <row r="22" spans="1:19" s="3" customFormat="1" ht="34.5" customHeight="1">
      <c r="A22" s="12">
        <v>3.2</v>
      </c>
      <c r="B22" s="12"/>
      <c r="C22" s="5"/>
      <c r="D22" s="11" t="s">
        <v>33</v>
      </c>
      <c r="E22" s="13">
        <f aca="true" t="shared" si="5" ref="E22:L22">+E23+E24</f>
        <v>134014.96000000002</v>
      </c>
      <c r="F22" s="13">
        <f t="shared" si="5"/>
        <v>147234.05</v>
      </c>
      <c r="G22" s="13">
        <f t="shared" si="5"/>
        <v>172911.76</v>
      </c>
      <c r="H22" s="13">
        <f t="shared" si="5"/>
        <v>194707.03</v>
      </c>
      <c r="I22" s="13">
        <f t="shared" si="5"/>
        <v>187693.08000000002</v>
      </c>
      <c r="J22" s="13">
        <f t="shared" si="5"/>
        <v>183449.58000000002</v>
      </c>
      <c r="K22" s="13">
        <f t="shared" si="5"/>
        <v>216019.18</v>
      </c>
      <c r="L22" s="13">
        <f t="shared" si="5"/>
        <v>265084.61</v>
      </c>
      <c r="M22" s="13">
        <v>278914.05</v>
      </c>
      <c r="N22" s="15"/>
      <c r="O22" s="12">
        <v>3.2</v>
      </c>
      <c r="P22" s="12"/>
      <c r="Q22" s="12"/>
      <c r="R22" s="13" t="s">
        <v>17</v>
      </c>
      <c r="S22" s="28"/>
    </row>
    <row r="23" spans="1:19" s="3" customFormat="1" ht="34.5" customHeight="1">
      <c r="A23" s="48" t="s">
        <v>7</v>
      </c>
      <c r="B23" s="48"/>
      <c r="C23" s="6"/>
      <c r="D23" s="10" t="s">
        <v>26</v>
      </c>
      <c r="E23" s="19">
        <v>79463.46</v>
      </c>
      <c r="F23" s="19">
        <v>85727.41</v>
      </c>
      <c r="G23" s="19">
        <v>99396.72</v>
      </c>
      <c r="H23" s="19">
        <v>101617.16</v>
      </c>
      <c r="I23" s="19">
        <v>92703.52</v>
      </c>
      <c r="J23" s="19">
        <v>104896.46</v>
      </c>
      <c r="K23" s="19">
        <v>106484.15</v>
      </c>
      <c r="L23" s="19">
        <v>114422.74</v>
      </c>
      <c r="M23" s="19" t="s">
        <v>67</v>
      </c>
      <c r="N23" s="13"/>
      <c r="O23" s="47" t="s">
        <v>7</v>
      </c>
      <c r="P23" s="47"/>
      <c r="Q23" s="15"/>
      <c r="R23" s="13" t="s">
        <v>18</v>
      </c>
      <c r="S23" s="28"/>
    </row>
    <row r="24" spans="1:19" s="3" customFormat="1" ht="34.5" customHeight="1">
      <c r="A24" s="48" t="s">
        <v>8</v>
      </c>
      <c r="B24" s="48"/>
      <c r="C24" s="6"/>
      <c r="D24" s="10" t="s">
        <v>36</v>
      </c>
      <c r="E24" s="19">
        <v>54551.5</v>
      </c>
      <c r="F24" s="19">
        <v>61506.64</v>
      </c>
      <c r="G24" s="19">
        <v>73515.04</v>
      </c>
      <c r="H24" s="19">
        <v>93089.87</v>
      </c>
      <c r="I24" s="19">
        <v>94989.56</v>
      </c>
      <c r="J24" s="19">
        <v>78553.12</v>
      </c>
      <c r="K24" s="19">
        <v>109535.03</v>
      </c>
      <c r="L24" s="19">
        <v>150661.87</v>
      </c>
      <c r="M24" s="19" t="s">
        <v>67</v>
      </c>
      <c r="N24" s="13"/>
      <c r="O24" s="47" t="s">
        <v>8</v>
      </c>
      <c r="P24" s="47"/>
      <c r="Q24" s="15"/>
      <c r="R24" s="13" t="s">
        <v>38</v>
      </c>
      <c r="S24" s="28"/>
    </row>
    <row r="25" spans="1:19" s="3" customFormat="1" ht="34.5" customHeight="1">
      <c r="A25" s="20"/>
      <c r="B25" s="20"/>
      <c r="C25" s="6"/>
      <c r="D25" s="10"/>
      <c r="E25" s="36"/>
      <c r="F25" s="36"/>
      <c r="G25" s="36"/>
      <c r="H25" s="36"/>
      <c r="I25" s="36"/>
      <c r="J25" s="36"/>
      <c r="K25" s="36"/>
      <c r="L25" s="36"/>
      <c r="M25" s="36"/>
      <c r="N25" s="13"/>
      <c r="O25" s="15"/>
      <c r="P25" s="15"/>
      <c r="Q25" s="15"/>
      <c r="R25" s="13" t="s">
        <v>39</v>
      </c>
      <c r="S25" s="28"/>
    </row>
    <row r="26" spans="1:19" s="3" customFormat="1" ht="34.5" customHeight="1">
      <c r="A26" s="24">
        <v>4</v>
      </c>
      <c r="B26" s="24"/>
      <c r="C26" s="25"/>
      <c r="D26" s="26" t="s">
        <v>42</v>
      </c>
      <c r="E26" s="27">
        <f aca="true" t="shared" si="6" ref="E26:J26">E7+E12+E18</f>
        <v>1050702.797417102</v>
      </c>
      <c r="F26" s="27">
        <f t="shared" si="6"/>
        <v>1235150.6831158886</v>
      </c>
      <c r="G26" s="27">
        <f t="shared" si="6"/>
        <v>1485908.6188756418</v>
      </c>
      <c r="H26" s="27">
        <f t="shared" si="6"/>
        <v>1836331.7756646273</v>
      </c>
      <c r="I26" s="27">
        <f t="shared" si="6"/>
        <v>1802620.050376073</v>
      </c>
      <c r="J26" s="27">
        <f t="shared" si="6"/>
        <v>2182338.216622853</v>
      </c>
      <c r="K26" s="27">
        <f>K7+K12+K18</f>
        <v>2621742.13943126</v>
      </c>
      <c r="L26" s="27">
        <f>L7+L12+L18</f>
        <v>2824459.054842678</v>
      </c>
      <c r="M26" s="27">
        <f>M7+M12+M18</f>
        <v>3043474.019461996</v>
      </c>
      <c r="N26" s="27"/>
      <c r="O26" s="24">
        <v>4</v>
      </c>
      <c r="P26" s="24"/>
      <c r="Q26" s="24"/>
      <c r="R26" s="27" t="s">
        <v>37</v>
      </c>
      <c r="S26" s="28"/>
    </row>
    <row r="27" spans="1:19" s="7" customFormat="1" ht="34.5" customHeight="1">
      <c r="A27" s="24">
        <v>5</v>
      </c>
      <c r="B27" s="24"/>
      <c r="C27" s="25"/>
      <c r="D27" s="9" t="s">
        <v>46</v>
      </c>
      <c r="E27" s="27">
        <f aca="true" t="shared" si="7" ref="E27:J27">E28+E29+E30</f>
        <v>319891</v>
      </c>
      <c r="F27" s="27">
        <f t="shared" si="7"/>
        <v>363721</v>
      </c>
      <c r="G27" s="27">
        <f t="shared" si="7"/>
        <v>418729</v>
      </c>
      <c r="H27" s="27">
        <f t="shared" si="7"/>
        <v>484695</v>
      </c>
      <c r="I27" s="27">
        <f t="shared" si="7"/>
        <v>565198</v>
      </c>
      <c r="J27" s="27">
        <f t="shared" si="7"/>
        <v>659799.2843561582</v>
      </c>
      <c r="K27" s="27">
        <f>K28+K29+K30</f>
        <v>760218.172548801</v>
      </c>
      <c r="L27" s="27">
        <f>L28+L29+L30</f>
        <v>879895.619341684</v>
      </c>
      <c r="M27" s="27">
        <f>M28+M29+M30</f>
        <v>1016131.6609629221</v>
      </c>
      <c r="N27" s="27"/>
      <c r="O27" s="24">
        <v>5</v>
      </c>
      <c r="P27" s="24"/>
      <c r="Q27" s="24"/>
      <c r="R27" s="14" t="s">
        <v>40</v>
      </c>
      <c r="S27" s="33"/>
    </row>
    <row r="28" spans="1:19" s="3" customFormat="1" ht="34.5" customHeight="1">
      <c r="A28" s="12">
        <v>5.1</v>
      </c>
      <c r="B28" s="12"/>
      <c r="C28" s="5"/>
      <c r="D28" s="10" t="s">
        <v>20</v>
      </c>
      <c r="E28" s="13">
        <v>111036</v>
      </c>
      <c r="F28" s="13">
        <v>125369</v>
      </c>
      <c r="G28" s="13">
        <v>143895</v>
      </c>
      <c r="H28" s="13">
        <v>163673</v>
      </c>
      <c r="I28" s="13">
        <v>196670</v>
      </c>
      <c r="J28" s="13">
        <v>232462.5484522931</v>
      </c>
      <c r="K28" s="13">
        <v>274858.9524405952</v>
      </c>
      <c r="L28" s="13">
        <v>324485.2488411314</v>
      </c>
      <c r="M28" s="13">
        <v>385667.73401055776</v>
      </c>
      <c r="N28" s="13"/>
      <c r="O28" s="12">
        <v>5.1</v>
      </c>
      <c r="P28" s="12"/>
      <c r="Q28" s="12"/>
      <c r="R28" s="13" t="s">
        <v>9</v>
      </c>
      <c r="S28" s="28"/>
    </row>
    <row r="29" spans="1:19" s="3" customFormat="1" ht="34.5" customHeight="1">
      <c r="A29" s="12">
        <v>5.2</v>
      </c>
      <c r="B29" s="12"/>
      <c r="C29" s="5"/>
      <c r="D29" s="10" t="s">
        <v>27</v>
      </c>
      <c r="E29" s="13">
        <v>99850</v>
      </c>
      <c r="F29" s="13">
        <v>118967</v>
      </c>
      <c r="G29" s="13">
        <v>143347</v>
      </c>
      <c r="H29" s="13">
        <v>175895</v>
      </c>
      <c r="I29" s="13">
        <v>205849</v>
      </c>
      <c r="J29" s="13">
        <v>237057.73590386513</v>
      </c>
      <c r="K29" s="13">
        <v>279201.83321003395</v>
      </c>
      <c r="L29" s="13">
        <v>322249.2707732436</v>
      </c>
      <c r="M29" s="13">
        <v>368216.5410858098</v>
      </c>
      <c r="N29" s="13"/>
      <c r="O29" s="12">
        <v>5.2</v>
      </c>
      <c r="P29" s="12"/>
      <c r="Q29" s="12"/>
      <c r="R29" s="13" t="s">
        <v>11</v>
      </c>
      <c r="S29" s="28"/>
    </row>
    <row r="30" spans="1:19" s="3" customFormat="1" ht="34.5" customHeight="1">
      <c r="A30" s="12">
        <v>5.3</v>
      </c>
      <c r="B30" s="12"/>
      <c r="C30" s="5"/>
      <c r="D30" s="10" t="s">
        <v>24</v>
      </c>
      <c r="E30" s="13">
        <v>109005</v>
      </c>
      <c r="F30" s="13">
        <v>119385</v>
      </c>
      <c r="G30" s="13">
        <v>131487</v>
      </c>
      <c r="H30" s="13">
        <v>145127</v>
      </c>
      <c r="I30" s="13">
        <v>162679</v>
      </c>
      <c r="J30" s="13">
        <v>190279</v>
      </c>
      <c r="K30" s="13">
        <v>206157.38689817194</v>
      </c>
      <c r="L30" s="13">
        <v>233161.09972730905</v>
      </c>
      <c r="M30" s="13">
        <v>262247.38586655457</v>
      </c>
      <c r="N30" s="13"/>
      <c r="O30" s="12">
        <v>5.3</v>
      </c>
      <c r="P30" s="12"/>
      <c r="Q30" s="12"/>
      <c r="R30" s="13" t="s">
        <v>15</v>
      </c>
      <c r="S30" s="28"/>
    </row>
    <row r="31" spans="1:19" s="7" customFormat="1" ht="34.5" customHeight="1">
      <c r="A31" s="24">
        <v>6</v>
      </c>
      <c r="B31" s="24"/>
      <c r="C31" s="25"/>
      <c r="D31" s="26" t="s">
        <v>43</v>
      </c>
      <c r="E31" s="27">
        <f aca="true" t="shared" si="8" ref="E31:J31">E32+E33+E34</f>
        <v>730811.7974171019</v>
      </c>
      <c r="F31" s="27">
        <f t="shared" si="8"/>
        <v>871429.6831158886</v>
      </c>
      <c r="G31" s="27">
        <f t="shared" si="8"/>
        <v>1067179.6188756418</v>
      </c>
      <c r="H31" s="27">
        <f t="shared" si="8"/>
        <v>1351636.7756646273</v>
      </c>
      <c r="I31" s="27">
        <f t="shared" si="8"/>
        <v>1237422.050376073</v>
      </c>
      <c r="J31" s="27">
        <f t="shared" si="8"/>
        <v>1522538.9322666952</v>
      </c>
      <c r="K31" s="27">
        <f>K32+K33+K34</f>
        <v>1861523.9668824584</v>
      </c>
      <c r="L31" s="27">
        <f>L32+L33+L34</f>
        <v>1944563.4355009943</v>
      </c>
      <c r="M31" s="27">
        <f>M32+M33+M34</f>
        <v>2027342.358499074</v>
      </c>
      <c r="N31" s="27"/>
      <c r="O31" s="24">
        <v>6</v>
      </c>
      <c r="P31" s="24"/>
      <c r="Q31" s="24"/>
      <c r="R31" s="27" t="s">
        <v>34</v>
      </c>
      <c r="S31" s="28"/>
    </row>
    <row r="32" spans="1:19" s="3" customFormat="1" ht="34.5" customHeight="1">
      <c r="A32" s="12">
        <v>6.1</v>
      </c>
      <c r="B32" s="12"/>
      <c r="C32" s="5"/>
      <c r="D32" s="10" t="s">
        <v>20</v>
      </c>
      <c r="E32" s="13">
        <f aca="true" t="shared" si="9" ref="E32:J32">E7-E28</f>
        <v>652648.837417102</v>
      </c>
      <c r="F32" s="13">
        <f t="shared" si="9"/>
        <v>743618.9047303251</v>
      </c>
      <c r="G32" s="13">
        <f t="shared" si="9"/>
        <v>850501.3378030933</v>
      </c>
      <c r="H32" s="13">
        <f t="shared" si="9"/>
        <v>954673.9282042119</v>
      </c>
      <c r="I32" s="13">
        <f t="shared" si="9"/>
        <v>1134202.5692136348</v>
      </c>
      <c r="J32" s="13">
        <f t="shared" si="9"/>
        <v>1398336.0252940562</v>
      </c>
      <c r="K32" s="13">
        <f>K7-K28</f>
        <v>1525314.590537937</v>
      </c>
      <c r="L32" s="13">
        <f>L7-L28</f>
        <v>1730251.423130675</v>
      </c>
      <c r="M32" s="13">
        <f>M7-M28</f>
        <v>1826746.4770280472</v>
      </c>
      <c r="N32" s="13"/>
      <c r="O32" s="12">
        <v>6.1</v>
      </c>
      <c r="P32" s="12"/>
      <c r="Q32" s="12"/>
      <c r="R32" s="13" t="s">
        <v>9</v>
      </c>
      <c r="S32" s="28"/>
    </row>
    <row r="33" spans="1:19" s="3" customFormat="1" ht="34.5" customHeight="1">
      <c r="A33" s="12">
        <v>6.2</v>
      </c>
      <c r="B33" s="12"/>
      <c r="C33" s="5"/>
      <c r="D33" s="10" t="s">
        <v>28</v>
      </c>
      <c r="E33" s="13">
        <f aca="true" t="shared" si="10" ref="E33:J33">E12-E29</f>
        <v>112669</v>
      </c>
      <c r="F33" s="13">
        <f t="shared" si="10"/>
        <v>158240.72838556347</v>
      </c>
      <c r="G33" s="13">
        <f t="shared" si="10"/>
        <v>195236.52107254852</v>
      </c>
      <c r="H33" s="13">
        <f t="shared" si="10"/>
        <v>293127.8174604155</v>
      </c>
      <c r="I33" s="13">
        <f t="shared" si="10"/>
        <v>211618.40116243815</v>
      </c>
      <c r="J33" s="13">
        <f t="shared" si="10"/>
        <v>303897.3269726389</v>
      </c>
      <c r="K33" s="13">
        <f>K12-K29</f>
        <v>341098.58324269357</v>
      </c>
      <c r="L33" s="13">
        <f>L12-L29</f>
        <v>336178.5020976282</v>
      </c>
      <c r="M33" s="13">
        <f>M12-M29</f>
        <v>344924.21733758145</v>
      </c>
      <c r="N33" s="13"/>
      <c r="O33" s="12">
        <v>6.2</v>
      </c>
      <c r="P33" s="12"/>
      <c r="Q33" s="12"/>
      <c r="R33" s="13" t="s">
        <v>11</v>
      </c>
      <c r="S33" s="28"/>
    </row>
    <row r="34" spans="1:19" s="3" customFormat="1" ht="34.5" customHeight="1">
      <c r="A34" s="21">
        <v>6.3</v>
      </c>
      <c r="B34" s="21"/>
      <c r="C34" s="22"/>
      <c r="D34" s="23" t="s">
        <v>24</v>
      </c>
      <c r="E34" s="18">
        <f aca="true" t="shared" si="11" ref="E34:J34">E18-E30</f>
        <v>-34506.03999999998</v>
      </c>
      <c r="F34" s="18">
        <f t="shared" si="11"/>
        <v>-30429.95000000001</v>
      </c>
      <c r="G34" s="18">
        <f t="shared" si="11"/>
        <v>21441.76000000001</v>
      </c>
      <c r="H34" s="18">
        <f t="shared" si="11"/>
        <v>103835.03</v>
      </c>
      <c r="I34" s="18">
        <f t="shared" si="11"/>
        <v>-108398.91999999998</v>
      </c>
      <c r="J34" s="18">
        <f t="shared" si="11"/>
        <v>-179694.41999999998</v>
      </c>
      <c r="K34" s="18">
        <f>K18-K30</f>
        <v>-4889.206898171949</v>
      </c>
      <c r="L34" s="18">
        <f>L18-L30</f>
        <v>-121866.48972730906</v>
      </c>
      <c r="M34" s="18">
        <f>M18-M30</f>
        <v>-144328.33586655458</v>
      </c>
      <c r="N34" s="18"/>
      <c r="O34" s="21">
        <v>6.3</v>
      </c>
      <c r="P34" s="21"/>
      <c r="Q34" s="21"/>
      <c r="R34" s="18" t="s">
        <v>15</v>
      </c>
      <c r="S34" s="28"/>
    </row>
    <row r="35" spans="4:19" s="2" customFormat="1" ht="27" customHeight="1">
      <c r="D35" s="34"/>
      <c r="R35" s="13"/>
      <c r="S35" s="29"/>
    </row>
    <row r="36" spans="4:19" s="2" customFormat="1" ht="14.25">
      <c r="D36" s="4"/>
      <c r="S36" s="29"/>
    </row>
    <row r="37" spans="4:19" s="2" customFormat="1" ht="14.25">
      <c r="D37" s="4"/>
      <c r="S37" s="29"/>
    </row>
    <row r="38" spans="4:19" s="2" customFormat="1" ht="14.25">
      <c r="D38" s="4"/>
      <c r="S38" s="29"/>
    </row>
    <row r="39" spans="4:19" s="1" customFormat="1" ht="14.25">
      <c r="D39" s="4"/>
      <c r="E39" s="2"/>
      <c r="F39" s="2"/>
      <c r="G39" s="2"/>
      <c r="H39" s="2"/>
      <c r="I39" s="2"/>
      <c r="J39" s="2"/>
      <c r="K39" s="2"/>
      <c r="L39" s="2"/>
      <c r="M39" s="2"/>
      <c r="S39" s="29"/>
    </row>
    <row r="40" spans="5:19" s="1" customFormat="1" ht="12.75">
      <c r="E40" s="2"/>
      <c r="F40" s="2"/>
      <c r="G40" s="2"/>
      <c r="H40" s="2"/>
      <c r="I40" s="2"/>
      <c r="J40" s="2"/>
      <c r="K40" s="2"/>
      <c r="L40" s="2"/>
      <c r="M40" s="2"/>
      <c r="S40" s="29"/>
    </row>
    <row r="41" s="1" customFormat="1" ht="12.75">
      <c r="S41" s="29"/>
    </row>
    <row r="42" s="1" customFormat="1" ht="12.75">
      <c r="S42" s="29"/>
    </row>
    <row r="43" s="1" customFormat="1" ht="12.75">
      <c r="S43" s="29"/>
    </row>
    <row r="44" s="1" customFormat="1" ht="12.75">
      <c r="S44" s="29"/>
    </row>
    <row r="45" s="1" customFormat="1" ht="12.75">
      <c r="S45" s="29"/>
    </row>
    <row r="46" s="1" customFormat="1" ht="12.75">
      <c r="S46" s="29"/>
    </row>
    <row r="47" s="1" customFormat="1" ht="12.75">
      <c r="S47" s="29"/>
    </row>
    <row r="48" s="1" customFormat="1" ht="12.75">
      <c r="S48" s="29"/>
    </row>
    <row r="49" s="1" customFormat="1" ht="12.75">
      <c r="S49" s="29"/>
    </row>
    <row r="50" s="1" customFormat="1" ht="12.75">
      <c r="S50" s="29"/>
    </row>
    <row r="51" s="1" customFormat="1" ht="12.75">
      <c r="S51" s="29"/>
    </row>
    <row r="52" s="1" customFormat="1" ht="12.75">
      <c r="S52" s="29"/>
    </row>
    <row r="53" s="1" customFormat="1" ht="12.75">
      <c r="S53" s="29"/>
    </row>
  </sheetData>
  <sheetProtection/>
  <mergeCells count="25">
    <mergeCell ref="A6:D6"/>
    <mergeCell ref="N6:R6"/>
    <mergeCell ref="A1:R1"/>
    <mergeCell ref="A2:R2"/>
    <mergeCell ref="A3:R3"/>
    <mergeCell ref="N5:R5"/>
    <mergeCell ref="A5:D5"/>
    <mergeCell ref="O16:P16"/>
    <mergeCell ref="A14:B14"/>
    <mergeCell ref="A15:B15"/>
    <mergeCell ref="O14:P14"/>
    <mergeCell ref="O15:P15"/>
    <mergeCell ref="A16:B16"/>
    <mergeCell ref="A9:B9"/>
    <mergeCell ref="A10:B10"/>
    <mergeCell ref="O10:P10"/>
    <mergeCell ref="O9:P9"/>
    <mergeCell ref="O24:P24"/>
    <mergeCell ref="A20:B20"/>
    <mergeCell ref="A21:B21"/>
    <mergeCell ref="O21:P21"/>
    <mergeCell ref="O20:P20"/>
    <mergeCell ref="A24:B24"/>
    <mergeCell ref="A23:B23"/>
    <mergeCell ref="O23:P23"/>
  </mergeCells>
  <printOptions horizontalCentered="1"/>
  <pageMargins left="0.59" right="0.59" top="1" bottom="0.8" header="0.5" footer="0.41"/>
  <pageSetup firstPageNumber="31" useFirstPageNumber="1" horizontalDpi="300" verticalDpi="300" orientation="portrait" paperSize="9" scale="50" r:id="rId1"/>
  <headerFooter alignWithMargins="0">
    <oddHeader>&amp;R&amp;"Arial Narrow,Bold"&amp;22&amp;P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2014-05-27T10:23:05Z</cp:lastPrinted>
  <dcterms:created xsi:type="dcterms:W3CDTF">1997-05-01T06:46:15Z</dcterms:created>
  <dcterms:modified xsi:type="dcterms:W3CDTF">2014-06-16T11:43:58Z</dcterms:modified>
  <cp:category/>
  <cp:version/>
  <cp:contentType/>
  <cp:contentStatus/>
</cp:coreProperties>
</file>