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4725" activeTab="0"/>
  </bookViews>
  <sheets>
    <sheet name="S33" sheetId="1" r:id="rId1"/>
  </sheets>
  <definedNames>
    <definedName name="_Parse_Out" hidden="1">#REF!</definedName>
    <definedName name="_xlnm.Print_Area" localSheetId="0">'S33'!$A$1:$R$57</definedName>
  </definedNames>
  <calcPr fullCalcOnLoad="1"/>
</workbook>
</file>

<file path=xl/sharedStrings.xml><?xml version="1.0" encoding="utf-8"?>
<sst xmlns="http://schemas.openxmlformats.org/spreadsheetml/2006/main" count="160" uniqueCount="83">
  <si>
    <t>1.1.1</t>
  </si>
  <si>
    <t>1.1.2</t>
  </si>
  <si>
    <t>1.1.3</t>
  </si>
  <si>
    <t>1.1.4</t>
  </si>
  <si>
    <t>1.1.5</t>
  </si>
  <si>
    <t>2.1.1</t>
  </si>
  <si>
    <t>2.1.2</t>
  </si>
  <si>
    <t>2.1.3</t>
  </si>
  <si>
    <t>2.1.4</t>
  </si>
  <si>
    <t>2.1.5</t>
  </si>
  <si>
    <t>3.1.1</t>
  </si>
  <si>
    <t>3.1.2</t>
  </si>
  <si>
    <t>3.1.3</t>
  </si>
  <si>
    <t>3.1.4</t>
  </si>
  <si>
    <t>administrative departments</t>
  </si>
  <si>
    <t>buildings</t>
  </si>
  <si>
    <t>roads and bridges</t>
  </si>
  <si>
    <t>other construction works</t>
  </si>
  <si>
    <t>transport equipment</t>
  </si>
  <si>
    <t>machinery and equipment</t>
  </si>
  <si>
    <t>change in stocks</t>
  </si>
  <si>
    <t>departmental enterprises</t>
  </si>
  <si>
    <t>other construction</t>
  </si>
  <si>
    <t>total public sector</t>
  </si>
  <si>
    <t>Items</t>
  </si>
  <si>
    <t xml:space="preserve">                   STATEMENT 33: CAPITAL FORMATION IN PUBLIC SECTOR BY TYPE OF ASSETS                          </t>
  </si>
  <si>
    <t>|É¶ÉÉºÉÉÊxÉBÉE ÉÊ´É£ÉÉMÉ</t>
  </si>
  <si>
    <t>ÉÊ´É£ÉÉMÉÉÒªÉ =tÉàÉ</t>
  </si>
  <si>
    <t>less consumption of fixed capital</t>
  </si>
  <si>
    <t>£É´ÉxÉ</t>
  </si>
  <si>
    <t>ºÉbBÉE +ÉÉè® {ÉÖãÉ</t>
  </si>
  <si>
    <t>+ÉxªÉ ÉÊxÉàÉÉÇhÉ BÉEÉªÉÇ</t>
  </si>
  <si>
    <t>{ÉÉÊ®´ÉcxÉ ={ÉºBÉE®</t>
  </si>
  <si>
    <t>ªÉÆjÉ iÉlÉÉ ={ÉºBÉE®</t>
  </si>
  <si>
    <t>º]ÉìBÉE àÉå +ÉÆiÉ®</t>
  </si>
  <si>
    <t>PÉ]ÉAÆ  ºlÉÉªÉÉÒ {ÉÚÆVÉÉÒ +É´ÉFÉªÉ</t>
  </si>
  <si>
    <t>+ÉÉÊ´É£ÉÉMÉÉÒªÉ =tÉàÉ</t>
  </si>
  <si>
    <t>BÉÖEãÉ ºÉÉ´ÉÇVÉÉÊxÉBÉE FÉäjÉ</t>
  </si>
  <si>
    <r>
      <t>less:</t>
    </r>
    <r>
      <rPr>
        <sz val="12"/>
        <rFont val="Arial Narrow"/>
        <family val="2"/>
      </rPr>
      <t xml:space="preserve"> consumption of fixed capital</t>
    </r>
  </si>
  <si>
    <r>
      <t xml:space="preserve">less: </t>
    </r>
    <r>
      <rPr>
        <sz val="12"/>
        <rFont val="Arial Narrow"/>
        <family val="2"/>
      </rPr>
      <t>consumption of fixed capital</t>
    </r>
  </si>
  <si>
    <r>
      <t>less:</t>
    </r>
    <r>
      <rPr>
        <sz val="13"/>
        <rFont val="Arial Narrow"/>
        <family val="2"/>
      </rPr>
      <t xml:space="preserve"> </t>
    </r>
    <r>
      <rPr>
        <sz val="12"/>
        <rFont val="Arial Narrow"/>
        <family val="2"/>
      </rPr>
      <t>consumption of fixed capital</t>
    </r>
  </si>
  <si>
    <t>non-departmental enterprises</t>
  </si>
  <si>
    <t xml:space="preserve"> àÉn</t>
  </si>
  <si>
    <r>
      <t xml:space="preserve">PÉ]ÉAÆ: </t>
    </r>
    <r>
      <rPr>
        <sz val="12"/>
        <rFont val="DV_Divyae"/>
        <family val="0"/>
      </rPr>
      <t xml:space="preserve"> ºlÉÉªÉÉÒ {ÉÚÆVÉÉÒ +É´ÉFÉªÉ</t>
    </r>
  </si>
  <si>
    <r>
      <t>PÉ]ÉAÆ</t>
    </r>
    <r>
      <rPr>
        <sz val="12"/>
        <rFont val="DV_Divyae"/>
        <family val="0"/>
      </rPr>
      <t>: ºlÉÉªÉÉÒ {ÉÚÆVÉÉÒ +É´ÉFÉªÉ</t>
    </r>
  </si>
  <si>
    <r>
      <t>PÉ]ÉAÆ:</t>
    </r>
    <r>
      <rPr>
        <b/>
        <sz val="12"/>
        <rFont val="DV_Divyae"/>
        <family val="0"/>
      </rPr>
      <t xml:space="preserve"> </t>
    </r>
    <r>
      <rPr>
        <sz val="12"/>
        <rFont val="DV_Divyae"/>
        <family val="0"/>
      </rPr>
      <t xml:space="preserve"> ºlÉÉªÉÉÒ {ÉÚÆVÉÉÒ +É´ÉFÉªÉ</t>
    </r>
  </si>
  <si>
    <r>
      <t>ÉÊ´É´É®hÉ</t>
    </r>
    <r>
      <rPr>
        <sz val="18"/>
        <rFont val="Arial Narrow"/>
        <family val="2"/>
      </rPr>
      <t xml:space="preserve"> </t>
    </r>
    <r>
      <rPr>
        <b/>
        <sz val="14"/>
        <rFont val="Arial Narrow"/>
        <family val="2"/>
      </rPr>
      <t>33:</t>
    </r>
    <r>
      <rPr>
        <sz val="18"/>
        <rFont val="DV_Divyae"/>
        <family val="0"/>
      </rPr>
      <t xml:space="preserve"> </t>
    </r>
    <r>
      <rPr>
        <b/>
        <sz val="18"/>
        <rFont val="DV_Divyae"/>
        <family val="0"/>
      </rPr>
      <t xml:space="preserve"> {ÉÉÊ®ºÉÆ{ÉÉÊkÉªÉÉå BÉEä +ÉxÉÖºÉÉ® ºÉÉ´ÉÇVÉÉÊxÉBÉE FÉäjÉ àÉå {ÉÚÆVÉÉÒ ÉÊxÉàÉÉÇhÉ</t>
    </r>
  </si>
  <si>
    <r>
      <t>(</t>
    </r>
    <r>
      <rPr>
        <b/>
        <sz val="16"/>
        <rFont val="DV_Divyae"/>
        <family val="0"/>
      </rPr>
      <t>|ÉSÉÉÊãÉiÉ £ÉÉ´ÉÉå {É®</t>
    </r>
    <r>
      <rPr>
        <b/>
        <sz val="16"/>
        <rFont val="Arial Narrow"/>
        <family val="2"/>
      </rPr>
      <t xml:space="preserve"> </t>
    </r>
    <r>
      <rPr>
        <b/>
        <sz val="14"/>
        <rFont val="Arial Narrow"/>
        <family val="2"/>
      </rPr>
      <t>at current prices)</t>
    </r>
  </si>
  <si>
    <r>
      <t>(</t>
    </r>
    <r>
      <rPr>
        <b/>
        <sz val="16"/>
        <rFont val="DV_Divyae"/>
        <family val="0"/>
      </rPr>
      <t xml:space="preserve">|ÉSÉÉÊãÉiÉ £ÉÉ´ÉÉå {É® </t>
    </r>
    <r>
      <rPr>
        <b/>
        <sz val="14"/>
        <rFont val="Arial Narrow"/>
        <family val="2"/>
      </rPr>
      <t>at current prices)</t>
    </r>
  </si>
  <si>
    <t>(BÉE®Éä½ °ô{ÉªÉä)</t>
  </si>
  <si>
    <t>1.1.6</t>
  </si>
  <si>
    <t>software</t>
  </si>
  <si>
    <t>1.1.7</t>
  </si>
  <si>
    <t>1.1.8</t>
  </si>
  <si>
    <t>animal stock</t>
  </si>
  <si>
    <t>2.1.6</t>
  </si>
  <si>
    <t>2.1.7</t>
  </si>
  <si>
    <t>कृष्ट परिसंपत्तियां</t>
  </si>
  <si>
    <t xml:space="preserve">पशु स्टाक </t>
  </si>
  <si>
    <t xml:space="preserve">सॉफ्टवेयर </t>
  </si>
  <si>
    <t>cultivated assets</t>
  </si>
  <si>
    <t>2004-05</t>
  </si>
  <si>
    <t>2005-06</t>
  </si>
  <si>
    <t>2006-07</t>
  </si>
  <si>
    <t>2007-08</t>
  </si>
  <si>
    <t>2008-09</t>
  </si>
  <si>
    <t>autonomous institutions</t>
  </si>
  <si>
    <t>2009-10</t>
  </si>
  <si>
    <t>(` crore)</t>
  </si>
  <si>
    <t>2010-11</t>
  </si>
  <si>
    <t>2011-12</t>
  </si>
  <si>
    <t>2012-13</t>
  </si>
  <si>
    <t>net capital formation</t>
  </si>
  <si>
    <t>ÉÊxÉ´ÉãÉ {ÉÚÆVÉÉÒ ÉÊxÉàÉÉÇhÉ</t>
  </si>
  <si>
    <t>ºÉBÉEãÉ ºlÉÉªÉÉÒ {ÉÚÆVÉÉÒ ÉÊxÉàÉÉÇhÉ</t>
  </si>
  <si>
    <t>gross fixed capital formation</t>
  </si>
  <si>
    <t>ºÉBÉEãÉ {ÉÚÆVÉÉÒ ÉÊxÉàÉÉÇhÉ</t>
  </si>
  <si>
    <t>gross capital formation</t>
  </si>
  <si>
    <t>net  capital formation</t>
  </si>
  <si>
    <t xml:space="preserve">gross capital formation </t>
  </si>
  <si>
    <t>ÉÊxÉ´ÉãÉ  {ÉÚÆVÉÉÒ ÉÊxÉàÉÉÇhÉ</t>
  </si>
  <si>
    <t>gross  fixed capital formation</t>
  </si>
  <si>
    <t xml:space="preserve">स्वायत्त संस्थान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</si>
</sst>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43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0"/>
      <name val="DV_Divya"/>
      <family val="0"/>
    </font>
    <font>
      <sz val="12"/>
      <name val="Times New Roman"/>
      <family val="1"/>
    </font>
    <font>
      <b/>
      <sz val="12"/>
      <name val="DV_Divyae"/>
      <family val="0"/>
    </font>
    <font>
      <b/>
      <sz val="14"/>
      <name val="DV_Divyae"/>
      <family val="0"/>
    </font>
    <font>
      <sz val="12"/>
      <name val="DV_Divyae"/>
      <family val="0"/>
    </font>
    <font>
      <b/>
      <sz val="13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b/>
      <sz val="13"/>
      <name val="DV_Divyae"/>
      <family val="0"/>
    </font>
    <font>
      <b/>
      <sz val="12"/>
      <name val="Times New Roman"/>
      <family val="1"/>
    </font>
    <font>
      <b/>
      <sz val="18"/>
      <name val="DV_Divyae"/>
      <family val="0"/>
    </font>
    <font>
      <sz val="18"/>
      <name val="Arial Narrow"/>
      <family val="2"/>
    </font>
    <font>
      <b/>
      <sz val="14"/>
      <name val="Arial Narrow"/>
      <family val="2"/>
    </font>
    <font>
      <sz val="18"/>
      <name val="DV_Divyae"/>
      <family val="0"/>
    </font>
    <font>
      <b/>
      <sz val="16"/>
      <name val="DV_Divyae"/>
      <family val="0"/>
    </font>
    <font>
      <b/>
      <sz val="16"/>
      <name val="Arial Narrow"/>
      <family val="2"/>
    </font>
    <font>
      <b/>
      <sz val="12"/>
      <name val="DV_Divya"/>
      <family val="0"/>
    </font>
    <font>
      <i/>
      <sz val="12"/>
      <name val="Arial Narrow"/>
      <family val="2"/>
    </font>
    <font>
      <sz val="10"/>
      <name val="Mangal"/>
      <family val="0"/>
    </font>
    <font>
      <sz val="10"/>
      <color indexed="10"/>
      <name val="Times New Roman"/>
      <family val="1"/>
    </font>
    <font>
      <b/>
      <sz val="10"/>
      <name val="DV_Divyae"/>
      <family val="0"/>
    </font>
    <font>
      <b/>
      <sz val="13"/>
      <name val="Rupee Foradi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1" fillId="3" borderId="0" applyNumberFormat="0" applyBorder="0" applyAlignment="0" applyProtection="0"/>
    <xf numFmtId="0" fontId="35" fillId="20" borderId="1" applyNumberFormat="0" applyAlignment="0" applyProtection="0"/>
    <xf numFmtId="0" fontId="37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3" fillId="7" borderId="1" applyNumberFormat="0" applyAlignment="0" applyProtection="0"/>
    <xf numFmtId="0" fontId="36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 quotePrefix="1">
      <alignment horizontal="left" vertical="center"/>
    </xf>
    <xf numFmtId="0" fontId="7" fillId="0" borderId="0" xfId="0" applyFont="1" applyFill="1" applyBorder="1" applyAlignment="1" quotePrefix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quotePrefix="1">
      <alignment vertical="center"/>
    </xf>
    <xf numFmtId="0" fontId="13" fillId="0" borderId="1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vertical="center"/>
    </xf>
    <xf numFmtId="0" fontId="22" fillId="0" borderId="0" xfId="0" applyFont="1" applyAlignment="1">
      <alignment/>
    </xf>
    <xf numFmtId="0" fontId="8" fillId="0" borderId="10" xfId="0" applyFont="1" applyFill="1" applyBorder="1" applyAlignment="1">
      <alignment vertical="center"/>
    </xf>
    <xf numFmtId="1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 applyProtection="1">
      <alignment horizontal="left" vertical="center"/>
      <protection/>
    </xf>
    <xf numFmtId="1" fontId="23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24" fillId="0" borderId="0" xfId="0" applyFont="1" applyAlignment="1">
      <alignment vertical="center"/>
    </xf>
    <xf numFmtId="0" fontId="25" fillId="0" borderId="10" xfId="0" applyFont="1" applyFill="1" applyBorder="1" applyAlignment="1">
      <alignment vertical="center"/>
    </xf>
    <xf numFmtId="1" fontId="9" fillId="0" borderId="0" xfId="0" applyNumberFormat="1" applyFont="1" applyAlignment="1">
      <alignment vertical="center"/>
    </xf>
    <xf numFmtId="1" fontId="10" fillId="0" borderId="0" xfId="0" applyNumberFormat="1" applyFont="1" applyAlignment="1">
      <alignment vertical="center"/>
    </xf>
    <xf numFmtId="1" fontId="10" fillId="0" borderId="10" xfId="0" applyNumberFormat="1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view="pageBreakPreview" zoomScaleSheetLayoutView="100" zoomScalePageLayoutView="0" workbookViewId="0" topLeftCell="D22">
      <selection activeCell="D18" sqref="D18"/>
    </sheetView>
  </sheetViews>
  <sheetFormatPr defaultColWidth="9.00390625" defaultRowHeight="12.75"/>
  <cols>
    <col min="1" max="1" width="4.125" style="8" customWidth="1"/>
    <col min="2" max="2" width="1.625" style="8" customWidth="1"/>
    <col min="3" max="3" width="1.37890625" style="8" customWidth="1"/>
    <col min="4" max="4" width="26.75390625" style="8" customWidth="1"/>
    <col min="5" max="13" width="7.625" style="8" customWidth="1"/>
    <col min="14" max="14" width="1.4921875" style="8" customWidth="1"/>
    <col min="15" max="15" width="4.125" style="8" customWidth="1"/>
    <col min="16" max="16" width="1.625" style="8" customWidth="1"/>
    <col min="17" max="17" width="1.37890625" style="8" customWidth="1"/>
    <col min="18" max="18" width="30.50390625" style="8" customWidth="1"/>
    <col min="19" max="16384" width="9.00390625" style="8" customWidth="1"/>
  </cols>
  <sheetData>
    <row r="1" spans="1:18" s="1" customFormat="1" ht="34.5" customHeight="1">
      <c r="A1" s="64" t="s">
        <v>46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8" s="1" customFormat="1" ht="34.5" customHeight="1">
      <c r="A2" s="65" t="s">
        <v>25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s="1" customFormat="1" ht="34.5" customHeight="1">
      <c r="A3" s="66" t="s">
        <v>47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18" s="7" customFormat="1" ht="34.5" customHeight="1">
      <c r="A4" s="20"/>
      <c r="B4" s="19"/>
      <c r="C4" s="19"/>
      <c r="D4" s="19"/>
      <c r="E4" s="69" t="s">
        <v>49</v>
      </c>
      <c r="F4" s="69"/>
      <c r="I4" s="46"/>
      <c r="K4" s="54"/>
      <c r="L4" s="54" t="s">
        <v>68</v>
      </c>
      <c r="M4" s="54"/>
      <c r="N4" s="21"/>
      <c r="O4" s="21"/>
      <c r="P4" s="21"/>
      <c r="Q4" s="21"/>
      <c r="R4" s="21"/>
    </row>
    <row r="5" spans="1:18" s="7" customFormat="1" ht="31.5" customHeight="1">
      <c r="A5" s="60" t="s">
        <v>42</v>
      </c>
      <c r="B5" s="60"/>
      <c r="C5" s="60"/>
      <c r="D5" s="60"/>
      <c r="E5" s="59" t="s">
        <v>61</v>
      </c>
      <c r="F5" s="59" t="s">
        <v>62</v>
      </c>
      <c r="G5" s="59" t="s">
        <v>63</v>
      </c>
      <c r="H5" s="59" t="s">
        <v>64</v>
      </c>
      <c r="I5" s="59" t="s">
        <v>65</v>
      </c>
      <c r="J5" s="59" t="s">
        <v>67</v>
      </c>
      <c r="K5" s="59" t="s">
        <v>69</v>
      </c>
      <c r="L5" s="59" t="s">
        <v>70</v>
      </c>
      <c r="M5" s="59" t="s">
        <v>71</v>
      </c>
      <c r="N5" s="63" t="s">
        <v>24</v>
      </c>
      <c r="O5" s="63"/>
      <c r="P5" s="63"/>
      <c r="Q5" s="63"/>
      <c r="R5" s="63"/>
    </row>
    <row r="6" spans="1:18" s="41" customFormat="1" ht="31.5" customHeight="1">
      <c r="A6" s="61">
        <v>1</v>
      </c>
      <c r="B6" s="61"/>
      <c r="C6" s="61"/>
      <c r="D6" s="61"/>
      <c r="E6" s="58">
        <v>2</v>
      </c>
      <c r="F6" s="58">
        <v>3</v>
      </c>
      <c r="G6" s="58">
        <v>4</v>
      </c>
      <c r="H6" s="58">
        <v>5</v>
      </c>
      <c r="I6" s="58">
        <v>6</v>
      </c>
      <c r="J6" s="58">
        <v>7</v>
      </c>
      <c r="K6" s="58">
        <v>8</v>
      </c>
      <c r="L6" s="58">
        <v>9</v>
      </c>
      <c r="M6" s="58">
        <v>10</v>
      </c>
      <c r="N6" s="61">
        <v>1</v>
      </c>
      <c r="O6" s="61"/>
      <c r="P6" s="61"/>
      <c r="Q6" s="61"/>
      <c r="R6" s="61"/>
    </row>
    <row r="7" spans="1:18" s="7" customFormat="1" ht="31.5" customHeight="1">
      <c r="A7" s="32">
        <v>1</v>
      </c>
      <c r="B7" s="32"/>
      <c r="C7" s="33"/>
      <c r="D7" s="23" t="s">
        <v>26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32">
        <v>1</v>
      </c>
      <c r="P7" s="32"/>
      <c r="Q7" s="32"/>
      <c r="R7" s="14" t="s">
        <v>14</v>
      </c>
    </row>
    <row r="8" spans="1:18" s="7" customFormat="1" ht="31.5" customHeight="1">
      <c r="A8" s="15">
        <v>1.1</v>
      </c>
      <c r="B8" s="15"/>
      <c r="C8" s="22"/>
      <c r="D8" s="9" t="s">
        <v>74</v>
      </c>
      <c r="E8" s="42">
        <f aca="true" t="shared" si="0" ref="E8:M8">+E9+E10+E11+E12+E13+E14+E15+E16</f>
        <v>96815</v>
      </c>
      <c r="F8" s="42">
        <f t="shared" si="0"/>
        <v>117329</v>
      </c>
      <c r="G8" s="42">
        <f t="shared" si="0"/>
        <v>146285</v>
      </c>
      <c r="H8" s="42">
        <f t="shared" si="0"/>
        <v>174674</v>
      </c>
      <c r="I8" s="42">
        <f t="shared" si="0"/>
        <v>200783</v>
      </c>
      <c r="J8" s="42">
        <f t="shared" si="0"/>
        <v>231162</v>
      </c>
      <c r="K8" s="42">
        <f t="shared" si="0"/>
        <v>268113</v>
      </c>
      <c r="L8" s="42">
        <f t="shared" si="0"/>
        <v>284807</v>
      </c>
      <c r="M8" s="42">
        <f t="shared" si="0"/>
        <v>400357</v>
      </c>
      <c r="N8" s="13"/>
      <c r="O8" s="15">
        <v>1.1</v>
      </c>
      <c r="P8" s="15"/>
      <c r="Q8" s="15"/>
      <c r="R8" s="16" t="s">
        <v>81</v>
      </c>
    </row>
    <row r="9" spans="1:18" s="7" customFormat="1" ht="31.5" customHeight="1">
      <c r="A9" s="62" t="s">
        <v>0</v>
      </c>
      <c r="B9" s="62"/>
      <c r="C9" s="24"/>
      <c r="D9" s="10" t="s">
        <v>29</v>
      </c>
      <c r="E9" s="42">
        <v>21638</v>
      </c>
      <c r="F9" s="55">
        <v>28084</v>
      </c>
      <c r="G9" s="55">
        <v>34753</v>
      </c>
      <c r="H9" s="55">
        <v>47620</v>
      </c>
      <c r="I9" s="55">
        <v>44696</v>
      </c>
      <c r="J9" s="55">
        <v>55832</v>
      </c>
      <c r="K9" s="55">
        <v>66340</v>
      </c>
      <c r="L9" s="55">
        <v>70651</v>
      </c>
      <c r="M9" s="55">
        <v>102849</v>
      </c>
      <c r="N9" s="13"/>
      <c r="O9" s="62" t="s">
        <v>0</v>
      </c>
      <c r="P9" s="62"/>
      <c r="Q9" s="17"/>
      <c r="R9" s="16" t="s">
        <v>15</v>
      </c>
    </row>
    <row r="10" spans="1:18" s="7" customFormat="1" ht="31.5" customHeight="1">
      <c r="A10" s="62" t="s">
        <v>1</v>
      </c>
      <c r="B10" s="62"/>
      <c r="C10" s="10"/>
      <c r="D10" s="10" t="s">
        <v>30</v>
      </c>
      <c r="E10" s="42">
        <v>22602</v>
      </c>
      <c r="F10" s="55">
        <v>32189</v>
      </c>
      <c r="G10" s="55">
        <v>41748</v>
      </c>
      <c r="H10" s="55">
        <v>44258</v>
      </c>
      <c r="I10" s="55">
        <v>66797</v>
      </c>
      <c r="J10" s="55">
        <v>77092</v>
      </c>
      <c r="K10" s="55">
        <v>93369</v>
      </c>
      <c r="L10" s="55">
        <v>99700</v>
      </c>
      <c r="M10" s="55">
        <v>135064</v>
      </c>
      <c r="N10" s="13"/>
      <c r="O10" s="62" t="s">
        <v>1</v>
      </c>
      <c r="P10" s="62"/>
      <c r="Q10" s="18"/>
      <c r="R10" s="16" t="s">
        <v>16</v>
      </c>
    </row>
    <row r="11" spans="1:18" s="7" customFormat="1" ht="31.5" customHeight="1">
      <c r="A11" s="62" t="s">
        <v>2</v>
      </c>
      <c r="B11" s="62"/>
      <c r="C11" s="10"/>
      <c r="D11" s="11" t="s">
        <v>31</v>
      </c>
      <c r="E11" s="42">
        <f>30511-3</f>
        <v>30508</v>
      </c>
      <c r="F11" s="55">
        <v>35851</v>
      </c>
      <c r="G11" s="55">
        <v>44726</v>
      </c>
      <c r="H11" s="55">
        <v>53644</v>
      </c>
      <c r="I11" s="55">
        <v>62412</v>
      </c>
      <c r="J11" s="55">
        <v>68376</v>
      </c>
      <c r="K11" s="55">
        <v>74319</v>
      </c>
      <c r="L11" s="55">
        <v>78363</v>
      </c>
      <c r="M11" s="55">
        <v>118129</v>
      </c>
      <c r="N11" s="13"/>
      <c r="O11" s="62" t="s">
        <v>2</v>
      </c>
      <c r="P11" s="62"/>
      <c r="Q11" s="18"/>
      <c r="R11" s="16" t="s">
        <v>17</v>
      </c>
    </row>
    <row r="12" spans="1:18" s="7" customFormat="1" ht="31.5" customHeight="1">
      <c r="A12" s="62" t="s">
        <v>3</v>
      </c>
      <c r="B12" s="62"/>
      <c r="C12" s="10"/>
      <c r="D12" s="10" t="s">
        <v>32</v>
      </c>
      <c r="E12" s="42">
        <v>6751</v>
      </c>
      <c r="F12" s="55">
        <v>5742</v>
      </c>
      <c r="G12" s="55">
        <v>6620</v>
      </c>
      <c r="H12" s="55">
        <v>7548</v>
      </c>
      <c r="I12" s="55">
        <v>7135</v>
      </c>
      <c r="J12" s="55">
        <v>8678</v>
      </c>
      <c r="K12" s="55">
        <v>10099</v>
      </c>
      <c r="L12" s="55">
        <v>10960</v>
      </c>
      <c r="M12" s="55">
        <v>12022</v>
      </c>
      <c r="N12" s="13"/>
      <c r="O12" s="62" t="s">
        <v>3</v>
      </c>
      <c r="P12" s="62"/>
      <c r="Q12" s="18"/>
      <c r="R12" s="16" t="s">
        <v>18</v>
      </c>
    </row>
    <row r="13" spans="1:18" s="7" customFormat="1" ht="31.5" customHeight="1">
      <c r="A13" s="62" t="s">
        <v>4</v>
      </c>
      <c r="B13" s="62"/>
      <c r="C13" s="10"/>
      <c r="D13" s="10" t="s">
        <v>33</v>
      </c>
      <c r="E13" s="42">
        <v>14190</v>
      </c>
      <c r="F13" s="55">
        <v>14203</v>
      </c>
      <c r="G13" s="55">
        <v>16980</v>
      </c>
      <c r="H13" s="55">
        <v>19918</v>
      </c>
      <c r="I13" s="55">
        <v>18360</v>
      </c>
      <c r="J13" s="55">
        <v>20490</v>
      </c>
      <c r="K13" s="55">
        <v>23226</v>
      </c>
      <c r="L13" s="55">
        <v>24298</v>
      </c>
      <c r="M13" s="55">
        <v>29518</v>
      </c>
      <c r="N13" s="13"/>
      <c r="O13" s="62" t="s">
        <v>4</v>
      </c>
      <c r="P13" s="62"/>
      <c r="Q13" s="18"/>
      <c r="R13" s="16" t="s">
        <v>19</v>
      </c>
    </row>
    <row r="14" spans="1:18" s="7" customFormat="1" ht="31.5" customHeight="1">
      <c r="A14" s="62" t="s">
        <v>50</v>
      </c>
      <c r="B14" s="62"/>
      <c r="C14" s="10"/>
      <c r="D14" s="45" t="s">
        <v>59</v>
      </c>
      <c r="E14" s="42">
        <v>1024</v>
      </c>
      <c r="F14" s="55">
        <v>1115</v>
      </c>
      <c r="G14" s="55">
        <v>1346</v>
      </c>
      <c r="H14" s="55">
        <v>1589</v>
      </c>
      <c r="I14" s="55">
        <v>1342</v>
      </c>
      <c r="J14" s="55">
        <v>584</v>
      </c>
      <c r="K14" s="55">
        <v>666</v>
      </c>
      <c r="L14" s="55">
        <v>748</v>
      </c>
      <c r="M14" s="55">
        <v>2627</v>
      </c>
      <c r="N14" s="13"/>
      <c r="O14" s="62" t="s">
        <v>50</v>
      </c>
      <c r="P14" s="62"/>
      <c r="Q14" s="18"/>
      <c r="R14" s="16" t="s">
        <v>51</v>
      </c>
    </row>
    <row r="15" spans="1:18" s="7" customFormat="1" ht="31.5" customHeight="1">
      <c r="A15" s="62" t="s">
        <v>52</v>
      </c>
      <c r="B15" s="62"/>
      <c r="C15" s="10"/>
      <c r="D15" s="45" t="s">
        <v>57</v>
      </c>
      <c r="E15" s="42">
        <v>60</v>
      </c>
      <c r="F15" s="55">
        <v>140</v>
      </c>
      <c r="G15" s="55">
        <v>105</v>
      </c>
      <c r="H15" s="55">
        <v>93</v>
      </c>
      <c r="I15" s="55">
        <v>45</v>
      </c>
      <c r="J15" s="55">
        <v>69</v>
      </c>
      <c r="K15" s="55">
        <v>74</v>
      </c>
      <c r="L15" s="55">
        <v>79</v>
      </c>
      <c r="M15" s="55">
        <v>132</v>
      </c>
      <c r="N15" s="13"/>
      <c r="O15" s="62" t="s">
        <v>52</v>
      </c>
      <c r="P15" s="62"/>
      <c r="Q15" s="18"/>
      <c r="R15" s="16" t="s">
        <v>60</v>
      </c>
    </row>
    <row r="16" spans="1:18" s="7" customFormat="1" ht="31.5" customHeight="1">
      <c r="A16" s="62" t="s">
        <v>53</v>
      </c>
      <c r="B16" s="62"/>
      <c r="C16" s="10"/>
      <c r="D16" s="45" t="s">
        <v>58</v>
      </c>
      <c r="E16" s="42">
        <v>42</v>
      </c>
      <c r="F16" s="55">
        <v>5</v>
      </c>
      <c r="G16" s="55">
        <v>7</v>
      </c>
      <c r="H16" s="55">
        <v>4</v>
      </c>
      <c r="I16" s="55">
        <v>-4</v>
      </c>
      <c r="J16" s="55">
        <v>41</v>
      </c>
      <c r="K16" s="55">
        <v>20</v>
      </c>
      <c r="L16" s="55">
        <v>8</v>
      </c>
      <c r="M16" s="55">
        <v>16</v>
      </c>
      <c r="N16" s="13"/>
      <c r="O16" s="62" t="s">
        <v>53</v>
      </c>
      <c r="P16" s="62"/>
      <c r="Q16" s="18"/>
      <c r="R16" s="16" t="s">
        <v>54</v>
      </c>
    </row>
    <row r="17" spans="1:18" s="7" customFormat="1" ht="31.5" customHeight="1">
      <c r="A17" s="15">
        <v>1.2</v>
      </c>
      <c r="B17" s="15"/>
      <c r="C17" s="22"/>
      <c r="D17" s="10" t="s">
        <v>34</v>
      </c>
      <c r="E17" s="42">
        <v>2562</v>
      </c>
      <c r="F17" s="55">
        <v>2108</v>
      </c>
      <c r="G17" s="55">
        <v>2094</v>
      </c>
      <c r="H17" s="55">
        <v>4193</v>
      </c>
      <c r="I17" s="55">
        <v>6136</v>
      </c>
      <c r="J17" s="55">
        <v>7998</v>
      </c>
      <c r="K17" s="55">
        <v>2778</v>
      </c>
      <c r="L17" s="55">
        <v>6447</v>
      </c>
      <c r="M17" s="55">
        <v>4902</v>
      </c>
      <c r="N17" s="13"/>
      <c r="O17" s="15">
        <v>1.2</v>
      </c>
      <c r="P17" s="15"/>
      <c r="Q17" s="15"/>
      <c r="R17" s="16" t="s">
        <v>20</v>
      </c>
    </row>
    <row r="18" spans="1:18" s="7" customFormat="1" ht="31.5" customHeight="1">
      <c r="A18" s="15">
        <v>1.3</v>
      </c>
      <c r="B18" s="15"/>
      <c r="C18" s="22"/>
      <c r="D18" s="10" t="s">
        <v>76</v>
      </c>
      <c r="E18" s="42">
        <f aca="true" t="shared" si="1" ref="E18:J18">+E8+E17</f>
        <v>99377</v>
      </c>
      <c r="F18" s="42">
        <f t="shared" si="1"/>
        <v>119437</v>
      </c>
      <c r="G18" s="42">
        <f t="shared" si="1"/>
        <v>148379</v>
      </c>
      <c r="H18" s="42">
        <f t="shared" si="1"/>
        <v>178867</v>
      </c>
      <c r="I18" s="42">
        <f t="shared" si="1"/>
        <v>206919</v>
      </c>
      <c r="J18" s="42">
        <f t="shared" si="1"/>
        <v>239160</v>
      </c>
      <c r="K18" s="42">
        <f>+K8+K17</f>
        <v>270891</v>
      </c>
      <c r="L18" s="42">
        <f>+L8+L17</f>
        <v>291254</v>
      </c>
      <c r="M18" s="42">
        <f>+M8+M17</f>
        <v>405259</v>
      </c>
      <c r="N18" s="13"/>
      <c r="O18" s="15">
        <v>1.3</v>
      </c>
      <c r="P18" s="15"/>
      <c r="Q18" s="15"/>
      <c r="R18" s="16" t="s">
        <v>77</v>
      </c>
    </row>
    <row r="19" spans="1:18" s="7" customFormat="1" ht="31.5" customHeight="1">
      <c r="A19" s="15">
        <v>1.4</v>
      </c>
      <c r="B19" s="15"/>
      <c r="C19" s="22"/>
      <c r="D19" s="10" t="s">
        <v>35</v>
      </c>
      <c r="E19" s="42">
        <v>29474</v>
      </c>
      <c r="F19" s="55">
        <v>32851</v>
      </c>
      <c r="G19" s="55">
        <v>36781</v>
      </c>
      <c r="H19" s="55">
        <v>41806</v>
      </c>
      <c r="I19" s="55">
        <v>46829.79815483063</v>
      </c>
      <c r="J19" s="55">
        <v>53306.281207925545</v>
      </c>
      <c r="K19" s="55">
        <v>60482.019029238305</v>
      </c>
      <c r="L19" s="55">
        <v>68591.67873477623</v>
      </c>
      <c r="M19" s="55">
        <v>80732.16497611138</v>
      </c>
      <c r="N19" s="13"/>
      <c r="O19" s="15">
        <v>1.4</v>
      </c>
      <c r="P19" s="15"/>
      <c r="Q19" s="15"/>
      <c r="R19" s="16" t="s">
        <v>28</v>
      </c>
    </row>
    <row r="20" spans="1:18" s="30" customFormat="1" ht="31.5" customHeight="1">
      <c r="A20" s="25">
        <v>1.5</v>
      </c>
      <c r="B20" s="25"/>
      <c r="C20" s="26"/>
      <c r="D20" s="27" t="s">
        <v>73</v>
      </c>
      <c r="E20" s="43">
        <f aca="true" t="shared" si="2" ref="E20:J20">+E18-E19</f>
        <v>69903</v>
      </c>
      <c r="F20" s="43">
        <f t="shared" si="2"/>
        <v>86586</v>
      </c>
      <c r="G20" s="43">
        <f t="shared" si="2"/>
        <v>111598</v>
      </c>
      <c r="H20" s="43">
        <f t="shared" si="2"/>
        <v>137061</v>
      </c>
      <c r="I20" s="56">
        <f t="shared" si="2"/>
        <v>160089.20184516936</v>
      </c>
      <c r="J20" s="56">
        <f t="shared" si="2"/>
        <v>185853.71879207445</v>
      </c>
      <c r="K20" s="56">
        <f>+K18-K19</f>
        <v>210408.98097076168</v>
      </c>
      <c r="L20" s="56">
        <f>+L18-L19</f>
        <v>222662.32126522379</v>
      </c>
      <c r="M20" s="56">
        <f>+M18-M19</f>
        <v>324526.8350238886</v>
      </c>
      <c r="N20" s="28"/>
      <c r="O20" s="25">
        <v>1.5</v>
      </c>
      <c r="P20" s="25"/>
      <c r="Q20" s="25"/>
      <c r="R20" s="29" t="s">
        <v>72</v>
      </c>
    </row>
    <row r="21" spans="1:18" s="7" customFormat="1" ht="31.5" customHeight="1">
      <c r="A21" s="32">
        <v>2</v>
      </c>
      <c r="B21" s="32"/>
      <c r="C21" s="33"/>
      <c r="D21" s="23" t="s">
        <v>27</v>
      </c>
      <c r="E21" s="42"/>
      <c r="F21" s="42"/>
      <c r="G21" s="42"/>
      <c r="H21" s="42"/>
      <c r="I21" s="42"/>
      <c r="J21" s="42"/>
      <c r="K21" s="42"/>
      <c r="L21" s="42"/>
      <c r="M21" s="42"/>
      <c r="N21" s="13"/>
      <c r="O21" s="32">
        <v>2</v>
      </c>
      <c r="P21" s="32"/>
      <c r="Q21" s="32"/>
      <c r="R21" s="14" t="s">
        <v>21</v>
      </c>
    </row>
    <row r="22" spans="1:18" s="7" customFormat="1" ht="31.5" customHeight="1">
      <c r="A22" s="15">
        <v>2.1</v>
      </c>
      <c r="B22" s="15"/>
      <c r="C22" s="22"/>
      <c r="D22" s="9" t="s">
        <v>74</v>
      </c>
      <c r="E22" s="42">
        <f aca="true" t="shared" si="3" ref="E22:M22">+E23+E24+E25+E26+E27+E28+E29</f>
        <v>25484</v>
      </c>
      <c r="F22" s="42">
        <f t="shared" si="3"/>
        <v>33756</v>
      </c>
      <c r="G22" s="42">
        <f t="shared" si="3"/>
        <v>42633</v>
      </c>
      <c r="H22" s="42">
        <f t="shared" si="3"/>
        <v>49989</v>
      </c>
      <c r="I22" s="42">
        <f t="shared" si="3"/>
        <v>54260</v>
      </c>
      <c r="J22" s="42">
        <f t="shared" si="3"/>
        <v>59754</v>
      </c>
      <c r="K22" s="42">
        <f t="shared" si="3"/>
        <v>60658</v>
      </c>
      <c r="L22" s="42">
        <f t="shared" si="3"/>
        <v>62493</v>
      </c>
      <c r="M22" s="42">
        <f t="shared" si="3"/>
        <v>77140</v>
      </c>
      <c r="N22" s="42"/>
      <c r="O22" s="15">
        <v>2.1</v>
      </c>
      <c r="P22" s="15"/>
      <c r="Q22" s="15"/>
      <c r="R22" s="16" t="s">
        <v>75</v>
      </c>
    </row>
    <row r="23" spans="1:18" s="7" customFormat="1" ht="31.5" customHeight="1">
      <c r="A23" s="62" t="s">
        <v>5</v>
      </c>
      <c r="B23" s="62"/>
      <c r="C23" s="10"/>
      <c r="D23" s="9" t="s">
        <v>29</v>
      </c>
      <c r="E23" s="42">
        <v>1129</v>
      </c>
      <c r="F23" s="55">
        <v>1107</v>
      </c>
      <c r="G23" s="55">
        <v>2094</v>
      </c>
      <c r="H23" s="55">
        <v>2328</v>
      </c>
      <c r="I23" s="55">
        <v>2896</v>
      </c>
      <c r="J23" s="55">
        <v>3836</v>
      </c>
      <c r="K23" s="55">
        <v>2945</v>
      </c>
      <c r="L23" s="55">
        <v>3236</v>
      </c>
      <c r="M23" s="55">
        <v>4165</v>
      </c>
      <c r="N23" s="13"/>
      <c r="O23" s="62" t="s">
        <v>5</v>
      </c>
      <c r="P23" s="62"/>
      <c r="Q23" s="18"/>
      <c r="R23" s="16" t="s">
        <v>15</v>
      </c>
    </row>
    <row r="24" spans="1:18" s="7" customFormat="1" ht="31.5" customHeight="1">
      <c r="A24" s="62" t="s">
        <v>6</v>
      </c>
      <c r="B24" s="62"/>
      <c r="C24" s="10"/>
      <c r="D24" s="9" t="s">
        <v>30</v>
      </c>
      <c r="E24" s="42">
        <v>906</v>
      </c>
      <c r="F24" s="55">
        <v>1152</v>
      </c>
      <c r="G24" s="55">
        <v>1792</v>
      </c>
      <c r="H24" s="55">
        <v>2269</v>
      </c>
      <c r="I24" s="55">
        <v>2474</v>
      </c>
      <c r="J24" s="55">
        <v>5883</v>
      </c>
      <c r="K24" s="55">
        <v>5351</v>
      </c>
      <c r="L24" s="55">
        <v>4717</v>
      </c>
      <c r="M24" s="55">
        <v>6290</v>
      </c>
      <c r="N24" s="13"/>
      <c r="O24" s="62" t="s">
        <v>6</v>
      </c>
      <c r="P24" s="62"/>
      <c r="Q24" s="18"/>
      <c r="R24" s="16" t="s">
        <v>16</v>
      </c>
    </row>
    <row r="25" spans="1:18" s="7" customFormat="1" ht="31.5" customHeight="1">
      <c r="A25" s="62" t="s">
        <v>7</v>
      </c>
      <c r="B25" s="62"/>
      <c r="C25" s="10"/>
      <c r="D25" s="12" t="s">
        <v>31</v>
      </c>
      <c r="E25" s="42">
        <f>19040+2</f>
        <v>19042</v>
      </c>
      <c r="F25" s="55">
        <v>24645</v>
      </c>
      <c r="G25" s="55">
        <v>30835</v>
      </c>
      <c r="H25" s="55">
        <v>35474</v>
      </c>
      <c r="I25" s="55">
        <v>36996</v>
      </c>
      <c r="J25" s="55">
        <v>38010</v>
      </c>
      <c r="K25" s="55">
        <v>40096</v>
      </c>
      <c r="L25" s="55">
        <v>41043</v>
      </c>
      <c r="M25" s="55">
        <v>50688</v>
      </c>
      <c r="N25" s="13"/>
      <c r="O25" s="62" t="s">
        <v>7</v>
      </c>
      <c r="P25" s="62"/>
      <c r="Q25" s="18"/>
      <c r="R25" s="16" t="s">
        <v>17</v>
      </c>
    </row>
    <row r="26" spans="1:18" s="7" customFormat="1" ht="31.5" customHeight="1">
      <c r="A26" s="62" t="s">
        <v>8</v>
      </c>
      <c r="B26" s="62"/>
      <c r="C26" s="10"/>
      <c r="D26" s="9" t="s">
        <v>32</v>
      </c>
      <c r="E26" s="42">
        <v>1628</v>
      </c>
      <c r="F26" s="55">
        <v>3318</v>
      </c>
      <c r="G26" s="55">
        <v>4270</v>
      </c>
      <c r="H26" s="55">
        <v>5263</v>
      </c>
      <c r="I26" s="55">
        <v>5820</v>
      </c>
      <c r="J26" s="55">
        <v>5800</v>
      </c>
      <c r="K26" s="55">
        <v>6301</v>
      </c>
      <c r="L26" s="55">
        <v>7716</v>
      </c>
      <c r="M26" s="55">
        <v>8267</v>
      </c>
      <c r="N26" s="13"/>
      <c r="O26" s="62" t="s">
        <v>8</v>
      </c>
      <c r="P26" s="62"/>
      <c r="Q26" s="18"/>
      <c r="R26" s="16" t="s">
        <v>18</v>
      </c>
    </row>
    <row r="27" spans="1:18" s="7" customFormat="1" ht="31.5" customHeight="1">
      <c r="A27" s="62" t="s">
        <v>9</v>
      </c>
      <c r="B27" s="62"/>
      <c r="C27" s="10"/>
      <c r="D27" s="9" t="s">
        <v>33</v>
      </c>
      <c r="E27" s="42">
        <v>2738</v>
      </c>
      <c r="F27" s="55">
        <v>3442</v>
      </c>
      <c r="G27" s="55">
        <v>3512</v>
      </c>
      <c r="H27" s="55">
        <v>4505</v>
      </c>
      <c r="I27" s="55">
        <v>5867</v>
      </c>
      <c r="J27" s="55">
        <v>6026</v>
      </c>
      <c r="K27" s="55">
        <v>5774</v>
      </c>
      <c r="L27" s="55">
        <v>5592</v>
      </c>
      <c r="M27" s="55">
        <v>7458</v>
      </c>
      <c r="N27" s="13"/>
      <c r="O27" s="62" t="s">
        <v>9</v>
      </c>
      <c r="P27" s="62"/>
      <c r="Q27" s="18"/>
      <c r="R27" s="16" t="s">
        <v>19</v>
      </c>
    </row>
    <row r="28" spans="1:18" s="7" customFormat="1" ht="31.5" customHeight="1">
      <c r="A28" s="62" t="s">
        <v>55</v>
      </c>
      <c r="B28" s="62"/>
      <c r="C28" s="10"/>
      <c r="D28" s="45" t="s">
        <v>59</v>
      </c>
      <c r="E28" s="42">
        <v>11</v>
      </c>
      <c r="F28" s="55">
        <v>13</v>
      </c>
      <c r="G28" s="55">
        <v>3</v>
      </c>
      <c r="H28" s="55">
        <v>3</v>
      </c>
      <c r="I28" s="55">
        <v>62</v>
      </c>
      <c r="J28" s="55">
        <v>16</v>
      </c>
      <c r="K28" s="55">
        <v>14</v>
      </c>
      <c r="L28" s="55">
        <v>13</v>
      </c>
      <c r="M28" s="55">
        <v>21</v>
      </c>
      <c r="N28" s="13"/>
      <c r="O28" s="62" t="s">
        <v>55</v>
      </c>
      <c r="P28" s="62"/>
      <c r="Q28" s="18"/>
      <c r="R28" s="16" t="s">
        <v>51</v>
      </c>
    </row>
    <row r="29" spans="1:18" s="7" customFormat="1" ht="31.5" customHeight="1">
      <c r="A29" s="62" t="s">
        <v>56</v>
      </c>
      <c r="B29" s="62"/>
      <c r="C29" s="10"/>
      <c r="D29" s="45" t="s">
        <v>57</v>
      </c>
      <c r="E29" s="42">
        <v>30</v>
      </c>
      <c r="F29" s="55">
        <v>79</v>
      </c>
      <c r="G29" s="55">
        <v>127</v>
      </c>
      <c r="H29" s="55">
        <v>147</v>
      </c>
      <c r="I29" s="55">
        <v>145</v>
      </c>
      <c r="J29" s="55">
        <v>183</v>
      </c>
      <c r="K29" s="55">
        <v>177</v>
      </c>
      <c r="L29" s="55">
        <v>176</v>
      </c>
      <c r="M29" s="55">
        <v>251</v>
      </c>
      <c r="N29" s="13"/>
      <c r="O29" s="62" t="s">
        <v>56</v>
      </c>
      <c r="P29" s="62"/>
      <c r="Q29" s="18"/>
      <c r="R29" s="16" t="s">
        <v>60</v>
      </c>
    </row>
    <row r="30" spans="1:18" s="7" customFormat="1" ht="31.5" customHeight="1">
      <c r="A30" s="15">
        <v>2.2</v>
      </c>
      <c r="B30" s="15"/>
      <c r="C30" s="22"/>
      <c r="D30" s="9" t="s">
        <v>34</v>
      </c>
      <c r="E30" s="42">
        <v>365</v>
      </c>
      <c r="F30" s="55">
        <v>730</v>
      </c>
      <c r="G30" s="55">
        <v>632</v>
      </c>
      <c r="H30" s="55">
        <v>1822</v>
      </c>
      <c r="I30" s="55">
        <v>2054</v>
      </c>
      <c r="J30" s="55">
        <v>2385</v>
      </c>
      <c r="K30" s="55">
        <v>1314</v>
      </c>
      <c r="L30" s="55">
        <v>4981</v>
      </c>
      <c r="M30" s="55">
        <v>5386</v>
      </c>
      <c r="N30" s="13"/>
      <c r="O30" s="15">
        <v>2.2</v>
      </c>
      <c r="P30" s="15"/>
      <c r="Q30" s="15"/>
      <c r="R30" s="16" t="s">
        <v>20</v>
      </c>
    </row>
    <row r="31" spans="1:18" s="7" customFormat="1" ht="31.5" customHeight="1">
      <c r="A31" s="15">
        <v>2.3</v>
      </c>
      <c r="B31" s="15"/>
      <c r="C31" s="22"/>
      <c r="D31" s="9" t="s">
        <v>76</v>
      </c>
      <c r="E31" s="42">
        <f aca="true" t="shared" si="4" ref="E31:J31">+E22+E30</f>
        <v>25849</v>
      </c>
      <c r="F31" s="42">
        <f t="shared" si="4"/>
        <v>34486</v>
      </c>
      <c r="G31" s="42">
        <f t="shared" si="4"/>
        <v>43265</v>
      </c>
      <c r="H31" s="42">
        <f t="shared" si="4"/>
        <v>51811</v>
      </c>
      <c r="I31" s="42">
        <f t="shared" si="4"/>
        <v>56314</v>
      </c>
      <c r="J31" s="42">
        <f t="shared" si="4"/>
        <v>62139</v>
      </c>
      <c r="K31" s="42">
        <f>+K22+K30</f>
        <v>61972</v>
      </c>
      <c r="L31" s="42">
        <f>+L22+L30</f>
        <v>67474</v>
      </c>
      <c r="M31" s="42">
        <f>+M22+M30</f>
        <v>82526</v>
      </c>
      <c r="N31" s="13"/>
      <c r="O31" s="15">
        <v>2.3</v>
      </c>
      <c r="P31" s="15"/>
      <c r="Q31" s="15"/>
      <c r="R31" s="16" t="s">
        <v>77</v>
      </c>
    </row>
    <row r="32" spans="1:18" s="7" customFormat="1" ht="31.5" customHeight="1">
      <c r="A32" s="15">
        <v>2.4</v>
      </c>
      <c r="B32" s="15"/>
      <c r="C32" s="22"/>
      <c r="D32" s="9" t="s">
        <v>35</v>
      </c>
      <c r="E32" s="42">
        <v>15817</v>
      </c>
      <c r="F32" s="55">
        <v>16918</v>
      </c>
      <c r="G32" s="55">
        <v>18777</v>
      </c>
      <c r="H32" s="55">
        <v>20072</v>
      </c>
      <c r="I32" s="55">
        <v>22473.267033143544</v>
      </c>
      <c r="J32" s="55">
        <v>24030.657300546656</v>
      </c>
      <c r="K32" s="55">
        <v>25745.84734204141</v>
      </c>
      <c r="L32" s="55">
        <v>29243.60384225301</v>
      </c>
      <c r="M32" s="55">
        <v>32017.700539243815</v>
      </c>
      <c r="N32" s="13"/>
      <c r="O32" s="15">
        <v>2.4</v>
      </c>
      <c r="P32" s="15"/>
      <c r="Q32" s="15"/>
      <c r="R32" s="16" t="s">
        <v>28</v>
      </c>
    </row>
    <row r="33" spans="1:18" s="40" customFormat="1" ht="31.5" customHeight="1">
      <c r="A33" s="34">
        <v>2.5</v>
      </c>
      <c r="B33" s="34"/>
      <c r="C33" s="35"/>
      <c r="D33" s="36" t="s">
        <v>73</v>
      </c>
      <c r="E33" s="44">
        <f aca="true" t="shared" si="5" ref="E33:J33">+E31-E32</f>
        <v>10032</v>
      </c>
      <c r="F33" s="44">
        <f t="shared" si="5"/>
        <v>17568</v>
      </c>
      <c r="G33" s="44">
        <f t="shared" si="5"/>
        <v>24488</v>
      </c>
      <c r="H33" s="44">
        <f t="shared" si="5"/>
        <v>31739</v>
      </c>
      <c r="I33" s="57">
        <f t="shared" si="5"/>
        <v>33840.732966856456</v>
      </c>
      <c r="J33" s="57">
        <f t="shared" si="5"/>
        <v>38108.342699453344</v>
      </c>
      <c r="K33" s="57">
        <f>+K31-K32</f>
        <v>36226.15265795859</v>
      </c>
      <c r="L33" s="57">
        <f>+L31-L32</f>
        <v>38230.39615774699</v>
      </c>
      <c r="M33" s="57">
        <f>+M31-M32</f>
        <v>50508.299460756185</v>
      </c>
      <c r="N33" s="37"/>
      <c r="O33" s="34">
        <v>2.5</v>
      </c>
      <c r="P33" s="34"/>
      <c r="Q33" s="34"/>
      <c r="R33" s="38" t="s">
        <v>72</v>
      </c>
    </row>
    <row r="34" spans="1:18" s="1" customFormat="1" ht="39.75" customHeight="1">
      <c r="A34" s="64" t="s">
        <v>46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</row>
    <row r="35" spans="1:18" s="1" customFormat="1" ht="39.75" customHeight="1">
      <c r="A35" s="65" t="s">
        <v>25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</row>
    <row r="36" spans="1:18" s="1" customFormat="1" ht="39.75" customHeight="1">
      <c r="A36" s="66" t="s">
        <v>48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</row>
    <row r="37" spans="1:18" s="7" customFormat="1" ht="39.75" customHeight="1">
      <c r="A37" s="20"/>
      <c r="B37" s="19"/>
      <c r="C37" s="19"/>
      <c r="D37" s="19"/>
      <c r="E37" s="69" t="s">
        <v>49</v>
      </c>
      <c r="F37" s="69"/>
      <c r="H37" s="46"/>
      <c r="I37" s="46"/>
      <c r="K37" s="54"/>
      <c r="L37" s="54" t="s">
        <v>68</v>
      </c>
      <c r="M37" s="54"/>
      <c r="N37" s="21"/>
      <c r="O37" s="21"/>
      <c r="P37" s="21"/>
      <c r="Q37" s="21"/>
      <c r="R37" s="21"/>
    </row>
    <row r="38" spans="1:18" s="7" customFormat="1" ht="38.25" customHeight="1">
      <c r="A38" s="60" t="s">
        <v>42</v>
      </c>
      <c r="B38" s="60"/>
      <c r="C38" s="60"/>
      <c r="D38" s="60"/>
      <c r="E38" s="59" t="s">
        <v>61</v>
      </c>
      <c r="F38" s="59" t="s">
        <v>62</v>
      </c>
      <c r="G38" s="59" t="s">
        <v>63</v>
      </c>
      <c r="H38" s="59" t="s">
        <v>64</v>
      </c>
      <c r="I38" s="59" t="s">
        <v>65</v>
      </c>
      <c r="J38" s="59" t="s">
        <v>67</v>
      </c>
      <c r="K38" s="59" t="s">
        <v>69</v>
      </c>
      <c r="L38" s="59" t="s">
        <v>70</v>
      </c>
      <c r="M38" s="59" t="s">
        <v>71</v>
      </c>
      <c r="N38" s="63" t="s">
        <v>24</v>
      </c>
      <c r="O38" s="63"/>
      <c r="P38" s="63"/>
      <c r="Q38" s="63"/>
      <c r="R38" s="63"/>
    </row>
    <row r="39" spans="1:18" s="41" customFormat="1" ht="38.25" customHeight="1">
      <c r="A39" s="61">
        <v>1</v>
      </c>
      <c r="B39" s="61"/>
      <c r="C39" s="61"/>
      <c r="D39" s="61"/>
      <c r="E39" s="58">
        <v>2</v>
      </c>
      <c r="F39" s="58">
        <v>3</v>
      </c>
      <c r="G39" s="58">
        <v>4</v>
      </c>
      <c r="H39" s="58">
        <v>5</v>
      </c>
      <c r="I39" s="58">
        <v>6</v>
      </c>
      <c r="J39" s="58">
        <v>7</v>
      </c>
      <c r="K39" s="58">
        <v>8</v>
      </c>
      <c r="L39" s="58">
        <v>9</v>
      </c>
      <c r="M39" s="58">
        <v>10</v>
      </c>
      <c r="N39" s="61">
        <v>1</v>
      </c>
      <c r="O39" s="61"/>
      <c r="P39" s="61"/>
      <c r="Q39" s="61"/>
      <c r="R39" s="61"/>
    </row>
    <row r="40" spans="1:18" s="7" customFormat="1" ht="38.25" customHeight="1">
      <c r="A40" s="32">
        <v>3</v>
      </c>
      <c r="B40" s="32"/>
      <c r="C40" s="33"/>
      <c r="D40" s="39" t="s">
        <v>36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32">
        <v>3</v>
      </c>
      <c r="P40" s="32"/>
      <c r="Q40" s="32"/>
      <c r="R40" s="14" t="s">
        <v>41</v>
      </c>
    </row>
    <row r="41" spans="1:18" s="7" customFormat="1" ht="38.25" customHeight="1">
      <c r="A41" s="15">
        <v>3.1</v>
      </c>
      <c r="B41" s="15"/>
      <c r="C41" s="22"/>
      <c r="D41" s="9" t="s">
        <v>74</v>
      </c>
      <c r="E41" s="42">
        <f aca="true" t="shared" si="6" ref="E41:M41">+E42+E43+E44+E45</f>
        <v>95623</v>
      </c>
      <c r="F41" s="42">
        <f t="shared" si="6"/>
        <v>112603</v>
      </c>
      <c r="G41" s="42">
        <f t="shared" si="6"/>
        <v>142229</v>
      </c>
      <c r="H41" s="42">
        <f t="shared" si="6"/>
        <v>167509</v>
      </c>
      <c r="I41" s="42">
        <f t="shared" si="6"/>
        <v>213384</v>
      </c>
      <c r="J41" s="42">
        <f t="shared" si="6"/>
        <v>239468</v>
      </c>
      <c r="K41" s="42">
        <f t="shared" si="6"/>
        <v>264167</v>
      </c>
      <c r="L41" s="42">
        <f t="shared" si="6"/>
        <v>275071</v>
      </c>
      <c r="M41" s="42">
        <f t="shared" si="6"/>
        <v>293862</v>
      </c>
      <c r="N41" s="13"/>
      <c r="O41" s="15">
        <v>3.1</v>
      </c>
      <c r="P41" s="15"/>
      <c r="Q41" s="15"/>
      <c r="R41" s="16" t="s">
        <v>75</v>
      </c>
    </row>
    <row r="42" spans="1:18" s="7" customFormat="1" ht="38.25" customHeight="1">
      <c r="A42" s="62" t="s">
        <v>10</v>
      </c>
      <c r="B42" s="62"/>
      <c r="C42" s="10"/>
      <c r="D42" s="9" t="s">
        <v>29</v>
      </c>
      <c r="E42" s="42">
        <v>5767</v>
      </c>
      <c r="F42" s="42">
        <v>7831</v>
      </c>
      <c r="G42" s="42">
        <v>9444</v>
      </c>
      <c r="H42" s="42">
        <v>8764</v>
      </c>
      <c r="I42" s="42">
        <v>14022</v>
      </c>
      <c r="J42" s="42">
        <v>15247</v>
      </c>
      <c r="K42" s="42">
        <v>14838</v>
      </c>
      <c r="L42" s="42">
        <v>16736</v>
      </c>
      <c r="M42" s="42">
        <v>21205</v>
      </c>
      <c r="N42" s="13"/>
      <c r="O42" s="62" t="s">
        <v>10</v>
      </c>
      <c r="P42" s="62"/>
      <c r="Q42" s="18"/>
      <c r="R42" s="16" t="s">
        <v>15</v>
      </c>
    </row>
    <row r="43" spans="1:18" s="7" customFormat="1" ht="38.25" customHeight="1">
      <c r="A43" s="62" t="s">
        <v>11</v>
      </c>
      <c r="B43" s="62"/>
      <c r="C43" s="10"/>
      <c r="D43" s="12" t="s">
        <v>31</v>
      </c>
      <c r="E43" s="42">
        <f>37895+1</f>
        <v>37896</v>
      </c>
      <c r="F43" s="42">
        <v>44737</v>
      </c>
      <c r="G43" s="42">
        <v>54256</v>
      </c>
      <c r="H43" s="42">
        <v>66960</v>
      </c>
      <c r="I43" s="42">
        <v>75940</v>
      </c>
      <c r="J43" s="42">
        <v>80793</v>
      </c>
      <c r="K43" s="42">
        <v>87742</v>
      </c>
      <c r="L43" s="42">
        <v>93147</v>
      </c>
      <c r="M43" s="42">
        <v>96672</v>
      </c>
      <c r="N43" s="13"/>
      <c r="O43" s="62" t="s">
        <v>11</v>
      </c>
      <c r="P43" s="62"/>
      <c r="Q43" s="18"/>
      <c r="R43" s="16" t="s">
        <v>22</v>
      </c>
    </row>
    <row r="44" spans="1:18" s="7" customFormat="1" ht="38.25" customHeight="1">
      <c r="A44" s="62" t="s">
        <v>12</v>
      </c>
      <c r="B44" s="62"/>
      <c r="C44" s="10"/>
      <c r="D44" s="9" t="s">
        <v>32</v>
      </c>
      <c r="E44" s="42">
        <v>1708</v>
      </c>
      <c r="F44" s="42">
        <v>2465</v>
      </c>
      <c r="G44" s="42">
        <v>5049</v>
      </c>
      <c r="H44" s="42">
        <v>15556</v>
      </c>
      <c r="I44" s="42">
        <v>12014</v>
      </c>
      <c r="J44" s="42">
        <v>12711</v>
      </c>
      <c r="K44" s="42">
        <v>11189</v>
      </c>
      <c r="L44" s="42">
        <v>8737</v>
      </c>
      <c r="M44" s="42">
        <v>9268</v>
      </c>
      <c r="N44" s="13"/>
      <c r="O44" s="62" t="s">
        <v>12</v>
      </c>
      <c r="P44" s="62"/>
      <c r="Q44" s="18"/>
      <c r="R44" s="16" t="s">
        <v>18</v>
      </c>
    </row>
    <row r="45" spans="1:18" s="7" customFormat="1" ht="38.25" customHeight="1">
      <c r="A45" s="62" t="s">
        <v>13</v>
      </c>
      <c r="B45" s="62"/>
      <c r="C45" s="10"/>
      <c r="D45" s="9" t="s">
        <v>33</v>
      </c>
      <c r="E45" s="42">
        <v>50252</v>
      </c>
      <c r="F45" s="42">
        <v>57570</v>
      </c>
      <c r="G45" s="42">
        <v>73480</v>
      </c>
      <c r="H45" s="42">
        <v>76229</v>
      </c>
      <c r="I45" s="42">
        <v>111408</v>
      </c>
      <c r="J45" s="42">
        <v>130717</v>
      </c>
      <c r="K45" s="42">
        <v>150398</v>
      </c>
      <c r="L45" s="42">
        <v>156451</v>
      </c>
      <c r="M45" s="42">
        <v>166717</v>
      </c>
      <c r="N45" s="13"/>
      <c r="O45" s="62" t="s">
        <v>13</v>
      </c>
      <c r="P45" s="62"/>
      <c r="Q45" s="18"/>
      <c r="R45" s="16" t="s">
        <v>19</v>
      </c>
    </row>
    <row r="46" spans="1:18" s="7" customFormat="1" ht="38.25" customHeight="1">
      <c r="A46" s="15">
        <v>3.2</v>
      </c>
      <c r="B46" s="15"/>
      <c r="C46" s="22"/>
      <c r="D46" s="9" t="s">
        <v>34</v>
      </c>
      <c r="E46" s="42">
        <v>13545</v>
      </c>
      <c r="F46" s="42">
        <v>19170</v>
      </c>
      <c r="G46" s="42">
        <v>14213</v>
      </c>
      <c r="H46" s="42">
        <v>34582</v>
      </c>
      <c r="I46" s="42">
        <v>42842</v>
      </c>
      <c r="J46" s="42">
        <v>38523</v>
      </c>
      <c r="K46" s="42">
        <v>43169</v>
      </c>
      <c r="L46" s="42">
        <v>45249</v>
      </c>
      <c r="M46" s="42">
        <v>22566</v>
      </c>
      <c r="N46" s="13"/>
      <c r="O46" s="15">
        <v>3.2</v>
      </c>
      <c r="P46" s="15"/>
      <c r="Q46" s="15"/>
      <c r="R46" s="16" t="s">
        <v>20</v>
      </c>
    </row>
    <row r="47" spans="1:18" s="7" customFormat="1" ht="38.25" customHeight="1">
      <c r="A47" s="15">
        <v>3.3</v>
      </c>
      <c r="B47" s="15"/>
      <c r="C47" s="22"/>
      <c r="D47" s="9" t="s">
        <v>76</v>
      </c>
      <c r="E47" s="42">
        <f aca="true" t="shared" si="7" ref="E47:J47">+E41+E46</f>
        <v>109168</v>
      </c>
      <c r="F47" s="42">
        <f t="shared" si="7"/>
        <v>131773</v>
      </c>
      <c r="G47" s="42">
        <f t="shared" si="7"/>
        <v>156442</v>
      </c>
      <c r="H47" s="42">
        <f t="shared" si="7"/>
        <v>202091</v>
      </c>
      <c r="I47" s="42">
        <f t="shared" si="7"/>
        <v>256226</v>
      </c>
      <c r="J47" s="42">
        <f t="shared" si="7"/>
        <v>277991</v>
      </c>
      <c r="K47" s="42">
        <f>+K41+K46</f>
        <v>307336</v>
      </c>
      <c r="L47" s="42">
        <f>+L41+L46</f>
        <v>320320</v>
      </c>
      <c r="M47" s="42">
        <f>+M41+M46</f>
        <v>316428</v>
      </c>
      <c r="N47" s="42"/>
      <c r="O47" s="15">
        <v>3.3</v>
      </c>
      <c r="P47" s="15"/>
      <c r="Q47" s="15"/>
      <c r="R47" s="16" t="s">
        <v>77</v>
      </c>
    </row>
    <row r="48" spans="1:18" s="7" customFormat="1" ht="38.25" customHeight="1">
      <c r="A48" s="15">
        <v>3.4</v>
      </c>
      <c r="B48" s="15"/>
      <c r="C48" s="22"/>
      <c r="D48" s="23" t="s">
        <v>43</v>
      </c>
      <c r="E48" s="42">
        <v>61667</v>
      </c>
      <c r="F48" s="42">
        <v>67362</v>
      </c>
      <c r="G48" s="42">
        <v>73434</v>
      </c>
      <c r="H48" s="42">
        <v>80494</v>
      </c>
      <c r="I48" s="55">
        <v>90252.95062334502</v>
      </c>
      <c r="J48" s="55">
        <v>109356.74650213141</v>
      </c>
      <c r="K48" s="55">
        <v>115822.96833378181</v>
      </c>
      <c r="L48" s="55">
        <v>130710.84081400548</v>
      </c>
      <c r="M48" s="55">
        <v>144296.88097707712</v>
      </c>
      <c r="N48" s="13"/>
      <c r="O48" s="15">
        <v>3.4</v>
      </c>
      <c r="P48" s="15"/>
      <c r="Q48" s="15"/>
      <c r="R48" s="14" t="s">
        <v>38</v>
      </c>
    </row>
    <row r="49" spans="1:18" s="30" customFormat="1" ht="38.25" customHeight="1">
      <c r="A49" s="25">
        <v>3.5</v>
      </c>
      <c r="B49" s="25"/>
      <c r="C49" s="26"/>
      <c r="D49" s="31" t="s">
        <v>73</v>
      </c>
      <c r="E49" s="43">
        <f aca="true" t="shared" si="8" ref="E49:J49">+E47-E48</f>
        <v>47501</v>
      </c>
      <c r="F49" s="43">
        <f t="shared" si="8"/>
        <v>64411</v>
      </c>
      <c r="G49" s="43">
        <f t="shared" si="8"/>
        <v>83008</v>
      </c>
      <c r="H49" s="43">
        <f t="shared" si="8"/>
        <v>121597</v>
      </c>
      <c r="I49" s="56">
        <f t="shared" si="8"/>
        <v>165973.04937665496</v>
      </c>
      <c r="J49" s="56">
        <f t="shared" si="8"/>
        <v>168634.2534978686</v>
      </c>
      <c r="K49" s="56">
        <f>+K47-K48</f>
        <v>191513.0316662182</v>
      </c>
      <c r="L49" s="56">
        <f>+L47-L48</f>
        <v>189609.15918599453</v>
      </c>
      <c r="M49" s="56">
        <f>+M47-M48</f>
        <v>172131.11902292288</v>
      </c>
      <c r="N49" s="28"/>
      <c r="O49" s="25">
        <v>3.5</v>
      </c>
      <c r="P49" s="25"/>
      <c r="Q49" s="25"/>
      <c r="R49" s="29" t="s">
        <v>78</v>
      </c>
    </row>
    <row r="50" spans="1:18" s="7" customFormat="1" ht="38.25" customHeight="1">
      <c r="A50" s="32">
        <v>4</v>
      </c>
      <c r="B50" s="18"/>
      <c r="C50" s="10"/>
      <c r="D50" s="53" t="s">
        <v>82</v>
      </c>
      <c r="E50" s="42"/>
      <c r="F50" s="42"/>
      <c r="G50" s="42"/>
      <c r="H50" s="42"/>
      <c r="I50" s="42"/>
      <c r="J50" s="42"/>
      <c r="K50" s="42"/>
      <c r="L50" s="42"/>
      <c r="M50" s="42"/>
      <c r="N50" s="13"/>
      <c r="O50" s="32">
        <v>4</v>
      </c>
      <c r="P50" s="18"/>
      <c r="Q50" s="18"/>
      <c r="R50" s="29" t="s">
        <v>66</v>
      </c>
    </row>
    <row r="51" spans="1:18" s="7" customFormat="1" ht="38.25" customHeight="1">
      <c r="A51" s="15">
        <v>4.1</v>
      </c>
      <c r="B51" s="18"/>
      <c r="C51" s="10"/>
      <c r="D51" s="9" t="s">
        <v>76</v>
      </c>
      <c r="E51" s="42">
        <v>6186</v>
      </c>
      <c r="F51" s="55">
        <v>7654</v>
      </c>
      <c r="G51" s="55">
        <v>8470</v>
      </c>
      <c r="H51" s="55">
        <v>9154</v>
      </c>
      <c r="I51" s="55">
        <v>12271</v>
      </c>
      <c r="J51" s="55">
        <v>13498</v>
      </c>
      <c r="K51" s="55">
        <v>16251</v>
      </c>
      <c r="L51" s="55">
        <v>16786</v>
      </c>
      <c r="M51" s="55">
        <v>17749</v>
      </c>
      <c r="N51" s="13"/>
      <c r="O51" s="15">
        <v>4.1</v>
      </c>
      <c r="P51" s="18"/>
      <c r="Q51" s="18"/>
      <c r="R51" s="16" t="s">
        <v>79</v>
      </c>
    </row>
    <row r="52" spans="1:18" s="7" customFormat="1" ht="38.25" customHeight="1">
      <c r="A52" s="15">
        <v>4.2</v>
      </c>
      <c r="B52" s="18"/>
      <c r="C52" s="10"/>
      <c r="D52" s="23" t="s">
        <v>44</v>
      </c>
      <c r="E52" s="42">
        <v>2047</v>
      </c>
      <c r="F52" s="55">
        <v>2254</v>
      </c>
      <c r="G52" s="55">
        <v>2495</v>
      </c>
      <c r="H52" s="55">
        <v>2755</v>
      </c>
      <c r="I52" s="55">
        <v>3122.9099764583143</v>
      </c>
      <c r="J52" s="55">
        <v>3584.984764557192</v>
      </c>
      <c r="K52" s="55">
        <v>4105.76671961123</v>
      </c>
      <c r="L52" s="55">
        <v>4614.201901862149</v>
      </c>
      <c r="M52" s="55">
        <v>5199.888091223031</v>
      </c>
      <c r="N52" s="13"/>
      <c r="O52" s="15">
        <v>4.2</v>
      </c>
      <c r="P52" s="18"/>
      <c r="Q52" s="18"/>
      <c r="R52" s="14" t="s">
        <v>39</v>
      </c>
    </row>
    <row r="53" spans="1:18" s="7" customFormat="1" ht="38.25" customHeight="1">
      <c r="A53" s="15">
        <v>4.3</v>
      </c>
      <c r="B53" s="18"/>
      <c r="C53" s="10"/>
      <c r="D53" s="9" t="s">
        <v>80</v>
      </c>
      <c r="E53" s="42">
        <f>+E51-E52</f>
        <v>4139</v>
      </c>
      <c r="F53" s="55">
        <v>5400</v>
      </c>
      <c r="G53" s="55">
        <v>5975</v>
      </c>
      <c r="H53" s="55">
        <v>6399</v>
      </c>
      <c r="I53" s="55">
        <v>9148.090023541685</v>
      </c>
      <c r="J53" s="55">
        <v>9913.015235442808</v>
      </c>
      <c r="K53" s="55">
        <v>12145.23328038877</v>
      </c>
      <c r="L53" s="55">
        <v>12171.798098137851</v>
      </c>
      <c r="M53" s="55">
        <v>12549.11190877697</v>
      </c>
      <c r="N53" s="13"/>
      <c r="O53" s="15">
        <v>4.3</v>
      </c>
      <c r="P53" s="18"/>
      <c r="Q53" s="18"/>
      <c r="R53" s="16" t="s">
        <v>78</v>
      </c>
    </row>
    <row r="54" spans="1:18" s="7" customFormat="1" ht="38.25" customHeight="1">
      <c r="A54" s="32">
        <v>5</v>
      </c>
      <c r="B54" s="32"/>
      <c r="C54" s="33"/>
      <c r="D54" s="23" t="s">
        <v>37</v>
      </c>
      <c r="E54" s="42"/>
      <c r="F54" s="42"/>
      <c r="G54" s="42"/>
      <c r="H54" s="42"/>
      <c r="I54" s="42"/>
      <c r="J54" s="42"/>
      <c r="K54" s="42"/>
      <c r="L54" s="42"/>
      <c r="M54" s="42"/>
      <c r="N54" s="13"/>
      <c r="O54" s="32">
        <v>5</v>
      </c>
      <c r="P54" s="32"/>
      <c r="Q54" s="32"/>
      <c r="R54" s="14" t="s">
        <v>23</v>
      </c>
    </row>
    <row r="55" spans="1:18" s="30" customFormat="1" ht="38.25" customHeight="1">
      <c r="A55" s="25">
        <v>5.1</v>
      </c>
      <c r="B55" s="25"/>
      <c r="C55" s="26"/>
      <c r="D55" s="31" t="s">
        <v>76</v>
      </c>
      <c r="E55" s="43">
        <f aca="true" t="shared" si="9" ref="E55:I56">+E18+E31+E47+E51</f>
        <v>240580</v>
      </c>
      <c r="F55" s="43">
        <f t="shared" si="9"/>
        <v>293350</v>
      </c>
      <c r="G55" s="43">
        <f t="shared" si="9"/>
        <v>356556</v>
      </c>
      <c r="H55" s="43">
        <f t="shared" si="9"/>
        <v>441923</v>
      </c>
      <c r="I55" s="43">
        <f t="shared" si="9"/>
        <v>531730</v>
      </c>
      <c r="J55" s="43">
        <f aca="true" t="shared" si="10" ref="J55:M56">+J18+J31+J47+J51</f>
        <v>592788</v>
      </c>
      <c r="K55" s="43">
        <f t="shared" si="10"/>
        <v>656450</v>
      </c>
      <c r="L55" s="43">
        <f t="shared" si="10"/>
        <v>695834</v>
      </c>
      <c r="M55" s="43">
        <f t="shared" si="10"/>
        <v>821962</v>
      </c>
      <c r="N55" s="28"/>
      <c r="O55" s="25">
        <v>5.1</v>
      </c>
      <c r="P55" s="25"/>
      <c r="Q55" s="25"/>
      <c r="R55" s="29" t="s">
        <v>77</v>
      </c>
    </row>
    <row r="56" spans="1:18" s="7" customFormat="1" ht="38.25" customHeight="1">
      <c r="A56" s="15">
        <v>5.2</v>
      </c>
      <c r="B56" s="15"/>
      <c r="C56" s="22"/>
      <c r="D56" s="23" t="s">
        <v>45</v>
      </c>
      <c r="E56" s="42">
        <f t="shared" si="9"/>
        <v>109005</v>
      </c>
      <c r="F56" s="42">
        <f t="shared" si="9"/>
        <v>119385</v>
      </c>
      <c r="G56" s="42">
        <f t="shared" si="9"/>
        <v>131487</v>
      </c>
      <c r="H56" s="42">
        <f t="shared" si="9"/>
        <v>145127</v>
      </c>
      <c r="I56" s="55">
        <f t="shared" si="9"/>
        <v>162678.9257877775</v>
      </c>
      <c r="J56" s="55">
        <f t="shared" si="10"/>
        <v>190278.66977516082</v>
      </c>
      <c r="K56" s="55">
        <f t="shared" si="10"/>
        <v>206156.60142467273</v>
      </c>
      <c r="L56" s="55">
        <f t="shared" si="10"/>
        <v>233160.32529289686</v>
      </c>
      <c r="M56" s="55">
        <f t="shared" si="10"/>
        <v>262246.63458365534</v>
      </c>
      <c r="N56" s="13"/>
      <c r="O56" s="15">
        <v>5.2</v>
      </c>
      <c r="P56" s="15"/>
      <c r="Q56" s="15"/>
      <c r="R56" s="14" t="s">
        <v>40</v>
      </c>
    </row>
    <row r="57" spans="1:18" s="40" customFormat="1" ht="38.25" customHeight="1">
      <c r="A57" s="34">
        <v>5.3</v>
      </c>
      <c r="B57" s="34"/>
      <c r="C57" s="35"/>
      <c r="D57" s="36" t="s">
        <v>73</v>
      </c>
      <c r="E57" s="44">
        <f aca="true" t="shared" si="11" ref="E57:J57">+E55-E56</f>
        <v>131575</v>
      </c>
      <c r="F57" s="44">
        <f t="shared" si="11"/>
        <v>173965</v>
      </c>
      <c r="G57" s="44">
        <f t="shared" si="11"/>
        <v>225069</v>
      </c>
      <c r="H57" s="44">
        <f t="shared" si="11"/>
        <v>296796</v>
      </c>
      <c r="I57" s="57">
        <f t="shared" si="11"/>
        <v>369051.0742122225</v>
      </c>
      <c r="J57" s="57">
        <f t="shared" si="11"/>
        <v>402509.33022483916</v>
      </c>
      <c r="K57" s="57">
        <f>+K55-K56</f>
        <v>450293.39857532724</v>
      </c>
      <c r="L57" s="57">
        <f>+L55-L56</f>
        <v>462673.6747071032</v>
      </c>
      <c r="M57" s="57">
        <f>+M55-M56</f>
        <v>559715.3654163447</v>
      </c>
      <c r="N57" s="37"/>
      <c r="O57" s="34">
        <v>5.3</v>
      </c>
      <c r="P57" s="34"/>
      <c r="Q57" s="34"/>
      <c r="R57" s="38" t="s">
        <v>78</v>
      </c>
    </row>
    <row r="58" spans="4:17" s="1" customFormat="1" ht="13.5">
      <c r="D58" s="2"/>
      <c r="O58" s="3"/>
      <c r="P58" s="3"/>
      <c r="Q58" s="3"/>
    </row>
    <row r="59" spans="4:18" s="1" customFormat="1" ht="13.5">
      <c r="D59" s="2"/>
      <c r="E59" s="47"/>
      <c r="F59" s="47"/>
      <c r="G59" s="47"/>
      <c r="H59" s="47"/>
      <c r="I59" s="47"/>
      <c r="J59" s="47"/>
      <c r="K59" s="47"/>
      <c r="L59" s="47"/>
      <c r="M59" s="47"/>
      <c r="N59" s="48"/>
      <c r="O59" s="49"/>
      <c r="P59" s="49"/>
      <c r="Q59" s="49"/>
      <c r="R59" s="50"/>
    </row>
    <row r="60" spans="5:18" s="1" customFormat="1" ht="12.75">
      <c r="E60" s="47"/>
      <c r="F60" s="47"/>
      <c r="G60" s="47"/>
      <c r="H60" s="47"/>
      <c r="I60" s="47"/>
      <c r="J60" s="47"/>
      <c r="K60" s="47"/>
      <c r="L60" s="47"/>
      <c r="M60" s="47"/>
      <c r="N60" s="48"/>
      <c r="O60" s="49"/>
      <c r="P60" s="49"/>
      <c r="Q60" s="49"/>
      <c r="R60" s="50"/>
    </row>
    <row r="61" spans="5:18" s="1" customFormat="1" ht="12.75">
      <c r="E61" s="51"/>
      <c r="F61" s="51"/>
      <c r="G61" s="51"/>
      <c r="H61" s="51"/>
      <c r="I61" s="51"/>
      <c r="J61" s="51"/>
      <c r="K61" s="51"/>
      <c r="L61" s="51"/>
      <c r="M61" s="51"/>
      <c r="N61" s="4"/>
      <c r="O61" s="5"/>
      <c r="P61" s="49"/>
      <c r="Q61" s="5"/>
      <c r="R61" s="4"/>
    </row>
    <row r="62" spans="15:18" s="4" customFormat="1" ht="12.75">
      <c r="O62" s="5"/>
      <c r="P62" s="5"/>
      <c r="Q62" s="5"/>
      <c r="R62" s="6"/>
    </row>
    <row r="63" spans="5:18" s="4" customFormat="1" ht="12.75">
      <c r="E63" s="47"/>
      <c r="F63" s="47"/>
      <c r="G63" s="47"/>
      <c r="H63" s="47"/>
      <c r="I63" s="47"/>
      <c r="J63" s="47"/>
      <c r="K63" s="47"/>
      <c r="L63" s="47"/>
      <c r="M63" s="47"/>
      <c r="N63" s="48"/>
      <c r="O63" s="49"/>
      <c r="P63" s="49"/>
      <c r="Q63" s="49"/>
      <c r="R63" s="48"/>
    </row>
    <row r="64" spans="15:18" s="4" customFormat="1" ht="12.75">
      <c r="O64" s="5"/>
      <c r="P64" s="5"/>
      <c r="Q64" s="5"/>
      <c r="R64" s="6"/>
    </row>
    <row r="65" spans="5:17" s="4" customFormat="1" ht="12.75"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"/>
      <c r="P65" s="5"/>
      <c r="Q65" s="5"/>
    </row>
    <row r="66" spans="5:18" s="4" customFormat="1" ht="12.75">
      <c r="E66" s="52"/>
      <c r="F66" s="52"/>
      <c r="G66" s="52"/>
      <c r="H66" s="52"/>
      <c r="I66" s="52"/>
      <c r="J66" s="52"/>
      <c r="K66" s="52"/>
      <c r="L66" s="52"/>
      <c r="M66" s="52"/>
      <c r="R66" s="6"/>
    </row>
    <row r="67" spans="5:13" s="4" customFormat="1" ht="12.75">
      <c r="E67" s="52"/>
      <c r="F67" s="52"/>
      <c r="G67" s="52"/>
      <c r="H67" s="52"/>
      <c r="I67" s="52"/>
      <c r="J67" s="52"/>
      <c r="K67" s="52"/>
      <c r="L67" s="52"/>
      <c r="M67" s="52"/>
    </row>
    <row r="68" s="4" customFormat="1" ht="12.75">
      <c r="R68" s="6"/>
    </row>
    <row r="69" s="4" customFormat="1" ht="12.75"/>
    <row r="70" s="4" customFormat="1" ht="12.75">
      <c r="R70" s="6"/>
    </row>
    <row r="71" s="4" customFormat="1" ht="12.75"/>
    <row r="72" s="4" customFormat="1" ht="12.75">
      <c r="R72" s="6"/>
    </row>
    <row r="73" s="4" customFormat="1" ht="12.75"/>
    <row r="74" s="4" customFormat="1" ht="12.75">
      <c r="R74" s="6"/>
    </row>
    <row r="75" s="4" customFormat="1" ht="12.75"/>
    <row r="76" s="4" customFormat="1" ht="12.75">
      <c r="R76" s="6"/>
    </row>
    <row r="77" s="4" customFormat="1" ht="12.75"/>
    <row r="78" s="4" customFormat="1" ht="12.75">
      <c r="R78" s="6"/>
    </row>
    <row r="79" s="4" customFormat="1" ht="12.75"/>
    <row r="80" s="4" customFormat="1" ht="12.75">
      <c r="R80" s="6"/>
    </row>
    <row r="81" s="4" customFormat="1" ht="12.75"/>
    <row r="82" s="4" customFormat="1" ht="12.75">
      <c r="R82" s="6"/>
    </row>
    <row r="83" s="4" customFormat="1" ht="12.75"/>
    <row r="84" s="4" customFormat="1" ht="12.75">
      <c r="R84" s="6"/>
    </row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</sheetData>
  <sheetProtection/>
  <mergeCells count="54">
    <mergeCell ref="A11:B11"/>
    <mergeCell ref="A28:B28"/>
    <mergeCell ref="A29:B29"/>
    <mergeCell ref="A27:B27"/>
    <mergeCell ref="A26:B26"/>
    <mergeCell ref="A25:B25"/>
    <mergeCell ref="A24:B24"/>
    <mergeCell ref="A23:B23"/>
    <mergeCell ref="A13:B13"/>
    <mergeCell ref="O28:P28"/>
    <mergeCell ref="O29:P29"/>
    <mergeCell ref="E37:F37"/>
    <mergeCell ref="A12:B12"/>
    <mergeCell ref="O15:P15"/>
    <mergeCell ref="O16:P16"/>
    <mergeCell ref="A14:B14"/>
    <mergeCell ref="O14:P14"/>
    <mergeCell ref="A15:B15"/>
    <mergeCell ref="A16:B16"/>
    <mergeCell ref="A1:R1"/>
    <mergeCell ref="A2:R2"/>
    <mergeCell ref="A3:R3"/>
    <mergeCell ref="N5:R5"/>
    <mergeCell ref="A5:D5"/>
    <mergeCell ref="E4:F4"/>
    <mergeCell ref="N6:R6"/>
    <mergeCell ref="A10:B10"/>
    <mergeCell ref="A9:B9"/>
    <mergeCell ref="A6:D6"/>
    <mergeCell ref="A44:B44"/>
    <mergeCell ref="A45:B45"/>
    <mergeCell ref="O9:P9"/>
    <mergeCell ref="O10:P10"/>
    <mergeCell ref="O11:P11"/>
    <mergeCell ref="O12:P12"/>
    <mergeCell ref="O13:P13"/>
    <mergeCell ref="O23:P23"/>
    <mergeCell ref="O24:P24"/>
    <mergeCell ref="A42:B42"/>
    <mergeCell ref="O44:P44"/>
    <mergeCell ref="O45:P45"/>
    <mergeCell ref="O25:P25"/>
    <mergeCell ref="O26:P26"/>
    <mergeCell ref="O27:P27"/>
    <mergeCell ref="O42:P42"/>
    <mergeCell ref="N38:R38"/>
    <mergeCell ref="A34:R34"/>
    <mergeCell ref="A35:R35"/>
    <mergeCell ref="A36:R36"/>
    <mergeCell ref="A38:D38"/>
    <mergeCell ref="A39:D39"/>
    <mergeCell ref="N39:R39"/>
    <mergeCell ref="O43:P43"/>
    <mergeCell ref="A43:B43"/>
  </mergeCells>
  <printOptions horizontalCentered="1"/>
  <pageMargins left="0.75" right="0.75" top="1" bottom="1" header="0.5" footer="0.5"/>
  <pageSetup firstPageNumber="114" useFirstPageNumber="1" horizontalDpi="600" verticalDpi="600" orientation="portrait" paperSize="9" scale="57" r:id="rId1"/>
  <headerFooter alignWithMargins="0">
    <oddHeader>&amp;R&amp;"Arial Narrow,Bold"&amp;20&amp;P</oddHeader>
    <oddFooter>&amp;Lपूर्णांकन के कारण योग मिलान नहीं होना संभावित है।
Totals may not tally due to rounding off.</oddFooter>
  </headerFooter>
  <rowBreaks count="1" manualBreakCount="1">
    <brk id="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2014-05-13T09:04:34Z</cp:lastPrinted>
  <dcterms:created xsi:type="dcterms:W3CDTF">1997-04-27T11:19:01Z</dcterms:created>
  <dcterms:modified xsi:type="dcterms:W3CDTF">2014-06-26T08:45:24Z</dcterms:modified>
  <cp:category/>
  <cp:version/>
  <cp:contentType/>
  <cp:contentStatus/>
</cp:coreProperties>
</file>