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720" windowHeight="6255" activeTab="0"/>
  </bookViews>
  <sheets>
    <sheet name="S4" sheetId="1" r:id="rId1"/>
  </sheets>
  <definedNames>
    <definedName name="_Parse_Out" hidden="1">#REF!</definedName>
    <definedName name="_xlnm.Print_Area" localSheetId="0">'S4'!$A$1:$N$43</definedName>
  </definedNames>
  <calcPr fullCalcOnLoad="1"/>
</workbook>
</file>

<file path=xl/sharedStrings.xml><?xml version="1.0" encoding="utf-8"?>
<sst xmlns="http://schemas.openxmlformats.org/spreadsheetml/2006/main" count="88" uniqueCount="87">
  <si>
    <t>STATEMENT 4: RELATIONSHIP OF NATIONAL INCOME AND OTHER AGGREGATES</t>
  </si>
  <si>
    <t>item</t>
  </si>
  <si>
    <t>ºÉÉ´ÉÇVÉÉÊxÉBÉE jÉ@hÉ {É® ¤ªÉÉVÉ</t>
  </si>
  <si>
    <t>ÉÊxÉMÉàÉ BÉE®</t>
  </si>
  <si>
    <t>àÉn</t>
  </si>
  <si>
    <t>ÉÊ´Énä¶ÉÉå ºÉä |ÉÉ{iÉ ÉÊxÉ´ÉãÉ BÉEÉ®BÉE +ÉÉªÉ</t>
  </si>
  <si>
    <t>{ÉÉÊ®´ÉÉ®Éå uÉ®É +ÉnÉ ÉÊBÉEªÉä MÉªÉä |ÉiªÉFÉ BÉE®</t>
  </si>
  <si>
    <t xml:space="preserve">®É­]ÅÉÒªÉ +ÉÉªÉ BÉEÉ®BÉE ãÉÉMÉiÉ {É® </t>
  </si>
  <si>
    <t xml:space="preserve">¤ÉÉVÉÉ® £ÉÉ´ÉÉå {É® ÉÊxÉ´ÉãÉ ®É­]ÅÉÒªÉ </t>
  </si>
  <si>
    <t xml:space="preserve">¶Éä­É ºÉÆºÉÉ® ºÉä cÉäxÉä ´ÉÉãÉä +ÉxªÉ </t>
  </si>
  <si>
    <t xml:space="preserve">¤ÉÉVÉÉ® £ÉÉ´ÉÉå  {É® ÉÊxÉ´ÉãÉ </t>
  </si>
  <si>
    <t xml:space="preserve">BÉEÉ®BÉE ãÉÉMÉiÉ {É® ÉÊxÉ´ÉãÉ </t>
  </si>
  <si>
    <t xml:space="preserve">nä¶ÉÉÒªÉ =i{ÉÉn  ºÉä MÉè® ºÉ®BÉEÉ®ÉÒ FÉäjÉ </t>
  </si>
  <si>
    <t xml:space="preserve">ºÉ®BÉEÉ®ÉÒ |É¶ÉÉºÉÉÊxÉBÉE ÉÊ´É£ÉÉMÉÉå </t>
  </si>
  <si>
    <t>ºÉä {ÉÚÆVÉÉÒiÉ® cºiÉÉÆiÉ®hÉ</t>
  </si>
  <si>
    <t>and property accruing to govt.</t>
  </si>
  <si>
    <t>administrative departments *</t>
  </si>
  <si>
    <t>market prices (4-7=6-7-5)</t>
  </si>
  <si>
    <t>indirect taxes</t>
  </si>
  <si>
    <t>subsidies</t>
  </si>
  <si>
    <t>market prices (1+2-3)</t>
  </si>
  <si>
    <t>other current transfers</t>
  </si>
  <si>
    <t>net factor income from abroad</t>
  </si>
  <si>
    <t xml:space="preserve">net domestic product at </t>
  </si>
  <si>
    <t>net domestic product at</t>
  </si>
  <si>
    <t>factor cost (8-2+3)</t>
  </si>
  <si>
    <t xml:space="preserve">income from entrepreneurship </t>
  </si>
  <si>
    <t>interest on public debt</t>
  </si>
  <si>
    <t>administrative departments</t>
  </si>
  <si>
    <t>corporation tax</t>
  </si>
  <si>
    <t>personal income (15-16-17)</t>
  </si>
  <si>
    <t>direct taxes paid by households</t>
  </si>
  <si>
    <t>administrative departments **</t>
  </si>
  <si>
    <t xml:space="preserve">BÉEä  =tÉàÉÉå BÉEä º´ÉÉÉÊàÉi´É A´ÉÆ </t>
  </si>
  <si>
    <t>national income (net national</t>
  </si>
  <si>
    <t xml:space="preserve">income accruing to pvt. sector </t>
  </si>
  <si>
    <r>
      <t>*</t>
    </r>
    <r>
      <rPr>
        <b/>
        <sz val="13"/>
        <rFont val="DV_Divyae"/>
        <family val="0"/>
      </rPr>
      <t xml:space="preserve">  ®äãÉ´Éä +ÉÉè® ºÉÆSÉÉ® ºÉä cÉäxÉä ´ÉÉãÉÉÒ ¤ÉSÉiÉ £ÉÉÒ ºÉÉÎààÉÉÊãÉiÉ cè *</t>
    </r>
  </si>
  <si>
    <r>
      <t>**</t>
    </r>
    <r>
      <rPr>
        <b/>
        <sz val="13"/>
        <rFont val="DV_Divyae"/>
        <family val="0"/>
      </rPr>
      <t xml:space="preserve"> =i{ÉÉnBÉEÉå uÉ®É +ÉnÉ ÉÊBÉEªÉä MÉªÉä ¶ÉÖãBÉEÉå, VÉÖàÉÉÇxÉÉå &lt;iªÉÉÉÊn </t>
    </r>
  </si>
  <si>
    <t>ÉÊ´Énä¶ÉÉÒ BÉEÆ{ÉÉÊxÉªÉÉå BÉEÉÒ |ÉÉÊiÉvÉÉÉÊ®iÉ +ÉÉªÉ</t>
  </si>
  <si>
    <t xml:space="preserve">  retained earnings of foreign companies</t>
  </si>
  <si>
    <t>saving of private corporate sector net of</t>
  </si>
  <si>
    <t>from domestic product (9-10-11)</t>
  </si>
  <si>
    <t>private income (12+13+14+5+7)</t>
  </si>
  <si>
    <t>net national disposable income (4+5)</t>
  </si>
  <si>
    <r>
      <t>ÉÊxÉ´ÉãÉ ®É­]ÅÉÒªÉ |ÉªÉÉäVªÉ +ÉÉªÉ</t>
    </r>
    <r>
      <rPr>
        <b/>
        <sz val="13"/>
        <rFont val="Arial Narrow"/>
        <family val="2"/>
      </rPr>
      <t xml:space="preserve"> (4+5)</t>
    </r>
  </si>
  <si>
    <r>
      <t>nä¶ÉÉÒªÉ =i{ÉÉn</t>
    </r>
    <r>
      <rPr>
        <sz val="13"/>
        <rFont val="Arial Narrow"/>
        <family val="2"/>
      </rPr>
      <t xml:space="preserve"> (4-7=6-7-5)</t>
    </r>
  </si>
  <si>
    <r>
      <t>ºÉÆ{ÉÉÊkÉ ºÉä cÉäxÉä ´ÉÉãÉÉÒ +ÉÉªÉ</t>
    </r>
    <r>
      <rPr>
        <sz val="13"/>
        <rFont val="Arial Narrow"/>
        <family val="2"/>
      </rPr>
      <t xml:space="preserve"> *</t>
    </r>
  </si>
  <si>
    <r>
      <t>BÉEÉä cÉäxÉä ´ÉÉãÉÉÒ +ÉÉªÉ</t>
    </r>
    <r>
      <rPr>
        <sz val="13"/>
        <rFont val="Arial Narrow"/>
        <family val="2"/>
      </rPr>
      <t xml:space="preserve"> (9-10-11)</t>
    </r>
  </si>
  <si>
    <r>
      <t xml:space="preserve">ÉÊxÉVÉÉÒ +ÉÉªÉ </t>
    </r>
    <r>
      <rPr>
        <sz val="13"/>
        <rFont val="Arial Narrow"/>
        <family val="2"/>
      </rPr>
      <t xml:space="preserve"> (12+13+14+5+7)</t>
    </r>
  </si>
  <si>
    <r>
      <t>´ÉèªÉÉÎBÉDiÉBÉE +ÉÉªÉ</t>
    </r>
    <r>
      <rPr>
        <sz val="13"/>
        <rFont val="Arial Narrow"/>
        <family val="2"/>
      </rPr>
      <t xml:space="preserve"> (15-16-17)</t>
    </r>
  </si>
  <si>
    <r>
      <t>BÉEÉÒ ÉÊ´ÉÉÊ´ÉvÉ |ÉÉÉÎ{iÉªÉÉÆ</t>
    </r>
    <r>
      <rPr>
        <sz val="13"/>
        <rFont val="Arial Narrow"/>
        <family val="2"/>
      </rPr>
      <t xml:space="preserve"> **</t>
    </r>
  </si>
  <si>
    <t>+É|ÉiªÉFÉ BÉE®</t>
  </si>
  <si>
    <t>+ÉÉÉÌlÉBÉE ºÉcÉªÉiÉÉ</t>
  </si>
  <si>
    <t>PÉ]ÉBÉE® ÉÊxÉVÉÉÒ ÉÊxÉMÉÉÊàÉiÉ FÉäjÉ BÉEÉÒ ¤ÉSÉiÉ</t>
  </si>
  <si>
    <t xml:space="preserve">   BÉEä +ÉÉÆBÉE½ä  {ÉßlÉBÉE BÉE®xÉÉ ºÉÆ£É´É xÉ cÉäxÉä BÉEä BÉEÉ®hÉ</t>
  </si>
  <si>
    <t xml:space="preserve">   ´ÉèªÉÉÎBÉDiÉBÉE |ÉªÉÉäVªÉ  +ÉÉªÉ BÉEÉ +ÉxÉÖàÉÉxÉ BÉEàÉ cè *</t>
  </si>
  <si>
    <r>
      <t xml:space="preserve">nä¶ÉÉÒªÉ =i{ÉÉn </t>
    </r>
    <r>
      <rPr>
        <sz val="13"/>
        <rFont val="Arial Narrow"/>
        <family val="2"/>
      </rPr>
      <t>(8-2+3)</t>
    </r>
  </si>
  <si>
    <r>
      <t>(</t>
    </r>
    <r>
      <rPr>
        <b/>
        <sz val="16"/>
        <rFont val="DV_Divyae"/>
        <family val="0"/>
      </rPr>
      <t xml:space="preserve">|ÉSÉÉÊãÉiÉ £ÉÉ´ÉÉå {É® </t>
    </r>
    <r>
      <rPr>
        <b/>
        <sz val="14"/>
        <rFont val="Arial Narrow"/>
        <family val="2"/>
      </rPr>
      <t>at current prices)</t>
    </r>
  </si>
  <si>
    <t xml:space="preserve">current transfers from government </t>
  </si>
  <si>
    <t>{ÉÚÆVÉÉÒ cºiÉÉÆiÉ®hÉ (ÉÊxÉ´ÉãÉ)</t>
  </si>
  <si>
    <t>from rest of the world (net)</t>
  </si>
  <si>
    <t>and miscellaneous receipts of govt.</t>
  </si>
  <si>
    <t>personal disposable income ** (18-19 )</t>
  </si>
  <si>
    <r>
      <t xml:space="preserve">´ÉèªÉÉÎBÉDiÉBÉE |ÉªÉÉäVªÉ +ÉÉªÉ </t>
    </r>
    <r>
      <rPr>
        <b/>
        <sz val="13"/>
        <rFont val="Arial Narrow"/>
        <family val="2"/>
      </rPr>
      <t>(18-19) **</t>
    </r>
  </si>
  <si>
    <t xml:space="preserve"> * Includes savings of railways and communication</t>
  </si>
  <si>
    <t xml:space="preserve">    are not available  and to that extent personal </t>
  </si>
  <si>
    <t xml:space="preserve">    disposable income is under estimated.</t>
  </si>
  <si>
    <t>2004-05</t>
  </si>
  <si>
    <t xml:space="preserve"> (BÉE®Éä½ °ô{ÉªÉä)</t>
  </si>
  <si>
    <r>
      <t xml:space="preserve">ÉÊ´É´É®hÉ </t>
    </r>
    <r>
      <rPr>
        <b/>
        <sz val="14"/>
        <rFont val="Arial Narrow"/>
        <family val="2"/>
      </rPr>
      <t>4</t>
    </r>
    <r>
      <rPr>
        <b/>
        <sz val="16"/>
        <rFont val="DV_Divyae"/>
        <family val="0"/>
      </rPr>
      <t>:</t>
    </r>
    <r>
      <rPr>
        <b/>
        <sz val="14"/>
        <rFont val="DV_Divyae"/>
        <family val="0"/>
      </rPr>
      <t xml:space="preserve"> </t>
    </r>
    <r>
      <rPr>
        <b/>
        <sz val="18"/>
        <rFont val="DV_Divyae"/>
        <family val="0"/>
      </rPr>
      <t>®É­]ÅÉÒªÉ +ÉÉªÉ iÉlÉÉ +ÉxªÉ ºÉàÉÉcÉ®Éå BÉEä ºÉÆ¤ÉÆvÉ</t>
    </r>
  </si>
  <si>
    <t>2005-06</t>
  </si>
  <si>
    <t>2006-07</t>
  </si>
  <si>
    <t>2007-08</t>
  </si>
  <si>
    <t>2008-09</t>
  </si>
  <si>
    <t>income at factor cost)</t>
  </si>
  <si>
    <t xml:space="preserve">ÉÊxÉ´ÉãÉ ®É­]ÅÉÒªÉ +ÉÉªÉ  </t>
  </si>
  <si>
    <r>
      <t>+ÉÉªÉ</t>
    </r>
    <r>
      <rPr>
        <sz val="13"/>
        <rFont val="DV_Divyae"/>
        <family val="0"/>
      </rPr>
      <t xml:space="preserve">  </t>
    </r>
    <r>
      <rPr>
        <sz val="13"/>
        <rFont val="Arial Narrow"/>
        <family val="2"/>
      </rPr>
      <t xml:space="preserve"> (1+2-3)</t>
    </r>
  </si>
  <si>
    <t>net national income at</t>
  </si>
  <si>
    <t>2009-10</t>
  </si>
  <si>
    <t xml:space="preserve">    (` crore)</t>
  </si>
  <si>
    <t>2010-11</t>
  </si>
  <si>
    <t>2011-12</t>
  </si>
  <si>
    <t>2012-13</t>
  </si>
  <si>
    <r>
      <t>ºÉ®BÉEÉ®ÉÒ |É¶ÉÉ</t>
    </r>
    <r>
      <rPr>
        <sz val="10.5"/>
        <rFont val="DV_Divyae"/>
        <family val="0"/>
      </rPr>
      <t>सनिक</t>
    </r>
    <r>
      <rPr>
        <sz val="13"/>
        <rFont val="DV_Divyae"/>
        <family val="0"/>
      </rPr>
      <t xml:space="preserve">  ÉÊ´É£ÉÉMÉÉå </t>
    </r>
  </si>
  <si>
    <t xml:space="preserve">** Separate data on fees, fines etc. paid by producers </t>
  </si>
  <si>
    <t>net saving of non-departmental enterprises</t>
  </si>
  <si>
    <r>
      <t>अ</t>
    </r>
    <r>
      <rPr>
        <sz val="13"/>
        <rFont val="DV_Divyae"/>
        <family val="0"/>
      </rPr>
      <t xml:space="preserve">ÉÊ´É£ÉÉMÉÉÒªÉ =tÉàÉÉå uÉ®É </t>
    </r>
    <r>
      <rPr>
        <sz val="10.5"/>
        <rFont val="DV_Divyae"/>
        <family val="0"/>
      </rPr>
      <t>निवल</t>
    </r>
    <r>
      <rPr>
        <sz val="13"/>
        <rFont val="DV_Divyae"/>
        <family val="0"/>
      </rPr>
      <t xml:space="preserve"> ¤ÉSÉiÉ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</si>
</sst>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0"/>
    <numFmt numFmtId="173" formatCode="0.0"/>
  </numFmts>
  <fonts count="37">
    <font>
      <sz val="10"/>
      <name val="Courier"/>
      <family val="0"/>
    </font>
    <font>
      <sz val="10"/>
      <name val="Arial"/>
      <family val="0"/>
    </font>
    <font>
      <b/>
      <sz val="14"/>
      <name val="DV_Divyae"/>
      <family val="0"/>
    </font>
    <font>
      <b/>
      <sz val="13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3"/>
      <name val="DV_Divyae"/>
      <family val="0"/>
    </font>
    <font>
      <b/>
      <sz val="11"/>
      <name val="Arial Narrow"/>
      <family val="2"/>
    </font>
    <font>
      <sz val="13"/>
      <name val="DV_Divyae"/>
      <family val="0"/>
    </font>
    <font>
      <sz val="13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sz val="16"/>
      <name val="DV_Divyae"/>
      <family val="0"/>
    </font>
    <font>
      <i/>
      <sz val="10"/>
      <name val="Arial Narrow"/>
      <family val="2"/>
    </font>
    <font>
      <sz val="12"/>
      <color indexed="8"/>
      <name val="Arial Narrow"/>
      <family val="2"/>
    </font>
    <font>
      <b/>
      <sz val="18"/>
      <name val="DV_Divyae"/>
      <family val="0"/>
    </font>
    <font>
      <sz val="14"/>
      <name val="DV_Divyae"/>
      <family val="0"/>
    </font>
    <font>
      <b/>
      <sz val="13"/>
      <name val="Rupee Foradian"/>
      <family val="2"/>
    </font>
    <font>
      <sz val="10.5"/>
      <name val="DV_Divya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10" xfId="0" applyFont="1" applyFill="1" applyBorder="1" applyAlignment="1" quotePrefix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 quotePrefix="1">
      <alignment horizontal="left" vertical="center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17" fillId="0" borderId="0" xfId="0" applyFont="1" applyFill="1" applyBorder="1" applyAlignment="1" quotePrefix="1">
      <alignment horizontal="left" vertical="center"/>
    </xf>
    <xf numFmtId="0" fontId="18" fillId="0" borderId="10" xfId="0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 quotePrefix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 quotePrefix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view="pageBreakPreview" zoomScaleSheetLayoutView="100" zoomScalePageLayoutView="0" workbookViewId="0" topLeftCell="A1">
      <selection activeCell="A1" sqref="A1:N1"/>
    </sheetView>
  </sheetViews>
  <sheetFormatPr defaultColWidth="9.00390625" defaultRowHeight="12.75"/>
  <cols>
    <col min="1" max="1" width="3.125" style="18" customWidth="1"/>
    <col min="2" max="2" width="30.00390625" style="18" customWidth="1"/>
    <col min="3" max="11" width="8.00390625" style="18" customWidth="1"/>
    <col min="12" max="12" width="1.625" style="18" customWidth="1"/>
    <col min="13" max="13" width="3.125" style="18" customWidth="1"/>
    <col min="14" max="14" width="35.125" style="18" customWidth="1"/>
    <col min="15" max="16384" width="9.00390625" style="18" customWidth="1"/>
  </cols>
  <sheetData>
    <row r="1" spans="1:14" s="15" customFormat="1" ht="31.5" customHeight="1">
      <c r="A1" s="40" t="s">
        <v>69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s="15" customFormat="1" ht="31.5" customHeight="1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s="16" customFormat="1" ht="31.5" customHeight="1">
      <c r="A3" s="42" t="s">
        <v>57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s="15" customFormat="1" ht="31.5" customHeight="1">
      <c r="A4" s="17"/>
      <c r="B4" s="2"/>
      <c r="C4" s="31" t="s">
        <v>68</v>
      </c>
      <c r="D4" s="29"/>
      <c r="H4" s="34" t="s">
        <v>79</v>
      </c>
      <c r="I4" s="32"/>
      <c r="J4" s="32"/>
      <c r="K4" s="32"/>
      <c r="L4" s="29"/>
      <c r="M4" s="2"/>
      <c r="N4" s="3"/>
    </row>
    <row r="5" spans="1:14" s="15" customFormat="1" ht="25.5" customHeight="1">
      <c r="A5" s="45" t="s">
        <v>4</v>
      </c>
      <c r="B5" s="45"/>
      <c r="C5" s="38" t="s">
        <v>67</v>
      </c>
      <c r="D5" s="38" t="s">
        <v>70</v>
      </c>
      <c r="E5" s="38" t="s">
        <v>71</v>
      </c>
      <c r="F5" s="38" t="s">
        <v>72</v>
      </c>
      <c r="G5" s="38" t="s">
        <v>73</v>
      </c>
      <c r="H5" s="38" t="s">
        <v>78</v>
      </c>
      <c r="I5" s="38" t="s">
        <v>80</v>
      </c>
      <c r="J5" s="38" t="s">
        <v>81</v>
      </c>
      <c r="K5" s="38" t="s">
        <v>82</v>
      </c>
      <c r="L5" s="39"/>
      <c r="M5" s="43" t="s">
        <v>1</v>
      </c>
      <c r="N5" s="43"/>
    </row>
    <row r="6" spans="1:14" s="24" customFormat="1" ht="25.5" customHeight="1">
      <c r="A6" s="46">
        <v>1</v>
      </c>
      <c r="B6" s="46"/>
      <c r="C6" s="37">
        <v>2</v>
      </c>
      <c r="D6" s="37">
        <v>3</v>
      </c>
      <c r="E6" s="37">
        <v>4</v>
      </c>
      <c r="F6" s="37">
        <v>5</v>
      </c>
      <c r="G6" s="37">
        <v>6</v>
      </c>
      <c r="H6" s="37">
        <v>7</v>
      </c>
      <c r="I6" s="37">
        <v>8</v>
      </c>
      <c r="J6" s="37">
        <v>9</v>
      </c>
      <c r="K6" s="37">
        <v>10</v>
      </c>
      <c r="L6" s="1"/>
      <c r="M6" s="46">
        <v>1</v>
      </c>
      <c r="N6" s="46"/>
    </row>
    <row r="7" spans="1:14" s="15" customFormat="1" ht="25.5" customHeight="1">
      <c r="A7" s="21">
        <v>1</v>
      </c>
      <c r="B7" s="5" t="s">
        <v>7</v>
      </c>
      <c r="C7" s="25">
        <v>2629197.905582132</v>
      </c>
      <c r="D7" s="25">
        <v>3000666.1110055163</v>
      </c>
      <c r="E7" s="25">
        <v>3501313.150842598</v>
      </c>
      <c r="F7" s="25">
        <v>4076877.959560985</v>
      </c>
      <c r="G7" s="25">
        <v>4705446.638571134</v>
      </c>
      <c r="H7" s="25">
        <v>5411103.5062021855</v>
      </c>
      <c r="I7" s="25">
        <v>6406834.22089208</v>
      </c>
      <c r="J7" s="25">
        <v>7434965.199101174</v>
      </c>
      <c r="K7" s="25">
        <v>8255978.069890165</v>
      </c>
      <c r="L7" s="4"/>
      <c r="M7" s="19">
        <v>1</v>
      </c>
      <c r="N7" s="4" t="s">
        <v>34</v>
      </c>
    </row>
    <row r="8" spans="1:14" s="15" customFormat="1" ht="25.5" customHeight="1">
      <c r="A8" s="21"/>
      <c r="B8" s="5" t="s">
        <v>75</v>
      </c>
      <c r="C8" s="4"/>
      <c r="D8" s="4"/>
      <c r="E8" s="4"/>
      <c r="F8" s="4"/>
      <c r="G8" s="4"/>
      <c r="H8" s="4"/>
      <c r="I8" s="4"/>
      <c r="J8" s="4"/>
      <c r="K8" s="4"/>
      <c r="L8" s="4"/>
      <c r="M8" s="19"/>
      <c r="N8" s="4" t="s">
        <v>74</v>
      </c>
    </row>
    <row r="9" spans="1:14" s="15" customFormat="1" ht="25.5" customHeight="1">
      <c r="A9" s="21">
        <v>2</v>
      </c>
      <c r="B9" s="6" t="s">
        <v>51</v>
      </c>
      <c r="C9" s="25">
        <v>363967</v>
      </c>
      <c r="D9" s="25">
        <v>423521</v>
      </c>
      <c r="E9" s="25">
        <v>508090</v>
      </c>
      <c r="F9" s="25">
        <v>579327</v>
      </c>
      <c r="G9" s="25">
        <v>600612</v>
      </c>
      <c r="H9" s="25">
        <v>620370</v>
      </c>
      <c r="I9" s="25">
        <v>825175</v>
      </c>
      <c r="J9" s="25">
        <v>967656</v>
      </c>
      <c r="K9" s="25">
        <v>1153503</v>
      </c>
      <c r="L9" s="4"/>
      <c r="M9" s="19">
        <v>2</v>
      </c>
      <c r="N9" s="26" t="s">
        <v>18</v>
      </c>
    </row>
    <row r="10" spans="1:14" s="15" customFormat="1" ht="25.5" customHeight="1">
      <c r="A10" s="21">
        <v>3</v>
      </c>
      <c r="B10" s="6" t="s">
        <v>52</v>
      </c>
      <c r="C10" s="25">
        <v>93222</v>
      </c>
      <c r="D10" s="25">
        <v>120655</v>
      </c>
      <c r="E10" s="25">
        <v>166660</v>
      </c>
      <c r="F10" s="25">
        <v>174323</v>
      </c>
      <c r="G10" s="25">
        <v>274116</v>
      </c>
      <c r="H10" s="25">
        <v>251446</v>
      </c>
      <c r="I10" s="25">
        <v>289920</v>
      </c>
      <c r="J10" s="25">
        <v>349625</v>
      </c>
      <c r="K10" s="25">
        <v>429098</v>
      </c>
      <c r="L10" s="4"/>
      <c r="M10" s="19">
        <v>3</v>
      </c>
      <c r="N10" s="26" t="s">
        <v>19</v>
      </c>
    </row>
    <row r="11" spans="1:14" s="15" customFormat="1" ht="25.5" customHeight="1">
      <c r="A11" s="21">
        <v>4</v>
      </c>
      <c r="B11" s="5" t="s">
        <v>8</v>
      </c>
      <c r="C11" s="4">
        <f aca="true" t="shared" si="0" ref="C11:K11">C7+C9-C10</f>
        <v>2899942.905582132</v>
      </c>
      <c r="D11" s="4">
        <f t="shared" si="0"/>
        <v>3303532.1110055163</v>
      </c>
      <c r="E11" s="4">
        <f t="shared" si="0"/>
        <v>3842743.150842598</v>
      </c>
      <c r="F11" s="4">
        <f t="shared" si="0"/>
        <v>4481881.959560985</v>
      </c>
      <c r="G11" s="4">
        <f t="shared" si="0"/>
        <v>5031942.638571134</v>
      </c>
      <c r="H11" s="4">
        <f t="shared" si="0"/>
        <v>5780027.5062021855</v>
      </c>
      <c r="I11" s="4">
        <f t="shared" si="0"/>
        <v>6942089.22089208</v>
      </c>
      <c r="J11" s="4">
        <f t="shared" si="0"/>
        <v>8052996.199101174</v>
      </c>
      <c r="K11" s="4">
        <f t="shared" si="0"/>
        <v>8980383.069890164</v>
      </c>
      <c r="L11" s="4"/>
      <c r="M11" s="19">
        <v>4</v>
      </c>
      <c r="N11" s="4" t="s">
        <v>77</v>
      </c>
    </row>
    <row r="12" spans="1:14" s="15" customFormat="1" ht="25.5" customHeight="1">
      <c r="A12" s="21"/>
      <c r="B12" s="33" t="s">
        <v>76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19"/>
      <c r="N12" s="4" t="s">
        <v>20</v>
      </c>
    </row>
    <row r="13" spans="1:14" s="15" customFormat="1" ht="25.5" customHeight="1">
      <c r="A13" s="21">
        <v>5</v>
      </c>
      <c r="B13" s="5" t="s">
        <v>9</v>
      </c>
      <c r="C13" s="4">
        <v>91971</v>
      </c>
      <c r="D13" s="4">
        <v>108565</v>
      </c>
      <c r="E13" s="4">
        <v>134608</v>
      </c>
      <c r="F13" s="4">
        <v>167501</v>
      </c>
      <c r="G13" s="4">
        <v>203209</v>
      </c>
      <c r="H13" s="4">
        <v>247113</v>
      </c>
      <c r="I13" s="4">
        <v>242001</v>
      </c>
      <c r="J13" s="4">
        <v>304902</v>
      </c>
      <c r="K13" s="4">
        <v>350081</v>
      </c>
      <c r="L13" s="4"/>
      <c r="M13" s="19">
        <v>5</v>
      </c>
      <c r="N13" s="26" t="s">
        <v>21</v>
      </c>
    </row>
    <row r="14" spans="1:14" s="15" customFormat="1" ht="25.5" customHeight="1">
      <c r="A14" s="21"/>
      <c r="B14" s="5" t="s">
        <v>59</v>
      </c>
      <c r="C14" s="25"/>
      <c r="D14" s="25"/>
      <c r="E14" s="25"/>
      <c r="F14" s="25"/>
      <c r="G14" s="25"/>
      <c r="H14" s="25"/>
      <c r="I14" s="25"/>
      <c r="J14" s="25"/>
      <c r="K14" s="25"/>
      <c r="L14" s="4"/>
      <c r="M14" s="19"/>
      <c r="N14" s="4" t="s">
        <v>60</v>
      </c>
    </row>
    <row r="15" spans="1:14" s="15" customFormat="1" ht="25.5" customHeight="1">
      <c r="A15" s="22">
        <v>6</v>
      </c>
      <c r="B15" s="9" t="s">
        <v>44</v>
      </c>
      <c r="C15" s="11">
        <f aca="true" t="shared" si="1" ref="C15:K15">C11+C13</f>
        <v>2991913.905582132</v>
      </c>
      <c r="D15" s="11">
        <f t="shared" si="1"/>
        <v>3412097.1110055163</v>
      </c>
      <c r="E15" s="11">
        <f t="shared" si="1"/>
        <v>3977351.150842598</v>
      </c>
      <c r="F15" s="11">
        <f t="shared" si="1"/>
        <v>4649382.959560985</v>
      </c>
      <c r="G15" s="11">
        <f t="shared" si="1"/>
        <v>5235151.638571134</v>
      </c>
      <c r="H15" s="11">
        <f t="shared" si="1"/>
        <v>6027140.5062021855</v>
      </c>
      <c r="I15" s="11">
        <f t="shared" si="1"/>
        <v>7184090.22089208</v>
      </c>
      <c r="J15" s="11">
        <f t="shared" si="1"/>
        <v>8357898.199101174</v>
      </c>
      <c r="K15" s="11">
        <f t="shared" si="1"/>
        <v>9330464.069890164</v>
      </c>
      <c r="L15" s="11"/>
      <c r="M15" s="14">
        <v>6</v>
      </c>
      <c r="N15" s="11" t="s">
        <v>43</v>
      </c>
    </row>
    <row r="16" spans="1:14" s="15" customFormat="1" ht="25.5" customHeight="1">
      <c r="A16" s="21">
        <v>7</v>
      </c>
      <c r="B16" s="5" t="s">
        <v>5</v>
      </c>
      <c r="C16" s="25">
        <v>-22375</v>
      </c>
      <c r="D16" s="25">
        <v>-26116</v>
      </c>
      <c r="E16" s="25">
        <v>-33234</v>
      </c>
      <c r="F16" s="25">
        <v>-20512</v>
      </c>
      <c r="G16" s="25">
        <v>-32923</v>
      </c>
      <c r="H16" s="25">
        <v>-38000</v>
      </c>
      <c r="I16" s="25">
        <v>-81807</v>
      </c>
      <c r="J16" s="25">
        <v>-76830</v>
      </c>
      <c r="K16" s="25">
        <v>-116766</v>
      </c>
      <c r="L16" s="4"/>
      <c r="M16" s="19">
        <v>7</v>
      </c>
      <c r="N16" s="26" t="s">
        <v>22</v>
      </c>
    </row>
    <row r="17" spans="1:14" s="15" customFormat="1" ht="25.5" customHeight="1">
      <c r="A17" s="21">
        <v>8</v>
      </c>
      <c r="B17" s="5" t="s">
        <v>10</v>
      </c>
      <c r="C17" s="4">
        <f aca="true" t="shared" si="2" ref="C17:K17">C11-C16</f>
        <v>2922317.905582132</v>
      </c>
      <c r="D17" s="4">
        <f t="shared" si="2"/>
        <v>3329648.1110055163</v>
      </c>
      <c r="E17" s="4">
        <f t="shared" si="2"/>
        <v>3875977.150842598</v>
      </c>
      <c r="F17" s="4">
        <f t="shared" si="2"/>
        <v>4502393.959560985</v>
      </c>
      <c r="G17" s="4">
        <f t="shared" si="2"/>
        <v>5064865.638571134</v>
      </c>
      <c r="H17" s="4">
        <f t="shared" si="2"/>
        <v>5818027.5062021855</v>
      </c>
      <c r="I17" s="4">
        <f t="shared" si="2"/>
        <v>7023896.22089208</v>
      </c>
      <c r="J17" s="4">
        <f t="shared" si="2"/>
        <v>8129826.199101174</v>
      </c>
      <c r="K17" s="4">
        <f t="shared" si="2"/>
        <v>9097149.069890164</v>
      </c>
      <c r="L17" s="4"/>
      <c r="M17" s="19">
        <v>8</v>
      </c>
      <c r="N17" s="4" t="s">
        <v>23</v>
      </c>
    </row>
    <row r="18" spans="1:14" s="15" customFormat="1" ht="25.5" customHeight="1">
      <c r="A18" s="21"/>
      <c r="B18" s="5" t="s">
        <v>45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19"/>
      <c r="N18" s="4" t="s">
        <v>17</v>
      </c>
    </row>
    <row r="19" spans="1:14" s="15" customFormat="1" ht="25.5" customHeight="1">
      <c r="A19" s="21">
        <v>9</v>
      </c>
      <c r="B19" s="5" t="s">
        <v>11</v>
      </c>
      <c r="C19" s="4">
        <f aca="true" t="shared" si="3" ref="C19:K19">C17-C9+C10</f>
        <v>2651572.905582132</v>
      </c>
      <c r="D19" s="4">
        <f t="shared" si="3"/>
        <v>3026782.1110055163</v>
      </c>
      <c r="E19" s="4">
        <f t="shared" si="3"/>
        <v>3534547.150842598</v>
      </c>
      <c r="F19" s="4">
        <f t="shared" si="3"/>
        <v>4097389.9595609847</v>
      </c>
      <c r="G19" s="4">
        <f t="shared" si="3"/>
        <v>4738369.638571134</v>
      </c>
      <c r="H19" s="4">
        <f t="shared" si="3"/>
        <v>5449103.5062021855</v>
      </c>
      <c r="I19" s="4">
        <f t="shared" si="3"/>
        <v>6488641.22089208</v>
      </c>
      <c r="J19" s="4">
        <f t="shared" si="3"/>
        <v>7511795.199101174</v>
      </c>
      <c r="K19" s="4">
        <f t="shared" si="3"/>
        <v>8372744.069890164</v>
      </c>
      <c r="L19" s="4"/>
      <c r="M19" s="19">
        <v>9</v>
      </c>
      <c r="N19" s="4" t="s">
        <v>24</v>
      </c>
    </row>
    <row r="20" spans="1:14" s="15" customFormat="1" ht="25.5" customHeight="1">
      <c r="A20" s="21"/>
      <c r="B20" s="5" t="s">
        <v>56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19"/>
      <c r="N20" s="4" t="s">
        <v>25</v>
      </c>
    </row>
    <row r="21" spans="1:14" s="15" customFormat="1" ht="25.5" customHeight="1">
      <c r="A21" s="21">
        <v>10</v>
      </c>
      <c r="B21" s="5" t="s">
        <v>13</v>
      </c>
      <c r="C21" s="4">
        <v>47891</v>
      </c>
      <c r="D21" s="4">
        <v>60021</v>
      </c>
      <c r="E21" s="4">
        <v>74080</v>
      </c>
      <c r="F21" s="4">
        <v>98682</v>
      </c>
      <c r="G21" s="4">
        <v>113509</v>
      </c>
      <c r="H21" s="4">
        <v>141958</v>
      </c>
      <c r="I21" s="4">
        <v>241616</v>
      </c>
      <c r="J21" s="4">
        <v>134034</v>
      </c>
      <c r="K21" s="4">
        <v>150787</v>
      </c>
      <c r="L21" s="4"/>
      <c r="M21" s="19">
        <v>10</v>
      </c>
      <c r="N21" s="26" t="s">
        <v>26</v>
      </c>
    </row>
    <row r="22" spans="1:14" s="15" customFormat="1" ht="25.5" customHeight="1">
      <c r="A22" s="21"/>
      <c r="B22" s="5" t="s">
        <v>33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19"/>
      <c r="N22" s="4" t="s">
        <v>15</v>
      </c>
    </row>
    <row r="23" spans="1:14" s="15" customFormat="1" ht="25.5" customHeight="1">
      <c r="A23" s="21"/>
      <c r="B23" s="5" t="s">
        <v>46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19"/>
      <c r="N23" s="4" t="s">
        <v>16</v>
      </c>
    </row>
    <row r="24" spans="1:14" s="15" customFormat="1" ht="25.5" customHeight="1">
      <c r="A24" s="21">
        <v>11</v>
      </c>
      <c r="B24" s="36" t="s">
        <v>86</v>
      </c>
      <c r="C24" s="4">
        <v>72351</v>
      </c>
      <c r="D24" s="4">
        <v>79872</v>
      </c>
      <c r="E24" s="4">
        <v>99479</v>
      </c>
      <c r="F24" s="4">
        <v>114214</v>
      </c>
      <c r="G24" s="4">
        <v>97441</v>
      </c>
      <c r="H24" s="4">
        <v>74093</v>
      </c>
      <c r="I24" s="4">
        <v>100196</v>
      </c>
      <c r="J24" s="4">
        <v>134375</v>
      </c>
      <c r="K24" s="4">
        <v>134617</v>
      </c>
      <c r="L24" s="4"/>
      <c r="M24" s="19">
        <v>11</v>
      </c>
      <c r="N24" s="26" t="s">
        <v>85</v>
      </c>
    </row>
    <row r="25" spans="1:14" s="15" customFormat="1" ht="25.5" customHeight="1">
      <c r="A25" s="21">
        <v>12</v>
      </c>
      <c r="B25" s="5" t="s">
        <v>12</v>
      </c>
      <c r="C25" s="25">
        <f aca="true" t="shared" si="4" ref="C25:K25">C19-C21-C24</f>
        <v>2531330.905582132</v>
      </c>
      <c r="D25" s="25">
        <f t="shared" si="4"/>
        <v>2886889.1110055163</v>
      </c>
      <c r="E25" s="25">
        <f t="shared" si="4"/>
        <v>3360988.150842598</v>
      </c>
      <c r="F25" s="25">
        <f t="shared" si="4"/>
        <v>3884493.9595609847</v>
      </c>
      <c r="G25" s="25">
        <f t="shared" si="4"/>
        <v>4527419.638571134</v>
      </c>
      <c r="H25" s="25">
        <f t="shared" si="4"/>
        <v>5233052.5062021855</v>
      </c>
      <c r="I25" s="25">
        <f t="shared" si="4"/>
        <v>6146829.22089208</v>
      </c>
      <c r="J25" s="25">
        <f t="shared" si="4"/>
        <v>7243386.199101174</v>
      </c>
      <c r="K25" s="25">
        <f t="shared" si="4"/>
        <v>8087340.069890164</v>
      </c>
      <c r="L25" s="4"/>
      <c r="M25" s="19">
        <v>12</v>
      </c>
      <c r="N25" s="4" t="s">
        <v>35</v>
      </c>
    </row>
    <row r="26" spans="1:14" s="15" customFormat="1" ht="25.5" customHeight="1">
      <c r="A26" s="21"/>
      <c r="B26" s="5" t="s">
        <v>47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19"/>
      <c r="N26" s="4" t="s">
        <v>41</v>
      </c>
    </row>
    <row r="27" spans="1:14" s="15" customFormat="1" ht="25.5" customHeight="1">
      <c r="A27" s="21">
        <v>13</v>
      </c>
      <c r="B27" s="5" t="s">
        <v>2</v>
      </c>
      <c r="C27" s="25">
        <v>171788</v>
      </c>
      <c r="D27" s="25">
        <v>192435</v>
      </c>
      <c r="E27" s="25">
        <v>226189</v>
      </c>
      <c r="F27" s="25">
        <v>234535</v>
      </c>
      <c r="G27" s="25">
        <v>260992</v>
      </c>
      <c r="H27" s="25">
        <v>298985</v>
      </c>
      <c r="I27" s="25">
        <v>325790</v>
      </c>
      <c r="J27" s="25">
        <v>374904</v>
      </c>
      <c r="K27" s="25">
        <v>448120</v>
      </c>
      <c r="L27" s="4"/>
      <c r="M27" s="19">
        <v>13</v>
      </c>
      <c r="N27" s="26" t="s">
        <v>27</v>
      </c>
    </row>
    <row r="28" spans="1:14" s="15" customFormat="1" ht="25.5" customHeight="1">
      <c r="A28" s="21">
        <v>14</v>
      </c>
      <c r="B28" s="5" t="s">
        <v>13</v>
      </c>
      <c r="C28" s="4">
        <v>86067</v>
      </c>
      <c r="D28" s="4">
        <v>108556</v>
      </c>
      <c r="E28" s="4">
        <v>111640</v>
      </c>
      <c r="F28" s="4">
        <v>134235</v>
      </c>
      <c r="G28" s="4">
        <v>174761</v>
      </c>
      <c r="H28" s="4">
        <v>199050</v>
      </c>
      <c r="I28" s="4">
        <v>230805</v>
      </c>
      <c r="J28" s="4">
        <v>238429</v>
      </c>
      <c r="K28" s="4">
        <v>300739</v>
      </c>
      <c r="L28" s="4"/>
      <c r="M28" s="19">
        <v>14</v>
      </c>
      <c r="N28" s="26" t="s">
        <v>58</v>
      </c>
    </row>
    <row r="29" spans="1:14" s="15" customFormat="1" ht="25.5" customHeight="1">
      <c r="A29" s="21"/>
      <c r="B29" s="5" t="s">
        <v>14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19"/>
      <c r="N29" s="4" t="s">
        <v>28</v>
      </c>
    </row>
    <row r="30" spans="1:14" s="15" customFormat="1" ht="25.5" customHeight="1">
      <c r="A30" s="21">
        <v>15</v>
      </c>
      <c r="B30" s="5" t="s">
        <v>48</v>
      </c>
      <c r="C30" s="4">
        <f aca="true" t="shared" si="5" ref="C30:K30">C25+C27+C28+C13+C16</f>
        <v>2858781.905582132</v>
      </c>
      <c r="D30" s="4">
        <f t="shared" si="5"/>
        <v>3270329.1110055163</v>
      </c>
      <c r="E30" s="4">
        <f t="shared" si="5"/>
        <v>3800191.150842598</v>
      </c>
      <c r="F30" s="4">
        <f t="shared" si="5"/>
        <v>4400252.959560985</v>
      </c>
      <c r="G30" s="4">
        <f t="shared" si="5"/>
        <v>5133458.638571134</v>
      </c>
      <c r="H30" s="4">
        <f t="shared" si="5"/>
        <v>5940200.5062021855</v>
      </c>
      <c r="I30" s="4">
        <f t="shared" si="5"/>
        <v>6863618.22089208</v>
      </c>
      <c r="J30" s="4">
        <f t="shared" si="5"/>
        <v>8084791.199101174</v>
      </c>
      <c r="K30" s="4">
        <f t="shared" si="5"/>
        <v>9069514.069890164</v>
      </c>
      <c r="L30" s="4"/>
      <c r="M30" s="19">
        <v>15</v>
      </c>
      <c r="N30" s="4" t="s">
        <v>42</v>
      </c>
    </row>
    <row r="31" spans="1:14" s="15" customFormat="1" ht="25.5" customHeight="1">
      <c r="A31" s="21">
        <v>16</v>
      </c>
      <c r="B31" s="7" t="s">
        <v>38</v>
      </c>
      <c r="C31" s="25">
        <v>112669</v>
      </c>
      <c r="D31" s="25">
        <v>158241</v>
      </c>
      <c r="E31" s="25">
        <v>195236.52107254852</v>
      </c>
      <c r="F31" s="25">
        <v>293127.8174604155</v>
      </c>
      <c r="G31" s="25">
        <v>211618.40116243815</v>
      </c>
      <c r="H31" s="25">
        <v>303897.3269726389</v>
      </c>
      <c r="I31" s="25">
        <v>341098.58324269357</v>
      </c>
      <c r="J31" s="25">
        <v>336178.5020976282</v>
      </c>
      <c r="K31" s="25">
        <v>344924.21733758145</v>
      </c>
      <c r="L31" s="25"/>
      <c r="M31" s="19">
        <v>16</v>
      </c>
      <c r="N31" s="4" t="s">
        <v>40</v>
      </c>
    </row>
    <row r="32" spans="1:14" s="15" customFormat="1" ht="25.5" customHeight="1">
      <c r="A32" s="21"/>
      <c r="B32" s="5" t="s">
        <v>53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19"/>
      <c r="N32" s="4" t="s">
        <v>39</v>
      </c>
    </row>
    <row r="33" spans="1:14" s="15" customFormat="1" ht="25.5" customHeight="1">
      <c r="A33" s="21">
        <v>17</v>
      </c>
      <c r="B33" s="5" t="s">
        <v>3</v>
      </c>
      <c r="C33" s="4">
        <v>82344</v>
      </c>
      <c r="D33" s="4">
        <v>101343</v>
      </c>
      <c r="E33" s="4">
        <v>144346</v>
      </c>
      <c r="F33" s="4">
        <v>192134</v>
      </c>
      <c r="G33" s="4">
        <v>213395</v>
      </c>
      <c r="H33" s="4">
        <v>244725</v>
      </c>
      <c r="I33" s="4">
        <v>298688</v>
      </c>
      <c r="J33" s="4">
        <v>322864</v>
      </c>
      <c r="K33" s="4">
        <v>362562</v>
      </c>
      <c r="L33" s="4"/>
      <c r="M33" s="19">
        <v>17</v>
      </c>
      <c r="N33" s="26" t="s">
        <v>29</v>
      </c>
    </row>
    <row r="34" spans="1:14" s="15" customFormat="1" ht="25.5" customHeight="1">
      <c r="A34" s="21">
        <v>18</v>
      </c>
      <c r="B34" s="5" t="s">
        <v>49</v>
      </c>
      <c r="C34" s="4">
        <f aca="true" t="shared" si="6" ref="C34:K34">C30-C31-C33</f>
        <v>2663768.905582132</v>
      </c>
      <c r="D34" s="4">
        <f t="shared" si="6"/>
        <v>3010745.1110055163</v>
      </c>
      <c r="E34" s="4">
        <f t="shared" si="6"/>
        <v>3460608.62977005</v>
      </c>
      <c r="F34" s="4">
        <f t="shared" si="6"/>
        <v>3914991.1421005693</v>
      </c>
      <c r="G34" s="4">
        <f t="shared" si="6"/>
        <v>4708445.237408696</v>
      </c>
      <c r="H34" s="4">
        <f t="shared" si="6"/>
        <v>5391578.179229546</v>
      </c>
      <c r="I34" s="4">
        <f t="shared" si="6"/>
        <v>6223831.637649386</v>
      </c>
      <c r="J34" s="4">
        <f t="shared" si="6"/>
        <v>7425748.697003546</v>
      </c>
      <c r="K34" s="4">
        <f t="shared" si="6"/>
        <v>8362027.852552582</v>
      </c>
      <c r="L34" s="4"/>
      <c r="M34" s="19">
        <v>18</v>
      </c>
      <c r="N34" s="4" t="s">
        <v>30</v>
      </c>
    </row>
    <row r="35" spans="1:14" s="15" customFormat="1" ht="25.5" customHeight="1">
      <c r="A35" s="21">
        <v>19</v>
      </c>
      <c r="B35" s="5" t="s">
        <v>6</v>
      </c>
      <c r="C35" s="4">
        <v>81486</v>
      </c>
      <c r="D35" s="4">
        <v>99834</v>
      </c>
      <c r="E35" s="4">
        <v>132018</v>
      </c>
      <c r="F35" s="4">
        <v>180235</v>
      </c>
      <c r="G35" s="4">
        <v>177005</v>
      </c>
      <c r="H35" s="4">
        <v>193128</v>
      </c>
      <c r="I35" s="4">
        <v>219743</v>
      </c>
      <c r="J35" s="4">
        <v>246962</v>
      </c>
      <c r="K35" s="4">
        <v>295655</v>
      </c>
      <c r="L35" s="4"/>
      <c r="M35" s="19">
        <v>19</v>
      </c>
      <c r="N35" s="26" t="s">
        <v>31</v>
      </c>
    </row>
    <row r="36" spans="1:14" s="15" customFormat="1" ht="25.5" customHeight="1">
      <c r="A36" s="21"/>
      <c r="B36" s="5" t="s">
        <v>83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19"/>
      <c r="N36" s="4" t="s">
        <v>61</v>
      </c>
    </row>
    <row r="37" spans="1:14" s="15" customFormat="1" ht="25.5" customHeight="1">
      <c r="A37" s="21"/>
      <c r="B37" s="5" t="s">
        <v>50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19"/>
      <c r="N37" s="4" t="s">
        <v>32</v>
      </c>
    </row>
    <row r="38" spans="1:14" s="15" customFormat="1" ht="25.5" customHeight="1">
      <c r="A38" s="23">
        <v>20</v>
      </c>
      <c r="B38" s="12" t="s">
        <v>63</v>
      </c>
      <c r="C38" s="13">
        <f aca="true" t="shared" si="7" ref="C38:K38">C34-C35-C36</f>
        <v>2582282.905582132</v>
      </c>
      <c r="D38" s="13">
        <f t="shared" si="7"/>
        <v>2910911.1110055163</v>
      </c>
      <c r="E38" s="13">
        <f t="shared" si="7"/>
        <v>3328590.62977005</v>
      </c>
      <c r="F38" s="13">
        <f t="shared" si="7"/>
        <v>3734756.1421005693</v>
      </c>
      <c r="G38" s="13">
        <f t="shared" si="7"/>
        <v>4531440.237408696</v>
      </c>
      <c r="H38" s="13">
        <f t="shared" si="7"/>
        <v>5198450.179229546</v>
      </c>
      <c r="I38" s="13">
        <f t="shared" si="7"/>
        <v>6004088.637649386</v>
      </c>
      <c r="J38" s="13">
        <f t="shared" si="7"/>
        <v>7178786.697003546</v>
      </c>
      <c r="K38" s="13">
        <f t="shared" si="7"/>
        <v>8066372.852552582</v>
      </c>
      <c r="L38" s="13"/>
      <c r="M38" s="20">
        <v>20</v>
      </c>
      <c r="N38" s="13" t="s">
        <v>62</v>
      </c>
    </row>
    <row r="39" spans="1:14" s="15" customFormat="1" ht="25.5" customHeight="1">
      <c r="A39" s="10"/>
      <c r="B39" s="9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8"/>
      <c r="N39" s="11"/>
    </row>
    <row r="40" spans="1:14" s="15" customFormat="1" ht="25.5" customHeight="1">
      <c r="A40" s="27" t="s">
        <v>36</v>
      </c>
      <c r="B40" s="28"/>
      <c r="C40" s="11"/>
      <c r="E40" s="11"/>
      <c r="F40" s="11"/>
      <c r="H40" s="11"/>
      <c r="I40" s="11"/>
      <c r="J40" s="11" t="s">
        <v>64</v>
      </c>
      <c r="K40" s="11"/>
      <c r="L40" s="11"/>
      <c r="M40" s="11"/>
      <c r="N40" s="11"/>
    </row>
    <row r="41" spans="1:14" s="15" customFormat="1" ht="25.5" customHeight="1">
      <c r="A41" s="27" t="s">
        <v>37</v>
      </c>
      <c r="B41" s="28"/>
      <c r="C41" s="11"/>
      <c r="E41" s="11"/>
      <c r="F41" s="11"/>
      <c r="H41" s="11"/>
      <c r="I41" s="11"/>
      <c r="J41" s="11" t="s">
        <v>84</v>
      </c>
      <c r="K41" s="11"/>
      <c r="L41" s="11"/>
      <c r="M41" s="11"/>
      <c r="N41" s="11"/>
    </row>
    <row r="42" spans="1:14" s="15" customFormat="1" ht="25.5" customHeight="1">
      <c r="A42" s="28" t="s">
        <v>54</v>
      </c>
      <c r="B42" s="28"/>
      <c r="C42" s="11"/>
      <c r="E42" s="11"/>
      <c r="F42" s="11"/>
      <c r="H42" s="11"/>
      <c r="I42" s="11"/>
      <c r="J42" s="11" t="s">
        <v>65</v>
      </c>
      <c r="K42" s="11"/>
      <c r="L42" s="11"/>
      <c r="M42" s="11"/>
      <c r="N42" s="11"/>
    </row>
    <row r="43" spans="1:14" s="15" customFormat="1" ht="25.5" customHeight="1">
      <c r="A43" s="44" t="s">
        <v>55</v>
      </c>
      <c r="B43" s="44"/>
      <c r="C43" s="14"/>
      <c r="E43" s="14"/>
      <c r="F43" s="14"/>
      <c r="H43" s="14"/>
      <c r="I43" s="14"/>
      <c r="J43" s="14" t="s">
        <v>66</v>
      </c>
      <c r="K43" s="14"/>
      <c r="L43" s="14"/>
      <c r="M43" s="14"/>
      <c r="N43" s="14"/>
    </row>
    <row r="44" s="15" customFormat="1" ht="15" customHeight="1"/>
    <row r="45" spans="2:12" s="15" customFormat="1" ht="15" customHeight="1">
      <c r="B45" s="11"/>
      <c r="C45" s="35"/>
      <c r="D45" s="35"/>
      <c r="E45" s="35"/>
      <c r="F45" s="35"/>
      <c r="G45" s="35"/>
      <c r="H45" s="35"/>
      <c r="I45" s="35"/>
      <c r="J45" s="35"/>
      <c r="K45" s="35"/>
      <c r="L45" s="35"/>
    </row>
    <row r="46" spans="2:11" s="15" customFormat="1" ht="15" customHeight="1">
      <c r="B46" s="11"/>
      <c r="C46" s="30"/>
      <c r="D46" s="30"/>
      <c r="E46" s="30"/>
      <c r="F46" s="30"/>
      <c r="G46" s="30"/>
      <c r="H46" s="30"/>
      <c r="I46" s="30"/>
      <c r="J46" s="30"/>
      <c r="K46" s="30"/>
    </row>
    <row r="47" spans="2:11" ht="15" customHeight="1">
      <c r="B47" s="4"/>
      <c r="C47" s="30"/>
      <c r="D47" s="30"/>
      <c r="E47" s="30"/>
      <c r="F47" s="30"/>
      <c r="G47" s="30"/>
      <c r="H47" s="30"/>
      <c r="I47" s="30"/>
      <c r="J47" s="30"/>
      <c r="K47" s="30"/>
    </row>
  </sheetData>
  <sheetProtection/>
  <mergeCells count="8">
    <mergeCell ref="A43:B43"/>
    <mergeCell ref="A5:B5"/>
    <mergeCell ref="A6:B6"/>
    <mergeCell ref="M6:N6"/>
    <mergeCell ref="A1:N1"/>
    <mergeCell ref="A2:N2"/>
    <mergeCell ref="A3:N3"/>
    <mergeCell ref="M5:N5"/>
  </mergeCells>
  <printOptions horizontalCentered="1"/>
  <pageMargins left="0.75" right="0.75" top="1" bottom="1" header="0.5" footer="0.5"/>
  <pageSetup firstPageNumber="6" useFirstPageNumber="1" horizontalDpi="600" verticalDpi="600" orientation="portrait" paperSize="9" scale="56" r:id="rId1"/>
  <headerFooter alignWithMargins="0">
    <oddHeader>&amp;R&amp;"Arial Narrow,Bold"&amp;18 &amp;P</oddHeader>
    <oddFooter>&amp;Lपूर्णांकन के कारण योग मिलान नहीं होना संभावित है।
Totals may not tally due to rounding off.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Mr S K Mittal</cp:lastModifiedBy>
  <cp:lastPrinted>2014-02-26T06:25:16Z</cp:lastPrinted>
  <dcterms:created xsi:type="dcterms:W3CDTF">1997-12-24T07:07:52Z</dcterms:created>
  <dcterms:modified xsi:type="dcterms:W3CDTF">2014-06-16T11:41:06Z</dcterms:modified>
  <cp:category/>
  <cp:version/>
  <cp:contentType/>
  <cp:contentStatus/>
</cp:coreProperties>
</file>