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345" activeTab="0"/>
  </bookViews>
  <sheets>
    <sheet name="Sheet1" sheetId="1" r:id="rId1"/>
  </sheets>
  <definedNames>
    <definedName name="_xlnm.Print_Area" localSheetId="0">'Sheet1'!$A$1:$L$117</definedName>
  </definedNames>
  <calcPr fullCalcOnLoad="1"/>
</workbook>
</file>

<file path=xl/sharedStrings.xml><?xml version="1.0" encoding="utf-8"?>
<sst xmlns="http://schemas.openxmlformats.org/spreadsheetml/2006/main" count="106" uniqueCount="72">
  <si>
    <t xml:space="preserve"> Year</t>
  </si>
  <si>
    <t xml:space="preserve">     1</t>
  </si>
  <si>
    <t xml:space="preserve"> 1977-78</t>
  </si>
  <si>
    <t xml:space="preserve"> 1978-79</t>
  </si>
  <si>
    <t xml:space="preserve"> 1979-80</t>
  </si>
  <si>
    <t xml:space="preserve"> 1980-81</t>
  </si>
  <si>
    <t xml:space="preserve"> 1981-82</t>
  </si>
  <si>
    <t xml:space="preserve"> 1982-83</t>
  </si>
  <si>
    <t xml:space="preserve"> 1983-84</t>
  </si>
  <si>
    <t xml:space="preserve"> 1984-85</t>
  </si>
  <si>
    <t xml:space="preserve"> 1985-86</t>
  </si>
  <si>
    <t xml:space="preserve"> 1986-87</t>
  </si>
  <si>
    <t xml:space="preserve"> 1987-88</t>
  </si>
  <si>
    <t xml:space="preserve"> 1988-89</t>
  </si>
  <si>
    <t xml:space="preserve"> 1989-90</t>
  </si>
  <si>
    <t xml:space="preserve"> 1990-91</t>
  </si>
  <si>
    <t xml:space="preserve"> 1991-92</t>
  </si>
  <si>
    <t xml:space="preserve"> 1992-93</t>
  </si>
  <si>
    <t xml:space="preserve"> 1993-94</t>
  </si>
  <si>
    <t xml:space="preserve"> 1994-95</t>
  </si>
  <si>
    <t xml:space="preserve"> 1995-96</t>
  </si>
  <si>
    <t xml:space="preserve"> 1996-97 </t>
  </si>
  <si>
    <t xml:space="preserve"> 1997-98 </t>
  </si>
  <si>
    <t xml:space="preserve"> 1998-99 </t>
  </si>
  <si>
    <t xml:space="preserve"> 2000-01 </t>
  </si>
  <si>
    <t xml:space="preserve"> 2001-02  </t>
  </si>
  <si>
    <t xml:space="preserve"> 2002-03  </t>
  </si>
  <si>
    <t xml:space="preserve"> 2003-04  </t>
  </si>
  <si>
    <t xml:space="preserve"> 2004-05</t>
  </si>
  <si>
    <t xml:space="preserve"> 2005-06</t>
  </si>
  <si>
    <t xml:space="preserve"> 2006-07</t>
  </si>
  <si>
    <t>TRANSPORT</t>
  </si>
  <si>
    <t xml:space="preserve"> 1999-00 </t>
  </si>
  <si>
    <t>Bus Fleet held as on 31st March</t>
  </si>
  <si>
    <t xml:space="preserve"> % Fleet Utilisation</t>
  </si>
  <si>
    <t>Utilisation per bus on-road per day (kms)</t>
  </si>
  <si>
    <t xml:space="preserve">% Load Factor        </t>
  </si>
  <si>
    <t>Avg. Kms per litre of diesel (KMPL)</t>
  </si>
  <si>
    <t>Break-downs per 10,000 Kms</t>
  </si>
  <si>
    <t>2007-08</t>
  </si>
  <si>
    <t>116353*</t>
  </si>
  <si>
    <t>108264*</t>
  </si>
  <si>
    <t>112730*</t>
  </si>
  <si>
    <t>111237*</t>
  </si>
  <si>
    <t>112524*</t>
  </si>
  <si>
    <t>109584*</t>
  </si>
  <si>
    <t>112148*</t>
  </si>
  <si>
    <t>Effective Kms operated (in ten million)</t>
  </si>
  <si>
    <t>No. of  Passengers carried (in ten million)</t>
  </si>
  <si>
    <t>Accidents per million Km</t>
  </si>
  <si>
    <t>Note : CIRT was established in the year 1974 and started compiling the performance statistics from 1977-78 onwards. As such data prior to this period is not available.</t>
  </si>
  <si>
    <t>M.V. Tax</t>
  </si>
  <si>
    <t>Passenger Tax</t>
  </si>
  <si>
    <t>Total Tax</t>
  </si>
  <si>
    <t>Total No. of STU employees (in Million)</t>
  </si>
  <si>
    <t>For footnotes please see next page.</t>
  </si>
  <si>
    <t>Total cost (Rs.Ten Million)</t>
  </si>
  <si>
    <t>Total Revenue (Rs.Ten Million)</t>
  </si>
  <si>
    <t>Prof/Loss (Rs.Ten Million)</t>
  </si>
  <si>
    <t>Surplus before taxes (Rs.Ten Million)</t>
  </si>
  <si>
    <t>Capital Invested (Rs.Ten Million)**</t>
  </si>
  <si>
    <t>*   Including hired buses from private sector</t>
  </si>
  <si>
    <t>** From 1983-84 Capital Invested is worked out after omitting current liabilities and accumulated losses.</t>
  </si>
  <si>
    <t>Tax Paid (Rs.Ten Million) @</t>
  </si>
  <si>
    <t xml:space="preserve"> @ STUs do not have to pay Customs or Excise Duties directly. </t>
  </si>
  <si>
    <t xml:space="preserve"> @@ Other taxes includes Spcial Road Tax levied by some states, Toll fees etc.</t>
  </si>
  <si>
    <t>Other Taxes @@</t>
  </si>
  <si>
    <t>Source: Central Institute of Road Transport, Pune</t>
  </si>
  <si>
    <t>Average no. of buses held during the year</t>
  </si>
  <si>
    <t>Average no. of buses on-road during the year</t>
  </si>
  <si>
    <t>TBALE-6.12 :  PERFORMANCE OF STATE ROAD TRANSPORT UNDERTAKINGS-CONTD.</t>
  </si>
  <si>
    <t>TBALE-6.12 :  PERFORMANCE OF STATE ROAD TRANSPORT UNDERTAKINGS-CONCLD.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</si>
</sst>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"/>
    <numFmt numFmtId="166" formatCode="0.0_)"/>
    <numFmt numFmtId="167" formatCode="0.00_)"/>
    <numFmt numFmtId="168" formatCode="0.000"/>
    <numFmt numFmtId="169" formatCode="0.0000"/>
  </numFmts>
  <fonts count="46">
    <font>
      <sz val="10"/>
      <name val="Arial"/>
      <family val="0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 applyProtection="1">
      <alignment horizontal="right"/>
      <protection/>
    </xf>
    <xf numFmtId="1" fontId="3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 vertical="top" wrapText="1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0" fontId="2" fillId="0" borderId="11" xfId="57" applyFont="1" applyBorder="1" applyAlignment="1" applyProtection="1">
      <alignment horizontal="center"/>
      <protection/>
    </xf>
    <xf numFmtId="0" fontId="2" fillId="0" borderId="11" xfId="57" applyFont="1" applyBorder="1" applyAlignment="1">
      <alignment horizontal="center"/>
      <protection/>
    </xf>
    <xf numFmtId="0" fontId="2" fillId="0" borderId="11" xfId="57" applyFont="1" applyFill="1" applyBorder="1" applyAlignment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12" xfId="57" applyFont="1" applyBorder="1" applyAlignment="1" applyProtection="1">
      <alignment horizontal="left"/>
      <protection/>
    </xf>
    <xf numFmtId="0" fontId="2" fillId="0" borderId="12" xfId="57" applyFont="1" applyBorder="1" applyAlignment="1">
      <alignment horizontal="center"/>
      <protection/>
    </xf>
    <xf numFmtId="0" fontId="2" fillId="0" borderId="12" xfId="57" applyFont="1" applyBorder="1" applyAlignment="1">
      <alignment/>
      <protection/>
    </xf>
    <xf numFmtId="0" fontId="3" fillId="0" borderId="12" xfId="0" applyFont="1" applyBorder="1" applyAlignment="1">
      <alignment/>
    </xf>
    <xf numFmtId="0" fontId="3" fillId="0" borderId="0" xfId="57" applyFont="1" applyBorder="1">
      <alignment/>
      <protection/>
    </xf>
    <xf numFmtId="164" fontId="3" fillId="0" borderId="0" xfId="57" applyNumberFormat="1" applyFont="1" applyBorder="1" applyAlignment="1" applyProtection="1">
      <alignment horizontal="right"/>
      <protection/>
    </xf>
    <xf numFmtId="165" fontId="3" fillId="0" borderId="0" xfId="57" applyNumberFormat="1" applyFont="1" applyBorder="1" applyProtection="1">
      <alignment/>
      <protection/>
    </xf>
    <xf numFmtId="37" fontId="3" fillId="0" borderId="0" xfId="57" applyNumberFormat="1" applyFont="1" applyBorder="1" applyProtection="1">
      <alignment/>
      <protection/>
    </xf>
    <xf numFmtId="0" fontId="3" fillId="0" borderId="0" xfId="57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Alignment="1">
      <alignment/>
    </xf>
    <xf numFmtId="0" fontId="2" fillId="0" borderId="0" xfId="57" applyFont="1" applyBorder="1" applyAlignment="1" applyProtection="1">
      <alignment/>
      <protection/>
    </xf>
    <xf numFmtId="0" fontId="2" fillId="0" borderId="11" xfId="57" applyFont="1" applyBorder="1" applyAlignment="1" applyProtection="1">
      <alignment vertical="top"/>
      <protection/>
    </xf>
    <xf numFmtId="0" fontId="2" fillId="0" borderId="11" xfId="57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49" fontId="6" fillId="0" borderId="0" xfId="57" applyNumberFormat="1" applyFont="1" applyAlignment="1" applyProtection="1">
      <alignment horizontal="center"/>
      <protection/>
    </xf>
    <xf numFmtId="0" fontId="6" fillId="0" borderId="0" xfId="57" applyFont="1" applyAlignment="1">
      <alignment horizontal="center"/>
      <protection/>
    </xf>
    <xf numFmtId="0" fontId="7" fillId="0" borderId="0" xfId="57" applyFont="1" applyAlignment="1">
      <alignment/>
      <protection/>
    </xf>
    <xf numFmtId="0" fontId="7" fillId="0" borderId="0" xfId="0" applyFont="1" applyAlignment="1">
      <alignment/>
    </xf>
    <xf numFmtId="0" fontId="2" fillId="0" borderId="10" xfId="57" applyFont="1" applyBorder="1" applyAlignment="1" applyProtection="1">
      <alignment vertical="top"/>
      <protection/>
    </xf>
    <xf numFmtId="0" fontId="2" fillId="0" borderId="0" xfId="57" applyFont="1" applyBorder="1" applyAlignment="1" applyProtection="1">
      <alignment vertical="top"/>
      <protection/>
    </xf>
    <xf numFmtId="0" fontId="3" fillId="0" borderId="12" xfId="57" applyFont="1" applyBorder="1" applyAlignment="1" applyProtection="1">
      <alignment horizontal="left"/>
      <protection/>
    </xf>
    <xf numFmtId="164" fontId="3" fillId="0" borderId="0" xfId="0" applyNumberFormat="1" applyFont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57" applyFont="1" applyBorder="1" applyAlignment="1">
      <alignment vertical="top" wrapText="1"/>
      <protection/>
    </xf>
    <xf numFmtId="0" fontId="0" fillId="0" borderId="0" xfId="0" applyFont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49" fontId="6" fillId="0" borderId="0" xfId="57" applyNumberFormat="1" applyFont="1" applyAlignment="1" applyProtection="1">
      <alignment horizontal="center"/>
      <protection/>
    </xf>
    <xf numFmtId="0" fontId="6" fillId="0" borderId="0" xfId="57" applyFont="1" applyAlignment="1">
      <alignment horizontal="center"/>
      <protection/>
    </xf>
    <xf numFmtId="0" fontId="7" fillId="0" borderId="0" xfId="57" applyFont="1" applyAlignment="1">
      <alignment/>
      <protection/>
    </xf>
    <xf numFmtId="0" fontId="7" fillId="0" borderId="0" xfId="0" applyFont="1" applyAlignment="1">
      <alignment/>
    </xf>
    <xf numFmtId="49" fontId="6" fillId="0" borderId="0" xfId="57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49" fontId="2" fillId="0" borderId="11" xfId="0" applyNumberFormat="1" applyFont="1" applyBorder="1" applyAlignment="1" applyProtection="1">
      <alignment horizontal="center" vertical="top" wrapText="1"/>
      <protection/>
    </xf>
    <xf numFmtId="0" fontId="0" fillId="0" borderId="11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tabSelected="1" view="pageBreakPreview" zoomScaleSheetLayoutView="100" zoomScalePageLayoutView="0" workbookViewId="0" topLeftCell="A37">
      <selection activeCell="J47" sqref="J47"/>
    </sheetView>
  </sheetViews>
  <sheetFormatPr defaultColWidth="9.140625" defaultRowHeight="12.75"/>
  <cols>
    <col min="1" max="1" width="9.140625" style="1" customWidth="1"/>
    <col min="2" max="2" width="11.421875" style="1" customWidth="1"/>
    <col min="3" max="3" width="10.421875" style="1" customWidth="1"/>
    <col min="4" max="4" width="10.00390625" style="1" customWidth="1"/>
    <col min="5" max="5" width="10.7109375" style="1" customWidth="1"/>
    <col min="6" max="6" width="12.140625" style="1" customWidth="1"/>
    <col min="7" max="7" width="10.421875" style="1" customWidth="1"/>
    <col min="8" max="8" width="12.00390625" style="1" customWidth="1"/>
    <col min="9" max="9" width="11.7109375" style="1" customWidth="1"/>
    <col min="10" max="10" width="11.140625" style="1" customWidth="1"/>
    <col min="11" max="11" width="10.421875" style="1" customWidth="1"/>
    <col min="12" max="12" width="10.7109375" style="1" customWidth="1"/>
    <col min="13" max="14" width="9.140625" style="1" customWidth="1"/>
    <col min="15" max="15" width="5.8515625" style="1" customWidth="1"/>
    <col min="16" max="16" width="14.8515625" style="1" customWidth="1"/>
    <col min="17" max="17" width="16.421875" style="1" customWidth="1"/>
    <col min="18" max="18" width="19.00390625" style="1" customWidth="1"/>
    <col min="19" max="16384" width="9.140625" style="1" customWidth="1"/>
  </cols>
  <sheetData>
    <row r="1" ht="12.75">
      <c r="A1" s="37"/>
    </row>
    <row r="3" spans="1:12" ht="18.75">
      <c r="A3" s="51" t="s">
        <v>31</v>
      </c>
      <c r="B3" s="52"/>
      <c r="C3" s="53"/>
      <c r="D3" s="53"/>
      <c r="E3" s="54"/>
      <c r="F3" s="54"/>
      <c r="G3" s="54"/>
      <c r="H3" s="54"/>
      <c r="I3" s="54"/>
      <c r="J3" s="54"/>
      <c r="K3" s="54"/>
      <c r="L3" s="54"/>
    </row>
    <row r="4" spans="1:12" ht="28.5" customHeight="1">
      <c r="A4" s="55" t="s">
        <v>70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.75">
      <c r="A5" s="32"/>
      <c r="B5" s="15"/>
      <c r="C5" s="16"/>
      <c r="D5" s="17"/>
      <c r="E5" s="18"/>
      <c r="F5" s="18"/>
      <c r="G5" s="18"/>
      <c r="H5" s="18"/>
      <c r="I5" s="18"/>
      <c r="J5" s="18"/>
      <c r="K5" s="18"/>
      <c r="L5" s="18"/>
    </row>
    <row r="6" spans="1:12" ht="87" customHeight="1">
      <c r="A6" s="33" t="s">
        <v>0</v>
      </c>
      <c r="B6" s="9" t="s">
        <v>33</v>
      </c>
      <c r="C6" s="10" t="s">
        <v>68</v>
      </c>
      <c r="D6" s="10" t="s">
        <v>34</v>
      </c>
      <c r="E6" s="10" t="s">
        <v>69</v>
      </c>
      <c r="F6" s="10" t="s">
        <v>47</v>
      </c>
      <c r="G6" s="10" t="s">
        <v>35</v>
      </c>
      <c r="H6" s="10" t="s">
        <v>48</v>
      </c>
      <c r="I6" s="10" t="s">
        <v>36</v>
      </c>
      <c r="J6" s="10" t="s">
        <v>37</v>
      </c>
      <c r="K6" s="10" t="s">
        <v>49</v>
      </c>
      <c r="L6" s="25" t="s">
        <v>38</v>
      </c>
    </row>
    <row r="7" spans="1:12" ht="12.75">
      <c r="A7" s="34" t="s">
        <v>1</v>
      </c>
      <c r="B7" s="11">
        <v>2</v>
      </c>
      <c r="C7" s="11">
        <v>3</v>
      </c>
      <c r="D7" s="12">
        <v>4</v>
      </c>
      <c r="E7" s="13">
        <v>5</v>
      </c>
      <c r="F7" s="13">
        <v>6</v>
      </c>
      <c r="G7" s="13">
        <v>7</v>
      </c>
      <c r="H7" s="13">
        <v>8</v>
      </c>
      <c r="I7" s="14">
        <v>9</v>
      </c>
      <c r="J7" s="14">
        <v>10</v>
      </c>
      <c r="K7" s="14">
        <v>11</v>
      </c>
      <c r="L7" s="14">
        <v>12</v>
      </c>
    </row>
    <row r="8" spans="1:18" ht="19.5" customHeight="1">
      <c r="A8" s="19" t="s">
        <v>2</v>
      </c>
      <c r="B8" s="24">
        <v>58128</v>
      </c>
      <c r="C8" s="24">
        <v>56965</v>
      </c>
      <c r="D8" s="26">
        <v>80</v>
      </c>
      <c r="E8" s="4">
        <f aca="true" t="shared" si="0" ref="E8:E31">C8*(D8/100)</f>
        <v>45572</v>
      </c>
      <c r="F8" s="27">
        <v>406.3</v>
      </c>
      <c r="G8" s="26">
        <v>243.8</v>
      </c>
      <c r="H8" s="27">
        <v>1036.6</v>
      </c>
      <c r="I8" s="27">
        <v>71</v>
      </c>
      <c r="J8" s="27">
        <v>4.1</v>
      </c>
      <c r="K8" s="31">
        <v>0.047</v>
      </c>
      <c r="L8" s="27">
        <v>0.83</v>
      </c>
      <c r="M8" s="31"/>
      <c r="N8" s="2"/>
      <c r="O8" s="3"/>
      <c r="P8" s="4"/>
      <c r="Q8" s="4"/>
      <c r="R8" s="3"/>
    </row>
    <row r="9" spans="1:18" ht="19.5" customHeight="1">
      <c r="A9" s="19" t="s">
        <v>3</v>
      </c>
      <c r="B9" s="24">
        <v>61661</v>
      </c>
      <c r="C9" s="24">
        <v>60428</v>
      </c>
      <c r="D9" s="26">
        <v>79</v>
      </c>
      <c r="E9" s="4">
        <f t="shared" si="0"/>
        <v>47738.12</v>
      </c>
      <c r="F9" s="27">
        <v>443.19</v>
      </c>
      <c r="G9" s="26">
        <v>249.7</v>
      </c>
      <c r="H9" s="27">
        <v>1076.75</v>
      </c>
      <c r="I9" s="27">
        <v>74</v>
      </c>
      <c r="J9" s="27">
        <v>4.08</v>
      </c>
      <c r="K9" s="31">
        <v>0.049</v>
      </c>
      <c r="L9" s="27">
        <v>0.91</v>
      </c>
      <c r="M9" s="31"/>
      <c r="N9" s="2"/>
      <c r="O9" s="3"/>
      <c r="P9" s="4"/>
      <c r="Q9" s="4"/>
      <c r="R9" s="3"/>
    </row>
    <row r="10" spans="1:18" ht="19.5" customHeight="1">
      <c r="A10" s="19" t="s">
        <v>4</v>
      </c>
      <c r="B10" s="24">
        <v>65428</v>
      </c>
      <c r="C10" s="24">
        <v>64119</v>
      </c>
      <c r="D10" s="26">
        <v>78</v>
      </c>
      <c r="E10" s="4">
        <f t="shared" si="0"/>
        <v>50012.82</v>
      </c>
      <c r="F10" s="27">
        <v>487.32</v>
      </c>
      <c r="G10" s="26">
        <v>254.8</v>
      </c>
      <c r="H10" s="27">
        <v>1357.8</v>
      </c>
      <c r="I10" s="27">
        <v>76</v>
      </c>
      <c r="J10" s="27">
        <v>4.1</v>
      </c>
      <c r="K10" s="31">
        <v>0.05</v>
      </c>
      <c r="L10" s="27">
        <v>0.94</v>
      </c>
      <c r="M10" s="31"/>
      <c r="N10" s="2"/>
      <c r="O10" s="3"/>
      <c r="P10" s="4"/>
      <c r="Q10" s="4"/>
      <c r="R10" s="3"/>
    </row>
    <row r="11" spans="1:18" ht="19.5" customHeight="1">
      <c r="A11" s="19" t="s">
        <v>5</v>
      </c>
      <c r="B11" s="24">
        <v>69550</v>
      </c>
      <c r="C11" s="24">
        <v>68159</v>
      </c>
      <c r="D11" s="26">
        <v>84</v>
      </c>
      <c r="E11" s="4">
        <f t="shared" si="0"/>
        <v>57253.56</v>
      </c>
      <c r="F11" s="27">
        <v>533.55</v>
      </c>
      <c r="G11" s="26">
        <v>257.5</v>
      </c>
      <c r="H11" s="27">
        <v>1460</v>
      </c>
      <c r="I11" s="27">
        <v>75</v>
      </c>
      <c r="J11" s="27">
        <v>4.1</v>
      </c>
      <c r="K11" s="31">
        <v>0.08199999999999999</v>
      </c>
      <c r="L11" s="27">
        <v>1.51</v>
      </c>
      <c r="M11" s="31"/>
      <c r="N11" s="2"/>
      <c r="O11" s="5"/>
      <c r="P11" s="6"/>
      <c r="Q11" s="6"/>
      <c r="R11" s="3"/>
    </row>
    <row r="12" spans="1:18" ht="19.5" customHeight="1">
      <c r="A12" s="23" t="s">
        <v>6</v>
      </c>
      <c r="B12" s="24">
        <v>73890</v>
      </c>
      <c r="C12" s="24">
        <v>71683</v>
      </c>
      <c r="D12" s="26">
        <v>83.8</v>
      </c>
      <c r="E12" s="4">
        <f t="shared" si="0"/>
        <v>60070.354</v>
      </c>
      <c r="F12" s="27">
        <v>569.78</v>
      </c>
      <c r="G12" s="26">
        <v>261.3</v>
      </c>
      <c r="H12" s="27">
        <v>1387</v>
      </c>
      <c r="I12" s="27">
        <v>76</v>
      </c>
      <c r="J12" s="27">
        <v>4.1</v>
      </c>
      <c r="K12" s="31">
        <v>0.081</v>
      </c>
      <c r="L12" s="27">
        <v>1.29</v>
      </c>
      <c r="M12" s="31"/>
      <c r="O12" s="3"/>
      <c r="P12" s="3"/>
      <c r="Q12" s="3"/>
      <c r="R12" s="3"/>
    </row>
    <row r="13" spans="1:18" ht="19.5" customHeight="1">
      <c r="A13" s="23" t="s">
        <v>7</v>
      </c>
      <c r="B13" s="24">
        <v>75708</v>
      </c>
      <c r="C13" s="24">
        <v>73967</v>
      </c>
      <c r="D13" s="26">
        <v>82.4</v>
      </c>
      <c r="E13" s="4">
        <f t="shared" si="0"/>
        <v>60948.808000000005</v>
      </c>
      <c r="F13" s="27">
        <v>584.51</v>
      </c>
      <c r="G13" s="26">
        <v>257</v>
      </c>
      <c r="H13" s="27">
        <v>1423.5</v>
      </c>
      <c r="I13" s="27">
        <v>75</v>
      </c>
      <c r="J13" s="27">
        <v>4.02</v>
      </c>
      <c r="K13" s="31">
        <v>0.08199999999999999</v>
      </c>
      <c r="L13" s="27">
        <v>1.03</v>
      </c>
      <c r="M13" s="31"/>
      <c r="O13" s="3"/>
      <c r="P13" s="3"/>
      <c r="Q13" s="3"/>
      <c r="R13" s="3"/>
    </row>
    <row r="14" spans="1:18" ht="19.5" customHeight="1">
      <c r="A14" s="23" t="s">
        <v>8</v>
      </c>
      <c r="B14" s="24">
        <v>76639</v>
      </c>
      <c r="C14" s="24">
        <v>74504</v>
      </c>
      <c r="D14" s="26">
        <v>84.2</v>
      </c>
      <c r="E14" s="4">
        <f t="shared" si="0"/>
        <v>62732.36800000001</v>
      </c>
      <c r="F14" s="27">
        <v>618.82</v>
      </c>
      <c r="G14" s="26">
        <v>262.6</v>
      </c>
      <c r="H14" s="27">
        <v>1492.85</v>
      </c>
      <c r="I14" s="27">
        <v>75.5</v>
      </c>
      <c r="J14" s="27">
        <v>4.07</v>
      </c>
      <c r="K14" s="31">
        <v>0.08</v>
      </c>
      <c r="L14" s="27">
        <v>1.02</v>
      </c>
      <c r="M14" s="31"/>
      <c r="O14" s="3"/>
      <c r="P14" s="3"/>
      <c r="Q14" s="3"/>
      <c r="R14" s="3"/>
    </row>
    <row r="15" spans="1:18" ht="19.5" customHeight="1">
      <c r="A15" s="19" t="s">
        <v>9</v>
      </c>
      <c r="B15" s="24">
        <v>80184</v>
      </c>
      <c r="C15" s="24">
        <v>76884</v>
      </c>
      <c r="D15" s="26">
        <v>84</v>
      </c>
      <c r="E15" s="4">
        <f t="shared" si="0"/>
        <v>64582.56</v>
      </c>
      <c r="F15" s="27">
        <v>637.63</v>
      </c>
      <c r="G15" s="26">
        <v>261.4</v>
      </c>
      <c r="H15" s="27">
        <v>1551.25</v>
      </c>
      <c r="I15" s="27">
        <v>76.9</v>
      </c>
      <c r="J15" s="27">
        <v>4.07</v>
      </c>
      <c r="K15" s="31">
        <v>0.073</v>
      </c>
      <c r="L15" s="27">
        <v>0.93</v>
      </c>
      <c r="M15" s="31"/>
      <c r="O15" s="3"/>
      <c r="P15" s="3"/>
      <c r="Q15" s="3"/>
      <c r="R15" s="3"/>
    </row>
    <row r="16" spans="1:18" ht="19.5" customHeight="1">
      <c r="A16" s="19" t="s">
        <v>10</v>
      </c>
      <c r="B16" s="24">
        <v>83986</v>
      </c>
      <c r="C16" s="24">
        <v>79684</v>
      </c>
      <c r="D16" s="26">
        <v>85</v>
      </c>
      <c r="E16" s="4">
        <f t="shared" si="0"/>
        <v>67731.4</v>
      </c>
      <c r="F16" s="27">
        <v>675.66</v>
      </c>
      <c r="G16" s="26">
        <v>267.1</v>
      </c>
      <c r="H16" s="27">
        <v>1766.6</v>
      </c>
      <c r="I16" s="27">
        <v>73</v>
      </c>
      <c r="J16" s="27">
        <v>4.13</v>
      </c>
      <c r="K16" s="31">
        <v>0.065</v>
      </c>
      <c r="L16" s="27">
        <v>0.94</v>
      </c>
      <c r="M16" s="31"/>
      <c r="O16" s="3"/>
      <c r="P16" s="3"/>
      <c r="Q16" s="3"/>
      <c r="R16" s="3"/>
    </row>
    <row r="17" spans="1:18" ht="19.5" customHeight="1">
      <c r="A17" s="19" t="s">
        <v>11</v>
      </c>
      <c r="B17" s="24">
        <v>88809</v>
      </c>
      <c r="C17" s="24">
        <v>87033</v>
      </c>
      <c r="D17" s="26">
        <v>88</v>
      </c>
      <c r="E17" s="4">
        <f t="shared" si="0"/>
        <v>76589.04</v>
      </c>
      <c r="F17" s="27">
        <v>761.49</v>
      </c>
      <c r="G17" s="26">
        <v>272.4</v>
      </c>
      <c r="H17" s="27">
        <v>1868.8</v>
      </c>
      <c r="I17" s="27">
        <v>74</v>
      </c>
      <c r="J17" s="27">
        <v>4.21</v>
      </c>
      <c r="K17" s="31">
        <v>0.063</v>
      </c>
      <c r="L17" s="27">
        <v>0.75</v>
      </c>
      <c r="M17" s="31"/>
      <c r="O17" s="3"/>
      <c r="P17" s="3"/>
      <c r="Q17" s="3"/>
      <c r="R17" s="3"/>
    </row>
    <row r="18" spans="1:18" ht="19.5" customHeight="1">
      <c r="A18" s="19" t="s">
        <v>12</v>
      </c>
      <c r="B18" s="24">
        <v>94823</v>
      </c>
      <c r="C18" s="24">
        <v>90139</v>
      </c>
      <c r="D18" s="26">
        <v>87</v>
      </c>
      <c r="E18" s="4">
        <f t="shared" si="0"/>
        <v>78420.93</v>
      </c>
      <c r="F18" s="27">
        <v>821.74</v>
      </c>
      <c r="G18" s="26">
        <v>280.9</v>
      </c>
      <c r="H18" s="27">
        <v>1879.75</v>
      </c>
      <c r="I18" s="27">
        <v>72</v>
      </c>
      <c r="J18" s="27">
        <v>4.24</v>
      </c>
      <c r="K18" s="31">
        <v>0.057999999999999996</v>
      </c>
      <c r="L18" s="27">
        <v>0.71</v>
      </c>
      <c r="M18" s="31"/>
      <c r="O18" s="3"/>
      <c r="P18" s="3"/>
      <c r="Q18" s="3"/>
      <c r="R18" s="3"/>
    </row>
    <row r="19" spans="1:18" ht="19.5" customHeight="1">
      <c r="A19" s="19" t="s">
        <v>13</v>
      </c>
      <c r="B19" s="24">
        <v>99219</v>
      </c>
      <c r="C19" s="24">
        <v>93266</v>
      </c>
      <c r="D19" s="26">
        <v>88</v>
      </c>
      <c r="E19" s="4">
        <f t="shared" si="0"/>
        <v>82074.08</v>
      </c>
      <c r="F19" s="27">
        <v>863.5</v>
      </c>
      <c r="G19" s="26">
        <v>286.9</v>
      </c>
      <c r="H19" s="27">
        <v>1956.4</v>
      </c>
      <c r="I19" s="27">
        <v>73</v>
      </c>
      <c r="J19" s="27">
        <v>4.25</v>
      </c>
      <c r="K19" s="31">
        <v>0.056999999999999995</v>
      </c>
      <c r="L19" s="27">
        <v>0.65</v>
      </c>
      <c r="M19" s="31"/>
      <c r="O19" s="3"/>
      <c r="P19" s="3"/>
      <c r="Q19" s="3"/>
      <c r="R19" s="3"/>
    </row>
    <row r="20" spans="1:18" ht="19.5" customHeight="1">
      <c r="A20" s="19" t="s">
        <v>14</v>
      </c>
      <c r="B20" s="24">
        <v>102067</v>
      </c>
      <c r="C20" s="24">
        <v>97913</v>
      </c>
      <c r="D20" s="26">
        <v>88.5</v>
      </c>
      <c r="E20" s="4">
        <f t="shared" si="0"/>
        <v>86653.005</v>
      </c>
      <c r="F20" s="27">
        <v>620.91</v>
      </c>
      <c r="G20" s="26">
        <v>291.1</v>
      </c>
      <c r="H20" s="27">
        <v>2175.4</v>
      </c>
      <c r="I20" s="27">
        <v>74</v>
      </c>
      <c r="J20" s="27">
        <v>4.26</v>
      </c>
      <c r="K20" s="31">
        <v>0.046</v>
      </c>
      <c r="L20" s="27">
        <v>0.65</v>
      </c>
      <c r="M20" s="31"/>
      <c r="O20" s="3"/>
      <c r="P20" s="3"/>
      <c r="Q20" s="3"/>
      <c r="R20" s="3"/>
    </row>
    <row r="21" spans="1:18" ht="19.5" customHeight="1">
      <c r="A21" s="23" t="s">
        <v>15</v>
      </c>
      <c r="B21" s="24">
        <v>104050</v>
      </c>
      <c r="C21" s="24">
        <v>100512</v>
      </c>
      <c r="D21" s="26">
        <v>85.3</v>
      </c>
      <c r="E21" s="4">
        <f t="shared" si="0"/>
        <v>85736.736</v>
      </c>
      <c r="F21" s="27">
        <v>881.24</v>
      </c>
      <c r="G21" s="26">
        <v>281.6</v>
      </c>
      <c r="H21" s="27">
        <v>2135.25</v>
      </c>
      <c r="I21" s="27">
        <v>74</v>
      </c>
      <c r="J21" s="27">
        <v>4.3</v>
      </c>
      <c r="K21" s="31">
        <v>0.045</v>
      </c>
      <c r="L21" s="27">
        <v>0.6</v>
      </c>
      <c r="M21" s="31"/>
      <c r="O21" s="3"/>
      <c r="P21" s="3"/>
      <c r="Q21" s="7"/>
      <c r="R21" s="3"/>
    </row>
    <row r="22" spans="1:18" ht="19.5" customHeight="1">
      <c r="A22" s="23" t="s">
        <v>16</v>
      </c>
      <c r="B22" s="24">
        <v>107052</v>
      </c>
      <c r="C22" s="24">
        <v>103779</v>
      </c>
      <c r="D22" s="26">
        <v>87</v>
      </c>
      <c r="E22" s="4">
        <f t="shared" si="0"/>
        <v>90287.73</v>
      </c>
      <c r="F22" s="27">
        <v>940.71</v>
      </c>
      <c r="G22" s="26">
        <v>285.4</v>
      </c>
      <c r="H22" s="27">
        <v>2175.4</v>
      </c>
      <c r="I22" s="27">
        <v>73</v>
      </c>
      <c r="J22" s="27">
        <v>4.41</v>
      </c>
      <c r="K22" s="31">
        <v>0.045</v>
      </c>
      <c r="L22" s="27">
        <v>0.65</v>
      </c>
      <c r="M22" s="31"/>
      <c r="O22" s="3"/>
      <c r="P22" s="3"/>
      <c r="Q22" s="3"/>
      <c r="R22" s="3"/>
    </row>
    <row r="23" spans="1:18" ht="19.5" customHeight="1">
      <c r="A23" s="23" t="s">
        <v>17</v>
      </c>
      <c r="B23" s="24">
        <v>109736</v>
      </c>
      <c r="C23" s="24">
        <v>104866</v>
      </c>
      <c r="D23" s="26">
        <v>87.9</v>
      </c>
      <c r="E23" s="4">
        <f t="shared" si="0"/>
        <v>92177.214</v>
      </c>
      <c r="F23" s="27">
        <v>985.38</v>
      </c>
      <c r="G23" s="26">
        <v>293</v>
      </c>
      <c r="H23" s="27">
        <v>2160.8</v>
      </c>
      <c r="I23" s="27">
        <v>72</v>
      </c>
      <c r="J23" s="27">
        <v>4.41</v>
      </c>
      <c r="K23" s="31">
        <v>0.043</v>
      </c>
      <c r="L23" s="27">
        <v>0.57</v>
      </c>
      <c r="M23" s="31"/>
      <c r="O23" s="3"/>
      <c r="P23" s="3"/>
      <c r="Q23" s="3"/>
      <c r="R23" s="3"/>
    </row>
    <row r="24" spans="1:18" ht="19.5" customHeight="1">
      <c r="A24" s="23" t="s">
        <v>18</v>
      </c>
      <c r="B24" s="24">
        <v>111163</v>
      </c>
      <c r="C24" s="24">
        <v>106702</v>
      </c>
      <c r="D24" s="26">
        <v>88</v>
      </c>
      <c r="E24" s="4">
        <f t="shared" si="0"/>
        <v>93897.76</v>
      </c>
      <c r="F24" s="27">
        <v>1018.31</v>
      </c>
      <c r="G24" s="26">
        <v>299.8</v>
      </c>
      <c r="H24" s="27">
        <v>2087.8</v>
      </c>
      <c r="I24" s="27">
        <v>72</v>
      </c>
      <c r="J24" s="27">
        <v>4.4</v>
      </c>
      <c r="K24" s="31">
        <v>0.045</v>
      </c>
      <c r="L24" s="27">
        <v>0.61</v>
      </c>
      <c r="M24" s="31"/>
      <c r="O24" s="3"/>
      <c r="P24" s="3"/>
      <c r="Q24" s="3"/>
      <c r="R24" s="3"/>
    </row>
    <row r="25" spans="1:18" ht="19.5" customHeight="1">
      <c r="A25" s="23" t="s">
        <v>19</v>
      </c>
      <c r="B25" s="24">
        <v>111538</v>
      </c>
      <c r="C25" s="24">
        <v>105826</v>
      </c>
      <c r="D25" s="26">
        <v>89</v>
      </c>
      <c r="E25" s="4">
        <f t="shared" si="0"/>
        <v>94185.14</v>
      </c>
      <c r="F25" s="27">
        <v>1047.36</v>
      </c>
      <c r="G25" s="26">
        <v>304.5</v>
      </c>
      <c r="H25" s="27">
        <v>2233.8</v>
      </c>
      <c r="I25" s="27">
        <v>73</v>
      </c>
      <c r="J25" s="27">
        <v>4.38</v>
      </c>
      <c r="K25" s="31">
        <v>0.041999999999999996</v>
      </c>
      <c r="L25" s="27">
        <v>0.67</v>
      </c>
      <c r="M25" s="31"/>
      <c r="O25" s="3"/>
      <c r="P25" s="3"/>
      <c r="Q25" s="3"/>
      <c r="R25" s="3"/>
    </row>
    <row r="26" spans="1:18" ht="19.5" customHeight="1">
      <c r="A26" s="23" t="s">
        <v>20</v>
      </c>
      <c r="B26" s="24">
        <v>111081</v>
      </c>
      <c r="C26" s="24">
        <v>108423</v>
      </c>
      <c r="D26" s="26">
        <v>87.7</v>
      </c>
      <c r="E26" s="4">
        <f t="shared" si="0"/>
        <v>95086.971</v>
      </c>
      <c r="F26" s="27">
        <v>1071.88</v>
      </c>
      <c r="G26" s="26">
        <v>308.9</v>
      </c>
      <c r="H26" s="27">
        <v>2328.7</v>
      </c>
      <c r="I26" s="27">
        <v>71.04</v>
      </c>
      <c r="J26" s="27">
        <v>4.41</v>
      </c>
      <c r="K26" s="31">
        <v>0.039</v>
      </c>
      <c r="L26" s="27">
        <v>0.64</v>
      </c>
      <c r="M26" s="31"/>
      <c r="O26" s="3"/>
      <c r="P26" s="3"/>
      <c r="Q26" s="3"/>
      <c r="R26" s="3"/>
    </row>
    <row r="27" spans="1:18" ht="19.5" customHeight="1">
      <c r="A27" s="23" t="s">
        <v>21</v>
      </c>
      <c r="B27" s="24">
        <v>113370</v>
      </c>
      <c r="C27" s="24">
        <v>108830</v>
      </c>
      <c r="D27" s="26">
        <v>88</v>
      </c>
      <c r="E27" s="4">
        <f t="shared" si="0"/>
        <v>95770.4</v>
      </c>
      <c r="F27" s="27">
        <v>1073.68</v>
      </c>
      <c r="G27" s="26">
        <v>307.2</v>
      </c>
      <c r="H27" s="27">
        <v>2336</v>
      </c>
      <c r="I27" s="27">
        <v>69.26</v>
      </c>
      <c r="J27" s="27">
        <v>4.44</v>
      </c>
      <c r="K27" s="31">
        <v>0.038</v>
      </c>
      <c r="L27" s="27">
        <v>0.66</v>
      </c>
      <c r="M27" s="31"/>
      <c r="O27" s="3"/>
      <c r="P27" s="3"/>
      <c r="Q27" s="8"/>
      <c r="R27" s="3"/>
    </row>
    <row r="28" spans="1:18" ht="19.5" customHeight="1">
      <c r="A28" s="23" t="s">
        <v>22</v>
      </c>
      <c r="B28" s="24">
        <v>115157</v>
      </c>
      <c r="C28" s="24">
        <v>111500</v>
      </c>
      <c r="D28" s="26">
        <v>90.2</v>
      </c>
      <c r="E28" s="4">
        <f t="shared" si="0"/>
        <v>100573</v>
      </c>
      <c r="F28" s="27">
        <v>1129.44</v>
      </c>
      <c r="G28" s="26">
        <v>307.7</v>
      </c>
      <c r="H28" s="27">
        <v>2346.95</v>
      </c>
      <c r="I28" s="27">
        <v>66.16</v>
      </c>
      <c r="J28" s="27">
        <v>4.48</v>
      </c>
      <c r="K28" s="31">
        <v>0.033</v>
      </c>
      <c r="L28" s="27">
        <v>0.65</v>
      </c>
      <c r="M28" s="31"/>
      <c r="O28" s="3"/>
      <c r="P28" s="3"/>
      <c r="Q28" s="8"/>
      <c r="R28" s="3"/>
    </row>
    <row r="29" spans="1:18" ht="19.5" customHeight="1">
      <c r="A29" s="23" t="s">
        <v>23</v>
      </c>
      <c r="B29" s="24">
        <v>116028</v>
      </c>
      <c r="C29" s="24">
        <v>115424</v>
      </c>
      <c r="D29" s="26">
        <v>89.9</v>
      </c>
      <c r="E29" s="4">
        <f t="shared" si="0"/>
        <v>103766.176</v>
      </c>
      <c r="F29" s="27">
        <v>1176.15</v>
      </c>
      <c r="G29" s="26">
        <v>310.5</v>
      </c>
      <c r="H29" s="27">
        <v>2441.85</v>
      </c>
      <c r="I29" s="27">
        <v>65.62</v>
      </c>
      <c r="J29" s="27">
        <v>4.47</v>
      </c>
      <c r="K29" s="31">
        <v>0.028999999999999998</v>
      </c>
      <c r="L29" s="27">
        <v>0.47</v>
      </c>
      <c r="M29" s="31"/>
      <c r="O29" s="3"/>
      <c r="P29" s="3"/>
      <c r="Q29" s="8"/>
      <c r="R29" s="3"/>
    </row>
    <row r="30" spans="1:18" ht="19.5" customHeight="1">
      <c r="A30" s="23" t="s">
        <v>32</v>
      </c>
      <c r="B30" s="24">
        <v>118074</v>
      </c>
      <c r="C30" s="24">
        <v>118382</v>
      </c>
      <c r="D30" s="26">
        <v>89.4</v>
      </c>
      <c r="E30" s="4">
        <f t="shared" si="0"/>
        <v>105833.508</v>
      </c>
      <c r="F30" s="27">
        <v>1219.13</v>
      </c>
      <c r="G30" s="26">
        <v>314.9</v>
      </c>
      <c r="H30" s="27">
        <v>2452.8</v>
      </c>
      <c r="I30" s="27">
        <v>64.64</v>
      </c>
      <c r="J30" s="27">
        <v>4.63</v>
      </c>
      <c r="K30" s="31">
        <v>0.028000000000000004</v>
      </c>
      <c r="L30" s="27">
        <v>0.53</v>
      </c>
      <c r="M30" s="31"/>
      <c r="O30" s="3"/>
      <c r="P30" s="3"/>
      <c r="Q30" s="8"/>
      <c r="R30" s="3"/>
    </row>
    <row r="31" spans="1:18" ht="19.5" customHeight="1">
      <c r="A31" s="23" t="s">
        <v>24</v>
      </c>
      <c r="B31" s="24">
        <v>114970</v>
      </c>
      <c r="C31" s="24">
        <v>115259</v>
      </c>
      <c r="D31" s="26">
        <v>90.8</v>
      </c>
      <c r="E31" s="4">
        <f t="shared" si="0"/>
        <v>104655.17199999999</v>
      </c>
      <c r="F31" s="27">
        <v>1196.69</v>
      </c>
      <c r="G31" s="26">
        <v>313.4</v>
      </c>
      <c r="H31" s="24">
        <v>2322.63</v>
      </c>
      <c r="I31" s="27">
        <v>66.54</v>
      </c>
      <c r="J31" s="27">
        <v>4.55</v>
      </c>
      <c r="K31" s="31">
        <v>0.023</v>
      </c>
      <c r="L31" s="27">
        <v>0.43</v>
      </c>
      <c r="M31" s="31"/>
      <c r="O31" s="3"/>
      <c r="P31" s="3"/>
      <c r="Q31" s="8"/>
      <c r="R31" s="3"/>
    </row>
    <row r="32" spans="1:18" ht="19.5" customHeight="1">
      <c r="A32" s="23" t="s">
        <v>25</v>
      </c>
      <c r="B32" s="24">
        <v>114689</v>
      </c>
      <c r="C32" s="24" t="s">
        <v>40</v>
      </c>
      <c r="D32" s="26">
        <v>88.8</v>
      </c>
      <c r="E32" s="4">
        <f>116353*(D32/100)</f>
        <v>103321.464</v>
      </c>
      <c r="F32" s="27">
        <v>1201.15</v>
      </c>
      <c r="G32" s="26">
        <v>318.5</v>
      </c>
      <c r="H32" s="24">
        <v>2183.35</v>
      </c>
      <c r="I32" s="27">
        <v>63.14</v>
      </c>
      <c r="J32" s="27">
        <v>4.55</v>
      </c>
      <c r="K32" s="31">
        <v>0.023</v>
      </c>
      <c r="L32" s="27">
        <v>0.41</v>
      </c>
      <c r="M32" s="31"/>
      <c r="O32" s="3"/>
      <c r="P32" s="3"/>
      <c r="Q32" s="4"/>
      <c r="R32" s="3"/>
    </row>
    <row r="33" spans="1:18" ht="19.5" customHeight="1">
      <c r="A33" s="23" t="s">
        <v>26</v>
      </c>
      <c r="B33" s="24">
        <v>114875</v>
      </c>
      <c r="C33" s="24" t="s">
        <v>41</v>
      </c>
      <c r="D33" s="26">
        <v>92.1</v>
      </c>
      <c r="E33" s="4">
        <f>108264*(D33/100)</f>
        <v>99711.14399999999</v>
      </c>
      <c r="F33" s="27">
        <v>1170.63</v>
      </c>
      <c r="G33" s="26">
        <v>321.5</v>
      </c>
      <c r="H33" s="24">
        <v>2047.15</v>
      </c>
      <c r="I33" s="27">
        <v>62.45</v>
      </c>
      <c r="J33" s="27">
        <v>4.69</v>
      </c>
      <c r="K33" s="31">
        <v>0.019</v>
      </c>
      <c r="L33" s="27">
        <v>0.4</v>
      </c>
      <c r="M33" s="31"/>
      <c r="O33" s="3"/>
      <c r="P33" s="3"/>
      <c r="Q33" s="4"/>
      <c r="R33" s="3"/>
    </row>
    <row r="34" spans="1:18" ht="19.5" customHeight="1">
      <c r="A34" s="23" t="s">
        <v>27</v>
      </c>
      <c r="B34" s="24">
        <v>111369</v>
      </c>
      <c r="C34" s="24" t="s">
        <v>42</v>
      </c>
      <c r="D34" s="26">
        <v>92</v>
      </c>
      <c r="E34" s="4">
        <f>112730*(D34/100)</f>
        <v>103711.6</v>
      </c>
      <c r="F34" s="27">
        <v>1240.03</v>
      </c>
      <c r="G34" s="26">
        <v>326.7</v>
      </c>
      <c r="H34" s="24">
        <v>2083.36</v>
      </c>
      <c r="I34" s="27">
        <v>59.92</v>
      </c>
      <c r="J34" s="27">
        <v>4.73</v>
      </c>
      <c r="K34" s="31">
        <v>0.018</v>
      </c>
      <c r="L34" s="27">
        <v>0.39</v>
      </c>
      <c r="M34" s="31"/>
      <c r="O34" s="3"/>
      <c r="P34" s="3"/>
      <c r="Q34" s="4"/>
      <c r="R34" s="3"/>
    </row>
    <row r="35" spans="1:18" ht="19.5" customHeight="1">
      <c r="A35" s="23" t="s">
        <v>28</v>
      </c>
      <c r="B35" s="24">
        <v>113266</v>
      </c>
      <c r="C35" s="24" t="s">
        <v>43</v>
      </c>
      <c r="D35" s="26">
        <v>92.1</v>
      </c>
      <c r="E35" s="4">
        <f>111237*(D35/100)</f>
        <v>102449.27699999999</v>
      </c>
      <c r="F35" s="27">
        <v>1237.73</v>
      </c>
      <c r="G35" s="26">
        <v>330.9</v>
      </c>
      <c r="H35" s="24">
        <v>2211.35</v>
      </c>
      <c r="I35" s="27">
        <v>60.96</v>
      </c>
      <c r="J35" s="27">
        <v>4.78</v>
      </c>
      <c r="K35" s="31">
        <v>0.018</v>
      </c>
      <c r="L35" s="27">
        <v>0.35</v>
      </c>
      <c r="M35" s="31"/>
      <c r="O35" s="3"/>
      <c r="P35" s="3"/>
      <c r="Q35" s="4"/>
      <c r="R35" s="3"/>
    </row>
    <row r="36" spans="1:18" ht="19.5" customHeight="1">
      <c r="A36" s="23" t="s">
        <v>29</v>
      </c>
      <c r="B36" s="24">
        <v>112159</v>
      </c>
      <c r="C36" s="24" t="s">
        <v>44</v>
      </c>
      <c r="D36" s="26">
        <v>91.9</v>
      </c>
      <c r="E36" s="4">
        <f>112524*(D36/100)</f>
        <v>103409.55600000001</v>
      </c>
      <c r="F36" s="27">
        <v>1260</v>
      </c>
      <c r="G36" s="26">
        <v>333.9</v>
      </c>
      <c r="H36" s="24">
        <v>2262.97</v>
      </c>
      <c r="I36" s="27">
        <v>62.38</v>
      </c>
      <c r="J36" s="27">
        <v>4.85</v>
      </c>
      <c r="K36" s="31">
        <v>0.019</v>
      </c>
      <c r="L36" s="27">
        <v>0.34</v>
      </c>
      <c r="M36" s="31"/>
      <c r="O36" s="3"/>
      <c r="P36" s="3"/>
      <c r="Q36" s="4"/>
      <c r="R36" s="3"/>
    </row>
    <row r="37" spans="1:18" ht="19.5" customHeight="1">
      <c r="A37" s="23" t="s">
        <v>30</v>
      </c>
      <c r="B37" s="28">
        <v>115362</v>
      </c>
      <c r="C37" s="24" t="s">
        <v>45</v>
      </c>
      <c r="D37" s="29">
        <v>92.4</v>
      </c>
      <c r="E37" s="24">
        <v>101253</v>
      </c>
      <c r="F37" s="30">
        <v>1251.22</v>
      </c>
      <c r="G37" s="29">
        <v>338.6</v>
      </c>
      <c r="H37" s="28">
        <v>2235.57</v>
      </c>
      <c r="I37" s="30">
        <v>63.19</v>
      </c>
      <c r="J37" s="30">
        <v>4.94</v>
      </c>
      <c r="K37" s="31">
        <v>0.018</v>
      </c>
      <c r="L37" s="30">
        <v>0.26</v>
      </c>
      <c r="M37" s="31"/>
      <c r="O37" s="3"/>
      <c r="P37" s="3"/>
      <c r="Q37" s="4"/>
      <c r="R37" s="3"/>
    </row>
    <row r="38" spans="1:18" ht="19.5" customHeight="1">
      <c r="A38" s="44" t="s">
        <v>39</v>
      </c>
      <c r="B38" s="28">
        <v>118629</v>
      </c>
      <c r="C38" s="24" t="s">
        <v>46</v>
      </c>
      <c r="D38" s="29">
        <v>92.3</v>
      </c>
      <c r="E38" s="24">
        <v>103530</v>
      </c>
      <c r="F38" s="30">
        <v>1301.6</v>
      </c>
      <c r="G38" s="29">
        <v>343.5</v>
      </c>
      <c r="H38" s="28">
        <v>2293.02</v>
      </c>
      <c r="I38" s="30">
        <v>65.49</v>
      </c>
      <c r="J38" s="30">
        <v>4.95</v>
      </c>
      <c r="K38" s="1">
        <v>0.019</v>
      </c>
      <c r="L38" s="30">
        <v>0.21</v>
      </c>
      <c r="O38" s="3"/>
      <c r="P38" s="3"/>
      <c r="Q38" s="4"/>
      <c r="R38" s="3"/>
    </row>
    <row r="39" spans="1:18" ht="12.7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O39" s="3"/>
      <c r="P39" s="3"/>
      <c r="Q39" s="3"/>
      <c r="R39" s="3"/>
    </row>
    <row r="40" spans="1:18" ht="12.75">
      <c r="A40" s="59" t="s">
        <v>55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O40" s="3"/>
      <c r="P40" s="3"/>
      <c r="Q40" s="3"/>
      <c r="R40" s="3"/>
    </row>
    <row r="41" spans="1:18" ht="12.7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O41" s="3"/>
      <c r="P41" s="3"/>
      <c r="Q41" s="3"/>
      <c r="R41" s="3"/>
    </row>
    <row r="42" spans="1:18" ht="12.7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O42" s="3"/>
      <c r="P42" s="3"/>
      <c r="Q42" s="3"/>
      <c r="R42" s="3"/>
    </row>
    <row r="43" spans="1:18" ht="12.75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O43" s="3"/>
      <c r="P43" s="3"/>
      <c r="Q43" s="3"/>
      <c r="R43" s="3"/>
    </row>
    <row r="44" spans="1:18" ht="12.75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O44" s="3"/>
      <c r="P44" s="3"/>
      <c r="Q44" s="3"/>
      <c r="R44" s="3"/>
    </row>
    <row r="45" spans="1:18" ht="12.75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O45" s="3"/>
      <c r="P45" s="3"/>
      <c r="Q45" s="3"/>
      <c r="R45" s="3"/>
    </row>
    <row r="46" spans="1:18" ht="12.75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O46" s="3"/>
      <c r="P46" s="3"/>
      <c r="Q46" s="3"/>
      <c r="R46" s="3"/>
    </row>
    <row r="47" spans="1:18" ht="12.7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O47" s="3"/>
      <c r="P47" s="3"/>
      <c r="Q47" s="3"/>
      <c r="R47" s="3"/>
    </row>
    <row r="48" spans="1:18" ht="12.75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O48" s="3"/>
      <c r="P48" s="3"/>
      <c r="Q48" s="3"/>
      <c r="R48" s="3"/>
    </row>
    <row r="49" spans="1:18" ht="12.7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O49" s="3"/>
      <c r="P49" s="3"/>
      <c r="Q49" s="3"/>
      <c r="R49" s="3"/>
    </row>
    <row r="50" spans="1:18" ht="12.7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O50" s="3"/>
      <c r="P50" s="3"/>
      <c r="Q50" s="3"/>
      <c r="R50" s="3"/>
    </row>
    <row r="51" spans="1:18" ht="12.7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O51" s="3"/>
      <c r="P51" s="3"/>
      <c r="Q51" s="3"/>
      <c r="R51" s="3"/>
    </row>
    <row r="52" spans="1:18" ht="12.7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O52" s="3"/>
      <c r="P52" s="3"/>
      <c r="Q52" s="3"/>
      <c r="R52" s="3"/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O53" s="3"/>
      <c r="P53" s="3"/>
      <c r="Q53" s="3"/>
      <c r="R53" s="3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O54" s="3"/>
      <c r="P54" s="3"/>
      <c r="Q54" s="3"/>
      <c r="R54" s="3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O55" s="3"/>
      <c r="P55" s="3"/>
      <c r="Q55" s="3"/>
      <c r="R55" s="3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O56" s="3"/>
      <c r="P56" s="3"/>
      <c r="Q56" s="3"/>
      <c r="R56" s="3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O57" s="3"/>
      <c r="P57" s="3"/>
      <c r="Q57" s="3"/>
      <c r="R57" s="3"/>
    </row>
    <row r="58" spans="1:18" ht="12.75">
      <c r="A58" s="37"/>
      <c r="O58" s="3"/>
      <c r="P58" s="3"/>
      <c r="Q58" s="3"/>
      <c r="R58" s="3"/>
    </row>
    <row r="59" spans="15:18" ht="12.75">
      <c r="O59" s="3"/>
      <c r="P59" s="3"/>
      <c r="Q59" s="3"/>
      <c r="R59" s="3"/>
    </row>
    <row r="60" spans="1:18" ht="18.75">
      <c r="A60" s="51" t="s">
        <v>31</v>
      </c>
      <c r="B60" s="52"/>
      <c r="C60" s="53"/>
      <c r="D60" s="53"/>
      <c r="E60" s="54"/>
      <c r="F60" s="54"/>
      <c r="G60" s="54"/>
      <c r="H60" s="54"/>
      <c r="I60" s="54"/>
      <c r="J60" s="54"/>
      <c r="K60" s="54"/>
      <c r="L60" s="54"/>
      <c r="O60" s="3"/>
      <c r="P60" s="3"/>
      <c r="Q60" s="3"/>
      <c r="R60" s="3"/>
    </row>
    <row r="61" spans="1:18" ht="18.75">
      <c r="A61" s="38"/>
      <c r="B61" s="39"/>
      <c r="C61" s="40"/>
      <c r="D61" s="40"/>
      <c r="E61" s="41"/>
      <c r="F61" s="41"/>
      <c r="G61" s="41"/>
      <c r="H61" s="41"/>
      <c r="I61" s="41"/>
      <c r="J61" s="41"/>
      <c r="K61" s="41"/>
      <c r="L61" s="41"/>
      <c r="O61" s="3"/>
      <c r="P61" s="3"/>
      <c r="Q61" s="3"/>
      <c r="R61" s="3"/>
    </row>
    <row r="62" spans="1:18" ht="18.75">
      <c r="A62" s="55" t="s">
        <v>71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O62" s="3"/>
      <c r="P62" s="3"/>
      <c r="Q62" s="3"/>
      <c r="R62" s="3"/>
    </row>
    <row r="63" spans="1:18" ht="12.75">
      <c r="A63" s="32"/>
      <c r="B63" s="15"/>
      <c r="C63" s="16"/>
      <c r="D63" s="17"/>
      <c r="E63" s="18"/>
      <c r="F63" s="18"/>
      <c r="G63" s="18"/>
      <c r="H63" s="18"/>
      <c r="I63" s="18"/>
      <c r="J63" s="18"/>
      <c r="K63" s="18"/>
      <c r="L63" s="18"/>
      <c r="O63" s="3"/>
      <c r="P63" s="3"/>
      <c r="Q63" s="3"/>
      <c r="R63" s="3"/>
    </row>
    <row r="64" spans="1:18" ht="21.75" customHeight="1">
      <c r="A64" s="42" t="s">
        <v>0</v>
      </c>
      <c r="C64" s="61" t="s">
        <v>63</v>
      </c>
      <c r="D64" s="62"/>
      <c r="E64" s="62"/>
      <c r="F64" s="62"/>
      <c r="G64" s="57" t="s">
        <v>54</v>
      </c>
      <c r="H64" s="57" t="s">
        <v>60</v>
      </c>
      <c r="I64" s="57" t="s">
        <v>56</v>
      </c>
      <c r="J64" s="57" t="s">
        <v>57</v>
      </c>
      <c r="K64" s="57" t="s">
        <v>58</v>
      </c>
      <c r="L64" s="57" t="s">
        <v>59</v>
      </c>
      <c r="O64" s="3"/>
      <c r="P64" s="3"/>
      <c r="Q64" s="3"/>
      <c r="R64" s="3"/>
    </row>
    <row r="65" spans="1:18" ht="32.25" customHeight="1">
      <c r="A65" s="43"/>
      <c r="C65" s="9" t="s">
        <v>51</v>
      </c>
      <c r="D65" s="9" t="s">
        <v>52</v>
      </c>
      <c r="E65" s="9" t="s">
        <v>66</v>
      </c>
      <c r="F65" s="9" t="s">
        <v>53</v>
      </c>
      <c r="G65" s="58"/>
      <c r="H65" s="58"/>
      <c r="I65" s="58"/>
      <c r="J65" s="58"/>
      <c r="K65" s="58"/>
      <c r="L65" s="58"/>
      <c r="O65" s="3"/>
      <c r="P65" s="3"/>
      <c r="Q65" s="3"/>
      <c r="R65" s="3"/>
    </row>
    <row r="66" spans="1:18" ht="12.75">
      <c r="A66" s="34" t="s">
        <v>1</v>
      </c>
      <c r="B66" s="11"/>
      <c r="C66" s="11">
        <v>13</v>
      </c>
      <c r="D66" s="12">
        <v>14</v>
      </c>
      <c r="E66" s="13">
        <v>15</v>
      </c>
      <c r="F66" s="14">
        <v>16</v>
      </c>
      <c r="G66" s="13">
        <v>17</v>
      </c>
      <c r="H66" s="13">
        <v>18</v>
      </c>
      <c r="I66" s="13">
        <v>19</v>
      </c>
      <c r="J66" s="14">
        <v>20</v>
      </c>
      <c r="K66" s="14">
        <v>21</v>
      </c>
      <c r="L66" s="14">
        <v>22</v>
      </c>
      <c r="O66" s="3"/>
      <c r="P66" s="3"/>
      <c r="Q66" s="3"/>
      <c r="R66" s="3"/>
    </row>
    <row r="67" spans="1:18" ht="19.5" customHeight="1">
      <c r="A67" s="19" t="s">
        <v>2</v>
      </c>
      <c r="B67" s="24"/>
      <c r="C67" s="45">
        <v>72.08</v>
      </c>
      <c r="D67" s="26">
        <v>78.9</v>
      </c>
      <c r="E67" s="26">
        <v>5.24</v>
      </c>
      <c r="F67" s="45">
        <f>+C67+D67+E67</f>
        <v>156.22000000000003</v>
      </c>
      <c r="G67" s="27">
        <v>0.421</v>
      </c>
      <c r="H67" s="26">
        <v>868</v>
      </c>
      <c r="I67" s="26">
        <v>915.55</v>
      </c>
      <c r="J67" s="26">
        <v>886.3</v>
      </c>
      <c r="K67" s="26">
        <v>-29.25</v>
      </c>
      <c r="L67" s="45">
        <v>126.97</v>
      </c>
      <c r="O67" s="3"/>
      <c r="P67" s="3"/>
      <c r="Q67" s="3"/>
      <c r="R67" s="3"/>
    </row>
    <row r="68" spans="1:18" ht="19.5" customHeight="1">
      <c r="A68" s="19" t="s">
        <v>3</v>
      </c>
      <c r="B68" s="24"/>
      <c r="C68" s="45">
        <v>83.28</v>
      </c>
      <c r="D68" s="26">
        <v>72.15</v>
      </c>
      <c r="E68" s="26">
        <v>5.14</v>
      </c>
      <c r="F68" s="45">
        <f aca="true" t="shared" si="1" ref="F68:F97">+C68+D68+E68</f>
        <v>160.57</v>
      </c>
      <c r="G68" s="27">
        <v>0.462</v>
      </c>
      <c r="H68" s="26">
        <v>1043.92</v>
      </c>
      <c r="I68" s="26">
        <v>1056.2</v>
      </c>
      <c r="J68" s="26">
        <v>1000.1</v>
      </c>
      <c r="K68" s="26">
        <v>-56.1</v>
      </c>
      <c r="L68" s="45">
        <v>104.47</v>
      </c>
      <c r="O68" s="3"/>
      <c r="P68" s="3"/>
      <c r="Q68" s="3"/>
      <c r="R68" s="3"/>
    </row>
    <row r="69" spans="1:18" ht="19.5" customHeight="1">
      <c r="A69" s="19" t="s">
        <v>4</v>
      </c>
      <c r="B69" s="24"/>
      <c r="C69" s="45">
        <v>109.74</v>
      </c>
      <c r="D69" s="26">
        <v>103.46</v>
      </c>
      <c r="E69" s="26">
        <v>4.82</v>
      </c>
      <c r="F69" s="45">
        <f t="shared" si="1"/>
        <v>218.01999999999998</v>
      </c>
      <c r="G69" s="27">
        <v>0.52</v>
      </c>
      <c r="H69" s="26">
        <v>1133</v>
      </c>
      <c r="I69" s="26">
        <v>1297.97</v>
      </c>
      <c r="J69" s="26">
        <v>1186.62</v>
      </c>
      <c r="K69" s="26">
        <v>-111.35</v>
      </c>
      <c r="L69" s="45">
        <v>106.67</v>
      </c>
      <c r="O69" s="3"/>
      <c r="P69" s="3"/>
      <c r="Q69" s="3"/>
      <c r="R69" s="3"/>
    </row>
    <row r="70" spans="1:18" ht="19.5" customHeight="1">
      <c r="A70" s="19" t="s">
        <v>5</v>
      </c>
      <c r="B70" s="24"/>
      <c r="C70" s="45">
        <v>97.43</v>
      </c>
      <c r="D70" s="26">
        <v>126.02</v>
      </c>
      <c r="E70" s="26">
        <v>4.7</v>
      </c>
      <c r="F70" s="45">
        <f t="shared" si="1"/>
        <v>228.14999999999998</v>
      </c>
      <c r="G70" s="27">
        <v>0.56</v>
      </c>
      <c r="H70" s="26">
        <v>1674.85</v>
      </c>
      <c r="I70" s="26">
        <v>1561.11</v>
      </c>
      <c r="J70" s="26">
        <v>1345.29</v>
      </c>
      <c r="K70" s="26">
        <v>-215.82</v>
      </c>
      <c r="L70" s="45">
        <v>12.33</v>
      </c>
      <c r="O70" s="3"/>
      <c r="P70" s="3"/>
      <c r="Q70" s="3"/>
      <c r="R70" s="3"/>
    </row>
    <row r="71" spans="1:18" ht="19.5" customHeight="1">
      <c r="A71" s="23" t="s">
        <v>6</v>
      </c>
      <c r="B71" s="24"/>
      <c r="C71" s="45">
        <v>111.56</v>
      </c>
      <c r="D71" s="26">
        <v>166.38</v>
      </c>
      <c r="E71" s="26">
        <v>16.41</v>
      </c>
      <c r="F71" s="45">
        <f t="shared" si="1"/>
        <v>294.35</v>
      </c>
      <c r="G71" s="27">
        <v>0.57</v>
      </c>
      <c r="H71" s="26">
        <v>2437.22</v>
      </c>
      <c r="I71" s="26">
        <v>2077.59</v>
      </c>
      <c r="J71" s="26">
        <v>1768.43</v>
      </c>
      <c r="K71" s="26">
        <v>-309.16</v>
      </c>
      <c r="L71" s="45">
        <v>-14.81</v>
      </c>
      <c r="O71" s="3"/>
      <c r="P71" s="3"/>
      <c r="Q71" s="3"/>
      <c r="R71" s="3"/>
    </row>
    <row r="72" spans="1:18" ht="19.5" customHeight="1">
      <c r="A72" s="23" t="s">
        <v>7</v>
      </c>
      <c r="B72" s="24"/>
      <c r="C72" s="45">
        <v>128.59</v>
      </c>
      <c r="D72" s="26">
        <v>121.58</v>
      </c>
      <c r="E72" s="26">
        <v>7.01</v>
      </c>
      <c r="F72" s="45">
        <f t="shared" si="1"/>
        <v>257.18</v>
      </c>
      <c r="G72" s="27">
        <v>0.596</v>
      </c>
      <c r="H72" s="26">
        <v>2021.4</v>
      </c>
      <c r="I72" s="26">
        <v>2229.31</v>
      </c>
      <c r="J72" s="26">
        <v>1991.42</v>
      </c>
      <c r="K72" s="26">
        <v>-237.89</v>
      </c>
      <c r="L72" s="45">
        <v>19.29</v>
      </c>
      <c r="O72" s="3"/>
      <c r="P72" s="3"/>
      <c r="Q72" s="3"/>
      <c r="R72" s="3"/>
    </row>
    <row r="73" spans="1:18" ht="19.5" customHeight="1">
      <c r="A73" s="23" t="s">
        <v>8</v>
      </c>
      <c r="B73" s="24"/>
      <c r="C73" s="45">
        <v>136.76</v>
      </c>
      <c r="D73" s="26">
        <v>150.99</v>
      </c>
      <c r="E73" s="26">
        <v>19.8</v>
      </c>
      <c r="F73" s="45">
        <f t="shared" si="1"/>
        <v>307.55</v>
      </c>
      <c r="G73" s="27">
        <v>0.608</v>
      </c>
      <c r="H73" s="26">
        <v>1932.86</v>
      </c>
      <c r="I73" s="26">
        <v>2522.92</v>
      </c>
      <c r="J73" s="26">
        <v>2226.51</v>
      </c>
      <c r="K73" s="26">
        <v>-296.41</v>
      </c>
      <c r="L73" s="45">
        <v>11.14</v>
      </c>
      <c r="O73" s="3"/>
      <c r="P73" s="3"/>
      <c r="Q73" s="3"/>
      <c r="R73" s="3"/>
    </row>
    <row r="74" spans="1:18" ht="19.5" customHeight="1">
      <c r="A74" s="19" t="s">
        <v>9</v>
      </c>
      <c r="B74" s="24"/>
      <c r="C74" s="45">
        <v>144.1</v>
      </c>
      <c r="D74" s="26">
        <v>156.86</v>
      </c>
      <c r="E74" s="26">
        <v>21.04</v>
      </c>
      <c r="F74" s="45">
        <f t="shared" si="1"/>
        <v>322.00000000000006</v>
      </c>
      <c r="G74" s="27">
        <v>0.625</v>
      </c>
      <c r="H74" s="26">
        <v>2082.26</v>
      </c>
      <c r="I74" s="26">
        <v>2776.24</v>
      </c>
      <c r="J74" s="26">
        <v>2361.14</v>
      </c>
      <c r="K74" s="26">
        <v>-415.1</v>
      </c>
      <c r="L74" s="45">
        <v>-93.1</v>
      </c>
      <c r="O74" s="3"/>
      <c r="P74" s="3"/>
      <c r="Q74" s="3"/>
      <c r="R74" s="3"/>
    </row>
    <row r="75" spans="1:18" ht="19.5" customHeight="1">
      <c r="A75" s="19" t="s">
        <v>10</v>
      </c>
      <c r="B75" s="24"/>
      <c r="C75" s="45">
        <v>189.86</v>
      </c>
      <c r="D75" s="26">
        <v>187.16</v>
      </c>
      <c r="E75" s="26">
        <v>10.81</v>
      </c>
      <c r="F75" s="45">
        <f t="shared" si="1"/>
        <v>387.83</v>
      </c>
      <c r="G75" s="27">
        <v>0.646</v>
      </c>
      <c r="H75" s="26">
        <v>2578.14</v>
      </c>
      <c r="I75" s="26">
        <v>3197.22</v>
      </c>
      <c r="J75" s="26">
        <v>2735.07</v>
      </c>
      <c r="K75" s="26">
        <v>-462.15</v>
      </c>
      <c r="L75" s="45">
        <v>-74.32</v>
      </c>
      <c r="O75" s="3"/>
      <c r="P75" s="3"/>
      <c r="Q75" s="3"/>
      <c r="R75" s="3"/>
    </row>
    <row r="76" spans="1:18" ht="19.5" customHeight="1">
      <c r="A76" s="19" t="s">
        <v>11</v>
      </c>
      <c r="B76" s="24"/>
      <c r="C76" s="45">
        <v>213.98</v>
      </c>
      <c r="D76" s="26">
        <v>188.85</v>
      </c>
      <c r="E76" s="26">
        <v>12.94</v>
      </c>
      <c r="F76" s="45">
        <f t="shared" si="1"/>
        <v>415.77</v>
      </c>
      <c r="G76" s="27">
        <v>0.691</v>
      </c>
      <c r="H76" s="26">
        <v>3026.42</v>
      </c>
      <c r="I76" s="26">
        <v>3691.7</v>
      </c>
      <c r="J76" s="26">
        <v>3180.74</v>
      </c>
      <c r="K76" s="26">
        <v>-510.96</v>
      </c>
      <c r="L76" s="45">
        <v>-95.19</v>
      </c>
      <c r="O76" s="3"/>
      <c r="P76" s="3"/>
      <c r="Q76" s="3"/>
      <c r="R76" s="3"/>
    </row>
    <row r="77" spans="1:18" ht="19.5" customHeight="1">
      <c r="A77" s="19" t="s">
        <v>12</v>
      </c>
      <c r="B77" s="24"/>
      <c r="C77" s="26">
        <v>238.3</v>
      </c>
      <c r="D77" s="26">
        <v>208.71</v>
      </c>
      <c r="E77" s="26">
        <v>18.09</v>
      </c>
      <c r="F77" s="45">
        <f t="shared" si="1"/>
        <v>465.09999999999997</v>
      </c>
      <c r="G77" s="27">
        <v>0.708</v>
      </c>
      <c r="H77" s="26">
        <v>2995.04</v>
      </c>
      <c r="I77" s="26">
        <v>4019.13</v>
      </c>
      <c r="J77" s="26">
        <v>3720.84</v>
      </c>
      <c r="K77" s="26">
        <v>-298.29</v>
      </c>
      <c r="L77" s="45">
        <v>166.81</v>
      </c>
      <c r="O77" s="3"/>
      <c r="P77" s="3"/>
      <c r="Q77" s="3"/>
      <c r="R77" s="3"/>
    </row>
    <row r="78" spans="1:18" ht="19.5" customHeight="1">
      <c r="A78" s="19" t="s">
        <v>13</v>
      </c>
      <c r="B78" s="24"/>
      <c r="C78" s="26">
        <v>263.37</v>
      </c>
      <c r="D78" s="26">
        <v>221.92</v>
      </c>
      <c r="E78" s="26">
        <v>12.95</v>
      </c>
      <c r="F78" s="45">
        <f t="shared" si="1"/>
        <v>498.23999999999995</v>
      </c>
      <c r="G78" s="27">
        <v>0.712</v>
      </c>
      <c r="H78" s="26">
        <v>3283.21</v>
      </c>
      <c r="I78" s="26">
        <v>4436.66</v>
      </c>
      <c r="J78" s="26">
        <v>4008.37</v>
      </c>
      <c r="K78" s="26">
        <v>-428.29</v>
      </c>
      <c r="L78" s="45">
        <v>69.95</v>
      </c>
      <c r="O78" s="3"/>
      <c r="P78" s="3"/>
      <c r="Q78" s="3"/>
      <c r="R78" s="3"/>
    </row>
    <row r="79" spans="1:18" ht="19.5" customHeight="1">
      <c r="A79" s="19" t="s">
        <v>14</v>
      </c>
      <c r="B79" s="24"/>
      <c r="C79" s="26">
        <v>277.19</v>
      </c>
      <c r="D79" s="26">
        <v>258.78</v>
      </c>
      <c r="E79" s="26">
        <v>15.66</v>
      </c>
      <c r="F79" s="45">
        <f t="shared" si="1"/>
        <v>551.63</v>
      </c>
      <c r="G79" s="27">
        <v>0.763</v>
      </c>
      <c r="H79" s="26">
        <v>3704.15</v>
      </c>
      <c r="I79" s="26">
        <v>5120.26</v>
      </c>
      <c r="J79" s="26">
        <v>4556.66</v>
      </c>
      <c r="K79" s="26">
        <v>-563.6</v>
      </c>
      <c r="L79" s="45">
        <v>-11.97</v>
      </c>
      <c r="O79" s="3"/>
      <c r="P79" s="3"/>
      <c r="Q79" s="3"/>
      <c r="R79" s="3"/>
    </row>
    <row r="80" spans="1:18" ht="19.5" customHeight="1">
      <c r="A80" s="23" t="s">
        <v>15</v>
      </c>
      <c r="B80" s="24"/>
      <c r="C80" s="26">
        <v>309.31</v>
      </c>
      <c r="D80" s="26">
        <v>267.9</v>
      </c>
      <c r="E80" s="26">
        <v>13.22</v>
      </c>
      <c r="F80" s="45">
        <f t="shared" si="1"/>
        <v>590.4300000000001</v>
      </c>
      <c r="G80" s="27">
        <v>0.76</v>
      </c>
      <c r="H80" s="26">
        <v>4779.43</v>
      </c>
      <c r="I80" s="26">
        <v>5767.72</v>
      </c>
      <c r="J80" s="26">
        <v>5194.91</v>
      </c>
      <c r="K80" s="26">
        <v>-572.81</v>
      </c>
      <c r="L80" s="45">
        <v>17.62</v>
      </c>
      <c r="O80" s="3"/>
      <c r="P80" s="3"/>
      <c r="Q80" s="3"/>
      <c r="R80" s="3"/>
    </row>
    <row r="81" spans="1:18" ht="19.5" customHeight="1">
      <c r="A81" s="23" t="s">
        <v>16</v>
      </c>
      <c r="B81" s="24"/>
      <c r="C81" s="26">
        <v>328.54</v>
      </c>
      <c r="D81" s="26">
        <v>360.98</v>
      </c>
      <c r="E81" s="26">
        <v>19.7</v>
      </c>
      <c r="F81" s="45">
        <f t="shared" si="1"/>
        <v>709.22</v>
      </c>
      <c r="G81" s="27">
        <v>0.792</v>
      </c>
      <c r="H81" s="26">
        <v>4837.8</v>
      </c>
      <c r="I81" s="26">
        <v>6705.14</v>
      </c>
      <c r="J81" s="26">
        <v>6054.25</v>
      </c>
      <c r="K81" s="26">
        <v>-650.89</v>
      </c>
      <c r="L81" s="45">
        <v>58.33</v>
      </c>
      <c r="O81" s="3"/>
      <c r="P81" s="3"/>
      <c r="Q81" s="3"/>
      <c r="R81" s="3"/>
    </row>
    <row r="82" spans="1:18" ht="19.5" customHeight="1">
      <c r="A82" s="23" t="s">
        <v>17</v>
      </c>
      <c r="B82" s="24"/>
      <c r="C82" s="26">
        <v>366.78</v>
      </c>
      <c r="D82" s="26">
        <v>409.79</v>
      </c>
      <c r="E82" s="26">
        <v>14.56</v>
      </c>
      <c r="F82" s="45">
        <f t="shared" si="1"/>
        <v>791.1299999999999</v>
      </c>
      <c r="G82" s="27">
        <v>0.773</v>
      </c>
      <c r="H82" s="26">
        <v>5430.04</v>
      </c>
      <c r="I82" s="26">
        <v>7626.11</v>
      </c>
      <c r="J82" s="26">
        <v>6967.62</v>
      </c>
      <c r="K82" s="26">
        <v>-658.49</v>
      </c>
      <c r="L82" s="45">
        <v>132.64</v>
      </c>
      <c r="O82" s="3"/>
      <c r="P82" s="3"/>
      <c r="Q82" s="3"/>
      <c r="R82" s="3"/>
    </row>
    <row r="83" spans="1:18" ht="19.5" customHeight="1">
      <c r="A83" s="23" t="s">
        <v>18</v>
      </c>
      <c r="B83" s="24"/>
      <c r="C83" s="26">
        <v>419.5</v>
      </c>
      <c r="D83" s="26">
        <v>518.67</v>
      </c>
      <c r="E83" s="26">
        <v>28.26</v>
      </c>
      <c r="F83" s="45">
        <f t="shared" si="1"/>
        <v>966.43</v>
      </c>
      <c r="G83" s="27">
        <v>0.79</v>
      </c>
      <c r="H83" s="26">
        <v>6050.84</v>
      </c>
      <c r="I83" s="26">
        <v>8558.15</v>
      </c>
      <c r="J83" s="26">
        <v>7936.61</v>
      </c>
      <c r="K83" s="26">
        <v>-621.54</v>
      </c>
      <c r="L83" s="45">
        <v>344.89</v>
      </c>
      <c r="O83" s="3"/>
      <c r="P83" s="3"/>
      <c r="Q83" s="3"/>
      <c r="R83" s="3"/>
    </row>
    <row r="84" spans="1:18" ht="19.5" customHeight="1">
      <c r="A84" s="23" t="s">
        <v>19</v>
      </c>
      <c r="B84" s="24"/>
      <c r="C84" s="26">
        <v>440.39</v>
      </c>
      <c r="D84" s="26">
        <v>612.82</v>
      </c>
      <c r="E84" s="26">
        <v>67.78</v>
      </c>
      <c r="F84" s="45">
        <f t="shared" si="1"/>
        <v>1120.99</v>
      </c>
      <c r="G84" s="27">
        <v>0.773</v>
      </c>
      <c r="H84" s="26">
        <v>6255.75</v>
      </c>
      <c r="I84" s="26">
        <v>9475.77</v>
      </c>
      <c r="J84" s="26">
        <v>8773.36</v>
      </c>
      <c r="K84" s="26">
        <v>-702.41</v>
      </c>
      <c r="L84" s="45">
        <v>418.58</v>
      </c>
      <c r="O84" s="3"/>
      <c r="P84" s="3"/>
      <c r="Q84" s="3"/>
      <c r="R84" s="3"/>
    </row>
    <row r="85" spans="1:18" ht="19.5" customHeight="1">
      <c r="A85" s="23" t="s">
        <v>20</v>
      </c>
      <c r="B85" s="24"/>
      <c r="C85" s="26">
        <v>489.78</v>
      </c>
      <c r="D85" s="26">
        <v>656.39</v>
      </c>
      <c r="E85" s="26">
        <v>80.05</v>
      </c>
      <c r="F85" s="45">
        <f t="shared" si="1"/>
        <v>1226.22</v>
      </c>
      <c r="G85" s="27">
        <v>0.776</v>
      </c>
      <c r="H85" s="26">
        <v>7272.58</v>
      </c>
      <c r="I85" s="26">
        <v>10558.95</v>
      </c>
      <c r="J85" s="26">
        <v>9499.01</v>
      </c>
      <c r="K85" s="26">
        <v>-1059.94</v>
      </c>
      <c r="L85" s="45">
        <v>75.28</v>
      </c>
      <c r="O85" s="3"/>
      <c r="P85" s="3"/>
      <c r="Q85" s="3"/>
      <c r="R85" s="3"/>
    </row>
    <row r="86" spans="1:18" ht="19.5" customHeight="1">
      <c r="A86" s="23" t="s">
        <v>21</v>
      </c>
      <c r="B86" s="24"/>
      <c r="C86" s="26">
        <v>574.01</v>
      </c>
      <c r="D86" s="26">
        <v>588.62</v>
      </c>
      <c r="E86" s="26">
        <v>81.73</v>
      </c>
      <c r="F86" s="45">
        <f t="shared" si="1"/>
        <v>1244.3600000000001</v>
      </c>
      <c r="G86" s="27">
        <v>0.783</v>
      </c>
      <c r="H86" s="26">
        <v>8187.37</v>
      </c>
      <c r="I86" s="26">
        <v>11502.52</v>
      </c>
      <c r="J86" s="26">
        <v>10088.48</v>
      </c>
      <c r="K86" s="26">
        <v>-1414.04</v>
      </c>
      <c r="L86" s="45">
        <v>-169.68</v>
      </c>
      <c r="O86" s="3"/>
      <c r="P86" s="3"/>
      <c r="Q86" s="3"/>
      <c r="R86" s="3"/>
    </row>
    <row r="87" spans="1:18" ht="19.5" customHeight="1">
      <c r="A87" s="23" t="s">
        <v>22</v>
      </c>
      <c r="B87" s="24"/>
      <c r="C87" s="26">
        <v>598.6</v>
      </c>
      <c r="D87" s="26">
        <v>572.73</v>
      </c>
      <c r="E87" s="26">
        <v>176.6</v>
      </c>
      <c r="F87" s="45">
        <f t="shared" si="1"/>
        <v>1347.9299999999998</v>
      </c>
      <c r="G87" s="27">
        <v>0.764</v>
      </c>
      <c r="H87" s="26">
        <v>8193.68</v>
      </c>
      <c r="I87" s="26">
        <v>12838.44</v>
      </c>
      <c r="J87" s="26">
        <v>11556.08</v>
      </c>
      <c r="K87" s="26">
        <v>-1282.36</v>
      </c>
      <c r="L87" s="45">
        <v>65.57</v>
      </c>
      <c r="O87" s="3"/>
      <c r="P87" s="3"/>
      <c r="Q87" s="3"/>
      <c r="R87" s="3"/>
    </row>
    <row r="88" spans="1:18" ht="19.5" customHeight="1">
      <c r="A88" s="23" t="s">
        <v>23</v>
      </c>
      <c r="B88" s="24"/>
      <c r="C88" s="26">
        <v>636.29</v>
      </c>
      <c r="D88" s="26">
        <v>639.33</v>
      </c>
      <c r="E88" s="26">
        <v>179.35</v>
      </c>
      <c r="F88" s="45">
        <f t="shared" si="1"/>
        <v>1454.9699999999998</v>
      </c>
      <c r="G88" s="27">
        <v>0.793</v>
      </c>
      <c r="H88" s="26">
        <v>8128.99</v>
      </c>
      <c r="I88" s="26">
        <v>14284.88</v>
      </c>
      <c r="J88" s="26">
        <v>12367</v>
      </c>
      <c r="K88" s="26">
        <v>-1917.88</v>
      </c>
      <c r="L88" s="45">
        <v>-462.91</v>
      </c>
      <c r="O88" s="3"/>
      <c r="P88" s="3"/>
      <c r="Q88" s="3"/>
      <c r="R88" s="3"/>
    </row>
    <row r="89" spans="1:18" ht="19.5" customHeight="1">
      <c r="A89" s="23" t="s">
        <v>32</v>
      </c>
      <c r="B89" s="24"/>
      <c r="C89" s="26">
        <v>651.62</v>
      </c>
      <c r="D89" s="26">
        <v>765.51</v>
      </c>
      <c r="E89" s="26">
        <v>124.82</v>
      </c>
      <c r="F89" s="45">
        <f t="shared" si="1"/>
        <v>1541.95</v>
      </c>
      <c r="G89" s="27">
        <v>0.793</v>
      </c>
      <c r="H89" s="26">
        <v>8287.16</v>
      </c>
      <c r="I89" s="26">
        <v>16310.81</v>
      </c>
      <c r="J89" s="26">
        <v>14113.47</v>
      </c>
      <c r="K89" s="26">
        <v>-2197.34</v>
      </c>
      <c r="L89" s="45">
        <v>-655.39</v>
      </c>
      <c r="O89" s="3"/>
      <c r="P89" s="3"/>
      <c r="Q89" s="3"/>
      <c r="R89" s="3"/>
    </row>
    <row r="90" spans="1:18" ht="19.5" customHeight="1">
      <c r="A90" s="23" t="s">
        <v>24</v>
      </c>
      <c r="B90" s="24"/>
      <c r="C90" s="26">
        <v>656.95</v>
      </c>
      <c r="D90" s="26">
        <v>872.74</v>
      </c>
      <c r="E90" s="26">
        <v>91.24</v>
      </c>
      <c r="F90" s="45">
        <f t="shared" si="1"/>
        <v>1620.93</v>
      </c>
      <c r="G90" s="27">
        <v>0.743</v>
      </c>
      <c r="H90" s="26">
        <v>8200.03</v>
      </c>
      <c r="I90" s="26">
        <v>17272.02</v>
      </c>
      <c r="J90" s="26">
        <v>15325.56</v>
      </c>
      <c r="K90" s="26">
        <v>-1946.46</v>
      </c>
      <c r="L90" s="45">
        <v>-325.53</v>
      </c>
      <c r="O90" s="3"/>
      <c r="P90" s="3"/>
      <c r="Q90" s="3"/>
      <c r="R90" s="3"/>
    </row>
    <row r="91" spans="1:18" ht="19.5" customHeight="1">
      <c r="A91" s="23" t="s">
        <v>25</v>
      </c>
      <c r="B91" s="24"/>
      <c r="C91" s="26">
        <v>667.32</v>
      </c>
      <c r="D91" s="26">
        <v>807.6</v>
      </c>
      <c r="E91" s="26">
        <v>160.28</v>
      </c>
      <c r="F91" s="45">
        <f t="shared" si="1"/>
        <v>1635.2</v>
      </c>
      <c r="G91" s="27">
        <v>0.75</v>
      </c>
      <c r="H91" s="26">
        <v>9489.2</v>
      </c>
      <c r="I91" s="26">
        <v>18233.16</v>
      </c>
      <c r="J91" s="26">
        <v>16040.5</v>
      </c>
      <c r="K91" s="26">
        <v>-2192.66</v>
      </c>
      <c r="L91" s="45">
        <v>-557.46</v>
      </c>
      <c r="O91" s="3"/>
      <c r="P91" s="3"/>
      <c r="Q91" s="3"/>
      <c r="R91" s="3"/>
    </row>
    <row r="92" spans="1:18" ht="19.5" customHeight="1">
      <c r="A92" s="23" t="s">
        <v>26</v>
      </c>
      <c r="B92" s="24"/>
      <c r="C92" s="26">
        <v>628.37</v>
      </c>
      <c r="D92" s="26">
        <v>812.97</v>
      </c>
      <c r="E92" s="26">
        <v>199.26</v>
      </c>
      <c r="F92" s="45">
        <f t="shared" si="1"/>
        <v>1640.6000000000001</v>
      </c>
      <c r="G92" s="27">
        <v>0.701</v>
      </c>
      <c r="H92" s="26">
        <v>9195.56</v>
      </c>
      <c r="I92" s="26">
        <v>18142.09</v>
      </c>
      <c r="J92" s="26">
        <v>16618.35</v>
      </c>
      <c r="K92" s="26">
        <v>-1523.74</v>
      </c>
      <c r="L92" s="45">
        <v>116.86</v>
      </c>
      <c r="O92" s="3"/>
      <c r="P92" s="3"/>
      <c r="Q92" s="3"/>
      <c r="R92" s="3"/>
    </row>
    <row r="93" spans="1:18" ht="19.5" customHeight="1">
      <c r="A93" s="23" t="s">
        <v>27</v>
      </c>
      <c r="B93" s="24"/>
      <c r="C93" s="26">
        <v>746.77</v>
      </c>
      <c r="D93" s="26">
        <v>836.7</v>
      </c>
      <c r="E93" s="26">
        <v>226.79</v>
      </c>
      <c r="F93" s="45">
        <f t="shared" si="1"/>
        <v>1810.26</v>
      </c>
      <c r="G93" s="27">
        <v>0.709</v>
      </c>
      <c r="H93" s="26">
        <v>10464.16</v>
      </c>
      <c r="I93" s="26">
        <v>19582.47</v>
      </c>
      <c r="J93" s="26">
        <v>18112.01</v>
      </c>
      <c r="K93" s="26">
        <v>-1470.46</v>
      </c>
      <c r="L93" s="45">
        <v>339.8</v>
      </c>
      <c r="O93" s="3"/>
      <c r="P93" s="3"/>
      <c r="Q93" s="3"/>
      <c r="R93" s="3"/>
    </row>
    <row r="94" spans="1:18" ht="19.5" customHeight="1">
      <c r="A94" s="23" t="s">
        <v>28</v>
      </c>
      <c r="B94" s="24"/>
      <c r="C94" s="26">
        <v>778.75</v>
      </c>
      <c r="D94" s="26">
        <v>797.63</v>
      </c>
      <c r="E94" s="26">
        <v>269.12</v>
      </c>
      <c r="F94" s="45">
        <f t="shared" si="1"/>
        <v>1845.5</v>
      </c>
      <c r="G94" s="27">
        <v>0.693</v>
      </c>
      <c r="H94" s="26">
        <v>11021</v>
      </c>
      <c r="I94" s="26">
        <v>21395.49</v>
      </c>
      <c r="J94" s="26">
        <v>19508.58</v>
      </c>
      <c r="K94" s="26">
        <v>-1886.91</v>
      </c>
      <c r="L94" s="45">
        <v>-41.41</v>
      </c>
      <c r="O94" s="3"/>
      <c r="P94" s="3"/>
      <c r="Q94" s="3"/>
      <c r="R94" s="3"/>
    </row>
    <row r="95" spans="1:18" ht="19.5" customHeight="1">
      <c r="A95" s="23" t="s">
        <v>29</v>
      </c>
      <c r="B95" s="24"/>
      <c r="C95" s="26">
        <v>679.9</v>
      </c>
      <c r="D95" s="26">
        <v>852.16</v>
      </c>
      <c r="E95" s="26">
        <v>309.84</v>
      </c>
      <c r="F95" s="45">
        <f t="shared" si="1"/>
        <v>1841.8999999999999</v>
      </c>
      <c r="G95" s="27">
        <v>0.684</v>
      </c>
      <c r="H95" s="26">
        <v>11490.9</v>
      </c>
      <c r="I95" s="26">
        <v>23707.68</v>
      </c>
      <c r="J95" s="26">
        <v>21396.8</v>
      </c>
      <c r="K95" s="26">
        <v>-2310.88</v>
      </c>
      <c r="L95" s="45">
        <v>-468.98</v>
      </c>
      <c r="O95" s="3"/>
      <c r="P95" s="3"/>
      <c r="Q95" s="3"/>
      <c r="R95" s="3"/>
    </row>
    <row r="96" spans="1:18" ht="19.5" customHeight="1">
      <c r="A96" s="23" t="s">
        <v>30</v>
      </c>
      <c r="B96" s="28"/>
      <c r="C96" s="26">
        <v>686.77</v>
      </c>
      <c r="D96" s="29">
        <v>908.66</v>
      </c>
      <c r="E96" s="26">
        <v>305.02</v>
      </c>
      <c r="F96" s="45">
        <f t="shared" si="1"/>
        <v>1900.4499999999998</v>
      </c>
      <c r="G96" s="30">
        <v>0.66</v>
      </c>
      <c r="H96" s="29">
        <v>14316.24</v>
      </c>
      <c r="I96" s="29">
        <v>24950.74</v>
      </c>
      <c r="J96" s="29">
        <v>22800.48</v>
      </c>
      <c r="K96" s="29">
        <v>-2150.26</v>
      </c>
      <c r="L96" s="45">
        <v>-249.81</v>
      </c>
      <c r="O96" s="3"/>
      <c r="P96" s="3"/>
      <c r="Q96" s="3"/>
      <c r="R96" s="3"/>
    </row>
    <row r="97" spans="1:18" ht="19.5" customHeight="1">
      <c r="A97" s="44" t="s">
        <v>39</v>
      </c>
      <c r="B97" s="28"/>
      <c r="C97" s="26">
        <v>746.17</v>
      </c>
      <c r="D97" s="29">
        <v>869.75</v>
      </c>
      <c r="E97" s="26">
        <v>276.54</v>
      </c>
      <c r="F97" s="46">
        <f t="shared" si="1"/>
        <v>1892.46</v>
      </c>
      <c r="G97" s="30">
        <v>0.664</v>
      </c>
      <c r="H97" s="29">
        <v>13821.12</v>
      </c>
      <c r="I97" s="29">
        <v>26007.58</v>
      </c>
      <c r="J97" s="29">
        <v>23945.8</v>
      </c>
      <c r="K97" s="29">
        <v>-2061.78</v>
      </c>
      <c r="L97" s="45">
        <v>-169.32</v>
      </c>
      <c r="O97" s="3"/>
      <c r="P97" s="3"/>
      <c r="Q97" s="3"/>
      <c r="R97" s="3"/>
    </row>
    <row r="98" spans="1:18" ht="12.75">
      <c r="A98" s="49" t="s">
        <v>67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O98" s="3"/>
      <c r="P98" s="3"/>
      <c r="Q98" s="3"/>
      <c r="R98" s="3"/>
    </row>
    <row r="99" spans="1:18" ht="12.75">
      <c r="A99" s="59" t="s">
        <v>61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O99" s="3"/>
      <c r="P99" s="3"/>
      <c r="Q99" s="3"/>
      <c r="R99" s="3"/>
    </row>
    <row r="100" spans="1:18" ht="12.75">
      <c r="A100" s="59" t="s">
        <v>62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O100" s="3"/>
      <c r="P100" s="3"/>
      <c r="Q100" s="3"/>
      <c r="R100" s="3"/>
    </row>
    <row r="101" spans="1:18" ht="12.75">
      <c r="A101" s="59" t="s">
        <v>64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O101" s="3"/>
      <c r="P101" s="3"/>
      <c r="Q101" s="3"/>
      <c r="R101" s="3"/>
    </row>
    <row r="102" spans="1:18" ht="12.75">
      <c r="A102" s="59" t="s">
        <v>65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O102" s="3"/>
      <c r="P102" s="3"/>
      <c r="Q102" s="3"/>
      <c r="R102" s="3"/>
    </row>
    <row r="103" spans="1:18" ht="12.75">
      <c r="A103" s="47" t="s">
        <v>50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O103" s="3"/>
      <c r="P103" s="3"/>
      <c r="Q103" s="3"/>
      <c r="R103" s="3"/>
    </row>
    <row r="104" spans="1:18" ht="12.75">
      <c r="A104" s="35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O104" s="3"/>
      <c r="P104" s="3"/>
      <c r="Q104" s="3"/>
      <c r="R104" s="3"/>
    </row>
    <row r="105" spans="1:18" ht="12.75">
      <c r="A105" s="35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O105" s="3"/>
      <c r="P105" s="3"/>
      <c r="Q105" s="3"/>
      <c r="R105" s="3"/>
    </row>
    <row r="106" spans="1:18" ht="12.75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O106" s="3"/>
      <c r="P106" s="3"/>
      <c r="Q106" s="3"/>
      <c r="R106" s="3"/>
    </row>
    <row r="107" spans="1:18" ht="12.75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O107" s="3"/>
      <c r="P107" s="3"/>
      <c r="Q107" s="3"/>
      <c r="R107" s="3"/>
    </row>
    <row r="108" spans="1:18" ht="12.75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O108" s="3"/>
      <c r="P108" s="3"/>
      <c r="Q108" s="3"/>
      <c r="R108" s="3"/>
    </row>
    <row r="109" spans="1:18" ht="12.75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O109" s="3"/>
      <c r="P109" s="3"/>
      <c r="Q109" s="3"/>
      <c r="R109" s="3"/>
    </row>
    <row r="110" spans="1:18" ht="12.75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O110" s="3"/>
      <c r="P110" s="3"/>
      <c r="Q110" s="3"/>
      <c r="R110" s="3"/>
    </row>
    <row r="111" spans="1:18" ht="12.75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O111" s="3"/>
      <c r="P111" s="3"/>
      <c r="Q111" s="3"/>
      <c r="R111" s="3"/>
    </row>
    <row r="112" spans="1:18" ht="12.75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O112" s="3"/>
      <c r="P112" s="3"/>
      <c r="Q112" s="3"/>
      <c r="R112" s="3"/>
    </row>
    <row r="113" spans="1:18" ht="12.75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O113" s="3"/>
      <c r="P113" s="3"/>
      <c r="Q113" s="3"/>
      <c r="R113" s="3"/>
    </row>
    <row r="114" spans="1:18" ht="12.75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O114" s="3"/>
      <c r="P114" s="3"/>
      <c r="Q114" s="3"/>
      <c r="R114" s="3"/>
    </row>
    <row r="115" spans="1:18" ht="12.7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O115" s="3"/>
      <c r="P115" s="3"/>
      <c r="Q115" s="3"/>
      <c r="R115" s="3"/>
    </row>
    <row r="116" spans="1:18" ht="12.75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O116" s="3"/>
      <c r="P116" s="3"/>
      <c r="Q116" s="3"/>
      <c r="R116" s="3"/>
    </row>
    <row r="117" spans="1:18" ht="12.75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O117" s="3"/>
      <c r="P117" s="3"/>
      <c r="Q117" s="3"/>
      <c r="R117" s="3"/>
    </row>
    <row r="118" spans="1:12" ht="12.75">
      <c r="A118" s="19"/>
      <c r="B118" s="20"/>
      <c r="C118" s="21"/>
      <c r="D118" s="22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19"/>
      <c r="B119" s="20"/>
      <c r="C119" s="21"/>
      <c r="D119" s="22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19"/>
      <c r="B120" s="20"/>
      <c r="C120" s="21"/>
      <c r="D120" s="22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19"/>
      <c r="B121" s="20"/>
      <c r="C121" s="21"/>
      <c r="D121" s="22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19"/>
      <c r="B122" s="20"/>
      <c r="C122" s="21"/>
      <c r="D122" s="22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19"/>
      <c r="B123" s="20"/>
      <c r="C123" s="21"/>
      <c r="D123" s="22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19"/>
      <c r="B124" s="20"/>
      <c r="C124" s="21"/>
      <c r="D124" s="22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23"/>
      <c r="B125" s="20"/>
      <c r="C125" s="21"/>
      <c r="D125" s="22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23"/>
      <c r="B126" s="20"/>
      <c r="C126" s="21"/>
      <c r="D126" s="22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23"/>
      <c r="B127" s="20"/>
      <c r="C127" s="21"/>
      <c r="D127" s="22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19"/>
      <c r="B128" s="20"/>
      <c r="C128" s="21"/>
      <c r="D128" s="22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19"/>
      <c r="B129" s="20"/>
      <c r="C129" s="21"/>
      <c r="D129" s="22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19"/>
      <c r="B130" s="20"/>
      <c r="C130" s="21"/>
      <c r="D130" s="22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19"/>
      <c r="B131" s="20"/>
      <c r="C131" s="21"/>
      <c r="D131" s="22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19"/>
      <c r="B132" s="20"/>
      <c r="C132" s="21"/>
      <c r="D132" s="22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19"/>
      <c r="B133" s="20"/>
      <c r="C133" s="21"/>
      <c r="D133" s="22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23"/>
      <c r="B134" s="20"/>
      <c r="C134" s="21"/>
      <c r="D134" s="22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23"/>
      <c r="B135" s="20"/>
      <c r="C135" s="21"/>
      <c r="D135" s="22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23"/>
      <c r="B136" s="20"/>
      <c r="C136" s="21"/>
      <c r="D136" s="22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23"/>
      <c r="B137" s="20"/>
      <c r="C137" s="21"/>
      <c r="D137" s="22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23"/>
      <c r="B138" s="20"/>
      <c r="C138" s="21"/>
      <c r="D138" s="22"/>
      <c r="E138" s="3"/>
      <c r="F138" s="3"/>
      <c r="G138" s="3"/>
      <c r="H138" s="3"/>
      <c r="I138" s="3"/>
      <c r="J138" s="3"/>
      <c r="K138" s="3"/>
      <c r="L138" s="3"/>
    </row>
  </sheetData>
  <sheetProtection/>
  <mergeCells count="19">
    <mergeCell ref="A3:L3"/>
    <mergeCell ref="A4:L4"/>
    <mergeCell ref="A40:L40"/>
    <mergeCell ref="A100:L100"/>
    <mergeCell ref="A98:L98"/>
    <mergeCell ref="A99:L99"/>
    <mergeCell ref="J64:J65"/>
    <mergeCell ref="K64:K65"/>
    <mergeCell ref="L64:L65"/>
    <mergeCell ref="C64:F64"/>
    <mergeCell ref="A103:L103"/>
    <mergeCell ref="A39:L39"/>
    <mergeCell ref="A60:L60"/>
    <mergeCell ref="A62:L62"/>
    <mergeCell ref="G64:G65"/>
    <mergeCell ref="H64:H65"/>
    <mergeCell ref="I64:I65"/>
    <mergeCell ref="A101:L101"/>
    <mergeCell ref="A102:L102"/>
  </mergeCells>
  <printOptions/>
  <pageMargins left="0.4" right="0.47" top="0.53" bottom="0.51" header="0.5" footer="0.5"/>
  <pageSetup horizontalDpi="600" verticalDpi="600" orientation="portrait" scale="70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abc</cp:lastModifiedBy>
  <cp:lastPrinted>2009-06-23T11:14:57Z</cp:lastPrinted>
  <dcterms:created xsi:type="dcterms:W3CDTF">2009-03-16T06:55:33Z</dcterms:created>
  <dcterms:modified xsi:type="dcterms:W3CDTF">2009-06-23T11:47:33Z</dcterms:modified>
  <cp:category/>
  <cp:version/>
  <cp:contentType/>
  <cp:contentStatus/>
</cp:coreProperties>
</file>