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activeTab="0"/>
  </bookViews>
  <sheets>
    <sheet name="INDIA" sheetId="1" r:id="rId1"/>
    <sheet name="ANDHRAPRADESH" sheetId="2" r:id="rId2"/>
    <sheet name="tamil nadu2" sheetId="3" r:id="rId3"/>
    <sheet name="kerala2" sheetId="4" r:id="rId4"/>
    <sheet name="karnataka2" sheetId="5" r:id="rId5"/>
    <sheet name="goa2" sheetId="6" r:id="rId6"/>
    <sheet name="maharashtra2" sheetId="7" r:id="rId7"/>
    <sheet name="gujarat" sheetId="8" r:id="rId8"/>
    <sheet name="odisha" sheetId="9" r:id="rId9"/>
    <sheet name="westbengal" sheetId="10" r:id="rId10"/>
    <sheet name="Sheet2" sheetId="11" r:id="rId11"/>
    <sheet name="Sheet3" sheetId="12" r:id="rId12"/>
    <sheet name="a&amp; n" sheetId="13" r:id="rId13"/>
  </sheets>
  <definedNames>
    <definedName name="_xlnm.Print_Area" localSheetId="12">'a&amp; n'!$A$1:$Q$123</definedName>
    <definedName name="_xlnm.Print_Area" localSheetId="1">'ANDHRAPRADESH'!$A$1:$Q$115</definedName>
    <definedName name="_xlnm.Print_Area" localSheetId="5">'goa2'!$A$1:$Q$133</definedName>
    <definedName name="_xlnm.Print_Area" localSheetId="7">'gujarat'!$A$1:$Q$125</definedName>
    <definedName name="_xlnm.Print_Area" localSheetId="0">'INDIA'!$A$1:$Q$132</definedName>
    <definedName name="_xlnm.Print_Area" localSheetId="4">'karnataka2'!$A$1:$Q$124</definedName>
    <definedName name="_xlnm.Print_Area" localSheetId="3">'kerala2'!$A$1:$Q$128</definedName>
    <definedName name="_xlnm.Print_Area" localSheetId="6">'maharashtra2'!$A$1:$Q$124</definedName>
    <definedName name="_xlnm.Print_Area" localSheetId="8">'odisha'!$A$1:$Q$122</definedName>
    <definedName name="_xlnm.Print_Area" localSheetId="2">'tamil nadu2'!$A$1:$Q$121</definedName>
    <definedName name="_xlnm.Print_Area" localSheetId="9">'westbengal'!$A$1:$Q$124</definedName>
  </definedNames>
  <calcPr fullCalcOnLoad="1"/>
</workbook>
</file>

<file path=xl/sharedStrings.xml><?xml version="1.0" encoding="utf-8"?>
<sst xmlns="http://schemas.openxmlformats.org/spreadsheetml/2006/main" count="2720" uniqueCount="189">
  <si>
    <t>Total</t>
  </si>
  <si>
    <t>a</t>
  </si>
  <si>
    <t>b</t>
  </si>
  <si>
    <t>c</t>
  </si>
  <si>
    <t>i</t>
  </si>
  <si>
    <t>ii</t>
  </si>
  <si>
    <t>iii</t>
  </si>
  <si>
    <t>iv</t>
  </si>
  <si>
    <t>v</t>
  </si>
  <si>
    <t>vi</t>
  </si>
  <si>
    <t>vii</t>
  </si>
  <si>
    <t>1)</t>
  </si>
  <si>
    <t>2)</t>
  </si>
  <si>
    <t>3)</t>
  </si>
  <si>
    <t>5)</t>
  </si>
  <si>
    <t>ACCESS</t>
  </si>
  <si>
    <t>QUALITY</t>
  </si>
  <si>
    <t>4)</t>
  </si>
  <si>
    <t>UTILISATION</t>
  </si>
  <si>
    <t>AFFORDABILITY</t>
  </si>
  <si>
    <t>d</t>
  </si>
  <si>
    <t>e</t>
  </si>
  <si>
    <t>SEA AND COASTAL TRANSPORT</t>
  </si>
  <si>
    <t>Indian Caostal</t>
  </si>
  <si>
    <t xml:space="preserve">       Total</t>
  </si>
  <si>
    <t xml:space="preserve">                  Vessels</t>
  </si>
  <si>
    <t>By type</t>
  </si>
  <si>
    <t>By size</t>
  </si>
  <si>
    <t>Overseas</t>
  </si>
  <si>
    <t>Major</t>
  </si>
  <si>
    <t>Non Major</t>
  </si>
  <si>
    <t>Major Ports</t>
  </si>
  <si>
    <t>Liquid Bulk</t>
  </si>
  <si>
    <t>Break Bulk</t>
  </si>
  <si>
    <t>Container Vessels</t>
  </si>
  <si>
    <t>Major Port</t>
  </si>
  <si>
    <t>Non Major Port</t>
  </si>
  <si>
    <t>Coastal</t>
  </si>
  <si>
    <t>Total (Container Cargo + General Cargo)</t>
  </si>
  <si>
    <t>Indian Lines</t>
  </si>
  <si>
    <t>Foreign Lines</t>
  </si>
  <si>
    <t>Capacity Utilisation</t>
  </si>
  <si>
    <t>POL (Crude and Products)</t>
  </si>
  <si>
    <t>Iron Ore</t>
  </si>
  <si>
    <t>Thermal Coal</t>
  </si>
  <si>
    <t>Fertillizer and FRM</t>
  </si>
  <si>
    <t>Other Cargo</t>
  </si>
  <si>
    <t>Container</t>
  </si>
  <si>
    <t>Total (Major Ports)</t>
  </si>
  <si>
    <t>Embarked</t>
  </si>
  <si>
    <t>Disembarked</t>
  </si>
  <si>
    <t>Total ( Non Major Ports)</t>
  </si>
  <si>
    <t>Shipping Fleet (Number)</t>
  </si>
  <si>
    <t>Ports (Number)</t>
  </si>
  <si>
    <t>Berths (Number)</t>
  </si>
  <si>
    <t>Vessels sailed (Number)</t>
  </si>
  <si>
    <t>Average pre berthing waiting time (Days)</t>
  </si>
  <si>
    <t>Average turn round time (Days)</t>
  </si>
  <si>
    <t>Dry Bulk (Mechanical)</t>
  </si>
  <si>
    <t>Dry Bulk (Conventional)</t>
  </si>
  <si>
    <t>Idle time at berth to working time at berth (Percentage)</t>
  </si>
  <si>
    <t>Output per ship berth day (In tonnes)</t>
  </si>
  <si>
    <t>Physical Performance (by ports)</t>
  </si>
  <si>
    <t>Physical Performance (by type of vesssels)</t>
  </si>
  <si>
    <t xml:space="preserve">                  Vessels sailed (Number)</t>
  </si>
  <si>
    <t>Employment (Number)</t>
  </si>
  <si>
    <t>Non Major Ports</t>
  </si>
  <si>
    <t>Cargo Traffic Handled (In thousand tonnes)</t>
  </si>
  <si>
    <t>Container Traffic Handled (Number)</t>
  </si>
  <si>
    <t>Passenger Traffic Handled (In thousand numbers)</t>
  </si>
  <si>
    <t>Passenger Traffic Handled (In hundred numbers)</t>
  </si>
  <si>
    <t>Average tariff per tonne km of cargo transported</t>
  </si>
  <si>
    <t>Average tariff per passenger km</t>
  </si>
  <si>
    <t>Average tariff (Major Ports) (In Rupees)</t>
  </si>
  <si>
    <t xml:space="preserve">Maximum size of ships that can be accomodated </t>
  </si>
  <si>
    <t>at various berths (DWT) (Number)</t>
  </si>
  <si>
    <t>18+3SBM+A</t>
  </si>
  <si>
    <t>3,00,000</t>
  </si>
  <si>
    <t xml:space="preserve"> -</t>
  </si>
  <si>
    <t>1,00,000</t>
  </si>
  <si>
    <t>1,15,000</t>
  </si>
  <si>
    <t>-</t>
  </si>
  <si>
    <t xml:space="preserve"> - </t>
  </si>
  <si>
    <t>…</t>
  </si>
  <si>
    <t>Cargo Traffic Handled (In million tonnes)</t>
  </si>
  <si>
    <t>_</t>
  </si>
  <si>
    <t>2006-07</t>
  </si>
  <si>
    <t>2007-08</t>
  </si>
  <si>
    <t>2008-09</t>
  </si>
  <si>
    <t>2009-10</t>
  </si>
  <si>
    <t>2010-11</t>
  </si>
  <si>
    <t>(33+A)+(17+2BJ)*</t>
  </si>
  <si>
    <t>AFFORDIBILITY</t>
  </si>
  <si>
    <t>FISCAL COST AND REVENUE</t>
  </si>
  <si>
    <t>Total Revenue</t>
  </si>
  <si>
    <t>Total Expenditure</t>
  </si>
  <si>
    <t>Port Sector</t>
  </si>
  <si>
    <t>Outlay</t>
  </si>
  <si>
    <t>Expenditure</t>
  </si>
  <si>
    <t>Financial Performance (Rs in crores*)</t>
  </si>
  <si>
    <t xml:space="preserve"> Major Ports</t>
  </si>
  <si>
    <t xml:space="preserve"> Non Major Ports</t>
  </si>
  <si>
    <t>k</t>
  </si>
  <si>
    <t xml:space="preserve">at various berths (DWT) </t>
  </si>
  <si>
    <t>Capital Employed(in crores)</t>
  </si>
  <si>
    <t>Operating Expenditure(in crores)</t>
  </si>
  <si>
    <t>Operaing Income(in crores)</t>
  </si>
  <si>
    <t xml:space="preserve"> *Bzone:Small vessels handled at Zone B-Tuticorin</t>
  </si>
  <si>
    <t>36+Bzone*</t>
  </si>
  <si>
    <t>38+Bzone*</t>
  </si>
  <si>
    <t>41+Bzone*</t>
  </si>
  <si>
    <t>44+Bzone*</t>
  </si>
  <si>
    <t>#Major-Ports of Tamil Nadu include</t>
  </si>
  <si>
    <t>a)Chennai Port Trust</t>
  </si>
  <si>
    <t>b)Tuticorin Port Trust</t>
  </si>
  <si>
    <t>c)Ennore Port Trust</t>
  </si>
  <si>
    <t xml:space="preserve">  Maximum size of ships that can be accomodated </t>
  </si>
  <si>
    <t>FISCAL COST &amp; REVENUE</t>
  </si>
  <si>
    <t>OperaingExpenditure(in crores)</t>
  </si>
  <si>
    <t># Major- Ports of  Kerala include</t>
  </si>
  <si>
    <t>a)Cochin Port Trust</t>
  </si>
  <si>
    <t>* SBM:Single Buoy Mooring</t>
  </si>
  <si>
    <t>15+SBM*</t>
  </si>
  <si>
    <t>16+SBM*</t>
  </si>
  <si>
    <t>19+1SBM*</t>
  </si>
  <si>
    <t>Operaing Expenditure(in crores)</t>
  </si>
  <si>
    <t>Passenger Traffic Handled (In thousand  numbers)</t>
  </si>
  <si>
    <t xml:space="preserve"># Major Ports of Karnata include </t>
  </si>
  <si>
    <t>a)New Mangalore Port Trust</t>
  </si>
  <si>
    <t>6+TRANS*</t>
  </si>
  <si>
    <t>Operating Income(in crores)</t>
  </si>
  <si>
    <t>* TRANS:Transhipper</t>
  </si>
  <si>
    <t># Major- Ports of Goa Include</t>
  </si>
  <si>
    <t>a)Mormugao Port Trust</t>
  </si>
  <si>
    <t>….</t>
  </si>
  <si>
    <t>….: Not Available,_ : Nil</t>
  </si>
  <si>
    <t>61+A*</t>
  </si>
  <si>
    <t>43+A*</t>
  </si>
  <si>
    <t>*: Anchorage</t>
  </si>
  <si>
    <t>Passenger Traffic Handled (In Thousand numbers)</t>
  </si>
  <si>
    <t>#:The Major Ports of Maharashtra include</t>
  </si>
  <si>
    <t>a)Jawahar Lal Nehru Port Trust</t>
  </si>
  <si>
    <t>18+3SBM+A*</t>
  </si>
  <si>
    <t>20+3SBM+A*</t>
  </si>
  <si>
    <t>21+3SBM+A*</t>
  </si>
  <si>
    <t>* SBM: Single Buoy Mooring,</t>
  </si>
  <si>
    <t>A: Anchorage</t>
  </si>
  <si>
    <t>The Major Ports of Gujarat include</t>
  </si>
  <si>
    <t>a)Kandla Port Trust</t>
  </si>
  <si>
    <t>_ Nil</t>
  </si>
  <si>
    <t>*SPM: Single Buoy Moorings</t>
  </si>
  <si>
    <t># Major Ports of Odisha include</t>
  </si>
  <si>
    <t>a)Paradip Port Trust</t>
  </si>
  <si>
    <t>14+SBM*</t>
  </si>
  <si>
    <t>15+1SBM*</t>
  </si>
  <si>
    <t>* A:Anchorage,BJ:Barge Jetty</t>
  </si>
  <si>
    <t>Operating Income(In crores)</t>
  </si>
  <si>
    <t>#Major Ports of West Bengal include</t>
  </si>
  <si>
    <t>a)Kolkata Dock System</t>
  </si>
  <si>
    <t>b)Haldia Dock Complex</t>
  </si>
  <si>
    <t># Major- Ports of Andhra Pradesh include</t>
  </si>
  <si>
    <t>a)Vishakhapatnam Port Trust</t>
  </si>
  <si>
    <t>_ Nil,….Not available</t>
  </si>
  <si>
    <t>m) Haldia Dock Complex</t>
  </si>
  <si>
    <t>The Major Ports in India Include</t>
  </si>
  <si>
    <t>i)Ennore Port Trust                       j) Vishakhapatnam Port Trust</t>
  </si>
  <si>
    <t>g)Tuticorin Port Trust                   h)Chennai Port Trust</t>
  </si>
  <si>
    <t>e) New Mangalore Port Trust       f)Cochin Port Trust</t>
  </si>
  <si>
    <t>c)Jawahar Lal Nehru Trust            d) Mormugao Port Trust</t>
  </si>
  <si>
    <t>a)Kandla Port Trust                       b)Mumbai Port Trust</t>
  </si>
  <si>
    <t>k)Paradip Port Trust                     l)Kolkata Dock System</t>
  </si>
  <si>
    <t>b)Mumbai Port Trust</t>
  </si>
  <si>
    <t>2011-12</t>
  </si>
  <si>
    <t>18+SPM*</t>
  </si>
  <si>
    <t>1842.89(^)</t>
  </si>
  <si>
    <t>* A:Anchorage,BJ:Barge Jetty,^includes Haldia</t>
  </si>
  <si>
    <t>7.8*</t>
  </si>
  <si>
    <t>port and opted for grand tour of karnataka.</t>
  </si>
  <si>
    <t xml:space="preserve">* at new Mangalore port ,no. passenger traffic handled.However 7812 tourists of 17 cruise vessels visited the </t>
  </si>
  <si>
    <t>123066(b)</t>
  </si>
  <si>
    <t>127344(b)</t>
  </si>
  <si>
    <t>b)There were 352,257 &amp; 100 containers of size 45' in Cochin port which have been converted in TEU's(one</t>
  </si>
  <si>
    <t>45'=2TEU'S)IN 2009-10,2010-11 &amp; 2011-12 respectively.</t>
  </si>
  <si>
    <t xml:space="preserve">In Karnataka,No Departmental dock labour in Minor Ports.All labour activities are done by private laborers </t>
  </si>
  <si>
    <t>appointed by Stevedores.</t>
  </si>
  <si>
    <t>NA</t>
  </si>
  <si>
    <t>NA:   Not Available</t>
  </si>
  <si>
    <t>_  : Nil</t>
  </si>
  <si>
    <t>_ :Nil   ,NA:  Not Available,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</si>
</sst>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22"/>
      <color indexed="57"/>
      <name val="Calibri"/>
      <family val="2"/>
    </font>
    <font>
      <b/>
      <sz val="16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6"/>
      <color indexed="57"/>
      <name val="Calibri"/>
      <family val="0"/>
    </font>
    <font>
      <sz val="9"/>
      <color indexed="8"/>
      <name val="Calibri"/>
      <family val="0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sz val="12"/>
      <color theme="1"/>
      <name val="Times New Roman"/>
      <family val="1"/>
    </font>
    <font>
      <i/>
      <sz val="22"/>
      <color theme="6" tint="-0.499969989061355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/>
      <bottom/>
    </border>
    <border>
      <left/>
      <right/>
      <top/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/>
      <top style="medium">
        <color theme="6" tint="-0.4999699890613556"/>
      </top>
      <bottom style="medium"/>
    </border>
    <border>
      <left style="medium"/>
      <right style="medium"/>
      <top style="medium">
        <color theme="6" tint="-0.4999699890613556"/>
      </top>
      <bottom style="medium"/>
    </border>
    <border>
      <left style="medium"/>
      <right style="medium">
        <color theme="6" tint="-0.4999699890613556"/>
      </right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/>
      <bottom/>
    </border>
    <border>
      <left/>
      <right/>
      <top style="medium">
        <color theme="6" tint="-0.4999699890613556"/>
      </top>
      <bottom style="medium"/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/>
      <right/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>
        <color theme="6" tint="-0.4999699890613556"/>
      </top>
      <bottom style="medium"/>
    </border>
    <border>
      <left style="medium"/>
      <right/>
      <top style="medium">
        <color theme="6" tint="-0.4999699890613556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31" fillId="10" borderId="11" xfId="23" applyBorder="1" applyAlignment="1">
      <alignment/>
    </xf>
    <xf numFmtId="0" fontId="51" fillId="10" borderId="11" xfId="23" applyFont="1" applyBorder="1" applyAlignment="1">
      <alignment/>
    </xf>
    <xf numFmtId="0" fontId="51" fillId="10" borderId="12" xfId="23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31" fillId="10" borderId="11" xfId="23" applyBorder="1" applyAlignment="1">
      <alignment horizontal="left"/>
    </xf>
    <xf numFmtId="0" fontId="31" fillId="10" borderId="10" xfId="23" applyBorder="1" applyAlignment="1">
      <alignment horizontal="center"/>
    </xf>
    <xf numFmtId="0" fontId="31" fillId="4" borderId="15" xfId="17" applyBorder="1" applyAlignment="1">
      <alignment/>
    </xf>
    <xf numFmtId="0" fontId="31" fillId="4" borderId="0" xfId="17" applyBorder="1" applyAlignment="1">
      <alignment/>
    </xf>
    <xf numFmtId="0" fontId="31" fillId="4" borderId="16" xfId="17" applyBorder="1" applyAlignment="1">
      <alignment/>
    </xf>
    <xf numFmtId="0" fontId="31" fillId="4" borderId="13" xfId="17" applyBorder="1" applyAlignment="1">
      <alignment/>
    </xf>
    <xf numFmtId="0" fontId="31" fillId="4" borderId="15" xfId="17" applyBorder="1" applyAlignment="1">
      <alignment horizontal="center"/>
    </xf>
    <xf numFmtId="0" fontId="31" fillId="4" borderId="16" xfId="17" applyBorder="1" applyAlignment="1">
      <alignment horizontal="center"/>
    </xf>
    <xf numFmtId="0" fontId="31" fillId="4" borderId="10" xfId="17" applyBorder="1" applyAlignment="1">
      <alignment horizontal="center"/>
    </xf>
    <xf numFmtId="0" fontId="31" fillId="4" borderId="11" xfId="17" applyBorder="1" applyAlignment="1">
      <alignment/>
    </xf>
    <xf numFmtId="0" fontId="31" fillId="4" borderId="17" xfId="17" applyBorder="1" applyAlignment="1">
      <alignment horizontal="center"/>
    </xf>
    <xf numFmtId="0" fontId="31" fillId="4" borderId="0" xfId="17" applyBorder="1" applyAlignment="1">
      <alignment horizontal="center"/>
    </xf>
    <xf numFmtId="0" fontId="31" fillId="4" borderId="15" xfId="17" applyBorder="1" applyAlignment="1">
      <alignment/>
    </xf>
    <xf numFmtId="0" fontId="31" fillId="4" borderId="0" xfId="17" applyBorder="1" applyAlignment="1">
      <alignment/>
    </xf>
    <xf numFmtId="0" fontId="31" fillId="4" borderId="13" xfId="17" applyBorder="1" applyAlignment="1">
      <alignment horizontal="center"/>
    </xf>
    <xf numFmtId="0" fontId="31" fillId="4" borderId="13" xfId="17" applyBorder="1" applyAlignment="1">
      <alignment/>
    </xf>
    <xf numFmtId="0" fontId="52" fillId="0" borderId="1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49" fillId="0" borderId="21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31" fillId="4" borderId="23" xfId="17" applyBorder="1" applyAlignment="1">
      <alignment/>
    </xf>
    <xf numFmtId="0" fontId="0" fillId="0" borderId="11" xfId="0" applyBorder="1" applyAlignment="1">
      <alignment horizontal="right"/>
    </xf>
    <xf numFmtId="0" fontId="31" fillId="10" borderId="11" xfId="23" applyBorder="1" applyAlignment="1">
      <alignment horizontal="left" wrapText="1"/>
    </xf>
    <xf numFmtId="0" fontId="0" fillId="0" borderId="12" xfId="0" applyBorder="1" applyAlignment="1">
      <alignment/>
    </xf>
    <xf numFmtId="0" fontId="31" fillId="0" borderId="10" xfId="23" applyFill="1" applyBorder="1" applyAlignment="1">
      <alignment horizontal="center"/>
    </xf>
    <xf numFmtId="0" fontId="53" fillId="10" borderId="22" xfId="23" applyFont="1" applyBorder="1" applyAlignment="1">
      <alignment horizontal="center" wrapText="1"/>
    </xf>
    <xf numFmtId="0" fontId="53" fillId="10" borderId="11" xfId="23" applyFont="1" applyBorder="1" applyAlignment="1">
      <alignment horizontal="center" wrapText="1"/>
    </xf>
    <xf numFmtId="0" fontId="51" fillId="10" borderId="22" xfId="23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18" xfId="0" applyFont="1" applyBorder="1" applyAlignment="1">
      <alignment horizontal="right"/>
    </xf>
    <xf numFmtId="0" fontId="48" fillId="10" borderId="11" xfId="23" applyFont="1" applyBorder="1" applyAlignment="1">
      <alignment horizontal="center" wrapText="1"/>
    </xf>
    <xf numFmtId="0" fontId="51" fillId="10" borderId="22" xfId="23" applyFont="1" applyBorder="1" applyAlignment="1">
      <alignment/>
    </xf>
    <xf numFmtId="0" fontId="53" fillId="10" borderId="22" xfId="23" applyFont="1" applyBorder="1" applyAlignment="1">
      <alignment horizontal="center" wrapText="1"/>
    </xf>
    <xf numFmtId="0" fontId="53" fillId="10" borderId="11" xfId="23" applyFont="1" applyBorder="1" applyAlignment="1">
      <alignment horizontal="center" wrapText="1"/>
    </xf>
    <xf numFmtId="0" fontId="51" fillId="10" borderId="11" xfId="23" applyFont="1" applyBorder="1" applyAlignment="1">
      <alignment horizontal="center"/>
    </xf>
    <xf numFmtId="0" fontId="51" fillId="10" borderId="22" xfId="23" applyFont="1" applyBorder="1" applyAlignment="1">
      <alignment horizontal="center"/>
    </xf>
    <xf numFmtId="0" fontId="48" fillId="10" borderId="11" xfId="23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31" fillId="4" borderId="15" xfId="17" applyBorder="1" applyAlignment="1">
      <alignment horizontal="right"/>
    </xf>
    <xf numFmtId="0" fontId="31" fillId="4" borderId="0" xfId="17" applyBorder="1" applyAlignment="1">
      <alignment horizontal="right"/>
    </xf>
    <xf numFmtId="0" fontId="31" fillId="4" borderId="16" xfId="17" applyBorder="1" applyAlignment="1">
      <alignment horizontal="right"/>
    </xf>
    <xf numFmtId="0" fontId="31" fillId="4" borderId="13" xfId="17" applyBorder="1" applyAlignment="1">
      <alignment horizontal="right"/>
    </xf>
    <xf numFmtId="0" fontId="31" fillId="4" borderId="10" xfId="17" applyBorder="1" applyAlignment="1">
      <alignment horizontal="right"/>
    </xf>
    <xf numFmtId="0" fontId="31" fillId="4" borderId="11" xfId="17" applyBorder="1" applyAlignment="1">
      <alignment horizontal="right"/>
    </xf>
    <xf numFmtId="0" fontId="31" fillId="10" borderId="12" xfId="23" applyBorder="1" applyAlignment="1">
      <alignment horizontal="left" wrapText="1"/>
    </xf>
    <xf numFmtId="0" fontId="50" fillId="10" borderId="11" xfId="23" applyFont="1" applyBorder="1" applyAlignment="1">
      <alignment horizontal="center"/>
    </xf>
    <xf numFmtId="0" fontId="31" fillId="10" borderId="11" xfId="23" applyBorder="1" applyAlignment="1">
      <alignment horizontal="center"/>
    </xf>
    <xf numFmtId="0" fontId="31" fillId="10" borderId="11" xfId="23" applyFont="1" applyBorder="1" applyAlignment="1">
      <alignment horizontal="center"/>
    </xf>
    <xf numFmtId="0" fontId="0" fillId="0" borderId="11" xfId="0" applyBorder="1" applyAlignment="1">
      <alignment/>
    </xf>
    <xf numFmtId="0" fontId="31" fillId="4" borderId="17" xfId="17" applyBorder="1" applyAlignment="1">
      <alignment horizontal="right"/>
    </xf>
    <xf numFmtId="0" fontId="31" fillId="4" borderId="17" xfId="17" applyBorder="1" applyAlignment="1">
      <alignment/>
    </xf>
    <xf numFmtId="0" fontId="0" fillId="0" borderId="14" xfId="0" applyBorder="1" applyAlignment="1">
      <alignment/>
    </xf>
    <xf numFmtId="0" fontId="31" fillId="4" borderId="16" xfId="17" applyBorder="1" applyAlignment="1">
      <alignment/>
    </xf>
    <xf numFmtId="0" fontId="49" fillId="0" borderId="0" xfId="0" applyFont="1" applyAlignment="1">
      <alignment horizontal="center"/>
    </xf>
    <xf numFmtId="0" fontId="31" fillId="10" borderId="19" xfId="23" applyBorder="1" applyAlignment="1">
      <alignment horizontal="right" wrapText="1"/>
    </xf>
    <xf numFmtId="0" fontId="0" fillId="0" borderId="0" xfId="0" applyAlignment="1">
      <alignment horizontal="right"/>
    </xf>
    <xf numFmtId="0" fontId="49" fillId="0" borderId="17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31" fillId="4" borderId="23" xfId="17" applyBorder="1" applyAlignment="1">
      <alignment horizontal="right"/>
    </xf>
    <xf numFmtId="0" fontId="31" fillId="4" borderId="18" xfId="17" applyBorder="1" applyAlignment="1">
      <alignment horizontal="right"/>
    </xf>
    <xf numFmtId="0" fontId="31" fillId="4" borderId="21" xfId="17" applyBorder="1" applyAlignment="1">
      <alignment/>
    </xf>
    <xf numFmtId="0" fontId="31" fillId="10" borderId="10" xfId="23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31" fillId="4" borderId="0" xfId="17" applyAlignment="1">
      <alignment/>
    </xf>
    <xf numFmtId="0" fontId="31" fillId="4" borderId="0" xfId="17" applyAlignment="1">
      <alignment horizontal="right"/>
    </xf>
    <xf numFmtId="0" fontId="31" fillId="4" borderId="20" xfId="17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left"/>
    </xf>
    <xf numFmtId="0" fontId="49" fillId="0" borderId="24" xfId="0" applyFont="1" applyBorder="1" applyAlignment="1">
      <alignment horizontal="center"/>
    </xf>
    <xf numFmtId="0" fontId="49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31" fillId="10" borderId="14" xfId="23" applyBorder="1" applyAlignment="1">
      <alignment horizontal="center"/>
    </xf>
    <xf numFmtId="0" fontId="31" fillId="10" borderId="20" xfId="23" applyBorder="1" applyAlignment="1">
      <alignment horizontal="left"/>
    </xf>
    <xf numFmtId="0" fontId="31" fillId="10" borderId="12" xfId="23" applyBorder="1" applyAlignment="1">
      <alignment horizontal="left"/>
    </xf>
    <xf numFmtId="0" fontId="0" fillId="0" borderId="25" xfId="0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left"/>
    </xf>
    <xf numFmtId="0" fontId="49" fillId="0" borderId="25" xfId="0" applyFont="1" applyBorder="1" applyAlignment="1">
      <alignment horizontal="right"/>
    </xf>
    <xf numFmtId="0" fontId="49" fillId="0" borderId="26" xfId="0" applyFont="1" applyBorder="1" applyAlignment="1">
      <alignment horizontal="right"/>
    </xf>
    <xf numFmtId="0" fontId="49" fillId="0" borderId="25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26" xfId="0" applyFont="1" applyBorder="1" applyAlignment="1">
      <alignment horizontal="center"/>
    </xf>
    <xf numFmtId="0" fontId="31" fillId="4" borderId="18" xfId="17" applyBorder="1" applyAlignment="1">
      <alignment/>
    </xf>
    <xf numFmtId="0" fontId="31" fillId="4" borderId="18" xfId="17" applyBorder="1" applyAlignment="1">
      <alignment horizontal="center"/>
    </xf>
    <xf numFmtId="0" fontId="31" fillId="4" borderId="22" xfId="17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0" fontId="51" fillId="10" borderId="28" xfId="23" applyFont="1" applyBorder="1" applyAlignment="1">
      <alignment/>
    </xf>
    <xf numFmtId="0" fontId="52" fillId="0" borderId="29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31" fillId="4" borderId="30" xfId="17" applyBorder="1" applyAlignment="1">
      <alignment/>
    </xf>
    <xf numFmtId="0" fontId="31" fillId="4" borderId="31" xfId="17" applyBorder="1" applyAlignment="1">
      <alignment/>
    </xf>
    <xf numFmtId="0" fontId="49" fillId="0" borderId="28" xfId="0" applyFont="1" applyBorder="1" applyAlignment="1">
      <alignment/>
    </xf>
    <xf numFmtId="0" fontId="31" fillId="4" borderId="30" xfId="17" applyBorder="1" applyAlignment="1">
      <alignment horizontal="center"/>
    </xf>
    <xf numFmtId="0" fontId="49" fillId="0" borderId="32" xfId="0" applyFont="1" applyBorder="1" applyAlignment="1">
      <alignment/>
    </xf>
    <xf numFmtId="0" fontId="31" fillId="4" borderId="29" xfId="17" applyBorder="1" applyAlignment="1">
      <alignment horizontal="right"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31" fillId="10" borderId="28" xfId="23" applyBorder="1" applyAlignment="1">
      <alignment/>
    </xf>
    <xf numFmtId="0" fontId="31" fillId="4" borderId="30" xfId="17" applyBorder="1" applyAlignment="1">
      <alignment horizontal="right"/>
    </xf>
    <xf numFmtId="0" fontId="31" fillId="4" borderId="31" xfId="17" applyBorder="1" applyAlignment="1">
      <alignment horizontal="right"/>
    </xf>
    <xf numFmtId="0" fontId="31" fillId="4" borderId="22" xfId="17" applyBorder="1" applyAlignment="1">
      <alignment/>
    </xf>
    <xf numFmtId="0" fontId="31" fillId="4" borderId="19" xfId="17" applyBorder="1" applyAlignment="1">
      <alignment/>
    </xf>
    <xf numFmtId="0" fontId="49" fillId="0" borderId="14" xfId="0" applyFont="1" applyBorder="1" applyAlignment="1">
      <alignment horizontal="center"/>
    </xf>
    <xf numFmtId="0" fontId="31" fillId="4" borderId="24" xfId="17" applyBorder="1" applyAlignment="1">
      <alignment horizontal="center"/>
    </xf>
    <xf numFmtId="0" fontId="31" fillId="4" borderId="23" xfId="17" applyBorder="1" applyAlignment="1">
      <alignment horizontal="center"/>
    </xf>
    <xf numFmtId="0" fontId="31" fillId="4" borderId="12" xfId="17" applyBorder="1" applyAlignment="1">
      <alignment/>
    </xf>
    <xf numFmtId="0" fontId="31" fillId="4" borderId="21" xfId="17" applyBorder="1" applyAlignment="1">
      <alignment horizontal="center"/>
    </xf>
    <xf numFmtId="0" fontId="31" fillId="4" borderId="21" xfId="17" applyBorder="1" applyAlignment="1">
      <alignment horizontal="right"/>
    </xf>
    <xf numFmtId="0" fontId="54" fillId="0" borderId="0" xfId="0" applyFont="1" applyBorder="1" applyAlignment="1">
      <alignment horizontal="left"/>
    </xf>
    <xf numFmtId="0" fontId="53" fillId="10" borderId="11" xfId="23" applyFont="1" applyBorder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0" fontId="55" fillId="0" borderId="0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51" fillId="10" borderId="20" xfId="23" applyFont="1" applyBorder="1" applyAlignment="1">
      <alignment/>
    </xf>
    <xf numFmtId="0" fontId="51" fillId="10" borderId="13" xfId="23" applyFont="1" applyBorder="1" applyAlignment="1">
      <alignment/>
    </xf>
    <xf numFmtId="0" fontId="0" fillId="0" borderId="21" xfId="0" applyBorder="1" applyAlignment="1">
      <alignment horizontal="right"/>
    </xf>
    <xf numFmtId="0" fontId="31" fillId="4" borderId="34" xfId="17" applyBorder="1" applyAlignment="1">
      <alignment/>
    </xf>
    <xf numFmtId="0" fontId="31" fillId="4" borderId="32" xfId="17" applyBorder="1" applyAlignment="1">
      <alignment/>
    </xf>
    <xf numFmtId="0" fontId="49" fillId="0" borderId="37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51" fillId="10" borderId="38" xfId="23" applyFont="1" applyBorder="1" applyAlignment="1">
      <alignment/>
    </xf>
    <xf numFmtId="0" fontId="51" fillId="10" borderId="38" xfId="23" applyFont="1" applyBorder="1" applyAlignment="1">
      <alignment/>
    </xf>
    <xf numFmtId="0" fontId="51" fillId="10" borderId="39" xfId="23" applyFont="1" applyBorder="1" applyAlignment="1">
      <alignment/>
    </xf>
    <xf numFmtId="0" fontId="31" fillId="4" borderId="30" xfId="17" applyBorder="1" applyAlignment="1">
      <alignment/>
    </xf>
    <xf numFmtId="0" fontId="31" fillId="4" borderId="31" xfId="17" applyBorder="1" applyAlignment="1">
      <alignment/>
    </xf>
    <xf numFmtId="0" fontId="0" fillId="0" borderId="40" xfId="0" applyBorder="1" applyAlignment="1">
      <alignment/>
    </xf>
    <xf numFmtId="0" fontId="48" fillId="0" borderId="41" xfId="0" applyFont="1" applyBorder="1" applyAlignment="1">
      <alignment horizontal="center" vertical="top" wrapText="1"/>
    </xf>
    <xf numFmtId="0" fontId="52" fillId="0" borderId="42" xfId="0" applyFont="1" applyBorder="1" applyAlignment="1">
      <alignment horizontal="center" vertical="top" wrapText="1"/>
    </xf>
    <xf numFmtId="0" fontId="52" fillId="0" borderId="43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31" fillId="4" borderId="48" xfId="17" applyBorder="1" applyAlignment="1">
      <alignment horizontal="right"/>
    </xf>
    <xf numFmtId="0" fontId="31" fillId="4" borderId="35" xfId="17" applyBorder="1" applyAlignment="1">
      <alignment/>
    </xf>
    <xf numFmtId="0" fontId="31" fillId="4" borderId="49" xfId="17" applyBorder="1" applyAlignment="1">
      <alignment/>
    </xf>
    <xf numFmtId="0" fontId="31" fillId="4" borderId="47" xfId="17" applyBorder="1" applyAlignment="1">
      <alignment/>
    </xf>
    <xf numFmtId="0" fontId="0" fillId="0" borderId="50" xfId="0" applyBorder="1" applyAlignment="1">
      <alignment horizontal="right"/>
    </xf>
    <xf numFmtId="0" fontId="31" fillId="4" borderId="50" xfId="17" applyBorder="1" applyAlignment="1">
      <alignment/>
    </xf>
    <xf numFmtId="0" fontId="49" fillId="0" borderId="0" xfId="0" applyFont="1" applyBorder="1" applyAlignment="1">
      <alignment horizontal="right"/>
    </xf>
    <xf numFmtId="0" fontId="52" fillId="0" borderId="51" xfId="0" applyFont="1" applyBorder="1" applyAlignment="1">
      <alignment horizontal="center"/>
    </xf>
    <xf numFmtId="0" fontId="31" fillId="10" borderId="52" xfId="23" applyBorder="1" applyAlignment="1">
      <alignment horizontal="left" wrapText="1"/>
    </xf>
    <xf numFmtId="0" fontId="31" fillId="4" borderId="53" xfId="17" applyBorder="1" applyAlignment="1">
      <alignment/>
    </xf>
    <xf numFmtId="0" fontId="50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8" fillId="0" borderId="20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0" fillId="0" borderId="40" xfId="0" applyBorder="1" applyAlignment="1">
      <alignment horizontal="right"/>
    </xf>
    <xf numFmtId="0" fontId="0" fillId="0" borderId="35" xfId="0" applyBorder="1" applyAlignment="1">
      <alignment horizontal="right"/>
    </xf>
    <xf numFmtId="0" fontId="51" fillId="10" borderId="38" xfId="23" applyFont="1" applyBorder="1" applyAlignment="1">
      <alignment horizontal="center"/>
    </xf>
    <xf numFmtId="0" fontId="31" fillId="4" borderId="35" xfId="17" applyBorder="1" applyAlignment="1">
      <alignment horizontal="right"/>
    </xf>
    <xf numFmtId="0" fontId="31" fillId="4" borderId="53" xfId="17" applyBorder="1" applyAlignment="1">
      <alignment horizontal="right"/>
    </xf>
    <xf numFmtId="0" fontId="52" fillId="0" borderId="23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31" fillId="4" borderId="29" xfId="17" applyBorder="1" applyAlignment="1">
      <alignment/>
    </xf>
    <xf numFmtId="0" fontId="31" fillId="4" borderId="49" xfId="17" applyBorder="1" applyAlignment="1">
      <alignment horizontal="right"/>
    </xf>
    <xf numFmtId="0" fontId="49" fillId="0" borderId="5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1" fillId="4" borderId="34" xfId="17" applyBorder="1" applyAlignment="1">
      <alignment horizontal="right"/>
    </xf>
    <xf numFmtId="0" fontId="0" fillId="0" borderId="10" xfId="0" applyBorder="1" applyAlignment="1">
      <alignment/>
    </xf>
    <xf numFmtId="0" fontId="49" fillId="0" borderId="50" xfId="0" applyFont="1" applyBorder="1" applyAlignment="1">
      <alignment horizontal="right"/>
    </xf>
    <xf numFmtId="0" fontId="49" fillId="0" borderId="30" xfId="0" applyFont="1" applyBorder="1" applyAlignment="1">
      <alignment horizontal="right"/>
    </xf>
    <xf numFmtId="0" fontId="49" fillId="0" borderId="50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54" xfId="0" applyFont="1" applyBorder="1" applyAlignment="1">
      <alignment horizontal="right"/>
    </xf>
    <xf numFmtId="0" fontId="49" fillId="0" borderId="55" xfId="0" applyFont="1" applyBorder="1" applyAlignment="1">
      <alignment horizontal="left"/>
    </xf>
    <xf numFmtId="0" fontId="49" fillId="0" borderId="30" xfId="0" applyFont="1" applyBorder="1" applyAlignment="1">
      <alignment horizontal="left"/>
    </xf>
    <xf numFmtId="0" fontId="49" fillId="0" borderId="56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8" fillId="0" borderId="4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/>
    </xf>
    <xf numFmtId="0" fontId="49" fillId="0" borderId="47" xfId="0" applyFont="1" applyBorder="1" applyAlignment="1">
      <alignment/>
    </xf>
    <xf numFmtId="0" fontId="31" fillId="4" borderId="24" xfId="17" applyBorder="1" applyAlignment="1">
      <alignment horizontal="right"/>
    </xf>
    <xf numFmtId="0" fontId="31" fillId="4" borderId="19" xfId="17" applyBorder="1" applyAlignment="1">
      <alignment horizontal="right"/>
    </xf>
    <xf numFmtId="0" fontId="31" fillId="4" borderId="57" xfId="17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/>
    </xf>
    <xf numFmtId="0" fontId="51" fillId="10" borderId="32" xfId="23" applyFont="1" applyBorder="1" applyAlignment="1">
      <alignment/>
    </xf>
    <xf numFmtId="0" fontId="49" fillId="0" borderId="40" xfId="0" applyFont="1" applyBorder="1" applyAlignment="1">
      <alignment/>
    </xf>
    <xf numFmtId="0" fontId="31" fillId="4" borderId="19" xfId="17" applyBorder="1" applyAlignment="1">
      <alignment horizontal="center"/>
    </xf>
    <xf numFmtId="0" fontId="31" fillId="4" borderId="20" xfId="17" applyBorder="1" applyAlignment="1">
      <alignment horizontal="center"/>
    </xf>
    <xf numFmtId="0" fontId="31" fillId="4" borderId="58" xfId="17" applyBorder="1" applyAlignment="1">
      <alignment horizontal="center"/>
    </xf>
    <xf numFmtId="0" fontId="31" fillId="4" borderId="31" xfId="17" applyBorder="1" applyAlignment="1">
      <alignment horizontal="center"/>
    </xf>
    <xf numFmtId="0" fontId="55" fillId="0" borderId="0" xfId="0" applyFont="1" applyAlignment="1">
      <alignment/>
    </xf>
    <xf numFmtId="2" fontId="0" fillId="0" borderId="25" xfId="0" applyNumberFormat="1" applyBorder="1" applyAlignment="1">
      <alignment/>
    </xf>
    <xf numFmtId="0" fontId="49" fillId="0" borderId="5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31" fillId="4" borderId="58" xfId="17" applyBorder="1" applyAlignment="1">
      <alignment/>
    </xf>
    <xf numFmtId="0" fontId="49" fillId="0" borderId="58" xfId="0" applyFont="1" applyBorder="1" applyAlignment="1">
      <alignment horizontal="right"/>
    </xf>
    <xf numFmtId="0" fontId="53" fillId="10" borderId="11" xfId="23" applyFont="1" applyBorder="1" applyAlignment="1">
      <alignment horizontal="center" wrapText="1"/>
    </xf>
    <xf numFmtId="0" fontId="31" fillId="4" borderId="32" xfId="17" applyBorder="1" applyAlignment="1">
      <alignment horizontal="right"/>
    </xf>
    <xf numFmtId="0" fontId="49" fillId="0" borderId="28" xfId="0" applyFont="1" applyBorder="1" applyAlignment="1">
      <alignment horizontal="right"/>
    </xf>
    <xf numFmtId="0" fontId="31" fillId="4" borderId="44" xfId="17" applyBorder="1" applyAlignment="1">
      <alignment horizontal="right"/>
    </xf>
    <xf numFmtId="0" fontId="31" fillId="4" borderId="45" xfId="17" applyBorder="1" applyAlignment="1">
      <alignment horizontal="right"/>
    </xf>
    <xf numFmtId="0" fontId="31" fillId="4" borderId="46" xfId="17" applyBorder="1" applyAlignment="1">
      <alignment horizontal="right"/>
    </xf>
    <xf numFmtId="0" fontId="49" fillId="0" borderId="5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25" xfId="0" applyFont="1" applyBorder="1" applyAlignment="1">
      <alignment/>
    </xf>
    <xf numFmtId="0" fontId="55" fillId="0" borderId="47" xfId="0" applyFont="1" applyBorder="1" applyAlignment="1">
      <alignment/>
    </xf>
    <xf numFmtId="0" fontId="31" fillId="4" borderId="58" xfId="17" applyBorder="1" applyAlignment="1">
      <alignment horizontal="right"/>
    </xf>
    <xf numFmtId="0" fontId="31" fillId="4" borderId="60" xfId="17" applyBorder="1" applyAlignment="1">
      <alignment horizontal="right"/>
    </xf>
    <xf numFmtId="0" fontId="0" fillId="0" borderId="50" xfId="0" applyBorder="1" applyAlignment="1">
      <alignment/>
    </xf>
    <xf numFmtId="0" fontId="31" fillId="4" borderId="61" xfId="17" applyBorder="1" applyAlignment="1">
      <alignment/>
    </xf>
    <xf numFmtId="0" fontId="31" fillId="4" borderId="62" xfId="17" applyBorder="1" applyAlignment="1">
      <alignment horizontal="right"/>
    </xf>
    <xf numFmtId="0" fontId="31" fillId="4" borderId="63" xfId="17" applyBorder="1" applyAlignment="1">
      <alignment horizontal="right"/>
    </xf>
    <xf numFmtId="0" fontId="31" fillId="4" borderId="28" xfId="17" applyBorder="1" applyAlignment="1">
      <alignment horizontal="right"/>
    </xf>
    <xf numFmtId="1" fontId="31" fillId="4" borderId="13" xfId="17" applyNumberFormat="1" applyBorder="1" applyAlignment="1">
      <alignment horizontal="right"/>
    </xf>
    <xf numFmtId="1" fontId="31" fillId="4" borderId="31" xfId="17" applyNumberFormat="1" applyBorder="1" applyAlignment="1">
      <alignment horizontal="right"/>
    </xf>
    <xf numFmtId="0" fontId="49" fillId="0" borderId="31" xfId="0" applyFont="1" applyBorder="1" applyAlignment="1">
      <alignment/>
    </xf>
    <xf numFmtId="0" fontId="0" fillId="0" borderId="19" xfId="0" applyBorder="1" applyAlignment="1">
      <alignment/>
    </xf>
    <xf numFmtId="0" fontId="55" fillId="0" borderId="47" xfId="0" applyFont="1" applyBorder="1" applyAlignment="1">
      <alignment horizontal="left"/>
    </xf>
    <xf numFmtId="0" fontId="50" fillId="0" borderId="40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31" fillId="10" borderId="13" xfId="23" applyBorder="1" applyAlignment="1">
      <alignment/>
    </xf>
    <xf numFmtId="0" fontId="0" fillId="0" borderId="16" xfId="0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64" xfId="0" applyFont="1" applyBorder="1" applyAlignment="1">
      <alignment/>
    </xf>
    <xf numFmtId="0" fontId="50" fillId="0" borderId="65" xfId="0" applyFont="1" applyBorder="1" applyAlignment="1">
      <alignment horizontal="left" wrapText="1"/>
    </xf>
    <xf numFmtId="0" fontId="0" fillId="0" borderId="66" xfId="0" applyBorder="1" applyAlignment="1">
      <alignment/>
    </xf>
    <xf numFmtId="0" fontId="0" fillId="0" borderId="66" xfId="0" applyFill="1" applyBorder="1" applyAlignment="1">
      <alignment horizontal="center"/>
    </xf>
    <xf numFmtId="0" fontId="49" fillId="0" borderId="65" xfId="0" applyFont="1" applyBorder="1" applyAlignment="1">
      <alignment/>
    </xf>
    <xf numFmtId="0" fontId="31" fillId="4" borderId="50" xfId="17" applyBorder="1" applyAlignment="1">
      <alignment horizontal="right"/>
    </xf>
    <xf numFmtId="0" fontId="31" fillId="4" borderId="52" xfId="17" applyBorder="1" applyAlignment="1">
      <alignment horizontal="right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0" fillId="0" borderId="67" xfId="0" applyFont="1" applyBorder="1" applyAlignment="1">
      <alignment horizontal="left"/>
    </xf>
    <xf numFmtId="0" fontId="52" fillId="0" borderId="68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48" fillId="0" borderId="69" xfId="0" applyFont="1" applyBorder="1" applyAlignment="1">
      <alignment horizontal="center" vertical="top" wrapText="1"/>
    </xf>
    <xf numFmtId="0" fontId="52" fillId="0" borderId="7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35" xfId="0" applyFont="1" applyBorder="1" applyAlignment="1">
      <alignment/>
    </xf>
    <xf numFmtId="0" fontId="54" fillId="0" borderId="1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1" fillId="10" borderId="51" xfId="23" applyFont="1" applyBorder="1" applyAlignment="1">
      <alignment horizontal="center"/>
    </xf>
    <xf numFmtId="0" fontId="51" fillId="10" borderId="39" xfId="23" applyFont="1" applyBorder="1" applyAlignment="1">
      <alignment horizontal="center"/>
    </xf>
    <xf numFmtId="0" fontId="51" fillId="10" borderId="11" xfId="23" applyFont="1" applyBorder="1" applyAlignment="1">
      <alignment horizontal="center"/>
    </xf>
    <xf numFmtId="0" fontId="53" fillId="10" borderId="11" xfId="23" applyFont="1" applyBorder="1" applyAlignment="1">
      <alignment horizontal="center" wrapText="1"/>
    </xf>
    <xf numFmtId="0" fontId="51" fillId="10" borderId="13" xfId="23" applyFont="1" applyBorder="1" applyAlignment="1">
      <alignment horizontal="center"/>
    </xf>
    <xf numFmtId="0" fontId="51" fillId="10" borderId="51" xfId="23" applyFont="1" applyBorder="1" applyAlignment="1">
      <alignment/>
    </xf>
    <xf numFmtId="0" fontId="51" fillId="10" borderId="39" xfId="23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205"/>
          <c:y val="0.005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89"/>
          <c:w val="0.9607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(INDIA!$D$79:$F$79,INDIA!$H$79:$I$79)</c:f>
              <c:numCache/>
            </c:numRef>
          </c:val>
          <c:shape val="cylinder"/>
        </c:ser>
        <c:ser>
          <c:idx val="1"/>
          <c:order val="1"/>
          <c:tx>
            <c:strRef>
              <c:f>INDIA!$C$80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(INDIA!$D$80:$F$80,INDIA!$H$80:$I$80)</c:f>
              <c:numCache/>
            </c:numRef>
          </c:val>
          <c:shape val="cylinder"/>
        </c:ser>
        <c:shape val="cylinder"/>
        <c:axId val="46483887"/>
        <c:axId val="15701800"/>
      </c:bar3D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83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"/>
          <c:y val="0.87825"/>
          <c:w val="0.53075"/>
          <c:h val="0.12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75"/>
          <c:y val="0.16775"/>
          <c:w val="0.856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nadu2'!$D$68:$F$68,'tamil nadu2'!$H$68:$I$68)</c:f>
              <c:numCache/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
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875"/>
          <c:w val="0.8957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'tamil nadu2'!$C$69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nadu2'!$D$69:$F$69,'tamil nadu2'!$H$69:$I$69)</c:f>
              <c:numCache/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3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5825"/>
          <c:y val="0.038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196"/>
          <c:w val="0.897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nadu2'!$D$79:$F$79,'tamil nadu2'!$H$79:$I$79)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nadu2'!$D$80:$F$80,'tamil nadu2'!$H$80:$I$80)</c:f>
              <c:numCache/>
            </c:numRef>
          </c:val>
          <c:shape val="cylinder"/>
        </c:ser>
        <c:shape val="cylinder"/>
        <c:axId val="28344973"/>
        <c:axId val="53778166"/>
      </c:bar3D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8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5"/>
          <c:y val="0.862"/>
          <c:w val="0.524"/>
          <c:h val="0.10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325"/>
          <c:y val="0.20475"/>
          <c:w val="0.90025"/>
          <c:h val="0.5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'tamil nadu2'!$C$110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nadu2'!$D$110:$F$110,'tamil nadu2'!$H$110:$I$110)</c:f>
              <c:numCache/>
            </c:numRef>
          </c:val>
          <c:shape val="cylinder"/>
        </c:ser>
        <c:ser>
          <c:idx val="1"/>
          <c:order val="1"/>
          <c:tx>
            <c:strRef>
              <c:f>'tamil nadu2'!$C$111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nadu2'!$D$111:$F$111,'tamil nadu2'!$H$111:$I$111)</c:f>
              <c:numCache/>
            </c:numRef>
          </c:val>
          <c:shape val="cylinder"/>
        </c:ser>
        <c:shape val="cylinder"/>
        <c:axId val="14241447"/>
        <c:axId val="61064160"/>
      </c:bar3D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4"/>
              <c:y val="0.0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41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85575"/>
          <c:w val="0.4605"/>
          <c:h val="0.11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64"/>
          <c:w val="0.892"/>
          <c:h val="0.668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nadu2'!$D$73:$F$73,'tamil nadu2'!$H$73:$I$73)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('tamil nadu2'!$D$74:$F$74,'tamil nadu2'!$H$74:$I$74)</c:f>
              <c:numCache/>
            </c:numRef>
          </c:val>
          <c:smooth val="0"/>
        </c:ser>
        <c:marker val="1"/>
        <c:axId val="12706529"/>
        <c:axId val="47249898"/>
      </c:line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0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425"/>
          <c:w val="0.859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0.00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825"/>
          <c:w val="0.893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(kerala2!$D$68:$F$68,kerala2!$H$68:$I$68)</c:f>
              <c:numCache/>
            </c:numRef>
          </c:val>
          <c:smooth val="0"/>
        </c:ser>
        <c:marker val="1"/>
        <c:axId val="22595899"/>
        <c:axId val="2036500"/>
      </c:line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5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4"/>
          <c:w val="0.893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kerala2!$C$69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(kerala2!$D$69:$F$69,kerala2!$H$69:$I$69)</c:f>
              <c:numCache/>
            </c:numRef>
          </c:val>
          <c:smooth val="0"/>
        </c:ser>
        <c:marker val="1"/>
        <c:axId val="18328501"/>
        <c:axId val="30738782"/>
      </c:line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675"/>
          <c:y val="0.03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425"/>
          <c:y val="0.206"/>
          <c:w val="0.899"/>
          <c:h val="0.5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(kerala2!$D$79:$F$79,kerala2!$H$79:$I$79)</c:f>
              <c:numCache/>
            </c:numRef>
          </c:val>
          <c:shape val="cylinder"/>
        </c:ser>
        <c:ser>
          <c:idx val="1"/>
          <c:order val="1"/>
          <c:tx>
            <c:strRef>
              <c:f>kerala2!$C$80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(kerala2!$D$80:$F$80,kerala2!$H$80:$I$80)</c:f>
              <c:numCache/>
            </c:numRef>
          </c:val>
          <c:shape val="cylinder"/>
        </c:ser>
        <c:shape val="cylinder"/>
        <c:axId val="8213583"/>
        <c:axId val="6813384"/>
      </c:bar3DChart>
      <c:catAx>
        <c:axId val="8213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69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13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5"/>
          <c:y val="0.855"/>
          <c:w val="0.5125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915"/>
          <c:w val="0.895"/>
          <c:h val="0.6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kerala2!$C$112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(kerala2!$D$112:$F$112,kerala2!$H$112:$I$112)</c:f>
              <c:numCache/>
            </c:numRef>
          </c:val>
          <c:shape val="cylinder"/>
        </c:ser>
        <c:ser>
          <c:idx val="1"/>
          <c:order val="1"/>
          <c:tx>
            <c:strRef>
              <c:f>kerala2!$C$113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(kerala2!$D$113:$F$113,kerala2!$H$113:$I$113)</c:f>
              <c:numCache/>
            </c:numRef>
          </c:val>
          <c:shape val="cylinder"/>
        </c:ser>
        <c:shape val="cylinder"/>
        <c:axId val="61320457"/>
        <c:axId val="15013202"/>
      </c:bar3D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204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5"/>
          <c:y val="0.865"/>
          <c:w val="0.484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225"/>
          <c:w val="0.8935"/>
          <c:h val="0.672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(kerala2!$D$73:$F$73,kerala2!$H$73:$I$73)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(kerala2!$D$74:$F$74,kerala2!$H$74:$I$74)</c:f>
              <c:numCache/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25"/>
          <c:y val="0.844"/>
          <c:w val="0.85025"/>
          <c:h val="0.1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</a:t>
            </a:r>
          </a:p>
        </c:rich>
      </c:tx>
      <c:layout>
        <c:manualLayout>
          <c:xMode val="factor"/>
          <c:yMode val="factor"/>
          <c:x val="0.0155"/>
          <c:y val="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99"/>
          <c:w val="0.8952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INDIA!$C$103</c:f>
              <c:strCache>
                <c:ptCount val="1"/>
                <c:pt idx="0">
                  <c:v> Major 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(INDIA!$D$103:$F$103,INDIA!$H$103:$I$103)</c:f>
              <c:numCache/>
            </c:numRef>
          </c:val>
          <c:shape val="cylinder"/>
        </c:ser>
        <c:ser>
          <c:idx val="1"/>
          <c:order val="1"/>
          <c:tx>
            <c:strRef>
              <c:f>INDIA!$C$113</c:f>
              <c:strCache>
                <c:ptCount val="1"/>
                <c:pt idx="0">
                  <c:v> Non Major 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(INDIA!$D$113:$F$113,INDIA!$H$113:$I$113)</c:f>
              <c:numCache/>
            </c:numRef>
          </c:val>
          <c:shape val="cylinder"/>
        </c:ser>
        <c:shape val="cylinder"/>
        <c:axId val="7098473"/>
        <c:axId val="63886258"/>
      </c:bar3DChart>
      <c:catAx>
        <c:axId val="70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numbers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86"/>
          <c:w val="0.585"/>
          <c:h val="0.1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55"/>
          <c:w val="0.893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(karnataka2!$D$68:$F$68,karnataka2!$H$68:$I$68)</c:f>
              <c:numCache/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0675"/>
          <c:w val="0.893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karnataka2!$C$69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(karnataka2!$D$69:$F$69,karnataka2!$H$69:$I$69)</c:f>
              <c:numCache/>
            </c:numRef>
          </c:val>
          <c:smooth val="0"/>
        </c:ser>
        <c:marker val="1"/>
        <c:axId val="6478839"/>
        <c:axId val="58309552"/>
      </c:line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552"/>
        <c:crosses val="autoZero"/>
        <c:auto val="1"/>
        <c:lblOffset val="100"/>
        <c:tickLblSkip val="1"/>
        <c:noMultiLvlLbl val="0"/>
      </c:catAx>
      <c:valAx>
        <c:axId val="5830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575"/>
          <c:y val="0.050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207"/>
          <c:w val="0.90075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karnataka2!$C$79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(karnataka2!$D$79:$F$79,karnataka2!$H$79:$I$79)</c:f>
              <c:numCache/>
            </c:numRef>
          </c:val>
          <c:shape val="cylinder"/>
        </c:ser>
        <c:ser>
          <c:idx val="1"/>
          <c:order val="1"/>
          <c:tx>
            <c:strRef>
              <c:f>karnataka2!$C$80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(karnataka2!$D$80:$F$80,karnataka2!$H$80:$I$80)</c:f>
              <c:numCache/>
            </c:numRef>
          </c:val>
          <c:shape val="cylinder"/>
        </c:ser>
        <c:shape val="cylinder"/>
        <c:axId val="55023921"/>
        <c:axId val="25453242"/>
      </c:bar3D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53242"/>
        <c:crosses val="autoZero"/>
        <c:auto val="1"/>
        <c:lblOffset val="100"/>
        <c:tickLblSkip val="1"/>
        <c:noMultiLvlLbl val="0"/>
      </c:catAx>
      <c:valAx>
        <c:axId val="2545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6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2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5425"/>
          <c:w val="0.50375"/>
          <c:h val="0.1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5175"/>
          <c:w val="0.892"/>
          <c:h val="0.6937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(karnataka2!$D$73:$F$73,karnataka2!$H$73:$I$73)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(karnataka2!$D$74:$F$74,karnataka2!$H$74:$I$74)</c:f>
              <c:numCache/>
            </c:numRef>
          </c:val>
          <c:smooth val="0"/>
        </c:ser>
        <c:marker val="1"/>
        <c:axId val="27752587"/>
        <c:axId val="48446692"/>
      </c:line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52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5425"/>
          <c:w val="0.859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6775"/>
          <c:w val="0.890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goa2!$C$68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(goa2!$D$68:$F$68,goa2!$H$68:$I$68)</c:f>
              <c:numCache/>
            </c:numRef>
          </c:val>
          <c:smooth val="0"/>
        </c:ser>
        <c:marker val="1"/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950"/>
        <c:crosses val="autoZero"/>
        <c:auto val="1"/>
        <c:lblOffset val="100"/>
        <c:tickLblSkip val="1"/>
        <c:noMultiLvlLbl val="0"/>
      </c:catAx>
      <c:valAx>
        <c:axId val="31867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67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8907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goa2!$C$69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(goa2!$D$69:$F$69,goa2!$H$69:$I$69)</c:f>
              <c:numCache/>
            </c:numRef>
          </c:val>
          <c:smooth val="0"/>
        </c:ser>
        <c:marker val="1"/>
        <c:axId val="18376095"/>
        <c:axId val="31167128"/>
      </c:line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6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at major ports</a:t>
            </a:r>
          </a:p>
        </c:rich>
      </c:tx>
      <c:layout>
        <c:manualLayout>
          <c:xMode val="factor"/>
          <c:yMode val="factor"/>
          <c:x val="-0.09125"/>
          <c:y val="0.019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75"/>
          <c:y val="0.20175"/>
          <c:w val="0.897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goa2!$C$79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(goa2!$D$79:$F$79,goa2!$H$79:$I$79)</c:f>
              <c:numCache/>
            </c:numRef>
          </c:val>
          <c:shape val="cylinder"/>
        </c:ser>
        <c:ser>
          <c:idx val="1"/>
          <c:order val="1"/>
          <c:tx>
            <c:strRef>
              <c:f>goa2!$C$80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(goa2!$D$80:$F$80,goa2!$H$80:$I$80)</c:f>
              <c:numCache/>
            </c:numRef>
          </c:val>
          <c:shape val="cylinder"/>
        </c:ser>
        <c:shape val="cylinder"/>
        <c:axId val="12068697"/>
        <c:axId val="41509410"/>
      </c:bar3D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09410"/>
        <c:crosses val="autoZero"/>
        <c:auto val="1"/>
        <c:lblOffset val="100"/>
        <c:tickLblSkip val="1"/>
        <c:noMultiLvlLbl val="0"/>
      </c:catAx>
      <c:valAx>
        <c:axId val="4150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76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6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"/>
          <c:y val="0.85775"/>
          <c:w val="0.5255"/>
          <c:h val="0.11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36"/>
          <c:w val="0.89175"/>
          <c:h val="0.725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(goa2!$D$73:$F$73,goa2!$H$73:$I$73)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(goa2!$D$74:$F$74,goa2!$H$74:$I$74)</c:f>
              <c:numCache/>
            </c:numRef>
          </c:val>
          <c:smooth val="0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19020"/>
        <c:crosses val="autoZero"/>
        <c:auto val="1"/>
        <c:lblOffset val="100"/>
        <c:tickLblSkip val="1"/>
        <c:noMultiLvlLbl val="0"/>
      </c:catAx>
      <c:valAx>
        <c:axId val="681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4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75"/>
          <c:y val="0.86925"/>
          <c:w val="0.86325"/>
          <c:h val="0.1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6775"/>
          <c:w val="0.898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(maharashtra2!$D$68:$F$68,maharashtra2!$H$68:$I$68)</c:f>
              <c:numCache/>
            </c:numRef>
          </c:val>
          <c:smooth val="0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9718"/>
        <c:crosses val="autoZero"/>
        <c:auto val="1"/>
        <c:lblOffset val="100"/>
        <c:tickLblSkip val="1"/>
        <c:noMultiLvlLbl val="0"/>
      </c:catAx>
      <c:valAx>
        <c:axId val="154697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96"/>
          <c:w val="0.895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maharashtra2!$C$69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(maharashtra2!$D$69:$F$69,maharashtra2!$H$69:$I$69)</c:f>
              <c:numCache/>
            </c:numRef>
          </c:val>
          <c:smooth val="0"/>
        </c:ser>
        <c:marker val="1"/>
        <c:axId val="5009735"/>
        <c:axId val="45087616"/>
      </c:line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87616"/>
        <c:crosses val="autoZero"/>
        <c:auto val="1"/>
        <c:lblOffset val="100"/>
        <c:tickLblSkip val="1"/>
        <c:noMultiLvlLbl val="0"/>
      </c:catAx>
      <c:valAx>
        <c:axId val="450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9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Financial Performance</a:t>
            </a:r>
          </a:p>
        </c:rich>
      </c:tx>
      <c:layout>
        <c:manualLayout>
          <c:xMode val="factor"/>
          <c:yMode val="factor"/>
          <c:x val="-0.00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0175"/>
          <c:w val="0.893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INDIA!$C$71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(INDIA!$D$71:$F$71,INDIA!$H$71:$I$71)</c:f>
              <c:numCache/>
            </c:numRef>
          </c:val>
          <c:smooth val="0"/>
        </c:ser>
        <c:ser>
          <c:idx val="1"/>
          <c:order val="1"/>
          <c:tx>
            <c:strRef>
              <c:f>INDIA!$C$72</c:f>
              <c:strCache>
                <c:ptCount val="1"/>
                <c:pt idx="0">
                  <c:v>Total Expenditure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(INDIA!$D$72:$F$72,INDIA!$H$72:$I$72)</c:f>
              <c:numCache/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0"/>
              <c:y val="-0.0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84075"/>
          <c:w val="0.730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63"/>
          <c:y val="0.0297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45"/>
          <c:w val="0.89725"/>
          <c:h val="0.5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maharashtra2!$C$79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(maharashtra2!$D$79:$F$79,maharashtra2!$H$79:$I$79)</c:f>
              <c:numCache/>
            </c:numRef>
          </c:val>
          <c:shape val="cylinder"/>
        </c:ser>
        <c:ser>
          <c:idx val="1"/>
          <c:order val="1"/>
          <c:tx>
            <c:strRef>
              <c:f>maharashtra2!$C$80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(maharashtra2!$D$80:$F$80,maharashtra2!$H$80:$I$80)</c:f>
              <c:numCache/>
            </c:numRef>
          </c:val>
          <c:shape val="cylinder"/>
        </c:ser>
        <c:shape val="cylinder"/>
        <c:axId val="3135361"/>
        <c:axId val="28218250"/>
      </c:bar3DChart>
      <c:catAx>
        <c:axId val="313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18250"/>
        <c:crosses val="autoZero"/>
        <c:auto val="1"/>
        <c:lblOffset val="100"/>
        <c:tickLblSkip val="1"/>
        <c:noMultiLvlLbl val="0"/>
      </c:catAx>
      <c:valAx>
        <c:axId val="2821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882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75"/>
          <c:y val="0.8275"/>
          <c:w val="0.5215"/>
          <c:h val="0.13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0.0515"/>
          <c:y val="-0.017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83"/>
          <c:w val="0.8952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maharashtra2!$C$104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(maharashtra2!$D$104:$F$104,maharashtra2!$H$104:$I$104)</c:f>
              <c:numCache/>
            </c:numRef>
          </c:val>
          <c:shape val="cylinder"/>
        </c:ser>
        <c:ser>
          <c:idx val="1"/>
          <c:order val="1"/>
          <c:tx>
            <c:strRef>
              <c:f>maharashtra2!$C$105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(maharashtra2!$D$105:$F$105,maharashtra2!$H$105:$I$105)</c:f>
              <c:numCache/>
            </c:numRef>
          </c:val>
          <c:shape val="cylinder"/>
        </c:ser>
        <c:shape val="cylinder"/>
        <c:axId val="52637659"/>
        <c:axId val="3976884"/>
      </c:bar3D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884"/>
        <c:crosses val="autoZero"/>
        <c:auto val="1"/>
        <c:lblOffset val="100"/>
        <c:tickLblSkip val="1"/>
        <c:noMultiLvlLbl val="0"/>
      </c:catAx>
      <c:valAx>
        <c:axId val="397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37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871"/>
          <c:w val="0.482"/>
          <c:h val="0.10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6675"/>
          <c:w val="0.89225"/>
          <c:h val="0.663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(maharashtra2!$D$73:$F$73,maharashtra2!$H$73:$I$73)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(maharashtra2!$D$74:$F$74,maharashtra2!$H$74:$I$74)</c:f>
              <c:numCache/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91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3975"/>
          <c:w val="0.85675"/>
          <c:h val="0.1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6775"/>
          <c:w val="0.89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gujarat!$C$68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(gujarat!$D$68:$F$68,gujarat!$H$68:$I$68)</c:f>
              <c:numCache/>
            </c:numRef>
          </c:val>
          <c:smooth val="0"/>
        </c:ser>
        <c:marker val="1"/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67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667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9725"/>
          <c:w val="0.894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gujarat!$C$69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(gujarat!$D$69:$F$69,gujarat!$H$69:$I$69)</c:f>
              <c:numCache/>
            </c:numRef>
          </c:val>
          <c:smooth val="0"/>
        </c:ser>
        <c:marker val="1"/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01275"/>
          <c:y val="0.023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77"/>
          <c:y val="0.13775"/>
          <c:w val="0.8955"/>
          <c:h val="0.7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gujarat!$C$78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(gujarat!$D$78:$F$78,gujarat!$H$78:$I$78)</c:f>
              <c:numCache/>
            </c:numRef>
          </c:val>
          <c:shape val="cylinder"/>
        </c:ser>
        <c:ser>
          <c:idx val="1"/>
          <c:order val="1"/>
          <c:tx>
            <c:strRef>
              <c:f>gujarat!$C$79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(gujarat!$D$79:$F$79,gujarat!$H$79:$I$79)</c:f>
              <c:numCache/>
            </c:numRef>
          </c:val>
          <c:shape val="cylinder"/>
        </c:ser>
        <c:shape val="cylinder"/>
        <c:axId val="44183171"/>
        <c:axId val="62104220"/>
      </c:bar3D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1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5"/>
          <c:y val="0.8495"/>
          <c:w val="0.53075"/>
          <c:h val="0.11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295"/>
          <c:w val="0.895"/>
          <c:h val="0.7382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(gujarat!$D$73:$F$73,gujarat!$H$73:$I$73)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(gujarat!$D$74:$F$74,gujarat!$H$74:$I$74)</c:f>
              <c:numCache/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67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5"/>
          <c:y val="0.8755"/>
          <c:w val="0.837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0.039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125"/>
          <c:w val="0.8942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odisha!$C$67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(odisha!$D$67:$F$67,odisha!$H$67:$I$67)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2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775"/>
          <c:w val="0.8937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odisha!$C$68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(odisha!$D$68:$F$68,odisha!$H$68:$I$68)</c:f>
              <c:numCache/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20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0.03475"/>
          <c:y val="0.039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20275"/>
          <c:w val="0.890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odisha!$C$78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(odisha!$D$78:$F$78,odisha!$H$78:$I$78)</c:f>
              <c:numCache/>
            </c:numRef>
          </c:val>
          <c:shape val="cylinder"/>
        </c:ser>
        <c:ser>
          <c:idx val="1"/>
          <c:order val="1"/>
          <c:tx>
            <c:strRef>
              <c:f>odisha!$C$79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(odisha!$D$79:$F$79,odisha!$H$79:$I$79)</c:f>
              <c:numCache/>
            </c:numRef>
          </c:val>
          <c:shape val="cylinder"/>
        </c:ser>
        <c:shape val="cylinder"/>
        <c:axId val="4189995"/>
        <c:axId val="37709956"/>
      </c:bar3DChart>
      <c:catAx>
        <c:axId val="418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9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85725"/>
          <c:w val="0.555"/>
          <c:h val="0.11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1"/>
          <c:w val="0.893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INDIA!$C$65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(INDIA!$D$65:$F$65,INDIA!$H$65:$I$65)</c:f>
              <c:numCache/>
            </c:numRef>
          </c:val>
          <c:smooth val="0"/>
        </c:ser>
        <c:ser>
          <c:idx val="1"/>
          <c:order val="1"/>
          <c:tx>
            <c:strRef>
              <c:f>INDIA!$C$66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(INDIA!$D$66:$F$66,INDIA!$H$66:$I$66)</c:f>
              <c:numCache/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"/>
          <c:y val="0.855"/>
          <c:w val="0.669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525"/>
          <c:w val="0.89175"/>
          <c:h val="0.713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(odisha!$D$72:$F$72,odisha!$H$72:$I$72)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(odisha!$D$73:$F$73,odisha!$H$73:$I$73)</c:f>
              <c:numCache/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85125"/>
          <c:w val="0.85675"/>
          <c:h val="0.1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6225"/>
          <c:w val="0.8962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westbengal!$C$67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(westbengal!$D$67:$F$67,westbengal!$H$67:$I$67)</c:f>
              <c:numCache/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2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</a:t>
            </a:r>
          </a:p>
        </c:rich>
      </c:tx>
      <c:layout>
        <c:manualLayout>
          <c:xMode val="factor"/>
          <c:yMode val="factor"/>
          <c:x val="-0.024"/>
          <c:y val="0.048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1805"/>
          <c:w val="0.891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westbengal!$C$78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(westbengal!$D$78:$F$78,westbengal!$H$78:$I$78)</c:f>
              <c:numCache/>
            </c:numRef>
          </c:val>
          <c:shape val="cylinder"/>
        </c:ser>
        <c:ser>
          <c:idx val="1"/>
          <c:order val="1"/>
          <c:tx>
            <c:strRef>
              <c:f>westbengal!$C$79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(westbengal!$D$79:$F$79,westbengal!$H$79:$I$79)</c:f>
              <c:numCache/>
            </c:numRef>
          </c:val>
          <c:shape val="cylinder"/>
        </c:ser>
        <c:shape val="cylinder"/>
        <c:axId val="63091705"/>
        <c:axId val="30954434"/>
      </c:bar3D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91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"/>
          <c:y val="0.87275"/>
          <c:w val="0.5535"/>
          <c:h val="0.10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485"/>
          <c:w val="0.89025"/>
          <c:h val="0.699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(westbengal!$D$72:$F$72,westbengal!$H$72:$I$72)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(westbengal!$D$73:$F$73,westbengal!$H$73:$I$73)</c:f>
              <c:numCache/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54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85725"/>
          <c:w val="0.87875"/>
          <c:h val="0.1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6225"/>
          <c:w val="0.896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'a&amp; n'!$C$67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n'!$D$67:$F$67,'a&amp; n'!$H$67:$I$67)</c:f>
              <c:numCache/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</a:t>
            </a:r>
          </a:p>
        </c:rich>
      </c:tx>
      <c:layout>
        <c:manualLayout>
          <c:xMode val="factor"/>
          <c:yMode val="factor"/>
          <c:x val="-0.212"/>
          <c:y val="0.011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2875"/>
          <c:w val="0.59825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'a&amp; n'!$C$78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n'!$D$78:$F$78,'a&amp; n'!$H$78:$I$78)</c:f>
              <c:numCache/>
            </c:numRef>
          </c:val>
          <c:shape val="cylinder"/>
        </c:ser>
        <c:ser>
          <c:idx val="1"/>
          <c:order val="1"/>
          <c:tx>
            <c:strRef>
              <c:f>'a&amp; n'!$C$79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n'!$D$79:$F$79,'a&amp; n'!$H$79:$I$79)</c:f>
              <c:numCache/>
            </c:numRef>
          </c:val>
          <c:shape val="cylinder"/>
        </c:ser>
        <c:shape val="cylinder"/>
        <c:axId val="51360743"/>
        <c:axId val="59593504"/>
      </c:bar3D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54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6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45"/>
          <c:w val="0.2765"/>
          <c:h val="0.26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485"/>
          <c:w val="0.528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'a&amp; n'!$C$72</c:f>
              <c:strCache>
                <c:ptCount val="1"/>
                <c:pt idx="0">
                  <c:v>Operating Expenditure(in crores)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n'!$D$72:$F$72,'a&amp; n'!$H$72:$I$72)</c:f>
              <c:numCache/>
            </c:numRef>
          </c:val>
          <c:smooth val="0"/>
        </c:ser>
        <c:ser>
          <c:idx val="1"/>
          <c:order val="1"/>
          <c:tx>
            <c:strRef>
              <c:f>'a&amp; n'!$C$73</c:f>
              <c:strCache>
                <c:ptCount val="1"/>
                <c:pt idx="0">
                  <c:v>Operating Income(In crores)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('a&amp; n'!$D$73:$F$73,'a&amp; n'!$H$73:$I$73)</c:f>
              <c:numCache/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79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25"/>
          <c:y val="0.2955"/>
          <c:w val="0.34"/>
          <c:h val="0.5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(Major Ports)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9125"/>
          <c:w val="0.888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ANDHRAPRADESH!$C$67</c:f>
              <c:strCache>
                <c:ptCount val="1"/>
                <c:pt idx="0">
                  <c:v>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(ANDHRAPRADESH!$D$67:$F$67,ANDHRAPRADESH!$H$67:$I$67)</c:f>
              <c:numCache/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9328"/>
        <c:crosses val="autoZero"/>
        <c:auto val="1"/>
        <c:lblOffset val="100"/>
        <c:tickLblSkip val="1"/>
        <c:noMultiLvlLbl val="0"/>
      </c:catAx>
      <c:valAx>
        <c:axId val="60429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3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Employment (Non Major Ports)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1175"/>
          <c:w val="0.953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ANDHRAPRADESH!$C$68</c:f>
              <c:strCache>
                <c:ptCount val="1"/>
                <c:pt idx="0">
                  <c:v>Non Major 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(ANDHRAPRADESH!$D$68:$F$68,ANDHRAPRADESH!$H$68:$I$68)</c:f>
              <c:numCache/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7370"/>
        <c:crosses val="autoZero"/>
        <c:auto val="1"/>
        <c:lblOffset val="100"/>
        <c:tickLblSkip val="1"/>
        <c:noMultiLvlLbl val="0"/>
      </c:catAx>
      <c:valAx>
        <c:axId val="6293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3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Traffic handled </a:t>
            </a:r>
          </a:p>
        </c:rich>
      </c:tx>
      <c:layout>
        <c:manualLayout>
          <c:xMode val="factor"/>
          <c:yMode val="factor"/>
          <c:x val="-0.02725"/>
          <c:y val="0.00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82"/>
          <c:y val="0.1635"/>
          <c:w val="0.87625"/>
          <c:h val="0.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ANDHRAPRADESH!$C$77</c:f>
              <c:strCache>
                <c:ptCount val="1"/>
                <c:pt idx="0">
                  <c:v>Major Port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(ANDHRAPRADESH!$D$77:$F$77,ANDHRAPRADESH!$H$77:$I$77)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ANDHRAPRADESH!$C$78</c:f>
              <c:strCache>
                <c:ptCount val="1"/>
                <c:pt idx="0">
                  <c:v>Non Major 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(ANDHRAPRADESH!$D$78:$F$78,ANDHRAPRADESH!$H$78:$I$78)</c:f>
              <c:numCache/>
            </c:numRef>
          </c:val>
          <c:shape val="cylinder"/>
        </c:ser>
        <c:shape val="cylinder"/>
        <c:axId val="29565419"/>
        <c:axId val="64762180"/>
      </c:bar3D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1000 tonnes</a:t>
                </a:r>
              </a:p>
            </c:rich>
          </c:tx>
          <c:layout>
            <c:manualLayout>
              <c:xMode val="factor"/>
              <c:yMode val="factor"/>
              <c:x val="-0.03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65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88625"/>
          <c:w val="0.5655"/>
          <c:h val="0.11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Traffic Handled at major ports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97"/>
          <c:w val="0.893"/>
          <c:h val="0.5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ANDHRAPRADESH!$C$102</c:f>
              <c:strCache>
                <c:ptCount val="1"/>
                <c:pt idx="0">
                  <c:v>Embarked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(ANDHRAPRADESH!$D$102:$F$102,ANDHRAPRADESH!$H$102:$I$102)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ANDHRAPRADESH!$C$103</c:f>
              <c:strCache>
                <c:ptCount val="1"/>
                <c:pt idx="0">
                  <c:v>Disembarked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(ANDHRAPRADESH!$D$103:$F$103,ANDHRAPRADESH!$H$103:$I$103)</c:f>
              <c:numCache/>
            </c:numRef>
          </c:val>
          <c:shape val="cylinder"/>
        </c:ser>
        <c:shape val="cylinder"/>
        <c:axId val="45988709"/>
        <c:axId val="11245198"/>
      </c:bar3D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thousand numbers</a:t>
                </a:r>
              </a:p>
            </c:rich>
          </c:tx>
          <c:layout>
            <c:manualLayout>
              <c:xMode val="factor"/>
              <c:yMode val="factor"/>
              <c:x val="-0.0715"/>
              <c:y val="0.0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88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86125"/>
          <c:w val="0.49475"/>
          <c:h val="0.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225"/>
          <c:w val="0.855"/>
          <c:h val="0.8065"/>
        </c:manualLayout>
      </c:layout>
      <c:lineChart>
        <c:grouping val="standard"/>
        <c:varyColors val="0"/>
        <c:ser>
          <c:idx val="0"/>
          <c:order val="0"/>
          <c:tx>
            <c:v>Operating Expenditure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(ANDHRAPRADESH!$D$72:$F$72,ANDHRAPRADESH!$H$72:$I$72)</c:f>
              <c:numCache/>
            </c:numRef>
          </c:val>
          <c:smooth val="0"/>
        </c:ser>
        <c:ser>
          <c:idx val="1"/>
          <c:order val="1"/>
          <c:tx>
            <c:v>Operating Income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(ANDHRAPRADESH!$D$73:$F$73,ANDHRAPRADESH!$H$73:$I$73)</c:f>
              <c:numCache/>
            </c:numRef>
          </c:val>
          <c:smooth val="0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97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"/>
          <c:y val="0.882"/>
          <c:w val="0.844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75</xdr:row>
      <xdr:rowOff>133350</xdr:rowOff>
    </xdr:from>
    <xdr:to>
      <xdr:col>15</xdr:col>
      <xdr:colOff>371475</xdr:colOff>
      <xdr:row>112</xdr:row>
      <xdr:rowOff>180975</xdr:rowOff>
    </xdr:to>
    <xdr:graphicFrame>
      <xdr:nvGraphicFramePr>
        <xdr:cNvPr id="1" name="Chart 3"/>
        <xdr:cNvGraphicFramePr/>
      </xdr:nvGraphicFramePr>
      <xdr:xfrm>
        <a:off x="11068050" y="5124450"/>
        <a:ext cx="38004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485775</xdr:colOff>
      <xdr:row>0</xdr:row>
      <xdr:rowOff>0</xdr:rowOff>
    </xdr:from>
    <xdr:ext cx="1266825" cy="628650"/>
    <xdr:sp>
      <xdr:nvSpPr>
        <xdr:cNvPr id="2" name="Rectangle 4"/>
        <xdr:cNvSpPr>
          <a:spLocks/>
        </xdr:cNvSpPr>
      </xdr:nvSpPr>
      <xdr:spPr>
        <a:xfrm>
          <a:off x="485775" y="0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219075</xdr:colOff>
      <xdr:row>120</xdr:row>
      <xdr:rowOff>85725</xdr:rowOff>
    </xdr:from>
    <xdr:to>
      <xdr:col>15</xdr:col>
      <xdr:colOff>342900</xdr:colOff>
      <xdr:row>129</xdr:row>
      <xdr:rowOff>133350</xdr:rowOff>
    </xdr:to>
    <xdr:graphicFrame>
      <xdr:nvGraphicFramePr>
        <xdr:cNvPr id="3" name="Chart 6"/>
        <xdr:cNvGraphicFramePr/>
      </xdr:nvGraphicFramePr>
      <xdr:xfrm>
        <a:off x="11058525" y="7334250"/>
        <a:ext cx="37814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66</xdr:row>
      <xdr:rowOff>47625</xdr:rowOff>
    </xdr:from>
    <xdr:to>
      <xdr:col>15</xdr:col>
      <xdr:colOff>371475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11068050" y="3171825"/>
        <a:ext cx="38004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2</xdr:row>
      <xdr:rowOff>123825</xdr:rowOff>
    </xdr:from>
    <xdr:to>
      <xdr:col>15</xdr:col>
      <xdr:colOff>361950</xdr:colOff>
      <xdr:row>65</xdr:row>
      <xdr:rowOff>47625</xdr:rowOff>
    </xdr:to>
    <xdr:graphicFrame>
      <xdr:nvGraphicFramePr>
        <xdr:cNvPr id="5" name="Chart 9"/>
        <xdr:cNvGraphicFramePr/>
      </xdr:nvGraphicFramePr>
      <xdr:xfrm>
        <a:off x="11058525" y="971550"/>
        <a:ext cx="380047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142875</xdr:rowOff>
    </xdr:from>
    <xdr:to>
      <xdr:col>15</xdr:col>
      <xdr:colOff>333375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944225" y="990600"/>
        <a:ext cx="38957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108</xdr:row>
      <xdr:rowOff>47625</xdr:rowOff>
    </xdr:from>
    <xdr:to>
      <xdr:col>15</xdr:col>
      <xdr:colOff>247650</xdr:colOff>
      <xdr:row>119</xdr:row>
      <xdr:rowOff>85725</xdr:rowOff>
    </xdr:to>
    <xdr:graphicFrame>
      <xdr:nvGraphicFramePr>
        <xdr:cNvPr id="2" name="Chart 3"/>
        <xdr:cNvGraphicFramePr/>
      </xdr:nvGraphicFramePr>
      <xdr:xfrm>
        <a:off x="11115675" y="10763250"/>
        <a:ext cx="3638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523875</xdr:colOff>
      <xdr:row>0</xdr:row>
      <xdr:rowOff>66675</xdr:rowOff>
    </xdr:from>
    <xdr:ext cx="2933700" cy="657225"/>
    <xdr:sp>
      <xdr:nvSpPr>
        <xdr:cNvPr id="3" name="Rectangle 5"/>
        <xdr:cNvSpPr>
          <a:spLocks/>
        </xdr:cNvSpPr>
      </xdr:nvSpPr>
      <xdr:spPr>
        <a:xfrm>
          <a:off x="523875" y="66675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219075</xdr:colOff>
      <xdr:row>65</xdr:row>
      <xdr:rowOff>114300</xdr:rowOff>
    </xdr:from>
    <xdr:to>
      <xdr:col>15</xdr:col>
      <xdr:colOff>342900</xdr:colOff>
      <xdr:row>75</xdr:row>
      <xdr:rowOff>66675</xdr:rowOff>
    </xdr:to>
    <xdr:graphicFrame>
      <xdr:nvGraphicFramePr>
        <xdr:cNvPr id="4" name="Chart 8"/>
        <xdr:cNvGraphicFramePr/>
      </xdr:nvGraphicFramePr>
      <xdr:xfrm>
        <a:off x="11068050" y="3876675"/>
        <a:ext cx="37814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142875</xdr:rowOff>
    </xdr:from>
    <xdr:to>
      <xdr:col>15</xdr:col>
      <xdr:colOff>419100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0944225" y="990600"/>
        <a:ext cx="3981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107</xdr:row>
      <xdr:rowOff>47625</xdr:rowOff>
    </xdr:from>
    <xdr:to>
      <xdr:col>15</xdr:col>
      <xdr:colOff>257175</xdr:colOff>
      <xdr:row>115</xdr:row>
      <xdr:rowOff>47625</xdr:rowOff>
    </xdr:to>
    <xdr:graphicFrame>
      <xdr:nvGraphicFramePr>
        <xdr:cNvPr id="2" name="Chart 2"/>
        <xdr:cNvGraphicFramePr/>
      </xdr:nvGraphicFramePr>
      <xdr:xfrm>
        <a:off x="11001375" y="10553700"/>
        <a:ext cx="37623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123825</xdr:colOff>
      <xdr:row>0</xdr:row>
      <xdr:rowOff>19050</xdr:rowOff>
    </xdr:from>
    <xdr:ext cx="4638675" cy="657225"/>
    <xdr:sp>
      <xdr:nvSpPr>
        <xdr:cNvPr id="3" name="Rectangle 3"/>
        <xdr:cNvSpPr>
          <a:spLocks/>
        </xdr:cNvSpPr>
      </xdr:nvSpPr>
      <xdr:spPr>
        <a:xfrm>
          <a:off x="647700" y="19050"/>
          <a:ext cx="4638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&amp; NICOBAR</a:t>
          </a:r>
        </a:p>
      </xdr:txBody>
    </xdr:sp>
    <xdr:clientData/>
  </xdr:oneCellAnchor>
  <xdr:twoCellAnchor>
    <xdr:from>
      <xdr:col>9</xdr:col>
      <xdr:colOff>219075</xdr:colOff>
      <xdr:row>65</xdr:row>
      <xdr:rowOff>114300</xdr:rowOff>
    </xdr:from>
    <xdr:to>
      <xdr:col>15</xdr:col>
      <xdr:colOff>428625</xdr:colOff>
      <xdr:row>75</xdr:row>
      <xdr:rowOff>66675</xdr:rowOff>
    </xdr:to>
    <xdr:graphicFrame>
      <xdr:nvGraphicFramePr>
        <xdr:cNvPr id="4" name="Chart 4"/>
        <xdr:cNvGraphicFramePr/>
      </xdr:nvGraphicFramePr>
      <xdr:xfrm>
        <a:off x="11068050" y="3876675"/>
        <a:ext cx="38671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3</xdr:row>
      <xdr:rowOff>209550</xdr:rowOff>
    </xdr:from>
    <xdr:to>
      <xdr:col>15</xdr:col>
      <xdr:colOff>323850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1106150" y="1266825"/>
        <a:ext cx="372427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23</xdr:row>
      <xdr:rowOff>19050</xdr:rowOff>
    </xdr:from>
    <xdr:to>
      <xdr:col>15</xdr:col>
      <xdr:colOff>304800</xdr:colOff>
      <xdr:row>68</xdr:row>
      <xdr:rowOff>180975</xdr:rowOff>
    </xdr:to>
    <xdr:graphicFrame>
      <xdr:nvGraphicFramePr>
        <xdr:cNvPr id="2" name="Chart 2"/>
        <xdr:cNvGraphicFramePr/>
      </xdr:nvGraphicFramePr>
      <xdr:xfrm>
        <a:off x="11106150" y="2943225"/>
        <a:ext cx="37052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82</xdr:row>
      <xdr:rowOff>9525</xdr:rowOff>
    </xdr:from>
    <xdr:to>
      <xdr:col>15</xdr:col>
      <xdr:colOff>228600</xdr:colOff>
      <xdr:row>100</xdr:row>
      <xdr:rowOff>190500</xdr:rowOff>
    </xdr:to>
    <xdr:graphicFrame>
      <xdr:nvGraphicFramePr>
        <xdr:cNvPr id="3" name="Chart 3"/>
        <xdr:cNvGraphicFramePr/>
      </xdr:nvGraphicFramePr>
      <xdr:xfrm>
        <a:off x="11172825" y="7239000"/>
        <a:ext cx="3562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209550</xdr:colOff>
      <xdr:row>106</xdr:row>
      <xdr:rowOff>85725</xdr:rowOff>
    </xdr:from>
    <xdr:to>
      <xdr:col>15</xdr:col>
      <xdr:colOff>228600</xdr:colOff>
      <xdr:row>115</xdr:row>
      <xdr:rowOff>152400</xdr:rowOff>
    </xdr:to>
    <xdr:graphicFrame>
      <xdr:nvGraphicFramePr>
        <xdr:cNvPr id="4" name="Chart 5"/>
        <xdr:cNvGraphicFramePr/>
      </xdr:nvGraphicFramePr>
      <xdr:xfrm>
        <a:off x="11058525" y="10382250"/>
        <a:ext cx="367665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504825</xdr:colOff>
      <xdr:row>0</xdr:row>
      <xdr:rowOff>38100</xdr:rowOff>
    </xdr:from>
    <xdr:ext cx="3810000" cy="657225"/>
    <xdr:sp>
      <xdr:nvSpPr>
        <xdr:cNvPr id="5" name="Rectangle 6"/>
        <xdr:cNvSpPr>
          <a:spLocks/>
        </xdr:cNvSpPr>
      </xdr:nvSpPr>
      <xdr:spPr>
        <a:xfrm>
          <a:off x="504825" y="38100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9</xdr:col>
      <xdr:colOff>314325</xdr:colOff>
      <xdr:row>70</xdr:row>
      <xdr:rowOff>0</xdr:rowOff>
    </xdr:from>
    <xdr:to>
      <xdr:col>15</xdr:col>
      <xdr:colOff>295275</xdr:colOff>
      <xdr:row>78</xdr:row>
      <xdr:rowOff>152400</xdr:rowOff>
    </xdr:to>
    <xdr:graphicFrame>
      <xdr:nvGraphicFramePr>
        <xdr:cNvPr id="6" name="Chart 7"/>
        <xdr:cNvGraphicFramePr/>
      </xdr:nvGraphicFramePr>
      <xdr:xfrm>
        <a:off x="11163300" y="4800600"/>
        <a:ext cx="363855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24</xdr:row>
      <xdr:rowOff>133350</xdr:rowOff>
    </xdr:from>
    <xdr:to>
      <xdr:col>15</xdr:col>
      <xdr:colOff>409575</xdr:colOff>
      <xdr:row>70</xdr:row>
      <xdr:rowOff>161925</xdr:rowOff>
    </xdr:to>
    <xdr:graphicFrame>
      <xdr:nvGraphicFramePr>
        <xdr:cNvPr id="2" name="Chart 2"/>
        <xdr:cNvGraphicFramePr/>
      </xdr:nvGraphicFramePr>
      <xdr:xfrm>
        <a:off x="10925175" y="3267075"/>
        <a:ext cx="399097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81</xdr:row>
      <xdr:rowOff>133350</xdr:rowOff>
    </xdr:from>
    <xdr:to>
      <xdr:col>15</xdr:col>
      <xdr:colOff>323850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10991850" y="7181850"/>
        <a:ext cx="38385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114</xdr:row>
      <xdr:rowOff>123825</xdr:rowOff>
    </xdr:from>
    <xdr:to>
      <xdr:col>15</xdr:col>
      <xdr:colOff>428625</xdr:colOff>
      <xdr:row>124</xdr:row>
      <xdr:rowOff>104775</xdr:rowOff>
    </xdr:to>
    <xdr:graphicFrame>
      <xdr:nvGraphicFramePr>
        <xdr:cNvPr id="4" name="Chart 7"/>
        <xdr:cNvGraphicFramePr/>
      </xdr:nvGraphicFramePr>
      <xdr:xfrm>
        <a:off x="10991850" y="11401425"/>
        <a:ext cx="394335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19050</xdr:colOff>
      <xdr:row>0</xdr:row>
      <xdr:rowOff>57150</xdr:rowOff>
    </xdr:from>
    <xdr:ext cx="2695575" cy="657225"/>
    <xdr:sp>
      <xdr:nvSpPr>
        <xdr:cNvPr id="5" name="Rectangle 5"/>
        <xdr:cNvSpPr>
          <a:spLocks/>
        </xdr:cNvSpPr>
      </xdr:nvSpPr>
      <xdr:spPr>
        <a:xfrm>
          <a:off x="542925" y="5715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  <xdr:twoCellAnchor>
    <xdr:from>
      <xdr:col>9</xdr:col>
      <xdr:colOff>133350</xdr:colOff>
      <xdr:row>71</xdr:row>
      <xdr:rowOff>133350</xdr:rowOff>
    </xdr:from>
    <xdr:to>
      <xdr:col>15</xdr:col>
      <xdr:colOff>342900</xdr:colOff>
      <xdr:row>80</xdr:row>
      <xdr:rowOff>142875</xdr:rowOff>
    </xdr:to>
    <xdr:graphicFrame>
      <xdr:nvGraphicFramePr>
        <xdr:cNvPr id="6" name="Chart 6"/>
        <xdr:cNvGraphicFramePr/>
      </xdr:nvGraphicFramePr>
      <xdr:xfrm>
        <a:off x="10982325" y="5143500"/>
        <a:ext cx="386715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47625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895350"/>
        <a:ext cx="38862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161925</xdr:rowOff>
    </xdr:from>
    <xdr:to>
      <xdr:col>15</xdr:col>
      <xdr:colOff>352425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10944225" y="3295650"/>
        <a:ext cx="39147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83</xdr:row>
      <xdr:rowOff>57150</xdr:rowOff>
    </xdr:from>
    <xdr:to>
      <xdr:col>15</xdr:col>
      <xdr:colOff>400050</xdr:colOff>
      <xdr:row>103</xdr:row>
      <xdr:rowOff>371475</xdr:rowOff>
    </xdr:to>
    <xdr:graphicFrame>
      <xdr:nvGraphicFramePr>
        <xdr:cNvPr id="3" name="Chart 3"/>
        <xdr:cNvGraphicFramePr/>
      </xdr:nvGraphicFramePr>
      <xdr:xfrm>
        <a:off x="10982325" y="7505700"/>
        <a:ext cx="39243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113</xdr:row>
      <xdr:rowOff>28575</xdr:rowOff>
    </xdr:from>
    <xdr:to>
      <xdr:col>15</xdr:col>
      <xdr:colOff>304800</xdr:colOff>
      <xdr:row>122</xdr:row>
      <xdr:rowOff>161925</xdr:rowOff>
    </xdr:to>
    <xdr:graphicFrame>
      <xdr:nvGraphicFramePr>
        <xdr:cNvPr id="4" name="Chart 5"/>
        <xdr:cNvGraphicFramePr/>
      </xdr:nvGraphicFramePr>
      <xdr:xfrm>
        <a:off x="11049000" y="10934700"/>
        <a:ext cx="37623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66675</xdr:rowOff>
    </xdr:from>
    <xdr:ext cx="1676400" cy="657225"/>
    <xdr:sp>
      <xdr:nvSpPr>
        <xdr:cNvPr id="5" name="Rectangle 6"/>
        <xdr:cNvSpPr>
          <a:spLocks/>
        </xdr:cNvSpPr>
      </xdr:nvSpPr>
      <xdr:spPr>
        <a:xfrm>
          <a:off x="571500" y="66675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123825</xdr:colOff>
      <xdr:row>72</xdr:row>
      <xdr:rowOff>161925</xdr:rowOff>
    </xdr:from>
    <xdr:to>
      <xdr:col>15</xdr:col>
      <xdr:colOff>371475</xdr:colOff>
      <xdr:row>81</xdr:row>
      <xdr:rowOff>190500</xdr:rowOff>
    </xdr:to>
    <xdr:graphicFrame>
      <xdr:nvGraphicFramePr>
        <xdr:cNvPr id="6" name="Chart 7"/>
        <xdr:cNvGraphicFramePr/>
      </xdr:nvGraphicFramePr>
      <xdr:xfrm>
        <a:off x="10972800" y="5372100"/>
        <a:ext cx="390525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</xdr:row>
      <xdr:rowOff>57150</xdr:rowOff>
    </xdr:from>
    <xdr:to>
      <xdr:col>15</xdr:col>
      <xdr:colOff>371475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0963275" y="904875"/>
        <a:ext cx="39147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76200</xdr:rowOff>
    </xdr:from>
    <xdr:to>
      <xdr:col>15</xdr:col>
      <xdr:colOff>342900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10944225" y="3000375"/>
        <a:ext cx="3905250" cy="148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80</xdr:row>
      <xdr:rowOff>180975</xdr:rowOff>
    </xdr:from>
    <xdr:to>
      <xdr:col>15</xdr:col>
      <xdr:colOff>419100</xdr:colOff>
      <xdr:row>91</xdr:row>
      <xdr:rowOff>123825</xdr:rowOff>
    </xdr:to>
    <xdr:graphicFrame>
      <xdr:nvGraphicFramePr>
        <xdr:cNvPr id="3" name="Chart 3"/>
        <xdr:cNvGraphicFramePr/>
      </xdr:nvGraphicFramePr>
      <xdr:xfrm>
        <a:off x="10934700" y="7029450"/>
        <a:ext cx="39909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504825</xdr:colOff>
      <xdr:row>0</xdr:row>
      <xdr:rowOff>57150</xdr:rowOff>
    </xdr:from>
    <xdr:ext cx="2600325" cy="657225"/>
    <xdr:sp>
      <xdr:nvSpPr>
        <xdr:cNvPr id="4" name="Rectangle 6"/>
        <xdr:cNvSpPr>
          <a:spLocks/>
        </xdr:cNvSpPr>
      </xdr:nvSpPr>
      <xdr:spPr>
        <a:xfrm>
          <a:off x="504825" y="571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9</xdr:col>
      <xdr:colOff>152400</xdr:colOff>
      <xdr:row>69</xdr:row>
      <xdr:rowOff>133350</xdr:rowOff>
    </xdr:from>
    <xdr:to>
      <xdr:col>15</xdr:col>
      <xdr:colOff>361950</xdr:colOff>
      <xdr:row>79</xdr:row>
      <xdr:rowOff>57150</xdr:rowOff>
    </xdr:to>
    <xdr:graphicFrame>
      <xdr:nvGraphicFramePr>
        <xdr:cNvPr id="5" name="Chart 7"/>
        <xdr:cNvGraphicFramePr/>
      </xdr:nvGraphicFramePr>
      <xdr:xfrm>
        <a:off x="11001375" y="4724400"/>
        <a:ext cx="3867150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</xdr:row>
      <xdr:rowOff>28575</xdr:rowOff>
    </xdr:from>
    <xdr:to>
      <xdr:col>15</xdr:col>
      <xdr:colOff>304800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1020425" y="876300"/>
        <a:ext cx="37909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24</xdr:row>
      <xdr:rowOff>19050</xdr:rowOff>
    </xdr:from>
    <xdr:to>
      <xdr:col>15</xdr:col>
      <xdr:colOff>361950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1068050" y="3152775"/>
        <a:ext cx="38004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113</xdr:row>
      <xdr:rowOff>171450</xdr:rowOff>
    </xdr:from>
    <xdr:to>
      <xdr:col>15</xdr:col>
      <xdr:colOff>409575</xdr:colOff>
      <xdr:row>123</xdr:row>
      <xdr:rowOff>200025</xdr:rowOff>
    </xdr:to>
    <xdr:graphicFrame>
      <xdr:nvGraphicFramePr>
        <xdr:cNvPr id="3" name="Chart 3"/>
        <xdr:cNvGraphicFramePr/>
      </xdr:nvGraphicFramePr>
      <xdr:xfrm>
        <a:off x="11077575" y="11077575"/>
        <a:ext cx="3838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219075</xdr:colOff>
      <xdr:row>0</xdr:row>
      <xdr:rowOff>57150</xdr:rowOff>
    </xdr:from>
    <xdr:ext cx="1066800" cy="657225"/>
    <xdr:sp>
      <xdr:nvSpPr>
        <xdr:cNvPr id="4" name="Rectangle 5"/>
        <xdr:cNvSpPr>
          <a:spLocks/>
        </xdr:cNvSpPr>
      </xdr:nvSpPr>
      <xdr:spPr>
        <a:xfrm>
          <a:off x="742950" y="57150"/>
          <a:ext cx="1066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9</xdr:col>
      <xdr:colOff>209550</xdr:colOff>
      <xdr:row>73</xdr:row>
      <xdr:rowOff>142875</xdr:rowOff>
    </xdr:from>
    <xdr:to>
      <xdr:col>15</xdr:col>
      <xdr:colOff>400050</xdr:colOff>
      <xdr:row>84</xdr:row>
      <xdr:rowOff>104775</xdr:rowOff>
    </xdr:to>
    <xdr:graphicFrame>
      <xdr:nvGraphicFramePr>
        <xdr:cNvPr id="5" name="Chart 7"/>
        <xdr:cNvGraphicFramePr/>
      </xdr:nvGraphicFramePr>
      <xdr:xfrm>
        <a:off x="11058525" y="5553075"/>
        <a:ext cx="384810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428625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9909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19050</xdr:rowOff>
    </xdr:from>
    <xdr:to>
      <xdr:col>15</xdr:col>
      <xdr:colOff>428625</xdr:colOff>
      <xdr:row>69</xdr:row>
      <xdr:rowOff>114300</xdr:rowOff>
    </xdr:to>
    <xdr:graphicFrame>
      <xdr:nvGraphicFramePr>
        <xdr:cNvPr id="2" name="Chart 2"/>
        <xdr:cNvGraphicFramePr/>
      </xdr:nvGraphicFramePr>
      <xdr:xfrm>
        <a:off x="10944225" y="3152775"/>
        <a:ext cx="399097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83</xdr:row>
      <xdr:rowOff>152400</xdr:rowOff>
    </xdr:from>
    <xdr:to>
      <xdr:col>15</xdr:col>
      <xdr:colOff>381000</xdr:colOff>
      <xdr:row>101</xdr:row>
      <xdr:rowOff>200025</xdr:rowOff>
    </xdr:to>
    <xdr:graphicFrame>
      <xdr:nvGraphicFramePr>
        <xdr:cNvPr id="3" name="Chart 3"/>
        <xdr:cNvGraphicFramePr/>
      </xdr:nvGraphicFramePr>
      <xdr:xfrm>
        <a:off x="11029950" y="7600950"/>
        <a:ext cx="385762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107</xdr:row>
      <xdr:rowOff>190500</xdr:rowOff>
    </xdr:from>
    <xdr:to>
      <xdr:col>15</xdr:col>
      <xdr:colOff>266700</xdr:colOff>
      <xdr:row>118</xdr:row>
      <xdr:rowOff>0</xdr:rowOff>
    </xdr:to>
    <xdr:graphicFrame>
      <xdr:nvGraphicFramePr>
        <xdr:cNvPr id="4" name="Chart 5"/>
        <xdr:cNvGraphicFramePr/>
      </xdr:nvGraphicFramePr>
      <xdr:xfrm>
        <a:off x="10991850" y="10706100"/>
        <a:ext cx="378142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47625</xdr:colOff>
      <xdr:row>0</xdr:row>
      <xdr:rowOff>38100</xdr:rowOff>
    </xdr:from>
    <xdr:ext cx="3257550" cy="657225"/>
    <xdr:sp>
      <xdr:nvSpPr>
        <xdr:cNvPr id="5" name="Rectangle 6"/>
        <xdr:cNvSpPr>
          <a:spLocks/>
        </xdr:cNvSpPr>
      </xdr:nvSpPr>
      <xdr:spPr>
        <a:xfrm>
          <a:off x="571500" y="381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171450</xdr:colOff>
      <xdr:row>70</xdr:row>
      <xdr:rowOff>38100</xdr:rowOff>
    </xdr:from>
    <xdr:to>
      <xdr:col>15</xdr:col>
      <xdr:colOff>400050</xdr:colOff>
      <xdr:row>79</xdr:row>
      <xdr:rowOff>0</xdr:rowOff>
    </xdr:to>
    <xdr:graphicFrame>
      <xdr:nvGraphicFramePr>
        <xdr:cNvPr id="6" name="Chart 7"/>
        <xdr:cNvGraphicFramePr/>
      </xdr:nvGraphicFramePr>
      <xdr:xfrm>
        <a:off x="11020425" y="4838700"/>
        <a:ext cx="388620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209550</xdr:rowOff>
    </xdr:from>
    <xdr:to>
      <xdr:col>15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0944225" y="1266825"/>
        <a:ext cx="38862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24</xdr:row>
      <xdr:rowOff>57150</xdr:rowOff>
    </xdr:from>
    <xdr:to>
      <xdr:col>15</xdr:col>
      <xdr:colOff>381000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10944225" y="3190875"/>
        <a:ext cx="394335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105</xdr:row>
      <xdr:rowOff>190500</xdr:rowOff>
    </xdr:from>
    <xdr:to>
      <xdr:col>15</xdr:col>
      <xdr:colOff>381000</xdr:colOff>
      <xdr:row>118</xdr:row>
      <xdr:rowOff>123825</xdr:rowOff>
    </xdr:to>
    <xdr:graphicFrame>
      <xdr:nvGraphicFramePr>
        <xdr:cNvPr id="3" name="Chart 3"/>
        <xdr:cNvGraphicFramePr/>
      </xdr:nvGraphicFramePr>
      <xdr:xfrm>
        <a:off x="11096625" y="9286875"/>
        <a:ext cx="37909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104775</xdr:colOff>
      <xdr:row>0</xdr:row>
      <xdr:rowOff>47625</xdr:rowOff>
    </xdr:from>
    <xdr:ext cx="1981200" cy="657225"/>
    <xdr:sp>
      <xdr:nvSpPr>
        <xdr:cNvPr id="4" name="Rectangle 6"/>
        <xdr:cNvSpPr>
          <a:spLocks/>
        </xdr:cNvSpPr>
      </xdr:nvSpPr>
      <xdr:spPr>
        <a:xfrm>
          <a:off x="628650" y="4762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161925</xdr:colOff>
      <xdr:row>71</xdr:row>
      <xdr:rowOff>0</xdr:rowOff>
    </xdr:from>
    <xdr:to>
      <xdr:col>15</xdr:col>
      <xdr:colOff>466725</xdr:colOff>
      <xdr:row>82</xdr:row>
      <xdr:rowOff>76200</xdr:rowOff>
    </xdr:to>
    <xdr:graphicFrame>
      <xdr:nvGraphicFramePr>
        <xdr:cNvPr id="5" name="Chart 5"/>
        <xdr:cNvGraphicFramePr/>
      </xdr:nvGraphicFramePr>
      <xdr:xfrm>
        <a:off x="11010900" y="5010150"/>
        <a:ext cx="39624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</xdr:row>
      <xdr:rowOff>85725</xdr:rowOff>
    </xdr:from>
    <xdr:to>
      <xdr:col>15</xdr:col>
      <xdr:colOff>333375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10915650" y="933450"/>
        <a:ext cx="39243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23</xdr:row>
      <xdr:rowOff>19050</xdr:rowOff>
    </xdr:from>
    <xdr:to>
      <xdr:col>15</xdr:col>
      <xdr:colOff>361950</xdr:colOff>
      <xdr:row>70</xdr:row>
      <xdr:rowOff>180975</xdr:rowOff>
    </xdr:to>
    <xdr:graphicFrame>
      <xdr:nvGraphicFramePr>
        <xdr:cNvPr id="2" name="Chart 4"/>
        <xdr:cNvGraphicFramePr/>
      </xdr:nvGraphicFramePr>
      <xdr:xfrm>
        <a:off x="10944225" y="2943225"/>
        <a:ext cx="39243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106</xdr:row>
      <xdr:rowOff>38100</xdr:rowOff>
    </xdr:from>
    <xdr:to>
      <xdr:col>15</xdr:col>
      <xdr:colOff>171450</xdr:colOff>
      <xdr:row>116</xdr:row>
      <xdr:rowOff>28575</xdr:rowOff>
    </xdr:to>
    <xdr:graphicFrame>
      <xdr:nvGraphicFramePr>
        <xdr:cNvPr id="3" name="Chart 5"/>
        <xdr:cNvGraphicFramePr/>
      </xdr:nvGraphicFramePr>
      <xdr:xfrm>
        <a:off x="11049000" y="10163175"/>
        <a:ext cx="36290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19050</xdr:rowOff>
    </xdr:from>
    <xdr:ext cx="1695450" cy="657225"/>
    <xdr:sp>
      <xdr:nvSpPr>
        <xdr:cNvPr id="4" name="Rectangle 6"/>
        <xdr:cNvSpPr>
          <a:spLocks/>
        </xdr:cNvSpPr>
      </xdr:nvSpPr>
      <xdr:spPr>
        <a:xfrm>
          <a:off x="571500" y="19050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142875</xdr:colOff>
      <xdr:row>72</xdr:row>
      <xdr:rowOff>133350</xdr:rowOff>
    </xdr:from>
    <xdr:to>
      <xdr:col>15</xdr:col>
      <xdr:colOff>352425</xdr:colOff>
      <xdr:row>82</xdr:row>
      <xdr:rowOff>38100</xdr:rowOff>
    </xdr:to>
    <xdr:graphicFrame>
      <xdr:nvGraphicFramePr>
        <xdr:cNvPr id="5" name="Chart 7"/>
        <xdr:cNvGraphicFramePr/>
      </xdr:nvGraphicFramePr>
      <xdr:xfrm>
        <a:off x="10991850" y="5334000"/>
        <a:ext cx="386715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tabSelected="1" zoomScalePageLayoutView="0" workbookViewId="0" topLeftCell="B64">
      <selection activeCell="G77" sqref="G77"/>
    </sheetView>
  </sheetViews>
  <sheetFormatPr defaultColWidth="9.140625" defaultRowHeight="15"/>
  <cols>
    <col min="1" max="1" width="10.57421875" style="45" hidden="1" customWidth="1"/>
    <col min="2" max="2" width="7.8515625" style="9" customWidth="1"/>
    <col min="3" max="3" width="40.8515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9" ht="45.75" customHeight="1" thickBot="1">
      <c r="A1" s="288"/>
      <c r="B1" s="289"/>
      <c r="C1" s="289"/>
      <c r="F1" s="6"/>
      <c r="G1" s="15"/>
      <c r="H1" s="154"/>
      <c r="I1" s="154"/>
    </row>
    <row r="2" spans="1:9" ht="21" thickBot="1">
      <c r="A2" s="71" t="s">
        <v>22</v>
      </c>
      <c r="B2" s="234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234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68" t="s">
        <v>15</v>
      </c>
      <c r="B4" s="115"/>
      <c r="C4" s="66" t="s">
        <v>15</v>
      </c>
      <c r="D4" s="69"/>
      <c r="E4" s="69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5.75" hidden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5.75" hidden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5.75" hidden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5.75" hidden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5.75" hidden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5.75" hidden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5.75" hidden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5.75" hidden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5.75" hidden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199</v>
      </c>
      <c r="E17" s="39">
        <v>199</v>
      </c>
      <c r="F17" s="124">
        <v>199</v>
      </c>
      <c r="G17" s="126"/>
      <c r="H17" s="39">
        <v>199</v>
      </c>
      <c r="I17" s="134">
        <v>212</v>
      </c>
    </row>
    <row r="18" spans="1:9" ht="15.75">
      <c r="A18" s="45" t="s">
        <v>5</v>
      </c>
      <c r="B18" s="116"/>
      <c r="C18" s="14" t="s">
        <v>29</v>
      </c>
      <c r="D18" s="74">
        <v>12</v>
      </c>
      <c r="E18" s="75">
        <v>12</v>
      </c>
      <c r="F18" s="96">
        <v>12</v>
      </c>
      <c r="G18" s="127"/>
      <c r="H18" s="75">
        <v>12</v>
      </c>
      <c r="I18" s="140">
        <v>12</v>
      </c>
    </row>
    <row r="19" spans="1:9" ht="16.5" thickBot="1">
      <c r="A19" s="110" t="s">
        <v>6</v>
      </c>
      <c r="B19" s="116"/>
      <c r="C19" s="16" t="s">
        <v>30</v>
      </c>
      <c r="D19" s="76">
        <v>187</v>
      </c>
      <c r="E19" s="77">
        <v>187</v>
      </c>
      <c r="F19" s="95">
        <v>187</v>
      </c>
      <c r="G19" s="127"/>
      <c r="H19" s="77">
        <v>187</v>
      </c>
      <c r="I19" s="141">
        <v>200</v>
      </c>
    </row>
    <row r="20" spans="2:9" ht="16.5" hidden="1" thickBot="1">
      <c r="B20" s="116"/>
      <c r="C20" s="10"/>
      <c r="D20" s="10"/>
      <c r="F20" s="7"/>
      <c r="G20" s="115"/>
      <c r="H20" s="7"/>
      <c r="I20" s="135"/>
    </row>
    <row r="21" spans="1:9" ht="16.5" hidden="1" thickBot="1">
      <c r="A21" s="107" t="s">
        <v>13</v>
      </c>
      <c r="B21" s="121"/>
      <c r="C21" s="28" t="s">
        <v>54</v>
      </c>
      <c r="D21" s="36" t="s">
        <v>76</v>
      </c>
      <c r="E21" s="37"/>
      <c r="F21" s="142"/>
      <c r="G21" s="115"/>
      <c r="H21" s="37"/>
      <c r="I21" s="201"/>
    </row>
    <row r="22" spans="2:9" ht="16.5" hidden="1" thickBot="1">
      <c r="B22" s="116"/>
      <c r="C22" s="10"/>
      <c r="D22" s="10"/>
      <c r="F22" s="8"/>
      <c r="G22" s="115"/>
      <c r="H22" s="8"/>
      <c r="I22" s="137"/>
    </row>
    <row r="23" spans="1:9" ht="16.5" hidden="1" thickBot="1">
      <c r="A23" s="64" t="s">
        <v>17</v>
      </c>
      <c r="B23" s="235"/>
      <c r="C23" s="112" t="s">
        <v>74</v>
      </c>
      <c r="D23" s="17"/>
      <c r="E23" s="2"/>
      <c r="F23" s="53"/>
      <c r="G23" s="115"/>
      <c r="H23" s="4"/>
      <c r="I23" s="130"/>
    </row>
    <row r="24" spans="1:9" ht="16.5" hidden="1" thickBot="1">
      <c r="A24" s="110"/>
      <c r="B24" s="122"/>
      <c r="C24" s="113" t="s">
        <v>75</v>
      </c>
      <c r="D24" s="36" t="s">
        <v>77</v>
      </c>
      <c r="E24" s="33"/>
      <c r="F24" s="54"/>
      <c r="G24" s="115"/>
      <c r="H24" s="33"/>
      <c r="I24" s="132"/>
    </row>
    <row r="25" spans="1:9" ht="16.5" thickBot="1">
      <c r="A25" s="9"/>
      <c r="B25" s="116"/>
      <c r="C25" s="10"/>
      <c r="D25" s="10"/>
      <c r="F25" s="6"/>
      <c r="G25" s="115"/>
      <c r="I25" s="138"/>
    </row>
    <row r="26" spans="1:9" ht="16.5" customHeight="1" thickBot="1">
      <c r="A26" s="68" t="s">
        <v>16</v>
      </c>
      <c r="B26" s="115"/>
      <c r="C26" s="81" t="s">
        <v>16</v>
      </c>
      <c r="D26" s="82"/>
      <c r="E26" s="23"/>
      <c r="F26" s="23"/>
      <c r="G26" s="115"/>
      <c r="H26" s="23"/>
      <c r="I26" s="139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1:9" ht="16.5" hidden="1" thickBot="1">
      <c r="A58" s="107" t="s">
        <v>12</v>
      </c>
      <c r="B58" s="120"/>
      <c r="C58" s="28" t="s">
        <v>62</v>
      </c>
      <c r="D58" s="17"/>
      <c r="E58" s="2"/>
      <c r="F58" s="3"/>
      <c r="G58" s="115"/>
      <c r="H58" s="3"/>
      <c r="I58" s="130"/>
    </row>
    <row r="59" spans="1:9" ht="16.5" hidden="1" thickBot="1">
      <c r="A59" s="106" t="s">
        <v>4</v>
      </c>
      <c r="B59" s="116"/>
      <c r="C59" s="55" t="s">
        <v>64</v>
      </c>
      <c r="D59" s="79">
        <v>21529</v>
      </c>
      <c r="E59" s="78">
        <v>21366</v>
      </c>
      <c r="F59" s="142">
        <v>22047</v>
      </c>
      <c r="G59" s="115"/>
      <c r="H59" s="147">
        <v>22022</v>
      </c>
      <c r="I59" s="131"/>
    </row>
    <row r="60" spans="1:9" ht="15.75" hidden="1">
      <c r="A60" s="45" t="s">
        <v>5</v>
      </c>
      <c r="B60" s="116"/>
      <c r="C60" s="14" t="s">
        <v>56</v>
      </c>
      <c r="D60" s="34"/>
      <c r="E60" s="31"/>
      <c r="F60" s="123"/>
      <c r="G60" s="115"/>
      <c r="H60" s="31"/>
      <c r="I60" s="131"/>
    </row>
    <row r="61" spans="1:9" ht="15.75" hidden="1">
      <c r="A61" s="45" t="s">
        <v>6</v>
      </c>
      <c r="B61" s="116"/>
      <c r="C61" s="14" t="s">
        <v>57</v>
      </c>
      <c r="D61" s="34"/>
      <c r="E61" s="31"/>
      <c r="F61" s="123"/>
      <c r="G61" s="115"/>
      <c r="H61" s="31"/>
      <c r="I61" s="131"/>
    </row>
    <row r="62" spans="1:9" ht="15.75" hidden="1">
      <c r="A62" s="45" t="s">
        <v>7</v>
      </c>
      <c r="B62" s="116"/>
      <c r="C62" s="14" t="s">
        <v>60</v>
      </c>
      <c r="D62" s="34"/>
      <c r="E62" s="31"/>
      <c r="F62" s="123"/>
      <c r="G62" s="115"/>
      <c r="H62" s="31"/>
      <c r="I62" s="131"/>
    </row>
    <row r="63" spans="1:9" ht="16.5" hidden="1" thickBot="1">
      <c r="A63" s="110" t="s">
        <v>8</v>
      </c>
      <c r="B63" s="122"/>
      <c r="C63" s="16" t="s">
        <v>61</v>
      </c>
      <c r="D63" s="35"/>
      <c r="E63" s="33"/>
      <c r="F63" s="54"/>
      <c r="G63" s="115"/>
      <c r="H63" s="33"/>
      <c r="I63" s="132"/>
    </row>
    <row r="64" spans="1:9" ht="16.5" thickBot="1">
      <c r="A64" s="107" t="s">
        <v>13</v>
      </c>
      <c r="B64" s="120"/>
      <c r="C64" s="28" t="s">
        <v>65</v>
      </c>
      <c r="D64" s="17"/>
      <c r="E64" s="2"/>
      <c r="F64" s="3"/>
      <c r="G64" s="115"/>
      <c r="H64" s="3"/>
      <c r="I64" s="130"/>
    </row>
    <row r="65" spans="1:9" ht="15.75">
      <c r="A65" s="108" t="s">
        <v>4</v>
      </c>
      <c r="B65" s="116"/>
      <c r="C65" s="14" t="s">
        <v>31</v>
      </c>
      <c r="D65" s="74">
        <v>59000</v>
      </c>
      <c r="E65" s="75">
        <v>57000</v>
      </c>
      <c r="F65" s="123">
        <v>55000</v>
      </c>
      <c r="G65" s="115"/>
      <c r="H65" s="31">
        <v>53000</v>
      </c>
      <c r="I65" s="131">
        <v>53000</v>
      </c>
    </row>
    <row r="66" spans="1:9" ht="16.5" thickBot="1">
      <c r="A66" s="110" t="s">
        <v>5</v>
      </c>
      <c r="B66" s="116"/>
      <c r="C66" s="16" t="s">
        <v>66</v>
      </c>
      <c r="D66" s="76">
        <v>3000</v>
      </c>
      <c r="E66" s="77">
        <v>3000</v>
      </c>
      <c r="F66" s="54">
        <v>3000</v>
      </c>
      <c r="G66" s="115"/>
      <c r="H66" s="33">
        <v>3000</v>
      </c>
      <c r="I66" s="132">
        <v>3000</v>
      </c>
    </row>
    <row r="67" spans="1:9" ht="16.5" customHeight="1" thickBot="1">
      <c r="A67" s="9"/>
      <c r="B67" s="116"/>
      <c r="C67" s="81" t="s">
        <v>93</v>
      </c>
      <c r="D67" s="82"/>
      <c r="E67" s="23"/>
      <c r="F67" s="23"/>
      <c r="G67" s="115"/>
      <c r="H67" s="23"/>
      <c r="I67" s="139"/>
    </row>
    <row r="68" spans="1:9" ht="16.5" customHeight="1" thickBot="1">
      <c r="A68" s="9"/>
      <c r="B68" s="116"/>
      <c r="C68"/>
      <c r="D68" s="84"/>
      <c r="E68" s="84"/>
      <c r="F68" s="84"/>
      <c r="G68" s="115"/>
      <c r="H68" s="84"/>
      <c r="I68" s="236"/>
    </row>
    <row r="69" spans="1:9" ht="16.5" customHeight="1" thickBot="1">
      <c r="A69" s="9"/>
      <c r="B69" s="116"/>
      <c r="C69" s="83" t="s">
        <v>99</v>
      </c>
      <c r="D69" s="87"/>
      <c r="E69" s="87"/>
      <c r="F69" s="84"/>
      <c r="G69" s="115"/>
      <c r="H69" s="84"/>
      <c r="I69" s="237"/>
    </row>
    <row r="70" spans="1:9" ht="16.5" thickBot="1">
      <c r="A70" s="9"/>
      <c r="B70" s="116"/>
      <c r="C70" s="28" t="s">
        <v>31</v>
      </c>
      <c r="D70" s="85"/>
      <c r="E70" s="85"/>
      <c r="F70" s="31"/>
      <c r="G70" s="115"/>
      <c r="H70" s="31"/>
      <c r="I70" s="238"/>
    </row>
    <row r="71" spans="1:9" ht="15.75">
      <c r="A71" s="9"/>
      <c r="B71" s="116"/>
      <c r="C71" s="14" t="s">
        <v>94</v>
      </c>
      <c r="D71" s="74">
        <v>718930</v>
      </c>
      <c r="E71" s="74">
        <v>752110</v>
      </c>
      <c r="F71" s="31">
        <v>797670</v>
      </c>
      <c r="G71" s="115"/>
      <c r="H71" s="31">
        <v>800840</v>
      </c>
      <c r="I71" s="131">
        <v>926720</v>
      </c>
    </row>
    <row r="72" spans="1:9" ht="16.5" thickBot="1">
      <c r="A72" s="9"/>
      <c r="B72" s="116"/>
      <c r="C72" s="14" t="s">
        <v>95</v>
      </c>
      <c r="D72" s="74">
        <v>466770</v>
      </c>
      <c r="E72" s="74">
        <v>573350</v>
      </c>
      <c r="F72" s="31">
        <v>651730</v>
      </c>
      <c r="G72" s="115"/>
      <c r="H72" s="31">
        <v>704310</v>
      </c>
      <c r="I72" s="131">
        <v>832990</v>
      </c>
    </row>
    <row r="73" spans="1:9" ht="16.5" thickBot="1">
      <c r="A73" s="9"/>
      <c r="B73" s="116"/>
      <c r="C73" s="28" t="s">
        <v>96</v>
      </c>
      <c r="D73" s="74"/>
      <c r="E73" s="74"/>
      <c r="F73" s="31"/>
      <c r="G73" s="115"/>
      <c r="H73" s="31"/>
      <c r="I73" s="131"/>
    </row>
    <row r="74" spans="1:9" ht="15.75">
      <c r="A74" s="9"/>
      <c r="B74" s="116"/>
      <c r="C74" s="14" t="s">
        <v>97</v>
      </c>
      <c r="D74" s="74">
        <v>2109.27</v>
      </c>
      <c r="E74" s="74">
        <v>3650.97</v>
      </c>
      <c r="F74" s="31">
        <v>2416</v>
      </c>
      <c r="G74" s="115"/>
      <c r="H74" s="31">
        <v>1861.26</v>
      </c>
      <c r="I74" s="131">
        <v>2194.72</v>
      </c>
    </row>
    <row r="75" spans="1:9" ht="16.5" thickBot="1">
      <c r="A75" s="9"/>
      <c r="B75" s="116"/>
      <c r="C75" s="16" t="s">
        <v>98</v>
      </c>
      <c r="D75" s="76">
        <v>884.68</v>
      </c>
      <c r="E75" s="76">
        <v>1143.1</v>
      </c>
      <c r="F75" s="33">
        <v>1227.78</v>
      </c>
      <c r="G75" s="115"/>
      <c r="H75" s="33">
        <v>1392.3</v>
      </c>
      <c r="I75" s="132">
        <v>1688.66</v>
      </c>
    </row>
    <row r="76" spans="1:9" ht="16.5" customHeight="1" thickBot="1">
      <c r="A76" s="68" t="s">
        <v>18</v>
      </c>
      <c r="B76" s="115"/>
      <c r="C76" s="66" t="s">
        <v>18</v>
      </c>
      <c r="D76" s="69"/>
      <c r="E76" s="69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84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>
        <v>725.69</v>
      </c>
      <c r="E78" s="34">
        <v>744.02</v>
      </c>
      <c r="F78" s="145">
        <v>850.03</v>
      </c>
      <c r="G78" s="126"/>
      <c r="H78" s="148">
        <v>885.45</v>
      </c>
      <c r="I78" s="134">
        <v>913.93</v>
      </c>
    </row>
    <row r="79" spans="1:9" ht="15.75">
      <c r="A79" s="65" t="s">
        <v>1</v>
      </c>
      <c r="B79" s="118"/>
      <c r="C79" s="14" t="s">
        <v>35</v>
      </c>
      <c r="D79" s="74">
        <v>519.31</v>
      </c>
      <c r="E79" s="74">
        <v>530.8</v>
      </c>
      <c r="F79" s="96">
        <v>561.09</v>
      </c>
      <c r="G79" s="127"/>
      <c r="H79" s="149">
        <v>570.09</v>
      </c>
      <c r="I79" s="140">
        <v>560.19</v>
      </c>
    </row>
    <row r="80" spans="1:9" ht="16.5" thickBot="1">
      <c r="A80" s="65" t="s">
        <v>2</v>
      </c>
      <c r="B80" s="118"/>
      <c r="C80" s="16" t="s">
        <v>36</v>
      </c>
      <c r="D80" s="76">
        <v>206.3</v>
      </c>
      <c r="E80" s="76">
        <v>213.22</v>
      </c>
      <c r="F80" s="95">
        <v>288.94</v>
      </c>
      <c r="G80" s="127"/>
      <c r="H80" s="103">
        <v>315.36</v>
      </c>
      <c r="I80" s="140">
        <v>353.74</v>
      </c>
    </row>
    <row r="81" spans="1:9" ht="15.75" hidden="1">
      <c r="A81" s="45" t="s">
        <v>5</v>
      </c>
      <c r="B81" s="116"/>
      <c r="C81" s="10" t="s">
        <v>28</v>
      </c>
      <c r="D81" s="34"/>
      <c r="E81" s="34"/>
      <c r="F81" s="123"/>
      <c r="G81" s="115"/>
      <c r="H81" s="31"/>
      <c r="I81" s="131"/>
    </row>
    <row r="82" spans="1:9" ht="15.75" hidden="1">
      <c r="A82" s="65" t="s">
        <v>1</v>
      </c>
      <c r="B82" s="118"/>
      <c r="C82" s="14" t="s">
        <v>35</v>
      </c>
      <c r="D82" s="34"/>
      <c r="E82" s="34"/>
      <c r="F82" s="123"/>
      <c r="G82" s="115"/>
      <c r="H82" s="31"/>
      <c r="I82" s="131"/>
    </row>
    <row r="83" spans="1:9" ht="15.75" hidden="1">
      <c r="A83" s="65" t="s">
        <v>2</v>
      </c>
      <c r="B83" s="118"/>
      <c r="C83" s="14" t="s">
        <v>36</v>
      </c>
      <c r="D83" s="34"/>
      <c r="E83" s="34"/>
      <c r="F83" s="123"/>
      <c r="G83" s="115"/>
      <c r="H83" s="31"/>
      <c r="I83" s="131"/>
    </row>
    <row r="84" spans="1:9" ht="15.75" hidden="1">
      <c r="A84" s="45" t="s">
        <v>6</v>
      </c>
      <c r="B84" s="116"/>
      <c r="C84" s="10" t="s">
        <v>37</v>
      </c>
      <c r="D84" s="34"/>
      <c r="E84" s="34"/>
      <c r="F84" s="123"/>
      <c r="G84" s="115"/>
      <c r="H84" s="31"/>
      <c r="I84" s="131"/>
    </row>
    <row r="85" spans="1:9" ht="15.75" hidden="1">
      <c r="A85" s="65" t="s">
        <v>1</v>
      </c>
      <c r="B85" s="118"/>
      <c r="C85" s="14" t="s">
        <v>35</v>
      </c>
      <c r="D85" s="34"/>
      <c r="E85" s="34"/>
      <c r="F85" s="123"/>
      <c r="G85" s="115"/>
      <c r="H85" s="31"/>
      <c r="I85" s="131"/>
    </row>
    <row r="86" spans="1:9" ht="16.5" hidden="1" thickBot="1">
      <c r="A86" s="109" t="s">
        <v>2</v>
      </c>
      <c r="B86" s="119"/>
      <c r="C86" s="16" t="s">
        <v>36</v>
      </c>
      <c r="D86" s="35"/>
      <c r="E86" s="35"/>
      <c r="F86" s="54"/>
      <c r="G86" s="115"/>
      <c r="H86" s="33"/>
      <c r="I86" s="132"/>
    </row>
    <row r="87" spans="2:9" ht="16.5" hidden="1" thickBot="1">
      <c r="B87" s="116"/>
      <c r="C87" s="14"/>
      <c r="D87" s="10"/>
      <c r="E87" s="10"/>
      <c r="F87" s="6"/>
      <c r="G87" s="115"/>
      <c r="I87" s="133"/>
    </row>
    <row r="88" spans="1:9" ht="16.5" hidden="1" thickBot="1">
      <c r="A88" s="107" t="s">
        <v>12</v>
      </c>
      <c r="B88" s="121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/>
      <c r="E89" s="31"/>
      <c r="F89" s="123"/>
      <c r="G89" s="115"/>
      <c r="H89" s="31"/>
      <c r="I89" s="131"/>
    </row>
    <row r="90" spans="1:9" ht="15.75" hidden="1">
      <c r="A90" s="45" t="s">
        <v>5</v>
      </c>
      <c r="B90" s="116"/>
      <c r="C90" s="19" t="s">
        <v>39</v>
      </c>
      <c r="D90" s="30"/>
      <c r="E90" s="31"/>
      <c r="F90" s="123"/>
      <c r="G90" s="115"/>
      <c r="H90" s="31"/>
      <c r="I90" s="131"/>
    </row>
    <row r="91" spans="1:9" ht="16.5" hidden="1" thickBot="1">
      <c r="A91" s="110" t="s">
        <v>6</v>
      </c>
      <c r="B91" s="122"/>
      <c r="C91" s="21" t="s">
        <v>40</v>
      </c>
      <c r="D91" s="32"/>
      <c r="E91" s="42"/>
      <c r="F91" s="54"/>
      <c r="G91" s="115"/>
      <c r="H91" s="33"/>
      <c r="I91" s="132"/>
    </row>
    <row r="92" spans="2:9" ht="16.5" hidden="1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5.75" hidden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5.75" hidden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5.75" hidden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5.75" hidden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5.75" hidden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5.75" hidden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1:17" ht="30.75" thickBot="1">
      <c r="A101" s="107" t="s">
        <v>17</v>
      </c>
      <c r="B101" s="120"/>
      <c r="C101" s="80" t="s">
        <v>69</v>
      </c>
      <c r="D101" s="57"/>
      <c r="E101" s="2"/>
      <c r="F101" s="3"/>
      <c r="G101" s="115"/>
      <c r="H101" s="3"/>
      <c r="I101" s="130"/>
      <c r="Q101" s="6"/>
    </row>
    <row r="102" spans="1:17" ht="16.5" thickBot="1">
      <c r="A102" s="64"/>
      <c r="B102" s="120"/>
      <c r="C102" s="19" t="s">
        <v>0</v>
      </c>
      <c r="D102" s="86">
        <v>16591</v>
      </c>
      <c r="E102" s="86">
        <v>17624</v>
      </c>
      <c r="F102" s="31">
        <v>13983</v>
      </c>
      <c r="G102" s="115"/>
      <c r="H102" s="31">
        <v>13879</v>
      </c>
      <c r="I102" s="131">
        <v>210209</v>
      </c>
      <c r="Q102" s="6"/>
    </row>
    <row r="103" spans="1:9" ht="16.5" thickBot="1">
      <c r="A103" s="108" t="s">
        <v>4</v>
      </c>
      <c r="B103" s="116"/>
      <c r="C103" s="19" t="s">
        <v>100</v>
      </c>
      <c r="D103" s="74">
        <v>483</v>
      </c>
      <c r="E103" s="75">
        <v>330</v>
      </c>
      <c r="F103" s="96">
        <v>460</v>
      </c>
      <c r="G103" s="126"/>
      <c r="H103" s="75">
        <v>344</v>
      </c>
      <c r="I103" s="140">
        <v>465</v>
      </c>
    </row>
    <row r="104" spans="1:9" ht="16.5" hidden="1" thickBot="1">
      <c r="A104" s="65" t="s">
        <v>1</v>
      </c>
      <c r="B104" s="118"/>
      <c r="C104" s="14" t="s">
        <v>49</v>
      </c>
      <c r="D104" s="74"/>
      <c r="E104" s="75"/>
      <c r="F104" s="96"/>
      <c r="G104" s="115"/>
      <c r="H104" s="75"/>
      <c r="I104" s="140"/>
    </row>
    <row r="105" spans="1:9" ht="16.5" hidden="1" thickBot="1">
      <c r="A105" s="65" t="s">
        <v>2</v>
      </c>
      <c r="B105" s="118"/>
      <c r="C105" s="14" t="s">
        <v>50</v>
      </c>
      <c r="D105" s="74"/>
      <c r="E105" s="75"/>
      <c r="F105" s="96"/>
      <c r="G105" s="115"/>
      <c r="H105" s="75"/>
      <c r="I105" s="140"/>
    </row>
    <row r="106" spans="1:9" ht="16.5" hidden="1" thickBot="1">
      <c r="A106" s="45" t="s">
        <v>5</v>
      </c>
      <c r="B106" s="116"/>
      <c r="C106" s="14" t="s">
        <v>28</v>
      </c>
      <c r="D106" s="74"/>
      <c r="E106" s="75"/>
      <c r="F106" s="96"/>
      <c r="G106" s="115"/>
      <c r="H106" s="75"/>
      <c r="I106" s="140"/>
    </row>
    <row r="107" spans="1:9" ht="16.5" hidden="1" thickBot="1">
      <c r="A107" s="65" t="s">
        <v>1</v>
      </c>
      <c r="B107" s="118"/>
      <c r="C107" s="14" t="s">
        <v>49</v>
      </c>
      <c r="D107" s="74"/>
      <c r="E107" s="75"/>
      <c r="F107" s="96"/>
      <c r="G107" s="115"/>
      <c r="H107" s="75"/>
      <c r="I107" s="140"/>
    </row>
    <row r="108" spans="1:9" ht="16.5" hidden="1" thickBot="1">
      <c r="A108" s="65" t="s">
        <v>2</v>
      </c>
      <c r="B108" s="118"/>
      <c r="C108" s="14" t="s">
        <v>50</v>
      </c>
      <c r="D108" s="74"/>
      <c r="E108" s="75"/>
      <c r="F108" s="96"/>
      <c r="G108" s="115"/>
      <c r="H108" s="75"/>
      <c r="I108" s="140"/>
    </row>
    <row r="109" spans="1:9" ht="16.5" hidden="1" thickBot="1">
      <c r="A109" s="45" t="s">
        <v>6</v>
      </c>
      <c r="B109" s="116"/>
      <c r="C109" s="14" t="s">
        <v>37</v>
      </c>
      <c r="D109" s="74"/>
      <c r="E109" s="75"/>
      <c r="F109" s="96"/>
      <c r="G109" s="115"/>
      <c r="H109" s="75"/>
      <c r="I109" s="140"/>
    </row>
    <row r="110" spans="1:9" ht="16.5" hidden="1" thickBot="1">
      <c r="A110" s="65" t="s">
        <v>1</v>
      </c>
      <c r="B110" s="118"/>
      <c r="C110" s="14" t="s">
        <v>49</v>
      </c>
      <c r="D110" s="74"/>
      <c r="E110" s="75"/>
      <c r="F110" s="96"/>
      <c r="G110" s="115"/>
      <c r="H110" s="75"/>
      <c r="I110" s="140"/>
    </row>
    <row r="111" spans="1:9" ht="16.5" hidden="1" thickBot="1">
      <c r="A111" s="109" t="s">
        <v>2</v>
      </c>
      <c r="B111" s="118"/>
      <c r="C111" s="16" t="s">
        <v>50</v>
      </c>
      <c r="D111" s="76"/>
      <c r="E111" s="77"/>
      <c r="F111" s="95"/>
      <c r="G111" s="115"/>
      <c r="H111" s="77"/>
      <c r="I111" s="141"/>
    </row>
    <row r="112" spans="1:9" ht="30.75" hidden="1" thickBot="1">
      <c r="A112" s="107" t="s">
        <v>14</v>
      </c>
      <c r="B112" s="120"/>
      <c r="C112" s="90" t="s">
        <v>70</v>
      </c>
      <c r="D112" s="91"/>
      <c r="E112" s="92"/>
      <c r="F112" s="94"/>
      <c r="G112" s="115"/>
      <c r="H112" s="94"/>
      <c r="I112" s="239"/>
    </row>
    <row r="113" spans="1:9" ht="16.5" thickBot="1">
      <c r="A113" s="106" t="s">
        <v>4</v>
      </c>
      <c r="B113" s="116"/>
      <c r="C113" s="93" t="s">
        <v>101</v>
      </c>
      <c r="D113" s="76">
        <v>16108</v>
      </c>
      <c r="E113" s="77">
        <v>17294</v>
      </c>
      <c r="F113" s="95">
        <v>13523</v>
      </c>
      <c r="G113" s="126"/>
      <c r="H113" s="257">
        <v>13535</v>
      </c>
      <c r="I113" s="258">
        <v>20974.4</v>
      </c>
    </row>
    <row r="114" spans="1:9" ht="15.75" hidden="1">
      <c r="A114" s="45" t="s">
        <v>5</v>
      </c>
      <c r="B114" s="116"/>
      <c r="C114" s="14" t="s">
        <v>49</v>
      </c>
      <c r="D114" s="34" t="s">
        <v>78</v>
      </c>
      <c r="E114" s="39"/>
      <c r="F114" s="124"/>
      <c r="G114" s="126"/>
      <c r="H114" s="39"/>
      <c r="I114" s="134"/>
    </row>
    <row r="115" spans="1:9" ht="16.5" hidden="1" thickBot="1">
      <c r="A115" s="110" t="s">
        <v>6</v>
      </c>
      <c r="B115" s="122"/>
      <c r="C115" s="16" t="s">
        <v>50</v>
      </c>
      <c r="D115" s="35" t="s">
        <v>78</v>
      </c>
      <c r="E115" s="42"/>
      <c r="F115" s="146"/>
      <c r="G115" s="126"/>
      <c r="H115" s="42"/>
      <c r="I115" s="232"/>
    </row>
    <row r="116" spans="1:9" ht="15.75" hidden="1">
      <c r="A116" s="9"/>
      <c r="B116" s="116"/>
      <c r="C116" s="12"/>
      <c r="D116" s="10"/>
      <c r="E116" s="10"/>
      <c r="F116" s="9"/>
      <c r="G116" s="126"/>
      <c r="H116" s="89"/>
      <c r="I116" s="217"/>
    </row>
    <row r="117" spans="1:9" ht="15.75" hidden="1">
      <c r="A117" s="9"/>
      <c r="B117" s="116"/>
      <c r="C117" s="6"/>
      <c r="D117" s="9"/>
      <c r="E117" s="9"/>
      <c r="F117" s="9"/>
      <c r="G117" s="126"/>
      <c r="H117" s="89"/>
      <c r="I117" s="217"/>
    </row>
    <row r="118" spans="1:9" ht="15.75" hidden="1">
      <c r="A118" s="9"/>
      <c r="B118" s="116"/>
      <c r="C118" s="6"/>
      <c r="D118" s="9"/>
      <c r="E118" s="9"/>
      <c r="F118" s="9"/>
      <c r="G118" s="126"/>
      <c r="H118" s="89"/>
      <c r="I118" s="217"/>
    </row>
    <row r="119" spans="1:9" ht="15.75" hidden="1">
      <c r="A119" s="9"/>
      <c r="B119" s="116"/>
      <c r="C119" s="6"/>
      <c r="D119" s="9"/>
      <c r="E119" s="9"/>
      <c r="F119" s="9"/>
      <c r="G119" s="126"/>
      <c r="H119" s="89"/>
      <c r="I119" s="217"/>
    </row>
    <row r="120" spans="1:9" ht="16.5" customHeight="1" thickBot="1">
      <c r="A120" s="70" t="s">
        <v>92</v>
      </c>
      <c r="B120" s="115"/>
      <c r="C120" s="72" t="s">
        <v>92</v>
      </c>
      <c r="D120" s="70"/>
      <c r="E120" s="70"/>
      <c r="F120" s="24"/>
      <c r="G120" s="115"/>
      <c r="H120" s="24"/>
      <c r="I120" s="128"/>
    </row>
    <row r="121" spans="1:9" ht="16.5" thickBot="1">
      <c r="A121" s="62" t="s">
        <v>11</v>
      </c>
      <c r="B121" s="120"/>
      <c r="C121" s="28" t="s">
        <v>73</v>
      </c>
      <c r="D121" s="17"/>
      <c r="E121" s="2"/>
      <c r="F121" s="3"/>
      <c r="G121" s="115"/>
      <c r="H121" s="3"/>
      <c r="I121" s="130"/>
    </row>
    <row r="122" spans="1:9" ht="30">
      <c r="A122" s="144" t="s">
        <v>4</v>
      </c>
      <c r="B122" s="116"/>
      <c r="C122" s="73" t="s">
        <v>71</v>
      </c>
      <c r="D122" s="75">
        <v>121.6</v>
      </c>
      <c r="E122" s="74" t="s">
        <v>185</v>
      </c>
      <c r="F122" s="74" t="s">
        <v>185</v>
      </c>
      <c r="G122" s="127"/>
      <c r="H122" s="74" t="s">
        <v>185</v>
      </c>
      <c r="I122" s="74" t="s">
        <v>185</v>
      </c>
    </row>
    <row r="123" spans="1:9" ht="16.5" thickBot="1">
      <c r="A123" s="63" t="s">
        <v>5</v>
      </c>
      <c r="B123" s="116"/>
      <c r="C123" s="16" t="s">
        <v>72</v>
      </c>
      <c r="D123" s="77">
        <v>67.3</v>
      </c>
      <c r="E123" s="76" t="s">
        <v>185</v>
      </c>
      <c r="F123" s="76" t="s">
        <v>185</v>
      </c>
      <c r="G123" s="127"/>
      <c r="H123" s="76" t="s">
        <v>185</v>
      </c>
      <c r="I123" s="76" t="s">
        <v>185</v>
      </c>
    </row>
    <row r="124" spans="1:9" ht="15.75">
      <c r="A124" s="9"/>
      <c r="B124" s="116"/>
      <c r="C124" s="153" t="s">
        <v>186</v>
      </c>
      <c r="D124" s="6"/>
      <c r="E124" s="6"/>
      <c r="F124" s="6"/>
      <c r="G124" s="115"/>
      <c r="I124" s="138"/>
    </row>
    <row r="125" spans="2:9" ht="15.75">
      <c r="B125" s="116"/>
      <c r="C125" s="233" t="s">
        <v>164</v>
      </c>
      <c r="F125" s="6"/>
      <c r="G125" s="115"/>
      <c r="I125" s="138"/>
    </row>
    <row r="126" spans="2:9" ht="15.75">
      <c r="B126" s="116"/>
      <c r="C126" s="286" t="s">
        <v>169</v>
      </c>
      <c r="D126" s="286"/>
      <c r="F126" s="6"/>
      <c r="G126" s="115"/>
      <c r="I126" s="138"/>
    </row>
    <row r="127" spans="2:9" ht="15.75">
      <c r="B127" s="116"/>
      <c r="C127" s="286" t="s">
        <v>168</v>
      </c>
      <c r="D127" s="286"/>
      <c r="F127" s="6"/>
      <c r="G127" s="115"/>
      <c r="I127" s="138"/>
    </row>
    <row r="128" spans="2:9" ht="15.75">
      <c r="B128" s="116"/>
      <c r="C128" s="233" t="s">
        <v>167</v>
      </c>
      <c r="F128" s="6"/>
      <c r="G128" s="115"/>
      <c r="I128" s="138"/>
    </row>
    <row r="129" spans="2:9" ht="15.75">
      <c r="B129" s="116"/>
      <c r="C129" s="286" t="s">
        <v>166</v>
      </c>
      <c r="D129" s="286"/>
      <c r="F129" s="6"/>
      <c r="G129" s="115"/>
      <c r="I129" s="138"/>
    </row>
    <row r="130" spans="2:9" ht="15.75">
      <c r="B130" s="116"/>
      <c r="C130" s="286" t="s">
        <v>165</v>
      </c>
      <c r="D130" s="286"/>
      <c r="F130" s="6"/>
      <c r="G130" s="115"/>
      <c r="I130" s="138"/>
    </row>
    <row r="131" spans="2:9" ht="15.75">
      <c r="B131" s="116"/>
      <c r="C131" s="286" t="s">
        <v>170</v>
      </c>
      <c r="D131" s="286"/>
      <c r="F131" s="6"/>
      <c r="G131" s="115"/>
      <c r="I131" s="138"/>
    </row>
    <row r="132" spans="2:9" ht="16.5" thickBot="1">
      <c r="B132" s="116"/>
      <c r="C132" s="287" t="s">
        <v>163</v>
      </c>
      <c r="D132" s="287"/>
      <c r="E132" s="154"/>
      <c r="F132" s="154"/>
      <c r="G132" s="115"/>
      <c r="H132" s="221"/>
      <c r="I132" s="161"/>
    </row>
    <row r="133" spans="6:7" ht="15.75">
      <c r="F133" s="6"/>
      <c r="G133" s="15"/>
    </row>
  </sheetData>
  <sheetProtection/>
  <mergeCells count="8">
    <mergeCell ref="C130:D130"/>
    <mergeCell ref="C131:D131"/>
    <mergeCell ref="C132:D132"/>
    <mergeCell ref="A1:C1"/>
    <mergeCell ref="D2:F2"/>
    <mergeCell ref="C126:D126"/>
    <mergeCell ref="C127:D127"/>
    <mergeCell ref="C129:D129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0"/>
  <sheetViews>
    <sheetView showGridLines="0" zoomScalePageLayoutView="0" workbookViewId="0" topLeftCell="B70">
      <selection activeCell="J80" sqref="J80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9" ht="45.75" customHeight="1" thickBot="1">
      <c r="A1" s="288"/>
      <c r="B1" s="289"/>
      <c r="C1" s="289"/>
      <c r="D1" s="155"/>
      <c r="E1" s="155"/>
      <c r="F1" s="155"/>
      <c r="G1" s="15"/>
      <c r="H1" s="228"/>
      <c r="I1" s="228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2</v>
      </c>
      <c r="E17" s="39">
        <v>2</v>
      </c>
      <c r="F17" s="124">
        <v>2</v>
      </c>
      <c r="G17" s="126"/>
      <c r="H17" s="39">
        <v>2</v>
      </c>
      <c r="I17" s="134">
        <v>2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1</v>
      </c>
      <c r="E19" s="33">
        <v>1</v>
      </c>
      <c r="F19" s="54">
        <v>1</v>
      </c>
      <c r="G19" s="115"/>
      <c r="H19" s="33">
        <v>1</v>
      </c>
      <c r="I19" s="132">
        <v>1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 t="s">
        <v>91</v>
      </c>
      <c r="E21" s="79" t="s">
        <v>91</v>
      </c>
      <c r="F21" s="125" t="s">
        <v>91</v>
      </c>
      <c r="G21" s="127"/>
      <c r="H21" s="79" t="s">
        <v>91</v>
      </c>
      <c r="I21" s="136" t="s">
        <v>91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>
        <v>150000</v>
      </c>
      <c r="E24" s="33">
        <v>150000</v>
      </c>
      <c r="F24" s="54">
        <v>150000</v>
      </c>
      <c r="G24" s="115"/>
      <c r="H24" s="33">
        <v>150000</v>
      </c>
      <c r="I24" s="132">
        <v>150000</v>
      </c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6.5" hidden="1" thickBot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6.5" hidden="1" thickBot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6.5" hidden="1" thickBot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6.5" hidden="1" thickBot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6.5" hidden="1" thickBot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6.5" hidden="1" thickBot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6.5" hidden="1" thickBot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6.5" hidden="1" thickBot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6.5" hidden="1" thickBot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6.5" hidden="1" thickBot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6.5" hidden="1" thickBot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6.5" hidden="1" thickBot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6.5" hidden="1" thickBot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6.5" hidden="1" thickBot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6.5" hidden="1" thickBot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6.5" hidden="1" thickBot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6.5" hidden="1" thickBot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9619</v>
      </c>
      <c r="E67" s="75">
        <v>9489</v>
      </c>
      <c r="F67" s="96">
        <v>9173</v>
      </c>
      <c r="G67" s="115"/>
      <c r="H67" s="31">
        <v>8678</v>
      </c>
      <c r="I67" s="131">
        <f>5068+3111</f>
        <v>8179</v>
      </c>
    </row>
    <row r="68" spans="1:9" ht="16.5" thickBot="1">
      <c r="A68" s="110" t="s">
        <v>5</v>
      </c>
      <c r="B68" s="116"/>
      <c r="C68" s="16" t="s">
        <v>66</v>
      </c>
      <c r="D68" s="35"/>
      <c r="E68" s="42"/>
      <c r="F68" s="54"/>
      <c r="G68" s="115"/>
      <c r="H68" s="33"/>
      <c r="I68" s="132"/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75" t="s">
        <v>105</v>
      </c>
      <c r="D71" s="75">
        <v>1685.02</v>
      </c>
      <c r="E71" s="74">
        <v>1370.36</v>
      </c>
      <c r="F71" s="75">
        <v>1554.33</v>
      </c>
      <c r="G71" s="127"/>
      <c r="H71" s="102">
        <v>1844.97</v>
      </c>
      <c r="I71" s="140" t="s">
        <v>174</v>
      </c>
    </row>
    <row r="72" spans="1:9" ht="15.75">
      <c r="A72" s="9"/>
      <c r="B72" s="116"/>
      <c r="C72" s="176" t="s">
        <v>105</v>
      </c>
      <c r="D72" s="75">
        <v>753.21</v>
      </c>
      <c r="E72" s="74">
        <v>864.1400000000001</v>
      </c>
      <c r="F72" s="75">
        <v>1057.97</v>
      </c>
      <c r="G72" s="127"/>
      <c r="H72" s="102">
        <v>1067.71</v>
      </c>
      <c r="I72" s="140">
        <v>1109.53</v>
      </c>
    </row>
    <row r="73" spans="1:9" ht="16.5" thickBot="1">
      <c r="A73" s="9"/>
      <c r="B73" s="116"/>
      <c r="C73" s="177" t="s">
        <v>156</v>
      </c>
      <c r="D73" s="77">
        <v>1366.22</v>
      </c>
      <c r="E73" s="76">
        <v>1382.1599999999999</v>
      </c>
      <c r="F73" s="77">
        <v>1424.1999999999998</v>
      </c>
      <c r="G73" s="127"/>
      <c r="H73" s="77">
        <v>1495.15</v>
      </c>
      <c r="I73" s="141">
        <v>1548.65</v>
      </c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57329</v>
      </c>
      <c r="E78" s="74">
        <v>54220</v>
      </c>
      <c r="F78" s="123">
        <v>46423</v>
      </c>
      <c r="G78" s="115"/>
      <c r="H78" s="75">
        <v>47545</v>
      </c>
      <c r="I78" s="131">
        <f>31015+12233</f>
        <v>43248</v>
      </c>
    </row>
    <row r="79" spans="1:9" ht="15.75">
      <c r="A79" s="65" t="s">
        <v>2</v>
      </c>
      <c r="B79" s="118"/>
      <c r="C79" s="14" t="s">
        <v>36</v>
      </c>
      <c r="D79" s="74">
        <v>0</v>
      </c>
      <c r="E79" s="74">
        <v>0</v>
      </c>
      <c r="F79" s="96">
        <v>0</v>
      </c>
      <c r="G79" s="115"/>
      <c r="H79" s="75">
        <v>0</v>
      </c>
      <c r="I79" s="131">
        <v>0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75"/>
      <c r="I80" s="131"/>
    </row>
    <row r="81" spans="1:9" ht="15.75">
      <c r="A81" s="65" t="s">
        <v>1</v>
      </c>
      <c r="B81" s="118"/>
      <c r="C81" s="14" t="s">
        <v>35</v>
      </c>
      <c r="D81" s="74">
        <v>50912</v>
      </c>
      <c r="E81" s="74">
        <v>47187</v>
      </c>
      <c r="F81" s="123">
        <v>39334</v>
      </c>
      <c r="G81" s="115"/>
      <c r="H81" s="75">
        <v>39388</v>
      </c>
      <c r="I81" s="131">
        <f>24507+11330</f>
        <v>35837</v>
      </c>
    </row>
    <row r="82" spans="1:9" ht="15.75">
      <c r="A82" s="65" t="s">
        <v>2</v>
      </c>
      <c r="B82" s="118"/>
      <c r="C82" s="14" t="s">
        <v>36</v>
      </c>
      <c r="D82" s="74"/>
      <c r="E82" s="74"/>
      <c r="F82" s="123"/>
      <c r="G82" s="115"/>
      <c r="H82" s="75"/>
      <c r="I82" s="131"/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75"/>
      <c r="I83" s="131"/>
    </row>
    <row r="84" spans="1:9" ht="15.75">
      <c r="A84" s="65" t="s">
        <v>1</v>
      </c>
      <c r="B84" s="118"/>
      <c r="C84" s="14" t="s">
        <v>35</v>
      </c>
      <c r="D84" s="74">
        <v>6417</v>
      </c>
      <c r="E84" s="74">
        <v>7033</v>
      </c>
      <c r="F84" s="123">
        <v>7089</v>
      </c>
      <c r="G84" s="115"/>
      <c r="H84" s="75">
        <v>8157</v>
      </c>
      <c r="I84" s="131">
        <f>6508+903</f>
        <v>7411</v>
      </c>
    </row>
    <row r="85" spans="1:9" ht="16.5" thickBot="1">
      <c r="A85" s="109" t="s">
        <v>2</v>
      </c>
      <c r="B85" s="118"/>
      <c r="C85" s="16" t="s">
        <v>36</v>
      </c>
      <c r="D85" s="76"/>
      <c r="E85" s="76"/>
      <c r="F85" s="54"/>
      <c r="G85" s="115"/>
      <c r="H85" s="77"/>
      <c r="I85" s="132"/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31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175910</v>
      </c>
      <c r="E89" s="31">
        <v>172043</v>
      </c>
      <c r="F89" s="123">
        <v>205541</v>
      </c>
      <c r="G89" s="115"/>
      <c r="H89" s="31">
        <v>206863</v>
      </c>
      <c r="I89" s="131">
        <f>41272+6368+116254+23274</f>
        <v>187168</v>
      </c>
    </row>
    <row r="90" spans="1:9" ht="16.5" thickBot="1">
      <c r="A90" s="110" t="s">
        <v>6</v>
      </c>
      <c r="B90" s="116"/>
      <c r="C90" s="21" t="s">
        <v>40</v>
      </c>
      <c r="D90" s="32">
        <v>162943</v>
      </c>
      <c r="E90" s="77">
        <v>172798</v>
      </c>
      <c r="F90" s="54">
        <v>196266</v>
      </c>
      <c r="G90" s="115"/>
      <c r="H90" s="33">
        <v>208734</v>
      </c>
      <c r="I90" s="132">
        <f>49450+5906+105525+24304</f>
        <v>185185</v>
      </c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>
      <c r="A103" s="65" t="s">
        <v>1</v>
      </c>
      <c r="B103" s="118"/>
      <c r="C103" s="14" t="s">
        <v>49</v>
      </c>
      <c r="D103" s="74">
        <v>43.5</v>
      </c>
      <c r="E103" s="75">
        <v>30.9</v>
      </c>
      <c r="F103" s="123">
        <v>34.8</v>
      </c>
      <c r="G103" s="115"/>
      <c r="H103" s="31">
        <v>31.2</v>
      </c>
      <c r="I103" s="131">
        <v>27</v>
      </c>
    </row>
    <row r="104" spans="1:9" ht="16.5" thickBot="1">
      <c r="A104" s="65" t="s">
        <v>2</v>
      </c>
      <c r="B104" s="118"/>
      <c r="C104" s="183" t="s">
        <v>50</v>
      </c>
      <c r="D104" s="74">
        <v>31.6</v>
      </c>
      <c r="E104" s="75">
        <v>27.2</v>
      </c>
      <c r="F104" s="131">
        <v>32.9</v>
      </c>
      <c r="G104" s="115"/>
      <c r="H104" s="184">
        <v>32.3</v>
      </c>
      <c r="I104" s="131">
        <v>25.3</v>
      </c>
    </row>
    <row r="105" spans="1:9" ht="16.5" thickBot="1">
      <c r="A105" s="65"/>
      <c r="B105" s="185"/>
      <c r="C105" s="277" t="s">
        <v>175</v>
      </c>
      <c r="D105" s="219"/>
      <c r="E105" s="219"/>
      <c r="F105" s="278"/>
      <c r="G105" s="15"/>
      <c r="H105" s="279"/>
      <c r="I105" s="278"/>
    </row>
    <row r="106" spans="1:9" ht="16.5" thickBot="1">
      <c r="A106" s="65"/>
      <c r="B106" s="185"/>
      <c r="C106" s="189"/>
      <c r="D106" s="274"/>
      <c r="E106" s="274"/>
      <c r="F106" s="275"/>
      <c r="G106" s="15"/>
      <c r="H106" s="275"/>
      <c r="I106" s="276"/>
    </row>
    <row r="107" spans="1:9" ht="16.5" thickBot="1">
      <c r="A107" s="65"/>
      <c r="B107" s="118"/>
      <c r="C107" s="284"/>
      <c r="D107" s="171" t="s">
        <v>87</v>
      </c>
      <c r="E107" s="171" t="s">
        <v>88</v>
      </c>
      <c r="F107" s="285" t="s">
        <v>89</v>
      </c>
      <c r="G107" s="115"/>
      <c r="H107" s="280" t="s">
        <v>90</v>
      </c>
      <c r="I107" s="172" t="s">
        <v>172</v>
      </c>
    </row>
    <row r="108" spans="1:9" ht="15.75">
      <c r="A108" s="45" t="s">
        <v>5</v>
      </c>
      <c r="B108" s="116"/>
      <c r="C108" s="10" t="s">
        <v>28</v>
      </c>
      <c r="D108" s="34"/>
      <c r="E108" s="97"/>
      <c r="F108" s="123"/>
      <c r="G108" s="115"/>
      <c r="H108" s="31"/>
      <c r="I108" s="131"/>
    </row>
    <row r="109" spans="1:9" ht="15.75">
      <c r="A109" s="65" t="s">
        <v>1</v>
      </c>
      <c r="B109" s="118"/>
      <c r="C109" s="14" t="s">
        <v>49</v>
      </c>
      <c r="D109" s="74" t="s">
        <v>81</v>
      </c>
      <c r="E109" s="75" t="s">
        <v>85</v>
      </c>
      <c r="F109" s="96" t="s">
        <v>85</v>
      </c>
      <c r="G109" s="115"/>
      <c r="H109" s="75" t="s">
        <v>85</v>
      </c>
      <c r="I109" s="140" t="s">
        <v>85</v>
      </c>
    </row>
    <row r="110" spans="1:9" ht="15.75">
      <c r="A110" s="65" t="s">
        <v>2</v>
      </c>
      <c r="B110" s="118"/>
      <c r="C110" s="14" t="s">
        <v>50</v>
      </c>
      <c r="D110" s="74" t="s">
        <v>81</v>
      </c>
      <c r="E110" s="75" t="s">
        <v>85</v>
      </c>
      <c r="F110" s="96" t="s">
        <v>85</v>
      </c>
      <c r="G110" s="115"/>
      <c r="H110" s="75" t="s">
        <v>85</v>
      </c>
      <c r="I110" s="140" t="s">
        <v>85</v>
      </c>
    </row>
    <row r="111" spans="1:9" ht="15.75">
      <c r="A111" s="45" t="s">
        <v>6</v>
      </c>
      <c r="B111" s="116"/>
      <c r="C111" s="10" t="s">
        <v>37</v>
      </c>
      <c r="D111" s="34"/>
      <c r="E111" s="31"/>
      <c r="F111" s="123"/>
      <c r="G111" s="115"/>
      <c r="H111" s="31"/>
      <c r="I111" s="131"/>
    </row>
    <row r="112" spans="1:9" ht="15.75">
      <c r="A112" s="65" t="s">
        <v>1</v>
      </c>
      <c r="B112" s="118"/>
      <c r="C112" s="14" t="s">
        <v>49</v>
      </c>
      <c r="D112" s="74">
        <v>43.5</v>
      </c>
      <c r="E112" s="75">
        <v>30.9</v>
      </c>
      <c r="F112" s="123">
        <v>27.2</v>
      </c>
      <c r="G112" s="115"/>
      <c r="H112" s="31">
        <v>31.2</v>
      </c>
      <c r="I112" s="131">
        <v>27</v>
      </c>
    </row>
    <row r="113" spans="1:9" ht="16.5" thickBot="1">
      <c r="A113" s="109" t="s">
        <v>2</v>
      </c>
      <c r="B113" s="118"/>
      <c r="C113" s="16" t="s">
        <v>50</v>
      </c>
      <c r="D113" s="76">
        <v>31.6</v>
      </c>
      <c r="E113" s="77">
        <v>34.8</v>
      </c>
      <c r="F113" s="54">
        <v>32.9</v>
      </c>
      <c r="G113" s="115"/>
      <c r="H113" s="33">
        <v>32.3</v>
      </c>
      <c r="I113" s="132">
        <v>25.3</v>
      </c>
    </row>
    <row r="114" spans="1:9" ht="30.75" thickBot="1">
      <c r="A114" s="107" t="s">
        <v>14</v>
      </c>
      <c r="B114" s="120"/>
      <c r="C114" s="56" t="s">
        <v>69</v>
      </c>
      <c r="D114"/>
      <c r="E114" s="2"/>
      <c r="F114" s="3"/>
      <c r="G114" s="115"/>
      <c r="H114" s="3"/>
      <c r="I114" s="130"/>
    </row>
    <row r="115" spans="1:9" ht="15.75">
      <c r="A115" s="108" t="s">
        <v>4</v>
      </c>
      <c r="B115" s="116"/>
      <c r="C115" s="19" t="s">
        <v>51</v>
      </c>
      <c r="D115" s="38"/>
      <c r="E115" s="39"/>
      <c r="F115" s="123"/>
      <c r="G115" s="115"/>
      <c r="H115" s="31"/>
      <c r="I115" s="131"/>
    </row>
    <row r="116" spans="1:9" ht="15.75">
      <c r="A116" s="45" t="s">
        <v>5</v>
      </c>
      <c r="B116" s="116"/>
      <c r="C116" s="14" t="s">
        <v>49</v>
      </c>
      <c r="D116" s="34"/>
      <c r="E116" s="39"/>
      <c r="F116" s="123"/>
      <c r="G116" s="115"/>
      <c r="H116" s="31"/>
      <c r="I116" s="131"/>
    </row>
    <row r="117" spans="1:9" ht="16.5" thickBot="1">
      <c r="A117" s="110" t="s">
        <v>6</v>
      </c>
      <c r="B117" s="116"/>
      <c r="C117" s="16" t="s">
        <v>50</v>
      </c>
      <c r="D117" s="35"/>
      <c r="E117" s="42"/>
      <c r="F117" s="54"/>
      <c r="G117" s="115"/>
      <c r="H117" s="33"/>
      <c r="I117" s="132"/>
    </row>
    <row r="118" spans="1:9" ht="15.75" hidden="1">
      <c r="A118" s="9"/>
      <c r="B118" s="116"/>
      <c r="C118" s="189" t="s">
        <v>175</v>
      </c>
      <c r="D118" s="10"/>
      <c r="E118" s="10"/>
      <c r="F118" s="6"/>
      <c r="G118" s="115"/>
      <c r="I118" s="138"/>
    </row>
    <row r="119" spans="1:9" ht="15.75">
      <c r="A119" s="9"/>
      <c r="B119" s="116"/>
      <c r="C119" s="153" t="s">
        <v>157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158</v>
      </c>
      <c r="D120" s="6"/>
      <c r="E120" s="6"/>
      <c r="F120" s="6"/>
      <c r="G120" s="115"/>
      <c r="I120" s="138"/>
    </row>
    <row r="121" spans="1:9" ht="15.75">
      <c r="A121" s="9"/>
      <c r="B121" s="116"/>
      <c r="C121" s="6" t="s">
        <v>159</v>
      </c>
      <c r="D121" s="6"/>
      <c r="E121" s="6"/>
      <c r="F121" s="6"/>
      <c r="G121" s="115"/>
      <c r="I121" s="138"/>
    </row>
    <row r="122" spans="1:9" ht="16.5" thickBot="1">
      <c r="A122" s="9"/>
      <c r="B122" s="116"/>
      <c r="C122" s="154" t="s">
        <v>149</v>
      </c>
      <c r="D122" s="154"/>
      <c r="E122" s="154"/>
      <c r="F122" s="154"/>
      <c r="G122" s="115"/>
      <c r="H122" s="154"/>
      <c r="I122" s="161"/>
    </row>
    <row r="123" spans="1:9" ht="21" hidden="1" thickBot="1">
      <c r="A123" s="292" t="s">
        <v>22</v>
      </c>
      <c r="B123" s="294"/>
      <c r="C123" s="294"/>
      <c r="D123" s="294"/>
      <c r="E123" s="294"/>
      <c r="F123" s="156"/>
      <c r="G123" s="15"/>
      <c r="H123" s="157"/>
      <c r="I123" s="156"/>
    </row>
    <row r="124" spans="1:9" ht="21" hidden="1" thickBot="1">
      <c r="A124" s="293" t="s">
        <v>19</v>
      </c>
      <c r="B124" s="293"/>
      <c r="C124" s="293"/>
      <c r="D124" s="293"/>
      <c r="E124" s="293"/>
      <c r="F124" s="25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27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2"/>
      <c r="C126" s="28" t="s">
        <v>73</v>
      </c>
      <c r="D126" s="17"/>
      <c r="E126" s="2"/>
      <c r="F126" s="4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30"/>
      <c r="G127" s="15"/>
      <c r="H127" s="31"/>
      <c r="I127" s="30"/>
    </row>
    <row r="128" spans="1:9" ht="16.5" hidden="1" thickBot="1">
      <c r="A128" s="49" t="s">
        <v>5</v>
      </c>
      <c r="B128" s="63"/>
      <c r="C128" s="16" t="s">
        <v>72</v>
      </c>
      <c r="D128" s="32"/>
      <c r="E128" s="33"/>
      <c r="F128" s="32"/>
      <c r="G128" s="15"/>
      <c r="H128" s="33"/>
      <c r="I128" s="32"/>
    </row>
    <row r="129" spans="1:7" ht="15.75" hidden="1">
      <c r="A129" s="9"/>
      <c r="C129" s="6"/>
      <c r="D129" s="6"/>
      <c r="E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69"/>
  <sheetViews>
    <sheetView showGridLines="0" zoomScalePageLayoutView="0" workbookViewId="0" topLeftCell="B1">
      <selection activeCell="B71" sqref="B71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6384" width="9.140625" style="5" customWidth="1"/>
  </cols>
  <sheetData>
    <row r="1" spans="1:9" ht="45.75" customHeight="1" thickBot="1">
      <c r="A1" s="288"/>
      <c r="B1" s="289"/>
      <c r="C1" s="289"/>
      <c r="D1" s="155"/>
      <c r="E1" s="155"/>
      <c r="F1" s="155"/>
      <c r="G1" s="15"/>
      <c r="H1" s="228"/>
      <c r="I1" s="228"/>
    </row>
    <row r="2" spans="1:9" ht="21" thickBot="1">
      <c r="A2" s="71" t="s">
        <v>22</v>
      </c>
      <c r="B2" s="115"/>
      <c r="C2" s="195"/>
      <c r="D2" s="290" t="s">
        <v>22</v>
      </c>
      <c r="E2" s="290"/>
      <c r="F2" s="291"/>
      <c r="G2" s="115"/>
      <c r="H2" s="157"/>
      <c r="I2" s="227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68" t="s">
        <v>15</v>
      </c>
      <c r="B4" s="115"/>
      <c r="C4" s="66" t="s">
        <v>15</v>
      </c>
      <c r="D4" s="240"/>
      <c r="E4" s="24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/>
      <c r="E17" s="39"/>
      <c r="F17" s="124"/>
      <c r="G17" s="126"/>
      <c r="H17" s="39"/>
      <c r="I17" s="134"/>
    </row>
    <row r="18" spans="1:9" ht="15.75">
      <c r="A18" s="45" t="s">
        <v>5</v>
      </c>
      <c r="B18" s="116"/>
      <c r="C18" s="14" t="s">
        <v>29</v>
      </c>
      <c r="D18" s="74"/>
      <c r="E18" s="31"/>
      <c r="F18" s="123"/>
      <c r="G18" s="115"/>
      <c r="H18" s="31"/>
      <c r="I18" s="131"/>
    </row>
    <row r="19" spans="1:9" ht="16.5" thickBot="1">
      <c r="A19" s="110" t="s">
        <v>6</v>
      </c>
      <c r="B19" s="116"/>
      <c r="C19" s="16" t="s">
        <v>30</v>
      </c>
      <c r="D19" s="76"/>
      <c r="E19" s="33"/>
      <c r="F19" s="54"/>
      <c r="G19" s="115"/>
      <c r="H19" s="33"/>
      <c r="I19" s="132"/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/>
      <c r="E21" s="79"/>
      <c r="F21" s="125"/>
      <c r="G21" s="127"/>
      <c r="H21" s="79"/>
      <c r="I21" s="136"/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/>
      <c r="E24" s="33"/>
      <c r="F24" s="54"/>
      <c r="G24" s="115"/>
      <c r="H24" s="33"/>
      <c r="I24" s="132"/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68" t="s">
        <v>16</v>
      </c>
      <c r="B26" s="115"/>
      <c r="C26" s="66" t="s">
        <v>16</v>
      </c>
      <c r="D26" s="240"/>
      <c r="E26" s="24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6.5" hidden="1" thickBot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6.5" hidden="1" thickBot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6.5" hidden="1" thickBot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6.5" hidden="1" thickBot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6.5" hidden="1" thickBot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6.5" hidden="1" thickBot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6.5" hidden="1" thickBot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6.5" hidden="1" thickBot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6.5" hidden="1" thickBot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6.5" hidden="1" thickBot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6.5" hidden="1" thickBot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6.5" hidden="1" thickBot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6.5" hidden="1" thickBot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6.5" hidden="1" thickBot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6.5" hidden="1" thickBot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6.5" hidden="1" thickBot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6.5" hidden="1" thickBot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/>
      <c r="E67" s="75"/>
      <c r="F67" s="96"/>
      <c r="G67" s="115"/>
      <c r="H67" s="31"/>
      <c r="I67" s="131"/>
    </row>
    <row r="68" spans="1:9" ht="16.5" thickBot="1">
      <c r="A68" s="110" t="s">
        <v>5</v>
      </c>
      <c r="B68" s="116"/>
      <c r="C68" s="16" t="s">
        <v>66</v>
      </c>
      <c r="D68" s="35"/>
      <c r="E68" s="42"/>
      <c r="F68" s="54"/>
      <c r="G68" s="115"/>
      <c r="H68" s="33"/>
      <c r="I68" s="132"/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75" t="s">
        <v>105</v>
      </c>
      <c r="D71" s="75"/>
      <c r="E71" s="74"/>
      <c r="F71" s="75"/>
      <c r="G71" s="127"/>
      <c r="H71" s="102"/>
      <c r="I71" s="140"/>
    </row>
    <row r="72" spans="1:9" ht="15.75">
      <c r="A72" s="9"/>
      <c r="B72" s="116"/>
      <c r="C72" s="176" t="s">
        <v>105</v>
      </c>
      <c r="D72" s="75"/>
      <c r="E72" s="74"/>
      <c r="F72" s="75"/>
      <c r="G72" s="127"/>
      <c r="H72" s="102"/>
      <c r="I72" s="140"/>
    </row>
    <row r="73" spans="1:9" ht="16.5" thickBot="1">
      <c r="A73" s="9"/>
      <c r="B73" s="116"/>
      <c r="C73" s="177" t="s">
        <v>156</v>
      </c>
      <c r="D73" s="77"/>
      <c r="E73" s="76"/>
      <c r="F73" s="77"/>
      <c r="G73" s="127"/>
      <c r="H73" s="77"/>
      <c r="I73" s="141"/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68" t="s">
        <v>18</v>
      </c>
      <c r="B75" s="115"/>
      <c r="C75" s="66" t="s">
        <v>18</v>
      </c>
      <c r="D75" s="240"/>
      <c r="E75" s="24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/>
      <c r="E78" s="74"/>
      <c r="F78" s="123"/>
      <c r="G78" s="115"/>
      <c r="H78" s="75"/>
      <c r="I78" s="131"/>
    </row>
    <row r="79" spans="1:9" ht="15.75">
      <c r="A79" s="65" t="s">
        <v>2</v>
      </c>
      <c r="B79" s="118"/>
      <c r="C79" s="14" t="s">
        <v>36</v>
      </c>
      <c r="D79" s="74"/>
      <c r="E79" s="74"/>
      <c r="F79" s="96"/>
      <c r="G79" s="115"/>
      <c r="H79" s="75"/>
      <c r="I79" s="131"/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75"/>
      <c r="I80" s="131"/>
    </row>
    <row r="81" spans="1:9" ht="15.75">
      <c r="A81" s="65" t="s">
        <v>1</v>
      </c>
      <c r="B81" s="118"/>
      <c r="C81" s="14" t="s">
        <v>35</v>
      </c>
      <c r="D81" s="74"/>
      <c r="E81" s="74"/>
      <c r="F81" s="123"/>
      <c r="G81" s="115"/>
      <c r="H81" s="75"/>
      <c r="I81" s="131"/>
    </row>
    <row r="82" spans="1:9" ht="15.75">
      <c r="A82" s="65" t="s">
        <v>2</v>
      </c>
      <c r="B82" s="118"/>
      <c r="C82" s="14" t="s">
        <v>36</v>
      </c>
      <c r="D82" s="74"/>
      <c r="E82" s="74"/>
      <c r="F82" s="123"/>
      <c r="G82" s="115"/>
      <c r="H82" s="75"/>
      <c r="I82" s="131"/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75"/>
      <c r="I83" s="131"/>
    </row>
    <row r="84" spans="1:9" ht="15.75">
      <c r="A84" s="65" t="s">
        <v>1</v>
      </c>
      <c r="B84" s="118"/>
      <c r="C84" s="14" t="s">
        <v>35</v>
      </c>
      <c r="D84" s="74"/>
      <c r="E84" s="74"/>
      <c r="F84" s="123"/>
      <c r="G84" s="115"/>
      <c r="H84" s="75"/>
      <c r="I84" s="131"/>
    </row>
    <row r="85" spans="1:9" ht="16.5" thickBot="1">
      <c r="A85" s="109" t="s">
        <v>2</v>
      </c>
      <c r="B85" s="118"/>
      <c r="C85" s="16" t="s">
        <v>36</v>
      </c>
      <c r="D85" s="76"/>
      <c r="E85" s="76"/>
      <c r="F85" s="54"/>
      <c r="G85" s="115"/>
      <c r="H85" s="77"/>
      <c r="I85" s="132"/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31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/>
      <c r="E89" s="31"/>
      <c r="F89" s="123"/>
      <c r="G89" s="115"/>
      <c r="H89" s="31"/>
      <c r="I89" s="131"/>
    </row>
    <row r="90" spans="1:9" ht="16.5" thickBot="1">
      <c r="A90" s="110" t="s">
        <v>6</v>
      </c>
      <c r="B90" s="116"/>
      <c r="C90" s="21" t="s">
        <v>40</v>
      </c>
      <c r="D90" s="32"/>
      <c r="E90" s="77"/>
      <c r="F90" s="54"/>
      <c r="G90" s="115"/>
      <c r="H90" s="33"/>
      <c r="I90" s="132"/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>
      <c r="A103" s="65" t="s">
        <v>1</v>
      </c>
      <c r="B103" s="118"/>
      <c r="C103" s="14" t="s">
        <v>49</v>
      </c>
      <c r="D103" s="74"/>
      <c r="E103" s="75"/>
      <c r="F103" s="123"/>
      <c r="G103" s="115"/>
      <c r="H103" s="31"/>
      <c r="I103" s="131"/>
    </row>
    <row r="104" spans="1:9" ht="16.5" thickBot="1">
      <c r="A104" s="65" t="s">
        <v>2</v>
      </c>
      <c r="B104" s="118"/>
      <c r="C104" s="183" t="s">
        <v>50</v>
      </c>
      <c r="D104" s="74"/>
      <c r="E104" s="75"/>
      <c r="F104" s="131"/>
      <c r="G104" s="115"/>
      <c r="H104" s="184"/>
      <c r="I104" s="131"/>
    </row>
    <row r="105" spans="1:9" ht="16.5" thickBot="1">
      <c r="A105" s="65"/>
      <c r="B105" s="185"/>
      <c r="C105" s="218"/>
      <c r="D105" s="219"/>
      <c r="E105" s="219"/>
      <c r="F105" s="220"/>
      <c r="G105" s="15"/>
      <c r="H105" s="220"/>
      <c r="I105" s="220"/>
    </row>
    <row r="106" spans="1:9" ht="16.5" thickBot="1">
      <c r="A106" s="65"/>
      <c r="B106" s="118"/>
      <c r="C106" s="191"/>
      <c r="D106" s="192"/>
      <c r="E106" s="192"/>
      <c r="F106" s="198"/>
      <c r="G106" s="115"/>
      <c r="H106" s="173"/>
      <c r="I106" s="172"/>
    </row>
    <row r="107" spans="1:9" ht="15.75">
      <c r="A107" s="45" t="s">
        <v>5</v>
      </c>
      <c r="B107" s="116"/>
      <c r="C107" s="10" t="s">
        <v>28</v>
      </c>
      <c r="D107" s="34"/>
      <c r="E107" s="97"/>
      <c r="F107" s="123"/>
      <c r="G107" s="115"/>
      <c r="H107" s="31"/>
      <c r="I107" s="131"/>
    </row>
    <row r="108" spans="1:9" ht="15.75">
      <c r="A108" s="65" t="s">
        <v>1</v>
      </c>
      <c r="B108" s="118"/>
      <c r="C108" s="14" t="s">
        <v>49</v>
      </c>
      <c r="D108" s="74"/>
      <c r="E108" s="75"/>
      <c r="F108" s="96"/>
      <c r="G108" s="115"/>
      <c r="H108" s="75"/>
      <c r="I108" s="140"/>
    </row>
    <row r="109" spans="1:9" ht="15.75">
      <c r="A109" s="65" t="s">
        <v>2</v>
      </c>
      <c r="B109" s="118"/>
      <c r="C109" s="14" t="s">
        <v>50</v>
      </c>
      <c r="D109" s="74"/>
      <c r="E109" s="75"/>
      <c r="F109" s="96"/>
      <c r="G109" s="115"/>
      <c r="H109" s="75"/>
      <c r="I109" s="140"/>
    </row>
    <row r="110" spans="1:9" ht="15.75">
      <c r="A110" s="45" t="s">
        <v>6</v>
      </c>
      <c r="B110" s="116"/>
      <c r="C110" s="10" t="s">
        <v>37</v>
      </c>
      <c r="D110" s="34"/>
      <c r="E110" s="31"/>
      <c r="F110" s="123"/>
      <c r="G110" s="115"/>
      <c r="H110" s="31"/>
      <c r="I110" s="131"/>
    </row>
    <row r="111" spans="1:9" ht="15.75">
      <c r="A111" s="65" t="s">
        <v>1</v>
      </c>
      <c r="B111" s="118"/>
      <c r="C111" s="14" t="s">
        <v>49</v>
      </c>
      <c r="D111" s="74"/>
      <c r="E111" s="75"/>
      <c r="F111" s="123"/>
      <c r="G111" s="115"/>
      <c r="H111" s="31"/>
      <c r="I111" s="131"/>
    </row>
    <row r="112" spans="1:9" ht="16.5" thickBot="1">
      <c r="A112" s="109" t="s">
        <v>2</v>
      </c>
      <c r="B112" s="118"/>
      <c r="C112" s="16" t="s">
        <v>50</v>
      </c>
      <c r="D112" s="76"/>
      <c r="E112" s="77"/>
      <c r="F112" s="54"/>
      <c r="G112" s="115"/>
      <c r="H112" s="33"/>
      <c r="I112" s="132"/>
    </row>
    <row r="113" spans="1:9" ht="30.75" thickBot="1">
      <c r="A113" s="107" t="s">
        <v>14</v>
      </c>
      <c r="B113" s="120"/>
      <c r="C113" s="56" t="s">
        <v>69</v>
      </c>
      <c r="D113"/>
      <c r="E113" s="2"/>
      <c r="F113" s="3"/>
      <c r="G113" s="115"/>
      <c r="H113" s="3"/>
      <c r="I113" s="130"/>
    </row>
    <row r="114" spans="1:9" ht="15.75">
      <c r="A114" s="108" t="s">
        <v>4</v>
      </c>
      <c r="B114" s="116"/>
      <c r="C114" s="19" t="s">
        <v>51</v>
      </c>
      <c r="D114" s="38"/>
      <c r="E114" s="39"/>
      <c r="F114" s="123"/>
      <c r="G114" s="115"/>
      <c r="H114" s="31"/>
      <c r="I114" s="131"/>
    </row>
    <row r="115" spans="1:9" ht="15.75">
      <c r="A115" s="45" t="s">
        <v>5</v>
      </c>
      <c r="B115" s="116"/>
      <c r="C115" s="14" t="s">
        <v>49</v>
      </c>
      <c r="D115" s="34"/>
      <c r="E115" s="39"/>
      <c r="F115" s="123"/>
      <c r="G115" s="115"/>
      <c r="H115" s="31"/>
      <c r="I115" s="131"/>
    </row>
    <row r="116" spans="1:9" ht="16.5" thickBot="1">
      <c r="A116" s="110" t="s">
        <v>6</v>
      </c>
      <c r="B116" s="116"/>
      <c r="C116" s="16" t="s">
        <v>50</v>
      </c>
      <c r="D116" s="35"/>
      <c r="E116" s="42"/>
      <c r="F116" s="54"/>
      <c r="G116" s="115"/>
      <c r="H116" s="33"/>
      <c r="I116" s="132"/>
    </row>
    <row r="117" spans="1:9" ht="15.75">
      <c r="A117" s="9"/>
      <c r="B117" s="116"/>
      <c r="C117" s="189" t="s">
        <v>155</v>
      </c>
      <c r="D117" s="10"/>
      <c r="E117" s="10"/>
      <c r="F117" s="6"/>
      <c r="G117" s="115"/>
      <c r="I117" s="138"/>
    </row>
    <row r="118" spans="1:9" ht="15.75">
      <c r="A118" s="9"/>
      <c r="B118" s="116"/>
      <c r="C118" s="153" t="s">
        <v>157</v>
      </c>
      <c r="D118" s="6"/>
      <c r="E118" s="6"/>
      <c r="F118" s="6"/>
      <c r="G118" s="115"/>
      <c r="I118" s="138"/>
    </row>
    <row r="119" spans="1:9" ht="15.75">
      <c r="A119" s="9"/>
      <c r="B119" s="116"/>
      <c r="C119" s="6" t="s">
        <v>158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159</v>
      </c>
      <c r="D120" s="6"/>
      <c r="E120" s="6"/>
      <c r="F120" s="6"/>
      <c r="G120" s="115"/>
      <c r="I120" s="138"/>
    </row>
    <row r="121" spans="1:9" ht="16.5" thickBot="1">
      <c r="A121" s="9"/>
      <c r="B121" s="116"/>
      <c r="C121" s="154" t="s">
        <v>149</v>
      </c>
      <c r="D121" s="154"/>
      <c r="E121" s="154"/>
      <c r="F121" s="154"/>
      <c r="G121" s="115"/>
      <c r="H121" s="154"/>
      <c r="I121" s="161"/>
    </row>
    <row r="122" spans="1:9" ht="21" hidden="1" thickBot="1">
      <c r="A122" s="292" t="s">
        <v>22</v>
      </c>
      <c r="B122" s="294"/>
      <c r="C122" s="294"/>
      <c r="D122" s="294"/>
      <c r="E122" s="294"/>
      <c r="F122" s="156"/>
      <c r="G122" s="15"/>
      <c r="H122" s="157"/>
      <c r="I122" s="156"/>
    </row>
    <row r="123" spans="1:9" ht="21" hidden="1" thickBot="1">
      <c r="A123" s="293" t="s">
        <v>19</v>
      </c>
      <c r="B123" s="293"/>
      <c r="C123" s="293"/>
      <c r="D123" s="293"/>
      <c r="E123" s="293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2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3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</sheetData>
  <sheetProtection/>
  <mergeCells count="4">
    <mergeCell ref="A1:C1"/>
    <mergeCell ref="D2:F2"/>
    <mergeCell ref="A122:E122"/>
    <mergeCell ref="A123:E12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showGridLines="0" zoomScalePageLayoutView="0" workbookViewId="0" topLeftCell="B69">
      <selection activeCell="K82" sqref="K82"/>
    </sheetView>
  </sheetViews>
  <sheetFormatPr defaultColWidth="9.140625" defaultRowHeight="15"/>
  <cols>
    <col min="1" max="1" width="7.8515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104" t="s">
        <v>102</v>
      </c>
      <c r="B1" s="105"/>
      <c r="C1" s="150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5.75" hidden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5.75" hidden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5.75" hidden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5.75" hidden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5.75" hidden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5.75" hidden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5.75" hidden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5.75" hidden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5.75" hidden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13</v>
      </c>
      <c r="E17" s="39">
        <v>13</v>
      </c>
      <c r="F17" s="124">
        <v>13</v>
      </c>
      <c r="G17" s="126"/>
      <c r="H17" s="39">
        <v>13</v>
      </c>
      <c r="I17" s="134">
        <v>13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12</v>
      </c>
      <c r="E19" s="33">
        <v>12</v>
      </c>
      <c r="F19" s="54">
        <v>12</v>
      </c>
      <c r="G19" s="115"/>
      <c r="H19" s="33">
        <v>12</v>
      </c>
      <c r="I19" s="132">
        <v>12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>
        <v>22</v>
      </c>
      <c r="E21" s="37">
        <v>22</v>
      </c>
      <c r="F21" s="142">
        <v>22</v>
      </c>
      <c r="G21" s="115"/>
      <c r="H21" s="37">
        <v>22</v>
      </c>
      <c r="I21" s="201">
        <v>22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 t="s">
        <v>81</v>
      </c>
      <c r="E24" s="77">
        <v>150000</v>
      </c>
      <c r="F24" s="54">
        <v>150000</v>
      </c>
      <c r="G24" s="115"/>
      <c r="H24" s="33">
        <v>150000</v>
      </c>
      <c r="I24" s="141">
        <v>15000</v>
      </c>
    </row>
    <row r="25" spans="1:9" ht="16.5" thickBot="1">
      <c r="A25" s="9"/>
      <c r="B25" s="116"/>
      <c r="C25" s="10"/>
      <c r="D25" s="10"/>
      <c r="F25" s="6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6.5" hidden="1" thickBot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5.75" hidden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5.75" hidden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5.75" hidden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5.75" hidden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5069</v>
      </c>
      <c r="E67" s="75">
        <v>5052</v>
      </c>
      <c r="F67" s="123">
        <v>4877</v>
      </c>
      <c r="G67" s="115"/>
      <c r="H67" s="31">
        <v>4584</v>
      </c>
      <c r="I67" s="131">
        <v>4189</v>
      </c>
    </row>
    <row r="68" spans="1:9" ht="16.5" thickBot="1">
      <c r="A68" s="110" t="s">
        <v>5</v>
      </c>
      <c r="B68" s="116"/>
      <c r="C68" s="16" t="s">
        <v>66</v>
      </c>
      <c r="D68" s="76">
        <v>69</v>
      </c>
      <c r="E68" s="77">
        <v>269</v>
      </c>
      <c r="F68" s="54">
        <v>269</v>
      </c>
      <c r="G68" s="115"/>
      <c r="H68" s="33">
        <v>269</v>
      </c>
      <c r="I68" s="132">
        <v>1153</v>
      </c>
    </row>
    <row r="69" spans="1:9" ht="16.5" thickBot="1">
      <c r="A69" s="9"/>
      <c r="B69" s="116"/>
      <c r="C69" s="10"/>
      <c r="D69" s="10"/>
      <c r="E69" s="10"/>
      <c r="F69" s="6"/>
      <c r="G69" s="115"/>
      <c r="I69" s="138"/>
    </row>
    <row r="70" spans="1:9" ht="16.5" customHeight="1" thickBot="1">
      <c r="A70" s="9"/>
      <c r="B70" s="116"/>
      <c r="C70" s="81" t="s">
        <v>93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99" t="s">
        <v>104</v>
      </c>
      <c r="D71" s="75">
        <v>769.9</v>
      </c>
      <c r="E71" s="74">
        <v>818.83</v>
      </c>
      <c r="F71" s="75">
        <v>855.91</v>
      </c>
      <c r="G71" s="127"/>
      <c r="H71" s="102">
        <v>956.92</v>
      </c>
      <c r="I71" s="140">
        <v>1033.23</v>
      </c>
    </row>
    <row r="72" spans="1:9" ht="15.75">
      <c r="A72" s="9"/>
      <c r="B72" s="116"/>
      <c r="C72" s="158" t="s">
        <v>105</v>
      </c>
      <c r="D72" s="75">
        <v>279.33</v>
      </c>
      <c r="E72" s="74">
        <v>349.87</v>
      </c>
      <c r="F72" s="75">
        <v>464.71</v>
      </c>
      <c r="G72" s="127"/>
      <c r="H72" s="102">
        <v>407.71</v>
      </c>
      <c r="I72" s="140">
        <v>436.36</v>
      </c>
    </row>
    <row r="73" spans="1:9" ht="16.5" thickBot="1">
      <c r="A73" s="9"/>
      <c r="B73" s="116"/>
      <c r="C73" s="200" t="s">
        <v>106</v>
      </c>
      <c r="D73" s="77">
        <v>565.42</v>
      </c>
      <c r="E73" s="76">
        <v>599.73</v>
      </c>
      <c r="F73" s="77">
        <v>660.8</v>
      </c>
      <c r="G73" s="127"/>
      <c r="H73" s="77">
        <v>738.64</v>
      </c>
      <c r="I73" s="141">
        <v>726.42</v>
      </c>
    </row>
    <row r="74" spans="1:9" ht="16.5" customHeight="1" thickBot="1">
      <c r="A74" s="59" t="s">
        <v>18</v>
      </c>
      <c r="B74" s="115"/>
      <c r="C74" s="66" t="s">
        <v>18</v>
      </c>
      <c r="D74" s="60"/>
      <c r="E74" s="60"/>
      <c r="F74" s="24"/>
      <c r="G74" s="115"/>
      <c r="H74" s="24"/>
      <c r="I74" s="128"/>
    </row>
    <row r="75" spans="1:9" ht="16.5" thickBot="1">
      <c r="A75" s="107" t="s">
        <v>11</v>
      </c>
      <c r="B75" s="120"/>
      <c r="C75" s="114" t="s">
        <v>67</v>
      </c>
      <c r="D75" s="11"/>
      <c r="E75" s="17"/>
      <c r="F75" s="3"/>
      <c r="G75" s="115"/>
      <c r="H75" s="3"/>
      <c r="I75" s="130"/>
    </row>
    <row r="76" spans="1:9" ht="15.75">
      <c r="A76" s="108" t="s">
        <v>4</v>
      </c>
      <c r="B76" s="116"/>
      <c r="C76" s="10" t="s">
        <v>0</v>
      </c>
      <c r="D76" s="38"/>
      <c r="E76" s="39"/>
      <c r="F76" s="123"/>
      <c r="G76" s="115"/>
      <c r="H76" s="31"/>
      <c r="I76" s="131"/>
    </row>
    <row r="77" spans="1:9" ht="15.75">
      <c r="A77" s="65" t="s">
        <v>1</v>
      </c>
      <c r="B77" s="118"/>
      <c r="C77" s="14" t="s">
        <v>35</v>
      </c>
      <c r="D77" s="74">
        <v>64597</v>
      </c>
      <c r="E77" s="74">
        <v>63908</v>
      </c>
      <c r="F77" s="123">
        <v>65501</v>
      </c>
      <c r="G77" s="115"/>
      <c r="H77" s="31">
        <v>68041</v>
      </c>
      <c r="I77" s="131">
        <v>67420</v>
      </c>
    </row>
    <row r="78" spans="1:9" ht="15.75">
      <c r="A78" s="65" t="s">
        <v>2</v>
      </c>
      <c r="B78" s="118"/>
      <c r="C78" s="14" t="s">
        <v>36</v>
      </c>
      <c r="D78" s="74">
        <v>19290</v>
      </c>
      <c r="E78" s="74">
        <v>29720</v>
      </c>
      <c r="F78" s="123">
        <v>43690</v>
      </c>
      <c r="G78" s="115"/>
      <c r="H78" s="31">
        <v>43267</v>
      </c>
      <c r="I78" s="131">
        <v>45633</v>
      </c>
    </row>
    <row r="79" spans="1:9" ht="15.75">
      <c r="A79" s="45" t="s">
        <v>5</v>
      </c>
      <c r="B79" s="116"/>
      <c r="C79" s="10" t="s">
        <v>28</v>
      </c>
      <c r="D79" s="74"/>
      <c r="E79" s="74"/>
      <c r="F79" s="123"/>
      <c r="G79" s="115"/>
      <c r="H79" s="31"/>
      <c r="I79" s="131"/>
    </row>
    <row r="80" spans="1:9" ht="15.75">
      <c r="A80" s="65" t="s">
        <v>1</v>
      </c>
      <c r="B80" s="118"/>
      <c r="C80" s="14" t="s">
        <v>35</v>
      </c>
      <c r="D80" s="74">
        <v>44887</v>
      </c>
      <c r="E80" s="74">
        <v>43358</v>
      </c>
      <c r="F80" s="123">
        <v>45037</v>
      </c>
      <c r="G80" s="115"/>
      <c r="H80" s="31">
        <v>44991</v>
      </c>
      <c r="I80" s="131">
        <v>44753</v>
      </c>
    </row>
    <row r="81" spans="1:9" ht="15.75">
      <c r="A81" s="65" t="s">
        <v>2</v>
      </c>
      <c r="B81" s="118"/>
      <c r="C81" s="14" t="s">
        <v>36</v>
      </c>
      <c r="D81" s="74">
        <v>16051</v>
      </c>
      <c r="E81" s="74">
        <v>26571</v>
      </c>
      <c r="F81" s="123">
        <v>40327</v>
      </c>
      <c r="G81" s="115"/>
      <c r="H81" s="31">
        <v>40186</v>
      </c>
      <c r="I81" s="131">
        <v>39922</v>
      </c>
    </row>
    <row r="82" spans="1:9" ht="15.75">
      <c r="A82" s="45" t="s">
        <v>6</v>
      </c>
      <c r="B82" s="116"/>
      <c r="C82" s="10" t="s">
        <v>37</v>
      </c>
      <c r="D82" s="74"/>
      <c r="E82" s="74"/>
      <c r="F82" s="123"/>
      <c r="G82" s="115"/>
      <c r="H82" s="31"/>
      <c r="I82" s="131"/>
    </row>
    <row r="83" spans="1:9" ht="15.75">
      <c r="A83" s="65" t="s">
        <v>1</v>
      </c>
      <c r="B83" s="118"/>
      <c r="C83" s="14" t="s">
        <v>35</v>
      </c>
      <c r="D83" s="74">
        <v>19710</v>
      </c>
      <c r="E83" s="74">
        <v>20550</v>
      </c>
      <c r="F83" s="123">
        <v>20464</v>
      </c>
      <c r="G83" s="115"/>
      <c r="H83" s="31">
        <v>23050</v>
      </c>
      <c r="I83" s="131">
        <v>22667</v>
      </c>
    </row>
    <row r="84" spans="1:9" ht="16.5" thickBot="1">
      <c r="A84" s="109" t="s">
        <v>2</v>
      </c>
      <c r="B84" s="118"/>
      <c r="C84" s="16" t="s">
        <v>36</v>
      </c>
      <c r="D84" s="76">
        <v>3239</v>
      </c>
      <c r="E84" s="76">
        <v>3149</v>
      </c>
      <c r="F84" s="54">
        <v>3363</v>
      </c>
      <c r="G84" s="115"/>
      <c r="H84" s="33">
        <v>3081</v>
      </c>
      <c r="I84" s="132">
        <v>5711</v>
      </c>
    </row>
    <row r="85" spans="2:9" ht="16.5" thickBot="1">
      <c r="B85" s="116"/>
      <c r="C85" s="14"/>
      <c r="D85" s="10"/>
      <c r="E85" s="10"/>
      <c r="F85" s="6"/>
      <c r="G85" s="115"/>
      <c r="I85" s="133"/>
    </row>
    <row r="86" spans="1:9" ht="16.5" thickBot="1">
      <c r="A86" s="107" t="s">
        <v>12</v>
      </c>
      <c r="B86" s="120"/>
      <c r="C86" s="28" t="s">
        <v>68</v>
      </c>
      <c r="D86" s="17"/>
      <c r="E86" s="2"/>
      <c r="F86" s="3"/>
      <c r="G86" s="115"/>
      <c r="H86" s="3"/>
      <c r="I86" s="130"/>
    </row>
    <row r="87" spans="1:9" ht="15.75" hidden="1">
      <c r="A87" s="108" t="s">
        <v>4</v>
      </c>
      <c r="B87" s="116"/>
      <c r="C87" s="14" t="s">
        <v>38</v>
      </c>
      <c r="D87" s="30">
        <v>44491</v>
      </c>
      <c r="E87" s="31">
        <v>57215</v>
      </c>
      <c r="F87" s="123"/>
      <c r="G87" s="115"/>
      <c r="H87" s="31"/>
      <c r="I87" s="131"/>
    </row>
    <row r="88" spans="1:9" ht="15.75">
      <c r="A88" s="45" t="s">
        <v>5</v>
      </c>
      <c r="B88" s="116"/>
      <c r="C88" s="19" t="s">
        <v>39</v>
      </c>
      <c r="D88" s="74">
        <v>26845</v>
      </c>
      <c r="E88" s="75">
        <v>34067</v>
      </c>
      <c r="F88" s="123">
        <v>40594</v>
      </c>
      <c r="G88" s="115"/>
      <c r="H88" s="31">
        <v>60696</v>
      </c>
      <c r="I88" s="131">
        <f>49902+16453</f>
        <v>66355</v>
      </c>
    </row>
    <row r="89" spans="1:9" ht="16.5" thickBot="1">
      <c r="A89" s="110" t="s">
        <v>6</v>
      </c>
      <c r="B89" s="116"/>
      <c r="C89" s="21" t="s">
        <v>40</v>
      </c>
      <c r="D89" s="76">
        <v>29462</v>
      </c>
      <c r="E89" s="77">
        <v>35953</v>
      </c>
      <c r="F89" s="54">
        <v>41769</v>
      </c>
      <c r="G89" s="115"/>
      <c r="H89" s="33">
        <v>60222</v>
      </c>
      <c r="I89" s="132">
        <f>48273+14341</f>
        <v>62614</v>
      </c>
    </row>
    <row r="90" spans="2:9" ht="16.5" thickBot="1">
      <c r="B90" s="116"/>
      <c r="C90" s="10"/>
      <c r="D90" s="14"/>
      <c r="E90" s="19"/>
      <c r="F90" s="6"/>
      <c r="G90" s="115"/>
      <c r="I90" s="133"/>
    </row>
    <row r="91" spans="1:9" ht="16.5" hidden="1" thickBot="1">
      <c r="A91" s="107" t="s">
        <v>13</v>
      </c>
      <c r="B91" s="117"/>
      <c r="C91" s="23" t="s">
        <v>41</v>
      </c>
      <c r="D91" s="17"/>
      <c r="E91" s="2"/>
      <c r="F91" s="3"/>
      <c r="G91" s="115"/>
      <c r="H91" s="3"/>
      <c r="I91" s="130"/>
    </row>
    <row r="92" spans="1:9" ht="15.75" hidden="1">
      <c r="A92" s="108" t="s">
        <v>4</v>
      </c>
      <c r="B92" s="116"/>
      <c r="C92" s="19" t="s">
        <v>0</v>
      </c>
      <c r="D92" s="34"/>
      <c r="E92" s="31"/>
      <c r="F92" s="123"/>
      <c r="G92" s="115"/>
      <c r="H92" s="31"/>
      <c r="I92" s="131"/>
    </row>
    <row r="93" spans="1:9" ht="15.75" hidden="1">
      <c r="A93" s="45" t="s">
        <v>5</v>
      </c>
      <c r="B93" s="116"/>
      <c r="C93" s="19" t="s">
        <v>42</v>
      </c>
      <c r="D93" s="34"/>
      <c r="E93" s="31"/>
      <c r="F93" s="123"/>
      <c r="G93" s="115"/>
      <c r="H93" s="31"/>
      <c r="I93" s="131"/>
    </row>
    <row r="94" spans="1:9" ht="15.75" hidden="1">
      <c r="A94" s="45" t="s">
        <v>6</v>
      </c>
      <c r="B94" s="116"/>
      <c r="C94" s="14" t="s">
        <v>43</v>
      </c>
      <c r="D94" s="34"/>
      <c r="E94" s="31"/>
      <c r="F94" s="123"/>
      <c r="G94" s="115"/>
      <c r="H94" s="31"/>
      <c r="I94" s="131"/>
    </row>
    <row r="95" spans="1:9" ht="15.75" hidden="1">
      <c r="A95" s="45" t="s">
        <v>7</v>
      </c>
      <c r="B95" s="116"/>
      <c r="C95" s="14" t="s">
        <v>44</v>
      </c>
      <c r="D95" s="34"/>
      <c r="E95" s="31"/>
      <c r="F95" s="123"/>
      <c r="G95" s="115"/>
      <c r="H95" s="31"/>
      <c r="I95" s="131"/>
    </row>
    <row r="96" spans="1:9" ht="15.75" hidden="1">
      <c r="A96" s="45" t="s">
        <v>8</v>
      </c>
      <c r="B96" s="116"/>
      <c r="C96" s="14" t="s">
        <v>45</v>
      </c>
      <c r="D96" s="30"/>
      <c r="E96" s="31"/>
      <c r="F96" s="123"/>
      <c r="G96" s="115"/>
      <c r="H96" s="31"/>
      <c r="I96" s="131"/>
    </row>
    <row r="97" spans="1:9" ht="15.75" hidden="1">
      <c r="A97" s="45" t="s">
        <v>9</v>
      </c>
      <c r="B97" s="116"/>
      <c r="C97" s="14" t="s">
        <v>46</v>
      </c>
      <c r="D97" s="34"/>
      <c r="E97" s="31"/>
      <c r="F97" s="123"/>
      <c r="G97" s="115"/>
      <c r="H97" s="31"/>
      <c r="I97" s="131"/>
    </row>
    <row r="98" spans="1:9" ht="16.5" hidden="1" thickBot="1">
      <c r="A98" s="110" t="s">
        <v>10</v>
      </c>
      <c r="B98" s="122"/>
      <c r="C98" s="21" t="s">
        <v>47</v>
      </c>
      <c r="D98" s="35"/>
      <c r="E98" s="43"/>
      <c r="F98" s="54"/>
      <c r="G98" s="115"/>
      <c r="H98" s="33"/>
      <c r="I98" s="132"/>
    </row>
    <row r="99" spans="2:9" ht="16.5" hidden="1" thickBot="1">
      <c r="B99" s="116"/>
      <c r="C99" s="10"/>
      <c r="D99" s="10"/>
      <c r="E99" s="20"/>
      <c r="F99" s="6"/>
      <c r="G99" s="115"/>
      <c r="I99" s="137"/>
    </row>
    <row r="100" spans="1:17" ht="30.75" thickBot="1">
      <c r="A100" s="107" t="s">
        <v>17</v>
      </c>
      <c r="B100" s="120"/>
      <c r="C100" s="80" t="s">
        <v>69</v>
      </c>
      <c r="D100" s="57"/>
      <c r="E100" s="2"/>
      <c r="F100" s="3"/>
      <c r="G100" s="115"/>
      <c r="H100" s="3"/>
      <c r="I100" s="130"/>
      <c r="Q100" s="6"/>
    </row>
    <row r="101" spans="1:9" ht="15.75">
      <c r="A101" s="108" t="s">
        <v>4</v>
      </c>
      <c r="B101" s="116"/>
      <c r="C101" s="18" t="s">
        <v>48</v>
      </c>
      <c r="D101" s="34"/>
      <c r="E101" s="31"/>
      <c r="F101" s="123"/>
      <c r="G101" s="115"/>
      <c r="H101" s="31"/>
      <c r="I101" s="131"/>
    </row>
    <row r="102" spans="1:9" ht="15.75">
      <c r="A102" s="65" t="s">
        <v>1</v>
      </c>
      <c r="B102" s="118"/>
      <c r="C102" s="14" t="s">
        <v>49</v>
      </c>
      <c r="D102" s="74">
        <v>12.2</v>
      </c>
      <c r="E102" s="75">
        <v>11.2</v>
      </c>
      <c r="F102" s="96">
        <v>10</v>
      </c>
      <c r="G102" s="127"/>
      <c r="H102" s="75">
        <v>11.4</v>
      </c>
      <c r="I102" s="140">
        <v>13.2</v>
      </c>
    </row>
    <row r="103" spans="1:9" ht="16.5" thickBot="1">
      <c r="A103" s="65" t="s">
        <v>2</v>
      </c>
      <c r="B103" s="118"/>
      <c r="C103" s="194" t="s">
        <v>50</v>
      </c>
      <c r="D103" s="179">
        <v>10.3</v>
      </c>
      <c r="E103" s="196">
        <v>12.8</v>
      </c>
      <c r="F103" s="197">
        <v>11</v>
      </c>
      <c r="G103" s="127"/>
      <c r="H103" s="196">
        <v>11.2</v>
      </c>
      <c r="I103" s="202">
        <v>13.3</v>
      </c>
    </row>
    <row r="104" spans="1:9" ht="16.5" thickBot="1">
      <c r="A104" s="65"/>
      <c r="B104" s="185"/>
      <c r="C104" s="193"/>
      <c r="D104" s="169"/>
      <c r="E104" s="169"/>
      <c r="F104" s="169"/>
      <c r="G104" s="14"/>
      <c r="H104" s="169"/>
      <c r="I104" s="169"/>
    </row>
    <row r="105" spans="1:9" ht="16.5" thickBot="1">
      <c r="A105" s="65"/>
      <c r="B105" s="118"/>
      <c r="C105" s="191"/>
      <c r="D105" s="192" t="s">
        <v>87</v>
      </c>
      <c r="E105" s="192" t="s">
        <v>88</v>
      </c>
      <c r="F105" s="198" t="s">
        <v>89</v>
      </c>
      <c r="G105" s="127"/>
      <c r="H105" s="173" t="s">
        <v>90</v>
      </c>
      <c r="I105" s="174" t="s">
        <v>172</v>
      </c>
    </row>
    <row r="106" spans="1:9" ht="15.75">
      <c r="A106" s="45" t="s">
        <v>5</v>
      </c>
      <c r="B106" s="116"/>
      <c r="C106" s="10" t="s">
        <v>28</v>
      </c>
      <c r="D106" s="74"/>
      <c r="E106" s="75"/>
      <c r="F106" s="96"/>
      <c r="G106" s="127"/>
      <c r="H106" s="75"/>
      <c r="I106" s="140"/>
    </row>
    <row r="107" spans="1:9" ht="15.75">
      <c r="A107" s="65" t="s">
        <v>1</v>
      </c>
      <c r="B107" s="118"/>
      <c r="C107" s="14" t="s">
        <v>49</v>
      </c>
      <c r="D107" s="74" t="s">
        <v>82</v>
      </c>
      <c r="E107" s="74" t="s">
        <v>82</v>
      </c>
      <c r="F107" s="96" t="s">
        <v>82</v>
      </c>
      <c r="G107" s="127"/>
      <c r="H107" s="75" t="s">
        <v>82</v>
      </c>
      <c r="I107" s="140" t="s">
        <v>82</v>
      </c>
    </row>
    <row r="108" spans="1:9" ht="15.75">
      <c r="A108" s="65" t="s">
        <v>2</v>
      </c>
      <c r="B108" s="118"/>
      <c r="C108" s="14" t="s">
        <v>50</v>
      </c>
      <c r="D108" s="74" t="s">
        <v>82</v>
      </c>
      <c r="E108" s="74" t="s">
        <v>82</v>
      </c>
      <c r="F108" s="96" t="s">
        <v>82</v>
      </c>
      <c r="G108" s="127"/>
      <c r="H108" s="75" t="s">
        <v>82</v>
      </c>
      <c r="I108" s="140" t="s">
        <v>82</v>
      </c>
    </row>
    <row r="109" spans="1:9" ht="15.75">
      <c r="A109" s="45" t="s">
        <v>6</v>
      </c>
      <c r="B109" s="116"/>
      <c r="C109" s="10" t="s">
        <v>37</v>
      </c>
      <c r="D109" s="74"/>
      <c r="E109" s="75"/>
      <c r="F109" s="96"/>
      <c r="G109" s="127"/>
      <c r="H109" s="75"/>
      <c r="I109" s="140"/>
    </row>
    <row r="110" spans="1:9" ht="15.75">
      <c r="A110" s="65" t="s">
        <v>1</v>
      </c>
      <c r="B110" s="118"/>
      <c r="C110" s="14" t="s">
        <v>49</v>
      </c>
      <c r="D110" s="74">
        <v>12.2</v>
      </c>
      <c r="E110" s="75">
        <v>11.2</v>
      </c>
      <c r="F110" s="96">
        <v>10</v>
      </c>
      <c r="G110" s="127"/>
      <c r="H110" s="75">
        <v>11.4</v>
      </c>
      <c r="I110" s="140">
        <v>13.2</v>
      </c>
    </row>
    <row r="111" spans="1:9" ht="16.5" thickBot="1">
      <c r="A111" s="109" t="s">
        <v>2</v>
      </c>
      <c r="B111" s="118"/>
      <c r="C111" s="16" t="s">
        <v>50</v>
      </c>
      <c r="D111" s="76">
        <v>10.3</v>
      </c>
      <c r="E111" s="77">
        <v>12.8</v>
      </c>
      <c r="F111" s="95">
        <v>11</v>
      </c>
      <c r="G111" s="127"/>
      <c r="H111" s="77">
        <v>11.2</v>
      </c>
      <c r="I111" s="141">
        <v>13.3</v>
      </c>
    </row>
    <row r="112" spans="1:9" ht="30.75" thickBot="1">
      <c r="A112" s="107" t="s">
        <v>14</v>
      </c>
      <c r="B112" s="120"/>
      <c r="C112" s="80" t="s">
        <v>69</v>
      </c>
      <c r="D112"/>
      <c r="E112" s="2"/>
      <c r="F112" s="3"/>
      <c r="G112" s="115"/>
      <c r="H112" s="3"/>
      <c r="I112" s="130"/>
    </row>
    <row r="113" spans="1:9" ht="15.75">
      <c r="A113" s="108" t="s">
        <v>4</v>
      </c>
      <c r="B113" s="116"/>
      <c r="C113" s="19" t="s">
        <v>51</v>
      </c>
      <c r="D113" s="38" t="s">
        <v>83</v>
      </c>
      <c r="E113" s="38" t="s">
        <v>83</v>
      </c>
      <c r="F113" s="145" t="s">
        <v>83</v>
      </c>
      <c r="G113" s="115"/>
      <c r="H113" s="229" t="s">
        <v>83</v>
      </c>
      <c r="I113" s="231" t="s">
        <v>83</v>
      </c>
    </row>
    <row r="114" spans="1:9" ht="15.75">
      <c r="A114" s="45" t="s">
        <v>5</v>
      </c>
      <c r="B114" s="116"/>
      <c r="C114" s="14" t="s">
        <v>49</v>
      </c>
      <c r="D114" s="124" t="s">
        <v>83</v>
      </c>
      <c r="E114" s="34" t="s">
        <v>83</v>
      </c>
      <c r="F114" s="39" t="s">
        <v>83</v>
      </c>
      <c r="G114" s="115"/>
      <c r="H114" s="148" t="s">
        <v>83</v>
      </c>
      <c r="I114" s="134" t="s">
        <v>83</v>
      </c>
    </row>
    <row r="115" spans="1:9" ht="16.5" thickBot="1">
      <c r="A115" s="110" t="s">
        <v>6</v>
      </c>
      <c r="B115" s="116"/>
      <c r="C115" s="16" t="s">
        <v>50</v>
      </c>
      <c r="D115" s="35" t="s">
        <v>83</v>
      </c>
      <c r="E115" s="35" t="s">
        <v>83</v>
      </c>
      <c r="F115" s="146" t="s">
        <v>83</v>
      </c>
      <c r="G115" s="115"/>
      <c r="H115" s="230" t="s">
        <v>83</v>
      </c>
      <c r="I115" s="232" t="s">
        <v>83</v>
      </c>
    </row>
    <row r="116" spans="1:9" ht="15.75">
      <c r="A116" s="9"/>
      <c r="B116" s="116"/>
      <c r="C116" s="12" t="s">
        <v>160</v>
      </c>
      <c r="D116" s="10"/>
      <c r="E116" s="10"/>
      <c r="F116" s="6"/>
      <c r="G116" s="115"/>
      <c r="I116" s="138"/>
    </row>
    <row r="117" spans="1:9" ht="15.75">
      <c r="A117" s="9"/>
      <c r="B117" s="116"/>
      <c r="C117" s="6" t="s">
        <v>161</v>
      </c>
      <c r="D117" s="6"/>
      <c r="E117" s="6"/>
      <c r="F117" s="6"/>
      <c r="G117" s="115"/>
      <c r="I117" s="138"/>
    </row>
    <row r="118" spans="1:9" ht="16.5" thickBot="1">
      <c r="A118" s="9"/>
      <c r="B118" s="116"/>
      <c r="C118" s="154" t="s">
        <v>162</v>
      </c>
      <c r="D118" s="154"/>
      <c r="E118" s="154"/>
      <c r="F118" s="154"/>
      <c r="G118" s="115"/>
      <c r="H118" s="154"/>
      <c r="I118" s="161"/>
    </row>
    <row r="119" spans="1:7" ht="15.75">
      <c r="A119" s="9"/>
      <c r="C119" s="6"/>
      <c r="D119" s="6"/>
      <c r="E119" s="6"/>
      <c r="F119" s="155"/>
      <c r="G119" s="15"/>
    </row>
    <row r="120" spans="1:9" ht="21" hidden="1" thickBot="1">
      <c r="A120" s="292" t="s">
        <v>22</v>
      </c>
      <c r="B120" s="292"/>
      <c r="C120" s="292"/>
      <c r="D120" s="292"/>
      <c r="E120" s="292"/>
      <c r="F120" s="24"/>
      <c r="G120" s="15"/>
      <c r="H120" s="24"/>
      <c r="I120" s="25"/>
    </row>
    <row r="121" spans="1:9" ht="21" hidden="1" thickBot="1">
      <c r="A121" s="293" t="s">
        <v>19</v>
      </c>
      <c r="B121" s="293"/>
      <c r="C121" s="293"/>
      <c r="D121" s="293"/>
      <c r="E121" s="293"/>
      <c r="F121" s="24"/>
      <c r="G121" s="15"/>
      <c r="H121" s="24"/>
      <c r="I121" s="25"/>
    </row>
    <row r="122" spans="1:9" ht="16.5" hidden="1" thickBot="1">
      <c r="A122" s="46"/>
      <c r="B122" s="46"/>
      <c r="C122" s="1"/>
      <c r="D122" s="26">
        <v>2006</v>
      </c>
      <c r="E122" s="26">
        <v>2007</v>
      </c>
      <c r="F122" s="52">
        <v>2008</v>
      </c>
      <c r="G122" s="15"/>
      <c r="H122" s="44">
        <v>2009</v>
      </c>
      <c r="I122" s="27">
        <v>2010</v>
      </c>
    </row>
    <row r="123" spans="1:9" ht="16.5" hidden="1" thickBot="1">
      <c r="A123" s="47" t="s">
        <v>11</v>
      </c>
      <c r="B123" s="62"/>
      <c r="C123" s="28" t="s">
        <v>73</v>
      </c>
      <c r="D123" s="17"/>
      <c r="E123" s="2"/>
      <c r="F123" s="3"/>
      <c r="G123" s="15"/>
      <c r="H123" s="3"/>
      <c r="I123" s="2"/>
    </row>
    <row r="124" spans="1:9" ht="15.75" hidden="1">
      <c r="A124" s="48" t="s">
        <v>4</v>
      </c>
      <c r="C124" s="14" t="s">
        <v>71</v>
      </c>
      <c r="D124" s="34"/>
      <c r="E124" s="31"/>
      <c r="F124" s="123"/>
      <c r="G124" s="15"/>
      <c r="H124" s="31"/>
      <c r="I124" s="30"/>
    </row>
    <row r="125" spans="1:9" ht="16.5" hidden="1" thickBot="1">
      <c r="A125" s="49" t="s">
        <v>5</v>
      </c>
      <c r="B125" s="63"/>
      <c r="C125" s="16" t="s">
        <v>72</v>
      </c>
      <c r="D125" s="32"/>
      <c r="E125" s="33"/>
      <c r="F125" s="54"/>
      <c r="G125" s="15"/>
      <c r="H125" s="33"/>
      <c r="I125" s="32"/>
    </row>
    <row r="126" spans="1:7" ht="15.75" hidden="1">
      <c r="A126" s="9"/>
      <c r="C126" s="6"/>
      <c r="D126" s="6"/>
      <c r="E126" s="6"/>
      <c r="F126" s="6"/>
      <c r="G126" s="15"/>
    </row>
    <row r="127" spans="1:7" ht="15.75">
      <c r="A127" s="9"/>
      <c r="C127" s="6"/>
      <c r="D127" s="6"/>
      <c r="E127" s="6"/>
      <c r="F127" s="6"/>
      <c r="G127" s="15"/>
    </row>
    <row r="128" spans="1:7" ht="15.75">
      <c r="A128" s="9"/>
      <c r="C128" s="6"/>
      <c r="D128" s="6"/>
      <c r="E128" s="6"/>
      <c r="F128" s="6"/>
      <c r="G128" s="15"/>
    </row>
    <row r="129" spans="1:7" ht="15.75">
      <c r="A129" s="9"/>
      <c r="C129" s="6"/>
      <c r="D129" s="6"/>
      <c r="E129" s="6"/>
      <c r="F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5" ht="15.75">
      <c r="A160" s="9"/>
      <c r="C160" s="6"/>
      <c r="D160" s="6"/>
      <c r="E160" s="6"/>
    </row>
    <row r="161" spans="1:5" ht="15.75">
      <c r="A161" s="9"/>
      <c r="C161" s="6"/>
      <c r="D161" s="6"/>
      <c r="E161" s="6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</sheetData>
  <sheetProtection/>
  <mergeCells count="3">
    <mergeCell ref="A120:E120"/>
    <mergeCell ref="A121:E12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PageLayoutView="0" workbookViewId="0" topLeftCell="C71">
      <selection activeCell="J72" sqref="J7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5"/>
    </row>
    <row r="2" spans="1:9" ht="21" customHeight="1" thickBot="1">
      <c r="A2" s="67" t="s">
        <v>22</v>
      </c>
      <c r="B2" s="115"/>
      <c r="C2" s="164"/>
      <c r="D2" s="295" t="s">
        <v>22</v>
      </c>
      <c r="E2" s="295"/>
      <c r="F2" s="296"/>
      <c r="G2" s="115"/>
      <c r="H2" s="165"/>
      <c r="I2" s="166"/>
    </row>
    <row r="3" spans="1:9" ht="16.5" customHeight="1" thickBot="1">
      <c r="A3" s="67"/>
      <c r="B3" s="115"/>
      <c r="C3" s="111"/>
      <c r="D3" s="26" t="s">
        <v>87</v>
      </c>
      <c r="E3" s="26" t="s">
        <v>88</v>
      </c>
      <c r="F3" s="129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151"/>
      <c r="E4" s="151"/>
      <c r="F4" s="128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13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31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31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31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31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31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31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31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31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31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132"/>
      <c r="G15" s="115"/>
      <c r="H15" s="33"/>
      <c r="I15" s="132"/>
    </row>
    <row r="16" spans="2:9" ht="16.5" thickBot="1">
      <c r="B16" s="116"/>
      <c r="D16" s="6"/>
      <c r="E16" s="6"/>
      <c r="F16" s="138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133"/>
      <c r="G17" s="115"/>
      <c r="H17" s="3"/>
      <c r="I17" s="130"/>
    </row>
    <row r="18" spans="1:9" ht="15.75">
      <c r="A18" s="108" t="s">
        <v>4</v>
      </c>
      <c r="B18" s="116"/>
      <c r="C18" s="14" t="s">
        <v>0</v>
      </c>
      <c r="D18" s="34">
        <v>18</v>
      </c>
      <c r="E18" s="39">
        <v>18</v>
      </c>
      <c r="F18" s="134">
        <v>18</v>
      </c>
      <c r="G18" s="126"/>
      <c r="H18" s="39">
        <v>18</v>
      </c>
      <c r="I18" s="134">
        <v>18</v>
      </c>
    </row>
    <row r="19" spans="1:9" ht="15.75">
      <c r="A19" s="45" t="s">
        <v>5</v>
      </c>
      <c r="B19" s="116"/>
      <c r="C19" s="14" t="s">
        <v>29</v>
      </c>
      <c r="D19" s="74">
        <v>3</v>
      </c>
      <c r="E19" s="31">
        <v>3</v>
      </c>
      <c r="F19" s="131">
        <v>3</v>
      </c>
      <c r="G19" s="115"/>
      <c r="H19" s="31">
        <v>3</v>
      </c>
      <c r="I19" s="131">
        <v>3</v>
      </c>
    </row>
    <row r="20" spans="1:9" ht="16.5" thickBot="1">
      <c r="A20" s="110" t="s">
        <v>6</v>
      </c>
      <c r="B20" s="116"/>
      <c r="C20" s="16" t="s">
        <v>30</v>
      </c>
      <c r="D20" s="76">
        <v>15</v>
      </c>
      <c r="E20" s="33">
        <v>15</v>
      </c>
      <c r="F20" s="132">
        <v>15</v>
      </c>
      <c r="G20" s="115"/>
      <c r="H20" s="33">
        <v>15</v>
      </c>
      <c r="I20" s="132">
        <v>15</v>
      </c>
    </row>
    <row r="21" spans="2:9" ht="16.5" thickBot="1">
      <c r="B21" s="116"/>
      <c r="C21" s="10"/>
      <c r="D21" s="10"/>
      <c r="E21" s="6"/>
      <c r="F21" s="135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108</v>
      </c>
      <c r="E22" s="79" t="s">
        <v>109</v>
      </c>
      <c r="F22" s="136" t="s">
        <v>110</v>
      </c>
      <c r="G22" s="127"/>
      <c r="H22" s="79" t="s">
        <v>111</v>
      </c>
      <c r="I22" s="136">
        <v>45</v>
      </c>
    </row>
    <row r="23" spans="2:9" ht="16.5" thickBot="1">
      <c r="B23" s="116"/>
      <c r="C23" s="10"/>
      <c r="D23" s="10"/>
      <c r="E23" s="6"/>
      <c r="F23" s="137"/>
      <c r="G23" s="115"/>
      <c r="H23" s="8"/>
      <c r="I23" s="137"/>
    </row>
    <row r="24" spans="1:9" ht="16.5" thickBot="1">
      <c r="A24" s="64" t="s">
        <v>17</v>
      </c>
      <c r="B24" s="120"/>
      <c r="C24" s="112" t="s">
        <v>116</v>
      </c>
      <c r="D24" s="17"/>
      <c r="E24" s="2"/>
      <c r="F24" s="130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77400</v>
      </c>
      <c r="E25" s="33">
        <v>77000</v>
      </c>
      <c r="F25" s="132">
        <v>150000</v>
      </c>
      <c r="G25" s="115"/>
      <c r="H25" s="33">
        <v>150000</v>
      </c>
      <c r="I25" s="132">
        <v>150000</v>
      </c>
    </row>
    <row r="26" spans="1:9" ht="16.5" thickBot="1">
      <c r="A26" s="9"/>
      <c r="B26" s="116"/>
      <c r="C26" s="10"/>
      <c r="D26" s="10"/>
      <c r="E26" s="6"/>
      <c r="F26" s="135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151"/>
      <c r="E27" s="151"/>
      <c r="F27" s="128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13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31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31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31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31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31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31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31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31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31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31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31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31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31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31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31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31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31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31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31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31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31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31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31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31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31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31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31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31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31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132"/>
      <c r="G58" s="115"/>
      <c r="H58" s="33"/>
      <c r="I58" s="132"/>
    </row>
    <row r="59" spans="2:9" ht="16.5" hidden="1" thickBot="1">
      <c r="B59" s="116"/>
      <c r="C59" s="10"/>
      <c r="D59" s="10"/>
      <c r="E59" s="6"/>
      <c r="F59" s="138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13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31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31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31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31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132"/>
      <c r="G65" s="115"/>
      <c r="H65" s="33"/>
      <c r="I65" s="132"/>
    </row>
    <row r="66" spans="2:9" ht="16.5" thickBot="1">
      <c r="B66" s="116"/>
      <c r="D66" s="10"/>
      <c r="E66" s="14"/>
      <c r="F66" s="138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13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11383</v>
      </c>
      <c r="E68" s="75">
        <v>10406</v>
      </c>
      <c r="F68" s="131">
        <v>10297</v>
      </c>
      <c r="G68" s="115"/>
      <c r="H68" s="31">
        <v>9941</v>
      </c>
      <c r="I68" s="131">
        <f>1954+7511+94</f>
        <v>9559</v>
      </c>
    </row>
    <row r="69" spans="1:9" ht="16.5" thickBot="1">
      <c r="A69" s="110" t="s">
        <v>5</v>
      </c>
      <c r="B69" s="116"/>
      <c r="C69" s="16" t="s">
        <v>66</v>
      </c>
      <c r="D69" s="76">
        <v>62</v>
      </c>
      <c r="E69" s="77">
        <v>60</v>
      </c>
      <c r="F69" s="132">
        <v>60</v>
      </c>
      <c r="G69" s="115"/>
      <c r="H69" s="33">
        <v>51</v>
      </c>
      <c r="I69" s="132">
        <v>56</v>
      </c>
    </row>
    <row r="70" spans="1:9" ht="16.5" thickBot="1">
      <c r="A70" s="9"/>
      <c r="B70" s="116"/>
      <c r="C70" s="10"/>
      <c r="D70" s="10"/>
      <c r="E70" s="10"/>
      <c r="F70" s="138"/>
      <c r="G70" s="115"/>
      <c r="I70" s="138"/>
    </row>
    <row r="71" spans="1:9" ht="16.5" customHeight="1" thickBot="1">
      <c r="A71" s="9"/>
      <c r="B71" s="116"/>
      <c r="C71" s="81" t="s">
        <v>93</v>
      </c>
      <c r="D71" s="82"/>
      <c r="E71" s="82"/>
      <c r="F71" s="139"/>
      <c r="G71" s="115"/>
      <c r="H71" s="23"/>
      <c r="I71" s="139"/>
    </row>
    <row r="72" spans="1:9" ht="15.75">
      <c r="A72" s="9"/>
      <c r="B72" s="116"/>
      <c r="C72" s="175" t="s">
        <v>104</v>
      </c>
      <c r="D72" s="41">
        <v>1816.99</v>
      </c>
      <c r="E72" s="40">
        <v>2884.74</v>
      </c>
      <c r="F72" s="159">
        <v>2829.3</v>
      </c>
      <c r="G72" s="163"/>
      <c r="H72" s="101">
        <v>2972.63</v>
      </c>
      <c r="I72" s="167">
        <f>1043.5+793.83+817.64</f>
        <v>2654.97</v>
      </c>
    </row>
    <row r="73" spans="1:9" ht="15.75">
      <c r="A73" s="9"/>
      <c r="B73" s="116"/>
      <c r="C73" s="176" t="s">
        <v>105</v>
      </c>
      <c r="D73" s="41">
        <v>475.61</v>
      </c>
      <c r="E73" s="40">
        <v>589.3100000000001</v>
      </c>
      <c r="F73" s="159">
        <v>682.2900000000001</v>
      </c>
      <c r="G73" s="163"/>
      <c r="H73" s="101">
        <v>699.4200000000001</v>
      </c>
      <c r="I73" s="167">
        <v>752.05</v>
      </c>
    </row>
    <row r="74" spans="1:9" ht="16.5" thickBot="1">
      <c r="A74" s="9"/>
      <c r="B74" s="116"/>
      <c r="C74" s="177" t="s">
        <v>106</v>
      </c>
      <c r="D74" s="43">
        <v>823.44</v>
      </c>
      <c r="E74" s="88">
        <v>1028.98</v>
      </c>
      <c r="F74" s="160">
        <v>1101.41</v>
      </c>
      <c r="G74" s="163"/>
      <c r="H74" s="43">
        <v>944.97</v>
      </c>
      <c r="I74" s="168">
        <v>1185.04</v>
      </c>
    </row>
    <row r="75" spans="1:9" ht="16.5" thickBot="1">
      <c r="A75" s="9"/>
      <c r="B75" s="116"/>
      <c r="C75" s="13"/>
      <c r="D75" s="10"/>
      <c r="E75" s="10"/>
      <c r="F75" s="135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151"/>
      <c r="E76" s="151"/>
      <c r="F76" s="128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13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31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90197</v>
      </c>
      <c r="E79" s="74">
        <v>91002</v>
      </c>
      <c r="F79" s="131">
        <v>95547</v>
      </c>
      <c r="G79" s="115"/>
      <c r="H79" s="31">
        <v>98196</v>
      </c>
      <c r="I79" s="131">
        <f>28105+55707+14956</f>
        <v>98768</v>
      </c>
    </row>
    <row r="80" spans="1:9" ht="15.75">
      <c r="A80" s="65" t="s">
        <v>2</v>
      </c>
      <c r="B80" s="118"/>
      <c r="C80" s="14" t="s">
        <v>36</v>
      </c>
      <c r="D80" s="74">
        <v>887</v>
      </c>
      <c r="E80" s="74">
        <v>898</v>
      </c>
      <c r="F80" s="131">
        <v>1174</v>
      </c>
      <c r="G80" s="115"/>
      <c r="H80" s="31">
        <v>1611</v>
      </c>
      <c r="I80" s="131">
        <v>1210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31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70636</v>
      </c>
      <c r="E82" s="74">
        <v>71282</v>
      </c>
      <c r="F82" s="131">
        <v>73627</v>
      </c>
      <c r="G82" s="115"/>
      <c r="H82" s="31">
        <v>78856</v>
      </c>
      <c r="I82" s="131">
        <f>21352+51148+6701</f>
        <v>79201</v>
      </c>
    </row>
    <row r="83" spans="1:9" ht="15.75">
      <c r="A83" s="65" t="s">
        <v>2</v>
      </c>
      <c r="B83" s="118"/>
      <c r="C83" s="14" t="s">
        <v>36</v>
      </c>
      <c r="D83" s="74">
        <v>173</v>
      </c>
      <c r="E83" s="74">
        <v>85</v>
      </c>
      <c r="F83" s="131">
        <v>229</v>
      </c>
      <c r="G83" s="115"/>
      <c r="H83" s="31">
        <v>313</v>
      </c>
      <c r="I83" s="131">
        <v>308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31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19561</v>
      </c>
      <c r="E85" s="74">
        <v>19720</v>
      </c>
      <c r="F85" s="131">
        <v>19920</v>
      </c>
      <c r="G85" s="115"/>
      <c r="H85" s="31">
        <v>19340</v>
      </c>
      <c r="I85" s="131">
        <f>6753+4559+8255</f>
        <v>19567</v>
      </c>
    </row>
    <row r="86" spans="1:9" ht="16.5" thickBot="1">
      <c r="A86" s="109" t="s">
        <v>2</v>
      </c>
      <c r="B86" s="118"/>
      <c r="C86" s="16" t="s">
        <v>36</v>
      </c>
      <c r="D86" s="76">
        <v>714</v>
      </c>
      <c r="E86" s="76">
        <v>813</v>
      </c>
      <c r="F86" s="132">
        <v>945</v>
      </c>
      <c r="G86" s="115"/>
      <c r="H86" s="33">
        <v>1298</v>
      </c>
      <c r="I86" s="132">
        <v>902</v>
      </c>
    </row>
    <row r="87" spans="2:9" ht="16.5" thickBot="1">
      <c r="B87" s="116"/>
      <c r="C87" s="14"/>
      <c r="D87" s="10"/>
      <c r="E87" s="10"/>
      <c r="F87" s="138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13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927735</v>
      </c>
      <c r="E89" s="31">
        <v>1159709</v>
      </c>
      <c r="F89" s="131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591439</v>
      </c>
      <c r="E90" s="31">
        <v>582874</v>
      </c>
      <c r="F90" s="131">
        <v>619021</v>
      </c>
      <c r="G90" s="115"/>
      <c r="H90" s="31">
        <v>718939</v>
      </c>
      <c r="I90" s="131">
        <f>107281+62088+360300+221697</f>
        <v>751366</v>
      </c>
    </row>
    <row r="91" spans="1:9" ht="16.5" thickBot="1">
      <c r="A91" s="110" t="s">
        <v>6</v>
      </c>
      <c r="B91" s="116"/>
      <c r="C91" s="21" t="s">
        <v>40</v>
      </c>
      <c r="D91" s="32">
        <v>568270</v>
      </c>
      <c r="E91" s="77">
        <v>563338</v>
      </c>
      <c r="F91" s="132">
        <v>600675</v>
      </c>
      <c r="G91" s="115"/>
      <c r="H91" s="33">
        <v>706749</v>
      </c>
      <c r="I91" s="132">
        <f>107791+68924+344255+203536</f>
        <v>724506</v>
      </c>
    </row>
    <row r="92" spans="2:9" ht="30" thickBot="1">
      <c r="B92" s="116"/>
      <c r="C92" s="268" t="s">
        <v>107</v>
      </c>
      <c r="D92" s="269"/>
      <c r="E92" s="270"/>
      <c r="F92" s="267"/>
      <c r="G92" s="115"/>
      <c r="H92" s="271"/>
      <c r="I92" s="267"/>
    </row>
    <row r="93" spans="1:9" ht="16.5" hidden="1" thickBot="1">
      <c r="A93" s="107" t="s">
        <v>13</v>
      </c>
      <c r="B93" s="121"/>
      <c r="C93" s="264" t="s">
        <v>41</v>
      </c>
      <c r="D93" s="265"/>
      <c r="E93" s="266"/>
      <c r="F93" s="135"/>
      <c r="G93" s="115"/>
      <c r="H93" s="7"/>
      <c r="I93" s="259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31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31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31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31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31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31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132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138"/>
      <c r="G101" s="115"/>
      <c r="I101" s="137"/>
    </row>
    <row r="102" spans="1:17" ht="30.75" hidden="1" thickBot="1">
      <c r="A102" s="107" t="s">
        <v>17</v>
      </c>
      <c r="B102" s="120"/>
      <c r="C102" s="56" t="s">
        <v>69</v>
      </c>
      <c r="D102" s="58"/>
      <c r="E102" s="2"/>
      <c r="F102" s="133"/>
      <c r="G102" s="115"/>
      <c r="H102" s="3"/>
      <c r="I102" s="130"/>
      <c r="Q102" s="6"/>
    </row>
    <row r="103" spans="1:9" ht="15.75" hidden="1">
      <c r="A103" s="108" t="s">
        <v>4</v>
      </c>
      <c r="B103" s="116"/>
      <c r="C103" s="18" t="s">
        <v>48</v>
      </c>
      <c r="D103" s="34"/>
      <c r="E103" s="31"/>
      <c r="F103" s="131"/>
      <c r="G103" s="115"/>
      <c r="H103" s="31"/>
      <c r="I103" s="131"/>
    </row>
    <row r="104" spans="1:9" ht="15.75" hidden="1">
      <c r="A104" s="65" t="s">
        <v>1</v>
      </c>
      <c r="B104" s="118"/>
      <c r="C104" s="14" t="s">
        <v>49</v>
      </c>
      <c r="D104" s="74">
        <v>43.2</v>
      </c>
      <c r="E104" s="31">
        <v>44.3</v>
      </c>
      <c r="F104" s="131">
        <v>39.6</v>
      </c>
      <c r="G104" s="115"/>
      <c r="H104" s="31">
        <v>39.6</v>
      </c>
      <c r="I104" s="131">
        <f>I113+I116</f>
        <v>50</v>
      </c>
    </row>
    <row r="105" spans="1:9" ht="16.5" hidden="1" thickBot="1">
      <c r="A105" s="65" t="s">
        <v>2</v>
      </c>
      <c r="B105" s="118"/>
      <c r="C105" s="178" t="s">
        <v>50</v>
      </c>
      <c r="D105" s="179">
        <v>38.6</v>
      </c>
      <c r="E105" s="180">
        <v>40.9</v>
      </c>
      <c r="F105" s="181">
        <v>36.6</v>
      </c>
      <c r="G105" s="115"/>
      <c r="H105" s="182">
        <v>36.2</v>
      </c>
      <c r="I105" s="181">
        <f>I114+I117</f>
        <v>40.9</v>
      </c>
    </row>
    <row r="106" spans="1:9" ht="16.5" thickBot="1">
      <c r="A106" s="65"/>
      <c r="B106" s="185"/>
      <c r="C106" s="14"/>
      <c r="D106"/>
      <c r="E106"/>
      <c r="F106"/>
      <c r="G106" s="15"/>
      <c r="H106"/>
      <c r="I106"/>
    </row>
    <row r="107" spans="1:9" ht="16.5" thickBot="1">
      <c r="A107" s="65"/>
      <c r="B107" s="118"/>
      <c r="C107" s="170"/>
      <c r="D107" s="171" t="s">
        <v>87</v>
      </c>
      <c r="E107" s="171" t="s">
        <v>88</v>
      </c>
      <c r="F107" s="172" t="s">
        <v>89</v>
      </c>
      <c r="G107" s="162"/>
      <c r="H107" s="186" t="s">
        <v>90</v>
      </c>
      <c r="I107" s="172" t="s">
        <v>172</v>
      </c>
    </row>
    <row r="108" spans="1:9" ht="30.75" thickBot="1">
      <c r="A108" s="65"/>
      <c r="B108" s="118"/>
      <c r="C108" s="56" t="s">
        <v>69</v>
      </c>
      <c r="D108" s="58"/>
      <c r="E108" s="2"/>
      <c r="F108" s="133"/>
      <c r="G108" s="115"/>
      <c r="H108" s="3"/>
      <c r="I108" s="130"/>
    </row>
    <row r="109" spans="1:9" ht="15.75">
      <c r="A109" s="65"/>
      <c r="B109" s="118"/>
      <c r="C109" s="18" t="s">
        <v>48</v>
      </c>
      <c r="D109" s="34"/>
      <c r="E109" s="31"/>
      <c r="F109" s="131"/>
      <c r="G109" s="115"/>
      <c r="H109" s="31"/>
      <c r="I109" s="131"/>
    </row>
    <row r="110" spans="1:9" ht="15.75">
      <c r="A110" s="65"/>
      <c r="B110" s="118"/>
      <c r="C110" s="14" t="s">
        <v>49</v>
      </c>
      <c r="D110" s="74">
        <v>43.2</v>
      </c>
      <c r="E110" s="31">
        <v>44.3</v>
      </c>
      <c r="F110" s="131">
        <v>39.6</v>
      </c>
      <c r="G110" s="115"/>
      <c r="H110" s="31">
        <v>39.6</v>
      </c>
      <c r="I110" s="131">
        <v>50</v>
      </c>
    </row>
    <row r="111" spans="1:9" ht="15.75">
      <c r="A111" s="65"/>
      <c r="B111" s="118"/>
      <c r="C111" s="183" t="s">
        <v>50</v>
      </c>
      <c r="D111" s="74">
        <v>38.6</v>
      </c>
      <c r="E111" s="31">
        <v>40.9</v>
      </c>
      <c r="F111" s="131">
        <v>36.6</v>
      </c>
      <c r="G111" s="115"/>
      <c r="H111" s="184">
        <v>36.2</v>
      </c>
      <c r="I111" s="131">
        <v>40.9</v>
      </c>
    </row>
    <row r="112" spans="1:9" ht="15.75">
      <c r="A112" s="45" t="s">
        <v>5</v>
      </c>
      <c r="B112" s="116"/>
      <c r="C112" s="263" t="s">
        <v>28</v>
      </c>
      <c r="D112" s="74"/>
      <c r="E112" s="31"/>
      <c r="F112" s="131"/>
      <c r="G112" s="115"/>
      <c r="H112" s="184"/>
      <c r="I112" s="131"/>
    </row>
    <row r="113" spans="1:9" ht="15.75">
      <c r="A113" s="65" t="s">
        <v>1</v>
      </c>
      <c r="B113" s="118"/>
      <c r="C113" s="14" t="s">
        <v>49</v>
      </c>
      <c r="D113" s="74">
        <v>0.1</v>
      </c>
      <c r="E113" s="31">
        <v>0.3</v>
      </c>
      <c r="F113" s="131">
        <v>0.2</v>
      </c>
      <c r="G113" s="115"/>
      <c r="H113" s="31">
        <v>0.3</v>
      </c>
      <c r="I113" s="131">
        <f>0.2+7.6</f>
        <v>7.8</v>
      </c>
    </row>
    <row r="114" spans="1:9" ht="15.75">
      <c r="A114" s="65" t="s">
        <v>2</v>
      </c>
      <c r="B114" s="118"/>
      <c r="C114" s="14" t="s">
        <v>50</v>
      </c>
      <c r="D114" s="74">
        <v>0.2</v>
      </c>
      <c r="E114" s="31">
        <v>0.2</v>
      </c>
      <c r="F114" s="131">
        <v>0</v>
      </c>
      <c r="G114" s="115"/>
      <c r="H114" s="31">
        <v>0.4</v>
      </c>
      <c r="I114" s="131">
        <f>0.2+4.6</f>
        <v>4.8</v>
      </c>
    </row>
    <row r="115" spans="1:9" ht="15.75">
      <c r="A115" s="45" t="s">
        <v>6</v>
      </c>
      <c r="B115" s="116"/>
      <c r="C115" s="10" t="s">
        <v>37</v>
      </c>
      <c r="D115" s="74"/>
      <c r="E115" s="31"/>
      <c r="F115" s="131"/>
      <c r="G115" s="115"/>
      <c r="H115" s="31"/>
      <c r="I115" s="131"/>
    </row>
    <row r="116" spans="1:9" ht="15.75">
      <c r="A116" s="65" t="s">
        <v>1</v>
      </c>
      <c r="B116" s="118"/>
      <c r="C116" s="14" t="s">
        <v>49</v>
      </c>
      <c r="D116" s="74">
        <v>43.1</v>
      </c>
      <c r="E116" s="31">
        <v>44</v>
      </c>
      <c r="F116" s="131">
        <v>39.4</v>
      </c>
      <c r="G116" s="115"/>
      <c r="H116" s="31">
        <v>39.3</v>
      </c>
      <c r="I116" s="131">
        <v>42.2</v>
      </c>
    </row>
    <row r="117" spans="1:9" ht="16.5" thickBot="1">
      <c r="A117" s="109" t="s">
        <v>2</v>
      </c>
      <c r="B117" s="118"/>
      <c r="C117" s="16" t="s">
        <v>50</v>
      </c>
      <c r="D117" s="32">
        <v>38.4</v>
      </c>
      <c r="E117" s="33">
        <v>40.7</v>
      </c>
      <c r="F117" s="132">
        <v>36.6</v>
      </c>
      <c r="G117" s="115"/>
      <c r="H117" s="33">
        <v>35.8</v>
      </c>
      <c r="I117" s="132">
        <v>36.1</v>
      </c>
    </row>
    <row r="118" spans="1:9" ht="30.75" thickBot="1">
      <c r="A118" s="107" t="s">
        <v>14</v>
      </c>
      <c r="B118" s="120"/>
      <c r="C118" s="187" t="s">
        <v>69</v>
      </c>
      <c r="D118" s="15"/>
      <c r="E118" s="2"/>
      <c r="F118" s="133"/>
      <c r="G118" s="115"/>
      <c r="H118" s="3"/>
      <c r="I118" s="130"/>
    </row>
    <row r="119" spans="1:9" ht="15.75">
      <c r="A119" s="108" t="s">
        <v>4</v>
      </c>
      <c r="B119" s="116"/>
      <c r="C119" s="19" t="s">
        <v>51</v>
      </c>
      <c r="D119" s="85">
        <v>1675.2</v>
      </c>
      <c r="E119" s="75">
        <v>1858</v>
      </c>
      <c r="F119" s="140">
        <v>1933</v>
      </c>
      <c r="G119" s="115"/>
      <c r="H119" s="31">
        <v>1925</v>
      </c>
      <c r="I119" s="131">
        <v>2038</v>
      </c>
    </row>
    <row r="120" spans="1:9" ht="15.75">
      <c r="A120" s="45" t="s">
        <v>5</v>
      </c>
      <c r="B120" s="116"/>
      <c r="C120" s="14" t="s">
        <v>49</v>
      </c>
      <c r="D120" s="74">
        <v>837.6</v>
      </c>
      <c r="E120" s="75">
        <v>929</v>
      </c>
      <c r="F120" s="140">
        <v>966.5</v>
      </c>
      <c r="G120" s="115"/>
      <c r="H120" s="31">
        <v>962.5</v>
      </c>
      <c r="I120" s="131">
        <v>1019</v>
      </c>
    </row>
    <row r="121" spans="1:9" ht="16.5" thickBot="1">
      <c r="A121" s="110" t="s">
        <v>6</v>
      </c>
      <c r="B121" s="116"/>
      <c r="C121" s="16" t="s">
        <v>50</v>
      </c>
      <c r="D121" s="76">
        <v>837.6</v>
      </c>
      <c r="E121" s="77">
        <v>929</v>
      </c>
      <c r="F121" s="141">
        <v>966.5</v>
      </c>
      <c r="G121" s="115"/>
      <c r="H121" s="33">
        <v>962.5</v>
      </c>
      <c r="I121" s="132">
        <v>1019</v>
      </c>
    </row>
    <row r="122" spans="1:9" ht="29.25" hidden="1">
      <c r="A122" s="9"/>
      <c r="B122" s="116"/>
      <c r="C122" s="152" t="s">
        <v>107</v>
      </c>
      <c r="D122" s="10"/>
      <c r="E122" s="10"/>
      <c r="F122" s="138"/>
      <c r="G122" s="115"/>
      <c r="I122" s="138"/>
    </row>
    <row r="123" spans="1:9" ht="15.75">
      <c r="A123" s="9"/>
      <c r="B123" s="116"/>
      <c r="C123" s="153" t="s">
        <v>112</v>
      </c>
      <c r="D123" s="6"/>
      <c r="E123" s="6"/>
      <c r="F123" s="138"/>
      <c r="G123" s="115"/>
      <c r="I123" s="138"/>
    </row>
    <row r="124" spans="1:9" ht="15.75">
      <c r="A124" s="9"/>
      <c r="B124" s="116"/>
      <c r="C124" s="6" t="s">
        <v>113</v>
      </c>
      <c r="D124" s="6"/>
      <c r="E124" s="6"/>
      <c r="F124" s="138"/>
      <c r="G124" s="115"/>
      <c r="I124" s="138"/>
    </row>
    <row r="125" spans="1:9" ht="15.75">
      <c r="A125" s="9"/>
      <c r="B125" s="116"/>
      <c r="C125" s="6" t="s">
        <v>114</v>
      </c>
      <c r="D125" s="6"/>
      <c r="E125" s="6"/>
      <c r="F125" s="138"/>
      <c r="G125" s="115"/>
      <c r="I125" s="138"/>
    </row>
    <row r="126" spans="1:9" ht="16.5" thickBot="1">
      <c r="A126" s="9"/>
      <c r="B126" s="116"/>
      <c r="C126" s="154" t="s">
        <v>115</v>
      </c>
      <c r="D126" s="154"/>
      <c r="E126" s="154"/>
      <c r="F126" s="161"/>
      <c r="G126" s="115"/>
      <c r="H126" s="154"/>
      <c r="I126" s="161"/>
    </row>
    <row r="127" spans="1:9" ht="21" hidden="1" thickBot="1">
      <c r="A127" s="292" t="s">
        <v>22</v>
      </c>
      <c r="B127" s="294"/>
      <c r="C127" s="294"/>
      <c r="D127" s="294"/>
      <c r="E127" s="294"/>
      <c r="F127" s="156"/>
      <c r="G127" s="15"/>
      <c r="H127" s="157"/>
      <c r="I127" s="156"/>
    </row>
    <row r="128" spans="1:9" ht="21" hidden="1" thickBot="1">
      <c r="A128" s="293" t="s">
        <v>19</v>
      </c>
      <c r="B128" s="293"/>
      <c r="C128" s="293"/>
      <c r="D128" s="293"/>
      <c r="E128" s="293"/>
      <c r="F128" s="25"/>
      <c r="G128" s="15"/>
      <c r="H128" s="24"/>
      <c r="I128" s="25"/>
    </row>
    <row r="129" spans="1:9" ht="16.5" hidden="1" thickBot="1">
      <c r="A129" s="46"/>
      <c r="B129" s="46"/>
      <c r="C129" s="1"/>
      <c r="D129" s="26">
        <v>2006</v>
      </c>
      <c r="E129" s="26">
        <v>2007</v>
      </c>
      <c r="F129" s="27">
        <v>2008</v>
      </c>
      <c r="G129" s="15"/>
      <c r="H129" s="44">
        <v>2009</v>
      </c>
      <c r="I129" s="27">
        <v>2010</v>
      </c>
    </row>
    <row r="130" spans="1:9" ht="16.5" hidden="1" thickBot="1">
      <c r="A130" s="47" t="s">
        <v>11</v>
      </c>
      <c r="B130" s="62"/>
      <c r="C130" s="28" t="s">
        <v>73</v>
      </c>
      <c r="D130" s="17"/>
      <c r="E130" s="2"/>
      <c r="F130" s="4"/>
      <c r="G130" s="15"/>
      <c r="H130" s="3"/>
      <c r="I130" s="2"/>
    </row>
    <row r="131" spans="1:9" ht="15.75" hidden="1">
      <c r="A131" s="48" t="s">
        <v>4</v>
      </c>
      <c r="C131" s="14" t="s">
        <v>71</v>
      </c>
      <c r="D131" s="34"/>
      <c r="E131" s="31"/>
      <c r="F131" s="30"/>
      <c r="G131" s="15"/>
      <c r="H131" s="31"/>
      <c r="I131" s="30"/>
    </row>
    <row r="132" spans="1:9" ht="16.5" hidden="1" thickBot="1">
      <c r="A132" s="49" t="s">
        <v>5</v>
      </c>
      <c r="B132" s="63"/>
      <c r="C132" s="16" t="s">
        <v>72</v>
      </c>
      <c r="D132" s="32"/>
      <c r="E132" s="33"/>
      <c r="F132" s="32"/>
      <c r="G132" s="15"/>
      <c r="H132" s="33"/>
      <c r="I132" s="32"/>
    </row>
    <row r="133" spans="1:7" ht="15.75" hidden="1">
      <c r="A133" s="9"/>
      <c r="C133" s="6"/>
      <c r="D133" s="6"/>
      <c r="E133" s="6"/>
      <c r="G133" s="15"/>
    </row>
    <row r="134" spans="1:9" ht="15.75">
      <c r="A134" s="9"/>
      <c r="C134" s="6"/>
      <c r="D134" s="6"/>
      <c r="E134" s="6"/>
      <c r="F134" s="6"/>
      <c r="G134" s="15"/>
      <c r="H134" s="6"/>
      <c r="I134" s="6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</sheetData>
  <sheetProtection/>
  <mergeCells count="4">
    <mergeCell ref="A127:E127"/>
    <mergeCell ref="A128:E128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PageLayoutView="0" workbookViewId="0" topLeftCell="B67">
      <selection activeCell="I79" sqref="I79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14</v>
      </c>
      <c r="E18" s="39">
        <v>14</v>
      </c>
      <c r="F18" s="124">
        <v>18</v>
      </c>
      <c r="G18" s="126"/>
      <c r="H18" s="39">
        <v>18</v>
      </c>
      <c r="I18" s="134">
        <v>18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13</v>
      </c>
      <c r="E20" s="33">
        <v>13</v>
      </c>
      <c r="F20" s="54">
        <v>17</v>
      </c>
      <c r="G20" s="115"/>
      <c r="H20" s="33">
        <v>17</v>
      </c>
      <c r="I20" s="132">
        <v>17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122</v>
      </c>
      <c r="E22" s="79" t="s">
        <v>122</v>
      </c>
      <c r="F22" s="125" t="s">
        <v>123</v>
      </c>
      <c r="G22" s="127"/>
      <c r="H22" s="79" t="s">
        <v>124</v>
      </c>
      <c r="I22" s="136" t="s">
        <v>173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36" t="s">
        <v>80</v>
      </c>
      <c r="E25" s="77">
        <v>300000</v>
      </c>
      <c r="F25" s="95">
        <v>300000</v>
      </c>
      <c r="G25" s="127"/>
      <c r="H25" s="77">
        <v>300000</v>
      </c>
      <c r="I25" s="141">
        <v>300000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4306</v>
      </c>
      <c r="E68" s="75">
        <v>4103</v>
      </c>
      <c r="F68" s="123">
        <v>3948</v>
      </c>
      <c r="G68" s="115"/>
      <c r="H68" s="31">
        <v>3749</v>
      </c>
      <c r="I68" s="131">
        <v>3005</v>
      </c>
    </row>
    <row r="69" spans="1:9" ht="16.5" thickBot="1">
      <c r="A69" s="110" t="s">
        <v>5</v>
      </c>
      <c r="B69" s="116"/>
      <c r="C69" s="16" t="s">
        <v>66</v>
      </c>
      <c r="D69" s="76">
        <v>191</v>
      </c>
      <c r="E69" s="77">
        <v>175</v>
      </c>
      <c r="F69" s="54">
        <v>175</v>
      </c>
      <c r="G69" s="115"/>
      <c r="H69" s="33">
        <v>195</v>
      </c>
      <c r="I69" s="132">
        <v>136</v>
      </c>
    </row>
    <row r="70" spans="1:9" ht="16.5" thickBot="1">
      <c r="A70" s="9"/>
      <c r="B70" s="116"/>
      <c r="C70" s="10"/>
      <c r="D70" s="14"/>
      <c r="E70" s="14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75" t="s">
        <v>104</v>
      </c>
      <c r="D72" s="75">
        <v>513.42</v>
      </c>
      <c r="E72" s="74">
        <v>408.36</v>
      </c>
      <c r="F72" s="75">
        <v>322.94</v>
      </c>
      <c r="G72" s="127"/>
      <c r="H72" s="102">
        <v>557.56</v>
      </c>
      <c r="I72" s="140">
        <v>478.4</v>
      </c>
    </row>
    <row r="73" spans="1:9" ht="15.75">
      <c r="A73" s="9"/>
      <c r="B73" s="116"/>
      <c r="C73" s="176" t="s">
        <v>118</v>
      </c>
      <c r="D73" s="75">
        <v>181.2</v>
      </c>
      <c r="E73" s="74">
        <v>195.46</v>
      </c>
      <c r="F73" s="75">
        <v>232.95</v>
      </c>
      <c r="G73" s="127"/>
      <c r="H73" s="102">
        <v>274.49</v>
      </c>
      <c r="I73" s="140">
        <v>282.14</v>
      </c>
    </row>
    <row r="74" spans="1:9" ht="16.5" thickBot="1">
      <c r="A74" s="9"/>
      <c r="B74" s="116"/>
      <c r="C74" s="177" t="s">
        <v>106</v>
      </c>
      <c r="D74" s="77">
        <v>220.09</v>
      </c>
      <c r="E74" s="76">
        <v>208.4</v>
      </c>
      <c r="F74" s="77">
        <v>232.08</v>
      </c>
      <c r="G74" s="127"/>
      <c r="H74" s="77">
        <v>276.08</v>
      </c>
      <c r="I74" s="141">
        <v>307.1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15810</v>
      </c>
      <c r="E79" s="74">
        <v>15494</v>
      </c>
      <c r="F79" s="123">
        <v>17429</v>
      </c>
      <c r="G79" s="115"/>
      <c r="H79" s="31">
        <v>17873</v>
      </c>
      <c r="I79" s="131">
        <v>20090</v>
      </c>
    </row>
    <row r="80" spans="1:9" ht="15.75">
      <c r="A80" s="65" t="s">
        <v>2</v>
      </c>
      <c r="B80" s="118"/>
      <c r="C80" s="14" t="s">
        <v>36</v>
      </c>
      <c r="D80" s="74">
        <v>104</v>
      </c>
      <c r="E80" s="74">
        <v>131</v>
      </c>
      <c r="F80" s="123">
        <v>119</v>
      </c>
      <c r="G80" s="115"/>
      <c r="H80" s="31">
        <v>124</v>
      </c>
      <c r="I80" s="131">
        <v>104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10659</v>
      </c>
      <c r="E82" s="74">
        <v>11090</v>
      </c>
      <c r="F82" s="123">
        <v>11884</v>
      </c>
      <c r="G82" s="115"/>
      <c r="H82" s="31">
        <v>13150</v>
      </c>
      <c r="I82" s="131">
        <v>13300</v>
      </c>
    </row>
    <row r="83" spans="1:9" ht="15.75">
      <c r="A83" s="65" t="s">
        <v>2</v>
      </c>
      <c r="B83" s="118"/>
      <c r="C83" s="14" t="s">
        <v>36</v>
      </c>
      <c r="D83" s="74">
        <v>11</v>
      </c>
      <c r="E83" s="74">
        <v>21</v>
      </c>
      <c r="F83" s="123">
        <v>14</v>
      </c>
      <c r="G83" s="115"/>
      <c r="H83" s="31">
        <v>9</v>
      </c>
      <c r="I83" s="131">
        <v>6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5151</v>
      </c>
      <c r="E85" s="74">
        <v>4404</v>
      </c>
      <c r="F85" s="123">
        <v>5545</v>
      </c>
      <c r="G85" s="115"/>
      <c r="H85" s="31">
        <v>4723</v>
      </c>
      <c r="I85" s="131">
        <v>6790</v>
      </c>
    </row>
    <row r="86" spans="1:9" ht="16.5" thickBot="1">
      <c r="A86" s="109" t="s">
        <v>2</v>
      </c>
      <c r="B86" s="118"/>
      <c r="C86" s="16" t="s">
        <v>36</v>
      </c>
      <c r="D86" s="76">
        <v>93</v>
      </c>
      <c r="E86" s="76">
        <v>110</v>
      </c>
      <c r="F86" s="54">
        <v>105</v>
      </c>
      <c r="G86" s="115"/>
      <c r="H86" s="33">
        <v>115</v>
      </c>
      <c r="I86" s="132">
        <v>98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197540</v>
      </c>
      <c r="E89" s="31"/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97449</v>
      </c>
      <c r="E90" s="31">
        <v>104037</v>
      </c>
      <c r="F90" s="123">
        <v>112370</v>
      </c>
      <c r="G90" s="115"/>
      <c r="H90" s="31">
        <v>115044</v>
      </c>
      <c r="I90" s="140" t="s">
        <v>179</v>
      </c>
    </row>
    <row r="91" spans="1:9" ht="16.5" thickBot="1">
      <c r="A91" s="110" t="s">
        <v>6</v>
      </c>
      <c r="B91" s="116"/>
      <c r="C91" s="21" t="s">
        <v>40</v>
      </c>
      <c r="D91" s="32">
        <v>96901</v>
      </c>
      <c r="E91" s="77">
        <v>101549</v>
      </c>
      <c r="F91" s="54">
        <v>110794</v>
      </c>
      <c r="G91" s="115"/>
      <c r="H91" s="33">
        <v>111980</v>
      </c>
      <c r="I91" s="141" t="s">
        <v>180</v>
      </c>
    </row>
    <row r="92" spans="2:9" ht="15.75">
      <c r="B92" s="116"/>
      <c r="C92" s="189" t="s">
        <v>121</v>
      </c>
      <c r="D92"/>
      <c r="E92"/>
      <c r="F92"/>
      <c r="G92" s="115"/>
      <c r="H92"/>
      <c r="I92" s="260"/>
    </row>
    <row r="93" spans="2:9" ht="15.75">
      <c r="B93" s="116"/>
      <c r="C93" s="190" t="s">
        <v>181</v>
      </c>
      <c r="D93" s="6"/>
      <c r="E93" s="6"/>
      <c r="F93" s="138"/>
      <c r="G93" s="115"/>
      <c r="H93"/>
      <c r="I93" s="50"/>
    </row>
    <row r="94" spans="2:9" ht="16.5" thickBot="1">
      <c r="B94" s="116"/>
      <c r="C94" s="249" t="s">
        <v>182</v>
      </c>
      <c r="D94" s="154"/>
      <c r="E94" s="154"/>
      <c r="F94" s="161"/>
      <c r="G94" s="115"/>
      <c r="I94" s="135"/>
    </row>
    <row r="95" spans="1:9" ht="16.5" hidden="1" thickBot="1">
      <c r="A95" s="107" t="s">
        <v>13</v>
      </c>
      <c r="B95" s="117"/>
      <c r="C95" s="23" t="s">
        <v>41</v>
      </c>
      <c r="D95" s="17"/>
      <c r="E95" s="2"/>
      <c r="F95" s="3"/>
      <c r="G95" s="115"/>
      <c r="H95" s="3"/>
      <c r="I95" s="130"/>
    </row>
    <row r="96" spans="1:9" ht="16.5" hidden="1" thickBot="1">
      <c r="A96" s="108" t="s">
        <v>4</v>
      </c>
      <c r="B96" s="116"/>
      <c r="C96" s="19" t="s">
        <v>0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5</v>
      </c>
      <c r="B97" s="116"/>
      <c r="C97" s="19" t="s">
        <v>42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6</v>
      </c>
      <c r="B98" s="116"/>
      <c r="C98" s="14" t="s">
        <v>43</v>
      </c>
      <c r="D98" s="34"/>
      <c r="E98" s="31"/>
      <c r="F98" s="123"/>
      <c r="G98" s="115"/>
      <c r="H98" s="31"/>
      <c r="I98" s="131"/>
    </row>
    <row r="99" spans="1:9" ht="16.5" hidden="1" thickBot="1">
      <c r="A99" s="45" t="s">
        <v>7</v>
      </c>
      <c r="B99" s="116"/>
      <c r="C99" s="14" t="s">
        <v>44</v>
      </c>
      <c r="D99" s="34"/>
      <c r="E99" s="31"/>
      <c r="F99" s="123"/>
      <c r="G99" s="115"/>
      <c r="H99" s="31"/>
      <c r="I99" s="131"/>
    </row>
    <row r="100" spans="1:9" ht="16.5" hidden="1" thickBot="1">
      <c r="A100" s="45" t="s">
        <v>8</v>
      </c>
      <c r="B100" s="116"/>
      <c r="C100" s="14" t="s">
        <v>45</v>
      </c>
      <c r="D100" s="30"/>
      <c r="E100" s="31"/>
      <c r="F100" s="123"/>
      <c r="G100" s="115"/>
      <c r="H100" s="31"/>
      <c r="I100" s="131"/>
    </row>
    <row r="101" spans="1:9" ht="16.5" hidden="1" thickBot="1">
      <c r="A101" s="45" t="s">
        <v>9</v>
      </c>
      <c r="B101" s="116"/>
      <c r="C101" s="14" t="s">
        <v>46</v>
      </c>
      <c r="D101" s="34"/>
      <c r="E101" s="31"/>
      <c r="F101" s="123"/>
      <c r="G101" s="115"/>
      <c r="H101" s="31"/>
      <c r="I101" s="131"/>
    </row>
    <row r="102" spans="1:9" ht="16.5" hidden="1" thickBot="1">
      <c r="A102" s="110" t="s">
        <v>10</v>
      </c>
      <c r="B102" s="122"/>
      <c r="C102" s="21" t="s">
        <v>47</v>
      </c>
      <c r="D102" s="35"/>
      <c r="E102" s="43"/>
      <c r="F102" s="54"/>
      <c r="G102" s="115"/>
      <c r="H102" s="33"/>
      <c r="I102" s="132"/>
    </row>
    <row r="103" spans="2:9" ht="16.5" hidden="1" thickBot="1">
      <c r="B103" s="116"/>
      <c r="C103" s="10"/>
      <c r="D103" s="10"/>
      <c r="E103" s="20"/>
      <c r="F103" s="6"/>
      <c r="G103" s="115"/>
      <c r="I103" s="137"/>
    </row>
    <row r="104" spans="1:17" ht="30.75" hidden="1" thickBot="1">
      <c r="A104" s="107" t="s">
        <v>17</v>
      </c>
      <c r="B104" s="120"/>
      <c r="C104" s="56" t="s">
        <v>69</v>
      </c>
      <c r="D104" s="57"/>
      <c r="E104" s="2"/>
      <c r="F104" s="3"/>
      <c r="G104" s="115"/>
      <c r="H104" s="3"/>
      <c r="I104" s="130"/>
      <c r="Q104" s="6"/>
    </row>
    <row r="105" spans="1:9" ht="15.75" hidden="1">
      <c r="A105" s="108" t="s">
        <v>4</v>
      </c>
      <c r="B105" s="116"/>
      <c r="C105" s="18" t="s">
        <v>48</v>
      </c>
      <c r="D105" s="74"/>
      <c r="E105" s="31"/>
      <c r="F105" s="123"/>
      <c r="G105" s="115"/>
      <c r="H105" s="31"/>
      <c r="I105" s="131"/>
    </row>
    <row r="106" spans="1:9" ht="15.75" hidden="1">
      <c r="A106" s="65" t="s">
        <v>1</v>
      </c>
      <c r="B106" s="118"/>
      <c r="C106" s="14" t="s">
        <v>49</v>
      </c>
      <c r="D106" s="74">
        <v>61.9</v>
      </c>
      <c r="E106" s="31">
        <v>59.9</v>
      </c>
      <c r="F106" s="123">
        <v>102</v>
      </c>
      <c r="G106" s="115"/>
      <c r="H106" s="31">
        <v>71.5</v>
      </c>
      <c r="I106" s="131">
        <v>145.9</v>
      </c>
    </row>
    <row r="107" spans="1:9" ht="16.5" hidden="1" thickBot="1">
      <c r="A107" s="65" t="s">
        <v>2</v>
      </c>
      <c r="B107" s="118"/>
      <c r="C107" s="194" t="s">
        <v>50</v>
      </c>
      <c r="D107" s="179">
        <v>66.6</v>
      </c>
      <c r="E107" s="180">
        <v>62.9</v>
      </c>
      <c r="F107" s="188">
        <v>110</v>
      </c>
      <c r="G107" s="115"/>
      <c r="H107" s="180">
        <v>79.5</v>
      </c>
      <c r="I107" s="181">
        <v>117.7</v>
      </c>
    </row>
    <row r="108" spans="1:9" ht="16.5" thickBot="1">
      <c r="A108" s="65"/>
      <c r="B108" s="65"/>
      <c r="C108" s="193"/>
      <c r="D108" s="169"/>
      <c r="E108" s="169"/>
      <c r="F108" s="169"/>
      <c r="G108" s="15"/>
      <c r="H108" s="169"/>
      <c r="I108" s="169"/>
    </row>
    <row r="109" spans="1:9" ht="16.5" thickBot="1">
      <c r="A109" s="65"/>
      <c r="B109" s="118"/>
      <c r="C109" s="191"/>
      <c r="D109" s="192" t="s">
        <v>87</v>
      </c>
      <c r="E109" s="192" t="s">
        <v>88</v>
      </c>
      <c r="F109" s="174" t="s">
        <v>89</v>
      </c>
      <c r="G109" s="115"/>
      <c r="H109" s="173" t="s">
        <v>90</v>
      </c>
      <c r="I109" s="172" t="s">
        <v>172</v>
      </c>
    </row>
    <row r="110" spans="1:9" ht="30.75" thickBot="1">
      <c r="A110" s="65"/>
      <c r="B110" s="118"/>
      <c r="C110" s="56" t="s">
        <v>69</v>
      </c>
      <c r="D110" s="57"/>
      <c r="E110" s="2"/>
      <c r="F110" s="3"/>
      <c r="G110" s="115"/>
      <c r="H110" s="3"/>
      <c r="I110" s="130"/>
    </row>
    <row r="111" spans="1:9" ht="15.75">
      <c r="A111" s="65"/>
      <c r="B111" s="118"/>
      <c r="C111" s="18" t="s">
        <v>48</v>
      </c>
      <c r="D111" s="74"/>
      <c r="E111" s="31"/>
      <c r="F111" s="123"/>
      <c r="G111" s="115"/>
      <c r="H111" s="31"/>
      <c r="I111" s="131"/>
    </row>
    <row r="112" spans="1:9" ht="15.75">
      <c r="A112" s="65"/>
      <c r="B112" s="118"/>
      <c r="C112" s="14" t="s">
        <v>49</v>
      </c>
      <c r="D112" s="74">
        <v>61.9</v>
      </c>
      <c r="E112" s="31">
        <v>59.9</v>
      </c>
      <c r="F112" s="123">
        <v>102</v>
      </c>
      <c r="G112" s="115"/>
      <c r="H112" s="31">
        <v>71.5</v>
      </c>
      <c r="I112" s="131">
        <v>145.9</v>
      </c>
    </row>
    <row r="113" spans="1:9" ht="15.75">
      <c r="A113" s="65"/>
      <c r="B113" s="118"/>
      <c r="C113" s="183" t="s">
        <v>50</v>
      </c>
      <c r="D113" s="74">
        <v>66.6</v>
      </c>
      <c r="E113" s="31">
        <v>62.9</v>
      </c>
      <c r="F113" s="131">
        <v>110</v>
      </c>
      <c r="G113" s="115"/>
      <c r="H113" s="184">
        <v>79.5</v>
      </c>
      <c r="I113" s="131">
        <v>117.7</v>
      </c>
    </row>
    <row r="114" spans="1:9" ht="15.75">
      <c r="A114" s="45" t="s">
        <v>5</v>
      </c>
      <c r="B114" s="116"/>
      <c r="C114" s="10" t="s">
        <v>28</v>
      </c>
      <c r="D114" s="74"/>
      <c r="E114" s="31"/>
      <c r="F114" s="131"/>
      <c r="G114" s="115"/>
      <c r="H114" s="31"/>
      <c r="I114" s="131"/>
    </row>
    <row r="115" spans="1:9" ht="15.75">
      <c r="A115" s="65" t="s">
        <v>1</v>
      </c>
      <c r="B115" s="118"/>
      <c r="C115" s="14" t="s">
        <v>49</v>
      </c>
      <c r="D115" s="74">
        <v>14</v>
      </c>
      <c r="E115" s="31">
        <v>19.3</v>
      </c>
      <c r="F115" s="131">
        <v>38</v>
      </c>
      <c r="G115" s="115"/>
      <c r="H115" s="31">
        <v>24.1</v>
      </c>
      <c r="I115" s="131">
        <v>25.5</v>
      </c>
    </row>
    <row r="116" spans="1:9" ht="15.75">
      <c r="A116" s="65" t="s">
        <v>2</v>
      </c>
      <c r="B116" s="118"/>
      <c r="C116" s="14" t="s">
        <v>50</v>
      </c>
      <c r="D116" s="74">
        <v>14</v>
      </c>
      <c r="E116" s="31">
        <v>19.2</v>
      </c>
      <c r="F116" s="131">
        <v>38</v>
      </c>
      <c r="G116" s="115"/>
      <c r="H116" s="31">
        <v>24.1</v>
      </c>
      <c r="I116" s="131">
        <v>25.5</v>
      </c>
    </row>
    <row r="117" spans="1:9" ht="15.75">
      <c r="A117" s="45" t="s">
        <v>6</v>
      </c>
      <c r="B117" s="116"/>
      <c r="C117" s="10" t="s">
        <v>37</v>
      </c>
      <c r="D117" s="74"/>
      <c r="E117" s="31"/>
      <c r="F117" s="131"/>
      <c r="G117" s="115"/>
      <c r="H117" s="31"/>
      <c r="I117" s="131"/>
    </row>
    <row r="118" spans="1:9" ht="15.75">
      <c r="A118" s="65" t="s">
        <v>1</v>
      </c>
      <c r="B118" s="118"/>
      <c r="C118" s="14" t="s">
        <v>49</v>
      </c>
      <c r="D118" s="74">
        <v>47.9</v>
      </c>
      <c r="E118" s="31">
        <v>40.6</v>
      </c>
      <c r="F118" s="131">
        <v>64</v>
      </c>
      <c r="G118" s="115"/>
      <c r="H118" s="31">
        <v>69.1</v>
      </c>
      <c r="I118" s="131">
        <v>120.4</v>
      </c>
    </row>
    <row r="119" spans="1:9" ht="16.5" thickBot="1">
      <c r="A119" s="109" t="s">
        <v>2</v>
      </c>
      <c r="B119" s="118"/>
      <c r="C119" s="16" t="s">
        <v>50</v>
      </c>
      <c r="D119" s="76">
        <v>52.6</v>
      </c>
      <c r="E119" s="33">
        <v>43.7</v>
      </c>
      <c r="F119" s="132">
        <v>72</v>
      </c>
      <c r="G119" s="115"/>
      <c r="H119" s="33">
        <v>77</v>
      </c>
      <c r="I119" s="132">
        <v>92.2</v>
      </c>
    </row>
    <row r="120" spans="1:9" ht="30.75" thickBot="1">
      <c r="A120" s="107" t="s">
        <v>14</v>
      </c>
      <c r="B120" s="120"/>
      <c r="C120" s="56" t="s">
        <v>69</v>
      </c>
      <c r="D120"/>
      <c r="E120" s="2"/>
      <c r="F120" s="133"/>
      <c r="G120" s="115"/>
      <c r="H120" s="3"/>
      <c r="I120" s="130"/>
    </row>
    <row r="121" spans="1:9" ht="15.75">
      <c r="A121" s="108" t="s">
        <v>4</v>
      </c>
      <c r="B121" s="116"/>
      <c r="C121" s="19" t="s">
        <v>51</v>
      </c>
      <c r="D121" s="85">
        <v>12.3</v>
      </c>
      <c r="E121" s="75">
        <v>15.3</v>
      </c>
      <c r="F121" s="131">
        <v>15.1</v>
      </c>
      <c r="G121" s="115"/>
      <c r="H121" s="31">
        <v>21.1</v>
      </c>
      <c r="I121" s="131">
        <v>0.11</v>
      </c>
    </row>
    <row r="122" spans="1:9" ht="15.75">
      <c r="A122" s="45" t="s">
        <v>5</v>
      </c>
      <c r="B122" s="116"/>
      <c r="C122" s="14" t="s">
        <v>49</v>
      </c>
      <c r="D122" s="74">
        <v>6.3</v>
      </c>
      <c r="E122" s="75">
        <v>7.3</v>
      </c>
      <c r="F122" s="131">
        <v>7.2</v>
      </c>
      <c r="G122" s="115"/>
      <c r="H122" s="31">
        <v>10.1</v>
      </c>
      <c r="I122" s="131">
        <v>0.5</v>
      </c>
    </row>
    <row r="123" spans="1:9" ht="16.5" thickBot="1">
      <c r="A123" s="110" t="s">
        <v>6</v>
      </c>
      <c r="B123" s="116"/>
      <c r="C123" s="16" t="s">
        <v>50</v>
      </c>
      <c r="D123" s="76">
        <v>6</v>
      </c>
      <c r="E123" s="77">
        <v>8</v>
      </c>
      <c r="F123" s="132">
        <v>7.9</v>
      </c>
      <c r="G123" s="115"/>
      <c r="H123" s="33">
        <v>11</v>
      </c>
      <c r="I123" s="132">
        <v>0.6</v>
      </c>
    </row>
    <row r="124" spans="1:9" ht="15.75" hidden="1">
      <c r="A124" s="9"/>
      <c r="B124" s="116"/>
      <c r="C124" s="189" t="s">
        <v>121</v>
      </c>
      <c r="D124" s="14"/>
      <c r="E124" s="14"/>
      <c r="F124" s="137"/>
      <c r="G124" s="115"/>
      <c r="I124" s="138"/>
    </row>
    <row r="125" spans="1:9" ht="15.75">
      <c r="A125" s="9"/>
      <c r="B125" s="116"/>
      <c r="C125" s="190" t="s">
        <v>119</v>
      </c>
      <c r="D125" s="6"/>
      <c r="E125" s="6"/>
      <c r="F125" s="138"/>
      <c r="G125" s="115"/>
      <c r="I125" s="138"/>
    </row>
    <row r="126" spans="1:9" ht="16.5" thickBot="1">
      <c r="A126" s="9"/>
      <c r="B126" s="116"/>
      <c r="C126" s="261" t="s">
        <v>120</v>
      </c>
      <c r="D126" s="154"/>
      <c r="E126" s="154"/>
      <c r="F126" s="138"/>
      <c r="G126" s="115"/>
      <c r="H126" s="221"/>
      <c r="I126" s="161"/>
    </row>
    <row r="127" spans="1:9" ht="15.75" hidden="1">
      <c r="A127" s="9"/>
      <c r="B127" s="116"/>
      <c r="C127" s="190" t="s">
        <v>181</v>
      </c>
      <c r="D127" s="6"/>
      <c r="E127" s="6"/>
      <c r="F127" s="138"/>
      <c r="G127" s="115"/>
      <c r="I127" s="138"/>
    </row>
    <row r="128" spans="1:9" ht="16.5" hidden="1" thickBot="1">
      <c r="A128" s="9"/>
      <c r="B128" s="116"/>
      <c r="C128" s="249" t="s">
        <v>182</v>
      </c>
      <c r="D128" s="154"/>
      <c r="E128" s="154"/>
      <c r="F128" s="161"/>
      <c r="G128" s="115"/>
      <c r="H128" s="154"/>
      <c r="I128" s="161"/>
    </row>
    <row r="129" spans="1:7" ht="15.75">
      <c r="A129" s="9"/>
      <c r="C129" s="6"/>
      <c r="D129" s="6"/>
      <c r="E129" s="6"/>
      <c r="F129" s="155"/>
      <c r="G129" s="15"/>
    </row>
    <row r="130" spans="1:9" ht="21" hidden="1" thickBot="1">
      <c r="A130" s="292" t="s">
        <v>22</v>
      </c>
      <c r="B130" s="292"/>
      <c r="C130" s="292"/>
      <c r="D130" s="292"/>
      <c r="E130" s="292"/>
      <c r="F130" s="24"/>
      <c r="G130" s="15"/>
      <c r="H130" s="24"/>
      <c r="I130" s="25"/>
    </row>
    <row r="131" spans="1:9" ht="21" hidden="1" thickBot="1">
      <c r="A131" s="293" t="s">
        <v>19</v>
      </c>
      <c r="B131" s="293"/>
      <c r="C131" s="293"/>
      <c r="D131" s="293"/>
      <c r="E131" s="293"/>
      <c r="F131" s="24"/>
      <c r="G131" s="15"/>
      <c r="H131" s="24"/>
      <c r="I131" s="25"/>
    </row>
    <row r="132" spans="1:9" ht="16.5" hidden="1" thickBot="1">
      <c r="A132" s="46"/>
      <c r="B132" s="46"/>
      <c r="C132" s="1"/>
      <c r="D132" s="26">
        <v>2006</v>
      </c>
      <c r="E132" s="26">
        <v>2007</v>
      </c>
      <c r="F132" s="52">
        <v>2008</v>
      </c>
      <c r="G132" s="15"/>
      <c r="H132" s="44">
        <v>2009</v>
      </c>
      <c r="I132" s="27">
        <v>2010</v>
      </c>
    </row>
    <row r="133" spans="1:9" ht="16.5" hidden="1" thickBot="1">
      <c r="A133" s="47" t="s">
        <v>11</v>
      </c>
      <c r="B133" s="62"/>
      <c r="C133" s="28" t="s">
        <v>73</v>
      </c>
      <c r="D133" s="17"/>
      <c r="E133" s="2"/>
      <c r="F133" s="3"/>
      <c r="G133" s="15"/>
      <c r="H133" s="3"/>
      <c r="I133" s="2"/>
    </row>
    <row r="134" spans="1:9" ht="15.75" hidden="1">
      <c r="A134" s="48" t="s">
        <v>4</v>
      </c>
      <c r="C134" s="14" t="s">
        <v>71</v>
      </c>
      <c r="D134" s="34"/>
      <c r="E134" s="31"/>
      <c r="F134" s="123"/>
      <c r="G134" s="15"/>
      <c r="H134" s="31"/>
      <c r="I134" s="30"/>
    </row>
    <row r="135" spans="1:9" ht="16.5" hidden="1" thickBot="1">
      <c r="A135" s="49" t="s">
        <v>5</v>
      </c>
      <c r="B135" s="63"/>
      <c r="C135" s="16" t="s">
        <v>72</v>
      </c>
      <c r="D135" s="32"/>
      <c r="E135" s="33"/>
      <c r="F135" s="54"/>
      <c r="G135" s="15"/>
      <c r="H135" s="33"/>
      <c r="I135" s="32"/>
    </row>
    <row r="136" spans="1:7" ht="15.75" hidden="1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F150" s="6"/>
      <c r="G150" s="15"/>
    </row>
    <row r="151" spans="1:7" ht="15.75">
      <c r="A151" s="9"/>
      <c r="C151" s="6"/>
      <c r="D151" s="6"/>
      <c r="E151" s="6"/>
      <c r="F151" s="6"/>
      <c r="G151" s="15"/>
    </row>
    <row r="152" spans="1:7" ht="15.75">
      <c r="A152" s="9"/>
      <c r="C152" s="6"/>
      <c r="D152" s="6"/>
      <c r="E152" s="6"/>
      <c r="F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7" ht="15.75">
      <c r="A167" s="9"/>
      <c r="C167" s="6"/>
      <c r="D167" s="6"/>
      <c r="E167" s="6"/>
      <c r="G167" s="15"/>
    </row>
    <row r="168" spans="1:7" ht="15.75">
      <c r="A168" s="9"/>
      <c r="C168" s="6"/>
      <c r="D168" s="6"/>
      <c r="E168" s="6"/>
      <c r="G168" s="15"/>
    </row>
    <row r="169" spans="1:7" ht="15.75">
      <c r="A169" s="9"/>
      <c r="C169" s="6"/>
      <c r="D169" s="6"/>
      <c r="E169" s="6"/>
      <c r="G169" s="15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  <row r="173" spans="1:5" ht="15.75">
      <c r="A173" s="9"/>
      <c r="C173" s="6"/>
      <c r="D173" s="6"/>
      <c r="E173" s="6"/>
    </row>
    <row r="174" spans="1:5" ht="15.75">
      <c r="A174" s="9"/>
      <c r="C174" s="6"/>
      <c r="D174" s="6"/>
      <c r="E174" s="6"/>
    </row>
    <row r="175" spans="1:5" ht="15.75">
      <c r="A175" s="9"/>
      <c r="C175" s="6"/>
      <c r="D175" s="6"/>
      <c r="E175" s="6"/>
    </row>
  </sheetData>
  <sheetProtection/>
  <mergeCells count="4">
    <mergeCell ref="A130:E130"/>
    <mergeCell ref="A131:E131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8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4"/>
  <sheetViews>
    <sheetView showGridLines="0" zoomScalePageLayoutView="0" workbookViewId="0" topLeftCell="B73">
      <selection activeCell="J102" sqref="J102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7" t="s">
        <v>22</v>
      </c>
      <c r="B2" s="115"/>
      <c r="C2" s="164"/>
      <c r="D2" s="295" t="s">
        <v>22</v>
      </c>
      <c r="E2" s="295"/>
      <c r="F2" s="296"/>
      <c r="G2" s="115"/>
      <c r="H2" s="165"/>
      <c r="I2" s="166"/>
    </row>
    <row r="3" spans="1:9" ht="16.5" customHeight="1" thickBot="1">
      <c r="A3" s="67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11</v>
      </c>
      <c r="E18" s="39">
        <v>11</v>
      </c>
      <c r="F18" s="124">
        <v>11</v>
      </c>
      <c r="G18" s="126"/>
      <c r="H18" s="39">
        <v>11</v>
      </c>
      <c r="I18" s="134">
        <v>12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10</v>
      </c>
      <c r="E20" s="33">
        <v>10</v>
      </c>
      <c r="F20" s="54">
        <v>10</v>
      </c>
      <c r="G20" s="115"/>
      <c r="H20" s="33">
        <v>10</v>
      </c>
      <c r="I20" s="132">
        <v>11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>
        <v>13</v>
      </c>
      <c r="E22" s="37">
        <v>13</v>
      </c>
      <c r="F22" s="142">
        <v>13</v>
      </c>
      <c r="G22" s="115"/>
      <c r="H22" s="37">
        <v>13</v>
      </c>
      <c r="I22" s="201">
        <v>14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36">
        <v>90000</v>
      </c>
      <c r="E25" s="33">
        <v>90000</v>
      </c>
      <c r="F25" s="54">
        <v>90000</v>
      </c>
      <c r="G25" s="115"/>
      <c r="H25" s="33">
        <v>90000</v>
      </c>
      <c r="I25" s="132">
        <v>90000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1770</v>
      </c>
      <c r="E68" s="75">
        <v>1819</v>
      </c>
      <c r="F68" s="123">
        <v>1719</v>
      </c>
      <c r="G68" s="115"/>
      <c r="H68" s="143">
        <v>1636</v>
      </c>
      <c r="I68" s="131">
        <v>1544</v>
      </c>
    </row>
    <row r="69" spans="1:9" ht="16.5" thickBot="1">
      <c r="A69" s="110" t="s">
        <v>5</v>
      </c>
      <c r="B69" s="116"/>
      <c r="C69" s="16" t="s">
        <v>66</v>
      </c>
      <c r="D69" s="76">
        <v>55</v>
      </c>
      <c r="E69" s="77">
        <v>146</v>
      </c>
      <c r="F69" s="54">
        <v>145</v>
      </c>
      <c r="G69" s="115"/>
      <c r="H69" s="33">
        <v>145</v>
      </c>
      <c r="I69" s="141">
        <v>145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611.53</v>
      </c>
      <c r="E72" s="74">
        <v>634.76</v>
      </c>
      <c r="F72" s="75">
        <v>674.11</v>
      </c>
      <c r="G72" s="127"/>
      <c r="H72" s="102">
        <v>750.39</v>
      </c>
      <c r="I72" s="140">
        <v>753.54</v>
      </c>
    </row>
    <row r="73" spans="1:9" ht="15.75">
      <c r="A73" s="9"/>
      <c r="B73" s="116"/>
      <c r="C73" s="158" t="s">
        <v>125</v>
      </c>
      <c r="D73" s="75">
        <v>139.87</v>
      </c>
      <c r="E73" s="74">
        <v>151.94</v>
      </c>
      <c r="F73" s="75">
        <v>183.26</v>
      </c>
      <c r="G73" s="127"/>
      <c r="H73" s="102">
        <v>187.59</v>
      </c>
      <c r="I73" s="140">
        <v>196.58</v>
      </c>
    </row>
    <row r="74" spans="1:9" ht="16.5" thickBot="1">
      <c r="A74" s="9"/>
      <c r="B74" s="116"/>
      <c r="C74" s="200" t="s">
        <v>106</v>
      </c>
      <c r="D74" s="77">
        <v>271.09</v>
      </c>
      <c r="E74" s="76">
        <v>300.99</v>
      </c>
      <c r="F74" s="77">
        <v>318.45</v>
      </c>
      <c r="G74" s="127"/>
      <c r="H74" s="77">
        <v>307.91</v>
      </c>
      <c r="I74" s="141">
        <v>372.26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36019</v>
      </c>
      <c r="E79" s="74">
        <v>36691</v>
      </c>
      <c r="F79" s="123">
        <v>35528</v>
      </c>
      <c r="G79" s="115"/>
      <c r="H79" s="31">
        <v>31550</v>
      </c>
      <c r="I79" s="131">
        <v>32941</v>
      </c>
    </row>
    <row r="80" spans="1:9" ht="15.75">
      <c r="A80" s="65" t="s">
        <v>2</v>
      </c>
      <c r="B80" s="118"/>
      <c r="C80" s="14" t="s">
        <v>36</v>
      </c>
      <c r="D80" s="74">
        <v>8899</v>
      </c>
      <c r="E80" s="74">
        <v>4968</v>
      </c>
      <c r="F80" s="123">
        <v>8547</v>
      </c>
      <c r="G80" s="115"/>
      <c r="H80" s="31">
        <v>3095</v>
      </c>
      <c r="I80" s="131">
        <v>592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29948</v>
      </c>
      <c r="E82" s="74">
        <v>30631</v>
      </c>
      <c r="F82" s="123">
        <v>28484</v>
      </c>
      <c r="G82" s="115"/>
      <c r="H82" s="31">
        <v>24820</v>
      </c>
      <c r="I82" s="131">
        <v>27027</v>
      </c>
    </row>
    <row r="83" spans="1:9" ht="15.75">
      <c r="A83" s="65" t="s">
        <v>2</v>
      </c>
      <c r="B83" s="118"/>
      <c r="C83" s="14" t="s">
        <v>36</v>
      </c>
      <c r="D83" s="74">
        <v>8679</v>
      </c>
      <c r="E83" s="74">
        <v>4851</v>
      </c>
      <c r="F83" s="123">
        <v>8306</v>
      </c>
      <c r="G83" s="115"/>
      <c r="H83" s="31">
        <v>2864</v>
      </c>
      <c r="I83" s="131">
        <v>435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6071</v>
      </c>
      <c r="E85" s="74">
        <v>6060</v>
      </c>
      <c r="F85" s="123">
        <v>7044</v>
      </c>
      <c r="G85" s="115"/>
      <c r="H85" s="31">
        <v>6730</v>
      </c>
      <c r="I85" s="131">
        <v>5914</v>
      </c>
    </row>
    <row r="86" spans="1:9" ht="16.5" thickBot="1">
      <c r="A86" s="109" t="s">
        <v>2</v>
      </c>
      <c r="B86" s="118"/>
      <c r="C86" s="16" t="s">
        <v>36</v>
      </c>
      <c r="D86" s="76">
        <v>220</v>
      </c>
      <c r="E86" s="76">
        <v>117</v>
      </c>
      <c r="F86" s="54">
        <v>241</v>
      </c>
      <c r="G86" s="115"/>
      <c r="H86" s="33">
        <v>231</v>
      </c>
      <c r="I86" s="132">
        <v>157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74">
        <v>14439</v>
      </c>
      <c r="E89" s="75">
        <v>17247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74">
        <v>8800</v>
      </c>
      <c r="E90" s="75">
        <v>11760</v>
      </c>
      <c r="F90" s="123">
        <v>13791</v>
      </c>
      <c r="G90" s="115"/>
      <c r="H90" s="31">
        <v>17262</v>
      </c>
      <c r="I90" s="131">
        <f>14795+3874</f>
        <v>18669</v>
      </c>
    </row>
    <row r="91" spans="1:9" ht="16.5" thickBot="1">
      <c r="A91" s="110" t="s">
        <v>6</v>
      </c>
      <c r="B91" s="116"/>
      <c r="C91" s="21" t="s">
        <v>40</v>
      </c>
      <c r="D91" s="76">
        <v>8447</v>
      </c>
      <c r="E91" s="77">
        <v>11586</v>
      </c>
      <c r="F91" s="54">
        <v>13642</v>
      </c>
      <c r="G91" s="115"/>
      <c r="H91" s="33">
        <v>17229</v>
      </c>
      <c r="I91" s="132">
        <f>15314+3576</f>
        <v>18890</v>
      </c>
    </row>
    <row r="92" spans="2:9" ht="16.5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1:17" ht="30.75" thickBot="1">
      <c r="A102" s="107" t="s">
        <v>17</v>
      </c>
      <c r="B102" s="120"/>
      <c r="C102" s="56" t="s">
        <v>69</v>
      </c>
      <c r="D102" s="57"/>
      <c r="E102" s="2"/>
      <c r="F102" s="3"/>
      <c r="G102" s="115"/>
      <c r="H102" s="3"/>
      <c r="I102" s="130"/>
      <c r="Q102" s="6"/>
    </row>
    <row r="103" spans="1:9" ht="15.75">
      <c r="A103" s="108" t="s">
        <v>4</v>
      </c>
      <c r="B103" s="116"/>
      <c r="C103" s="18" t="s">
        <v>48</v>
      </c>
      <c r="D103" s="34"/>
      <c r="E103" s="31"/>
      <c r="F103" s="123"/>
      <c r="G103" s="115"/>
      <c r="H103" s="31"/>
      <c r="I103" s="131"/>
    </row>
    <row r="104" spans="1:9" ht="15.75">
      <c r="A104" s="65" t="s">
        <v>1</v>
      </c>
      <c r="B104" s="118"/>
      <c r="C104" s="14" t="s">
        <v>49</v>
      </c>
      <c r="D104" s="74">
        <v>1.3</v>
      </c>
      <c r="E104" s="75" t="s">
        <v>85</v>
      </c>
      <c r="F104" s="96" t="s">
        <v>85</v>
      </c>
      <c r="G104" s="127"/>
      <c r="H104" s="75" t="s">
        <v>85</v>
      </c>
      <c r="I104" s="140" t="s">
        <v>85</v>
      </c>
    </row>
    <row r="105" spans="1:9" ht="16.5" thickBot="1">
      <c r="A105" s="65" t="s">
        <v>2</v>
      </c>
      <c r="B105" s="118"/>
      <c r="C105" s="194" t="s">
        <v>50</v>
      </c>
      <c r="D105" s="179" t="s">
        <v>185</v>
      </c>
      <c r="E105" s="196">
        <v>0.9</v>
      </c>
      <c r="F105" s="197">
        <v>1.9</v>
      </c>
      <c r="G105" s="127"/>
      <c r="H105" s="196">
        <v>5.9</v>
      </c>
      <c r="I105" s="202">
        <v>7.8</v>
      </c>
    </row>
    <row r="106" spans="1:9" ht="16.5" thickBot="1">
      <c r="A106" s="65"/>
      <c r="B106" s="185"/>
      <c r="C106" s="193"/>
      <c r="D106" s="169"/>
      <c r="E106" s="169"/>
      <c r="F106" s="169"/>
      <c r="G106" s="14"/>
      <c r="H106" s="169"/>
      <c r="I106" s="169"/>
    </row>
    <row r="107" spans="1:9" ht="16.5" thickBot="1">
      <c r="A107" s="65"/>
      <c r="B107" s="118"/>
      <c r="C107" s="191"/>
      <c r="D107" s="192" t="s">
        <v>87</v>
      </c>
      <c r="E107" s="192" t="s">
        <v>88</v>
      </c>
      <c r="F107" s="198" t="s">
        <v>89</v>
      </c>
      <c r="G107" s="127"/>
      <c r="H107" s="173" t="s">
        <v>90</v>
      </c>
      <c r="I107" s="174" t="s">
        <v>172</v>
      </c>
    </row>
    <row r="108" spans="1:9" ht="15.75">
      <c r="A108" s="45" t="s">
        <v>5</v>
      </c>
      <c r="B108" s="116"/>
      <c r="C108" s="10" t="s">
        <v>28</v>
      </c>
      <c r="D108" s="74"/>
      <c r="E108" s="75"/>
      <c r="F108" s="96"/>
      <c r="G108" s="127"/>
      <c r="H108" s="75"/>
      <c r="I108" s="140"/>
    </row>
    <row r="109" spans="1:9" ht="15.75">
      <c r="A109" s="65" t="s">
        <v>1</v>
      </c>
      <c r="B109" s="118"/>
      <c r="C109" s="14" t="s">
        <v>49</v>
      </c>
      <c r="D109" s="74">
        <v>1.3</v>
      </c>
      <c r="E109" s="75" t="s">
        <v>85</v>
      </c>
      <c r="F109" s="96" t="s">
        <v>85</v>
      </c>
      <c r="G109" s="127"/>
      <c r="H109" s="75" t="s">
        <v>85</v>
      </c>
      <c r="I109" s="140" t="s">
        <v>85</v>
      </c>
    </row>
    <row r="110" spans="1:9" ht="15.75">
      <c r="A110" s="65" t="s">
        <v>2</v>
      </c>
      <c r="B110" s="118"/>
      <c r="C110" s="14" t="s">
        <v>50</v>
      </c>
      <c r="D110" s="74" t="s">
        <v>85</v>
      </c>
      <c r="E110" s="75">
        <v>0.9</v>
      </c>
      <c r="F110" s="96">
        <v>1.9</v>
      </c>
      <c r="G110" s="127"/>
      <c r="H110" s="75">
        <v>5.9</v>
      </c>
      <c r="I110" s="140" t="s">
        <v>176</v>
      </c>
    </row>
    <row r="111" spans="1:9" ht="15.75">
      <c r="A111" s="45" t="s">
        <v>6</v>
      </c>
      <c r="B111" s="116"/>
      <c r="C111" s="10" t="s">
        <v>37</v>
      </c>
      <c r="D111" s="74"/>
      <c r="E111" s="75"/>
      <c r="F111" s="96"/>
      <c r="G111" s="127"/>
      <c r="H111" s="75"/>
      <c r="I111" s="140"/>
    </row>
    <row r="112" spans="1:9" ht="15.75">
      <c r="A112" s="65" t="s">
        <v>1</v>
      </c>
      <c r="B112" s="118"/>
      <c r="C112" s="14" t="s">
        <v>49</v>
      </c>
      <c r="D112" s="74" t="s">
        <v>85</v>
      </c>
      <c r="E112" s="75" t="s">
        <v>85</v>
      </c>
      <c r="F112" s="96" t="s">
        <v>85</v>
      </c>
      <c r="G112" s="127"/>
      <c r="H112" s="75" t="s">
        <v>85</v>
      </c>
      <c r="I112" s="140" t="s">
        <v>85</v>
      </c>
    </row>
    <row r="113" spans="1:9" ht="16.5" thickBot="1">
      <c r="A113" s="109" t="s">
        <v>2</v>
      </c>
      <c r="B113" s="118"/>
      <c r="C113" s="16" t="s">
        <v>50</v>
      </c>
      <c r="D113" s="76" t="s">
        <v>85</v>
      </c>
      <c r="E113" s="77" t="s">
        <v>85</v>
      </c>
      <c r="F113" s="95" t="s">
        <v>85</v>
      </c>
      <c r="G113" s="127"/>
      <c r="H113" s="77" t="s">
        <v>85</v>
      </c>
      <c r="I113" s="141" t="s">
        <v>85</v>
      </c>
    </row>
    <row r="114" spans="1:9" ht="30.75" thickBot="1">
      <c r="A114" s="107" t="s">
        <v>14</v>
      </c>
      <c r="B114" s="120"/>
      <c r="C114" s="56" t="s">
        <v>126</v>
      </c>
      <c r="D114"/>
      <c r="E114" s="2"/>
      <c r="F114" s="3"/>
      <c r="G114" s="115"/>
      <c r="H114" s="3"/>
      <c r="I114" s="130"/>
    </row>
    <row r="115" spans="1:9" ht="15.75">
      <c r="A115" s="108" t="s">
        <v>4</v>
      </c>
      <c r="B115" s="116"/>
      <c r="C115" s="18" t="s">
        <v>51</v>
      </c>
      <c r="D115" s="38">
        <v>0.7</v>
      </c>
      <c r="E115" s="39">
        <v>3</v>
      </c>
      <c r="F115" s="124">
        <v>1.2</v>
      </c>
      <c r="G115" s="126"/>
      <c r="H115" s="39">
        <v>4.6</v>
      </c>
      <c r="I115" s="134">
        <v>0.2</v>
      </c>
    </row>
    <row r="116" spans="1:9" ht="15.75">
      <c r="A116" s="45" t="s">
        <v>5</v>
      </c>
      <c r="B116" s="116"/>
      <c r="C116" s="14" t="s">
        <v>49</v>
      </c>
      <c r="D116" s="74">
        <v>0.4</v>
      </c>
      <c r="E116" s="75">
        <v>1.5</v>
      </c>
      <c r="F116" s="123">
        <v>0.8</v>
      </c>
      <c r="G116" s="115"/>
      <c r="H116" s="31">
        <v>2.3</v>
      </c>
      <c r="I116" s="131">
        <v>0.1</v>
      </c>
    </row>
    <row r="117" spans="1:9" ht="16.5" thickBot="1">
      <c r="A117" s="110" t="s">
        <v>6</v>
      </c>
      <c r="B117" s="116"/>
      <c r="C117" s="16" t="s">
        <v>50</v>
      </c>
      <c r="D117" s="76">
        <v>0.3</v>
      </c>
      <c r="E117" s="77">
        <v>1.5</v>
      </c>
      <c r="F117" s="54">
        <v>0.4</v>
      </c>
      <c r="G117" s="115"/>
      <c r="H117" s="33">
        <v>2.3</v>
      </c>
      <c r="I117" s="132">
        <v>0.1</v>
      </c>
    </row>
    <row r="118" spans="1:9" ht="15.75">
      <c r="A118" s="9"/>
      <c r="B118" s="116"/>
      <c r="C118" s="189" t="s">
        <v>127</v>
      </c>
      <c r="D118" s="10"/>
      <c r="E118" s="10"/>
      <c r="F118" s="6"/>
      <c r="G118" s="115"/>
      <c r="I118" s="138"/>
    </row>
    <row r="119" spans="1:9" ht="15.75">
      <c r="A119" s="9"/>
      <c r="B119" s="116"/>
      <c r="C119" s="203" t="s">
        <v>128</v>
      </c>
      <c r="D119" s="10"/>
      <c r="E119" s="10"/>
      <c r="F119" s="6"/>
      <c r="G119" s="115"/>
      <c r="I119" s="138"/>
    </row>
    <row r="120" spans="1:9" ht="15.75">
      <c r="A120" s="9"/>
      <c r="B120" s="116"/>
      <c r="C120" s="246" t="s">
        <v>178</v>
      </c>
      <c r="D120" s="247"/>
      <c r="E120" s="247"/>
      <c r="F120" s="247"/>
      <c r="G120" s="248"/>
      <c r="I120" s="138"/>
    </row>
    <row r="121" spans="1:9" ht="15.75">
      <c r="A121" s="9"/>
      <c r="B121" s="116"/>
      <c r="C121" s="6" t="s">
        <v>177</v>
      </c>
      <c r="D121" s="10"/>
      <c r="E121" s="10"/>
      <c r="F121" s="6"/>
      <c r="G121" s="115"/>
      <c r="I121" s="138"/>
    </row>
    <row r="122" spans="1:9" ht="15.75">
      <c r="A122" s="9"/>
      <c r="B122" s="116"/>
      <c r="C122" s="6" t="s">
        <v>183</v>
      </c>
      <c r="D122" s="10"/>
      <c r="E122" s="10"/>
      <c r="F122" s="6"/>
      <c r="G122" s="115"/>
      <c r="I122" s="138"/>
    </row>
    <row r="123" spans="1:9" ht="15.75">
      <c r="A123" s="9"/>
      <c r="B123" s="116"/>
      <c r="C123" s="6" t="s">
        <v>184</v>
      </c>
      <c r="D123" s="10"/>
      <c r="E123" s="10"/>
      <c r="F123" s="6"/>
      <c r="G123" s="115"/>
      <c r="I123" s="138"/>
    </row>
    <row r="124" spans="1:9" ht="16.5" thickBot="1">
      <c r="A124" s="9"/>
      <c r="B124" s="116"/>
      <c r="C124" s="154" t="s">
        <v>188</v>
      </c>
      <c r="D124" s="154"/>
      <c r="E124" s="154"/>
      <c r="F124" s="154"/>
      <c r="G124" s="115"/>
      <c r="H124" s="154"/>
      <c r="I124" s="161"/>
    </row>
    <row r="125" spans="1:9" ht="15.75">
      <c r="A125" s="9"/>
      <c r="C125" s="6"/>
      <c r="D125" s="6"/>
      <c r="E125" s="6"/>
      <c r="F125" s="6"/>
      <c r="G125" s="15"/>
      <c r="H125" s="6"/>
      <c r="I125" s="6"/>
    </row>
    <row r="126" spans="1:9" ht="16.5" thickBot="1">
      <c r="A126" s="9"/>
      <c r="C126" s="6"/>
      <c r="D126" s="6"/>
      <c r="E126" s="6"/>
      <c r="F126" s="6"/>
      <c r="G126" s="15"/>
      <c r="H126" s="6"/>
      <c r="I126" s="6"/>
    </row>
    <row r="127" spans="1:7" ht="15.75">
      <c r="A127" s="9"/>
      <c r="C127" s="6"/>
      <c r="D127" s="6"/>
      <c r="E127" s="6"/>
      <c r="F127" s="155"/>
      <c r="G127" s="15"/>
    </row>
    <row r="128" spans="1:7" ht="15.75">
      <c r="A128" s="9"/>
      <c r="C128" s="6"/>
      <c r="D128" s="6"/>
      <c r="E128" s="6"/>
      <c r="F128" s="6"/>
      <c r="G128" s="15"/>
    </row>
    <row r="129" spans="1:9" ht="21" hidden="1" thickBot="1">
      <c r="A129" s="292" t="s">
        <v>22</v>
      </c>
      <c r="B129" s="292"/>
      <c r="C129" s="292"/>
      <c r="D129" s="292"/>
      <c r="E129" s="292"/>
      <c r="F129" s="24"/>
      <c r="G129" s="15"/>
      <c r="H129" s="24"/>
      <c r="I129" s="25"/>
    </row>
    <row r="130" spans="1:9" ht="21" hidden="1" thickBot="1">
      <c r="A130" s="293" t="s">
        <v>19</v>
      </c>
      <c r="B130" s="293"/>
      <c r="C130" s="293"/>
      <c r="D130" s="293"/>
      <c r="E130" s="293"/>
      <c r="F130" s="24"/>
      <c r="G130" s="15"/>
      <c r="H130" s="24"/>
      <c r="I130" s="25"/>
    </row>
    <row r="131" spans="1:9" ht="16.5" hidden="1" thickBot="1">
      <c r="A131" s="46"/>
      <c r="B131" s="46"/>
      <c r="C131" s="1"/>
      <c r="D131" s="26">
        <v>2006</v>
      </c>
      <c r="E131" s="26">
        <v>2007</v>
      </c>
      <c r="F131" s="52">
        <v>2008</v>
      </c>
      <c r="G131" s="15"/>
      <c r="H131" s="44">
        <v>2009</v>
      </c>
      <c r="I131" s="27">
        <v>2010</v>
      </c>
    </row>
    <row r="132" spans="1:9" ht="16.5" hidden="1" thickBot="1">
      <c r="A132" s="47" t="s">
        <v>11</v>
      </c>
      <c r="B132" s="62"/>
      <c r="C132" s="28" t="s">
        <v>73</v>
      </c>
      <c r="D132" s="17"/>
      <c r="E132" s="2"/>
      <c r="F132" s="3"/>
      <c r="G132" s="15"/>
      <c r="H132" s="3"/>
      <c r="I132" s="2"/>
    </row>
    <row r="133" spans="1:9" ht="15.75" hidden="1">
      <c r="A133" s="48" t="s">
        <v>4</v>
      </c>
      <c r="C133" s="14" t="s">
        <v>71</v>
      </c>
      <c r="D133" s="34"/>
      <c r="E133" s="31"/>
      <c r="F133" s="123"/>
      <c r="G133" s="15"/>
      <c r="H133" s="31"/>
      <c r="I133" s="30"/>
    </row>
    <row r="134" spans="1:9" ht="16.5" hidden="1" thickBot="1">
      <c r="A134" s="49" t="s">
        <v>5</v>
      </c>
      <c r="B134" s="63"/>
      <c r="C134" s="16" t="s">
        <v>72</v>
      </c>
      <c r="D134" s="32"/>
      <c r="E134" s="33"/>
      <c r="F134" s="54"/>
      <c r="G134" s="15"/>
      <c r="H134" s="33"/>
      <c r="I134" s="32"/>
    </row>
    <row r="135" spans="1:7" ht="15.75" hidden="1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F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7" ht="15.75">
      <c r="A167" s="9"/>
      <c r="C167" s="6"/>
      <c r="D167" s="6"/>
      <c r="E167" s="6"/>
      <c r="G167" s="15"/>
    </row>
    <row r="168" spans="1:7" ht="15.75">
      <c r="A168" s="9"/>
      <c r="C168" s="6"/>
      <c r="D168" s="6"/>
      <c r="E168" s="6"/>
      <c r="G168" s="15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  <row r="173" spans="1:5" ht="15.75">
      <c r="A173" s="9"/>
      <c r="C173" s="6"/>
      <c r="D173" s="6"/>
      <c r="E173" s="6"/>
    </row>
    <row r="174" spans="1:5" ht="15.75">
      <c r="A174" s="9"/>
      <c r="C174" s="6"/>
      <c r="D174" s="6"/>
      <c r="E174" s="6"/>
    </row>
  </sheetData>
  <sheetProtection/>
  <mergeCells count="4">
    <mergeCell ref="A129:E129"/>
    <mergeCell ref="A130:E130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5" max="16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2"/>
  <sheetViews>
    <sheetView showGridLines="0" zoomScalePageLayoutView="0" workbookViewId="0" topLeftCell="B72">
      <selection activeCell="K87" sqref="K87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6</v>
      </c>
      <c r="E18" s="39">
        <v>6</v>
      </c>
      <c r="F18" s="124">
        <v>6</v>
      </c>
      <c r="G18" s="126"/>
      <c r="H18" s="39">
        <v>6</v>
      </c>
      <c r="I18" s="134">
        <v>6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5</v>
      </c>
      <c r="E20" s="33">
        <v>5</v>
      </c>
      <c r="F20" s="54">
        <v>5</v>
      </c>
      <c r="G20" s="115"/>
      <c r="H20" s="33">
        <v>5</v>
      </c>
      <c r="I20" s="132">
        <v>5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129</v>
      </c>
      <c r="E22" s="79" t="s">
        <v>129</v>
      </c>
      <c r="F22" s="125" t="s">
        <v>129</v>
      </c>
      <c r="G22" s="127"/>
      <c r="H22" s="273" t="s">
        <v>129</v>
      </c>
      <c r="I22" s="256" t="s">
        <v>129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70000</v>
      </c>
      <c r="E25" s="33">
        <v>275000</v>
      </c>
      <c r="F25" s="54">
        <v>275000</v>
      </c>
      <c r="G25" s="115"/>
      <c r="H25" s="33">
        <v>275000</v>
      </c>
      <c r="I25" s="132">
        <v>275000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3018</v>
      </c>
      <c r="E68" s="75">
        <v>2967</v>
      </c>
      <c r="F68" s="123">
        <v>2891</v>
      </c>
      <c r="G68" s="115"/>
      <c r="H68" s="31">
        <v>2817</v>
      </c>
      <c r="I68" s="131">
        <v>2665</v>
      </c>
    </row>
    <row r="69" spans="1:9" ht="16.5" thickBot="1">
      <c r="A69" s="110" t="s">
        <v>5</v>
      </c>
      <c r="B69" s="116"/>
      <c r="C69" s="16" t="s">
        <v>66</v>
      </c>
      <c r="D69" s="76">
        <v>146</v>
      </c>
      <c r="E69" s="77">
        <v>140</v>
      </c>
      <c r="F69" s="54">
        <v>140</v>
      </c>
      <c r="G69" s="115"/>
      <c r="H69" s="33">
        <v>141</v>
      </c>
      <c r="I69" s="132">
        <v>148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593.82</v>
      </c>
      <c r="E72" s="74">
        <v>634.88</v>
      </c>
      <c r="F72" s="75">
        <v>554.89</v>
      </c>
      <c r="G72" s="127"/>
      <c r="H72" s="102">
        <v>478</v>
      </c>
      <c r="I72" s="140">
        <v>641.86</v>
      </c>
    </row>
    <row r="73" spans="1:9" ht="15.75">
      <c r="A73" s="9"/>
      <c r="B73" s="116"/>
      <c r="C73" s="158" t="s">
        <v>105</v>
      </c>
      <c r="D73" s="75">
        <v>184.63</v>
      </c>
      <c r="E73" s="74">
        <v>219.78</v>
      </c>
      <c r="F73" s="75">
        <v>235.25</v>
      </c>
      <c r="G73" s="127"/>
      <c r="H73" s="102">
        <v>241.72</v>
      </c>
      <c r="I73" s="140">
        <v>258.89</v>
      </c>
    </row>
    <row r="74" spans="1:9" ht="16.5" thickBot="1">
      <c r="A74" s="9"/>
      <c r="B74" s="116"/>
      <c r="C74" s="200" t="s">
        <v>130</v>
      </c>
      <c r="D74" s="77">
        <v>247.51</v>
      </c>
      <c r="E74" s="76">
        <v>275.49</v>
      </c>
      <c r="F74" s="77">
        <v>326.83</v>
      </c>
      <c r="G74" s="127"/>
      <c r="H74" s="77">
        <v>371.86</v>
      </c>
      <c r="I74" s="141">
        <v>359.2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38"/>
      <c r="E78" s="39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35128</v>
      </c>
      <c r="E79" s="74">
        <v>41681</v>
      </c>
      <c r="F79" s="123">
        <v>48847</v>
      </c>
      <c r="G79" s="115"/>
      <c r="H79" s="31">
        <v>50060</v>
      </c>
      <c r="I79" s="131">
        <v>39049</v>
      </c>
    </row>
    <row r="80" spans="1:9" ht="15.75">
      <c r="A80" s="65" t="s">
        <v>2</v>
      </c>
      <c r="B80" s="118"/>
      <c r="C80" s="14" t="s">
        <v>36</v>
      </c>
      <c r="D80" s="74">
        <v>12825</v>
      </c>
      <c r="E80" s="74">
        <v>11901</v>
      </c>
      <c r="F80" s="123">
        <v>13897</v>
      </c>
      <c r="G80" s="115"/>
      <c r="H80" s="31">
        <v>14581</v>
      </c>
      <c r="I80" s="131">
        <v>14470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34086</v>
      </c>
      <c r="E82" s="74">
        <v>40650</v>
      </c>
      <c r="F82" s="123">
        <v>47299</v>
      </c>
      <c r="G82" s="115"/>
      <c r="H82" s="31">
        <v>48840</v>
      </c>
      <c r="I82" s="131">
        <v>37914</v>
      </c>
    </row>
    <row r="83" spans="1:9" ht="15.75">
      <c r="A83" s="65" t="s">
        <v>2</v>
      </c>
      <c r="B83" s="118"/>
      <c r="C83" s="14" t="s">
        <v>36</v>
      </c>
      <c r="D83" s="74">
        <v>12746</v>
      </c>
      <c r="E83" s="74">
        <v>11900</v>
      </c>
      <c r="F83" s="123">
        <v>13679</v>
      </c>
      <c r="G83" s="115"/>
      <c r="H83" s="31">
        <v>14468</v>
      </c>
      <c r="I83" s="131">
        <v>14470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1042</v>
      </c>
      <c r="E85" s="74">
        <v>1031</v>
      </c>
      <c r="F85" s="123">
        <v>1548</v>
      </c>
      <c r="G85" s="115"/>
      <c r="H85" s="31">
        <v>1220</v>
      </c>
      <c r="I85" s="131">
        <v>1135</v>
      </c>
    </row>
    <row r="86" spans="1:9" ht="16.5" thickBot="1">
      <c r="A86" s="109" t="s">
        <v>2</v>
      </c>
      <c r="B86" s="118"/>
      <c r="C86" s="16" t="s">
        <v>36</v>
      </c>
      <c r="D86" s="76">
        <v>79</v>
      </c>
      <c r="E86" s="76">
        <v>1</v>
      </c>
      <c r="F86" s="54" t="s">
        <v>85</v>
      </c>
      <c r="G86" s="115"/>
      <c r="H86" s="77">
        <v>17</v>
      </c>
      <c r="I86" s="141" t="s">
        <v>85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9243</v>
      </c>
      <c r="E89" s="31">
        <v>9737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5141</v>
      </c>
      <c r="E90" s="31">
        <v>5298</v>
      </c>
      <c r="F90" s="123">
        <v>6730</v>
      </c>
      <c r="G90" s="115"/>
      <c r="H90" s="31">
        <v>6867</v>
      </c>
      <c r="I90" s="131">
        <f>5829+2692</f>
        <v>8521</v>
      </c>
    </row>
    <row r="91" spans="1:9" ht="16.5" thickBot="1">
      <c r="A91" s="110" t="s">
        <v>6</v>
      </c>
      <c r="B91" s="116"/>
      <c r="C91" s="21" t="s">
        <v>40</v>
      </c>
      <c r="D91" s="32">
        <v>4696</v>
      </c>
      <c r="E91" s="77">
        <v>4712</v>
      </c>
      <c r="F91" s="54">
        <v>6265</v>
      </c>
      <c r="G91" s="115"/>
      <c r="H91" s="33">
        <v>5880</v>
      </c>
      <c r="I91" s="132">
        <f>5542+2626</f>
        <v>8168</v>
      </c>
    </row>
    <row r="92" spans="2:9" ht="15.75">
      <c r="B92" s="116"/>
      <c r="C92" s="204" t="s">
        <v>131</v>
      </c>
      <c r="D92" s="15"/>
      <c r="E92" s="18"/>
      <c r="F92" s="6"/>
      <c r="G92" s="115"/>
      <c r="I92" s="137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259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2:9" ht="16.5" thickBot="1">
      <c r="B102" s="116"/>
      <c r="C102" s="10"/>
      <c r="D102" s="10"/>
      <c r="E102" s="20"/>
      <c r="F102" s="6"/>
      <c r="G102" s="115"/>
      <c r="I102" s="135"/>
    </row>
    <row r="103" spans="1:17" ht="30.75" hidden="1" thickBot="1">
      <c r="A103" s="107" t="s">
        <v>17</v>
      </c>
      <c r="B103" s="120"/>
      <c r="C103" s="56" t="s">
        <v>69</v>
      </c>
      <c r="D103" s="207"/>
      <c r="E103" s="2"/>
      <c r="F103" s="3"/>
      <c r="G103" s="115"/>
      <c r="H103" s="3"/>
      <c r="I103" s="130"/>
      <c r="Q103" s="6"/>
    </row>
    <row r="104" spans="1:9" ht="15.75" hidden="1">
      <c r="A104" s="108" t="s">
        <v>4</v>
      </c>
      <c r="B104" s="116"/>
      <c r="C104" s="18" t="s">
        <v>48</v>
      </c>
      <c r="D104" s="34"/>
      <c r="E104" s="31"/>
      <c r="F104" s="123"/>
      <c r="G104" s="115"/>
      <c r="H104" s="31"/>
      <c r="I104" s="131"/>
    </row>
    <row r="105" spans="1:9" ht="15.75" hidden="1">
      <c r="A105" s="65" t="s">
        <v>1</v>
      </c>
      <c r="B105" s="118"/>
      <c r="C105" s="14" t="s">
        <v>49</v>
      </c>
      <c r="D105" s="74" t="s">
        <v>83</v>
      </c>
      <c r="E105" s="75" t="s">
        <v>83</v>
      </c>
      <c r="F105" s="96" t="s">
        <v>134</v>
      </c>
      <c r="G105" s="115"/>
      <c r="H105" s="31">
        <v>0</v>
      </c>
      <c r="I105" s="131">
        <v>0.2</v>
      </c>
    </row>
    <row r="106" spans="1:9" ht="16.5" hidden="1" thickBot="1">
      <c r="A106" s="65" t="s">
        <v>2</v>
      </c>
      <c r="B106" s="118"/>
      <c r="C106" s="194" t="s">
        <v>50</v>
      </c>
      <c r="D106" s="179" t="s">
        <v>83</v>
      </c>
      <c r="E106" s="196" t="s">
        <v>83</v>
      </c>
      <c r="F106" s="197" t="s">
        <v>83</v>
      </c>
      <c r="G106" s="115"/>
      <c r="H106" s="180">
        <v>0.2</v>
      </c>
      <c r="I106" s="181">
        <v>0.2</v>
      </c>
    </row>
    <row r="107" spans="1:9" ht="16.5" thickBot="1">
      <c r="A107" s="65"/>
      <c r="B107" s="185"/>
      <c r="C107" s="193"/>
      <c r="D107" s="169"/>
      <c r="E107" s="169"/>
      <c r="F107" s="169"/>
      <c r="G107" s="15"/>
      <c r="H107" s="169"/>
      <c r="I107" s="169"/>
    </row>
    <row r="108" spans="1:9" ht="16.5" thickBot="1">
      <c r="A108" s="65"/>
      <c r="B108" s="118"/>
      <c r="C108" s="191"/>
      <c r="D108" s="192" t="s">
        <v>86</v>
      </c>
      <c r="E108" s="192" t="s">
        <v>87</v>
      </c>
      <c r="F108" s="198" t="s">
        <v>88</v>
      </c>
      <c r="G108" s="115"/>
      <c r="H108" s="173" t="s">
        <v>89</v>
      </c>
      <c r="I108" s="172" t="s">
        <v>90</v>
      </c>
    </row>
    <row r="109" spans="1:9" ht="30.75" thickBot="1">
      <c r="A109" s="65"/>
      <c r="B109" s="118"/>
      <c r="C109" s="56" t="s">
        <v>69</v>
      </c>
      <c r="D109" s="207"/>
      <c r="E109" s="2"/>
      <c r="F109" s="3"/>
      <c r="G109" s="115"/>
      <c r="H109" s="3"/>
      <c r="I109" s="130"/>
    </row>
    <row r="110" spans="1:9" ht="15.75">
      <c r="A110" s="65"/>
      <c r="B110" s="118"/>
      <c r="C110" s="18" t="s">
        <v>48</v>
      </c>
      <c r="D110" s="34"/>
      <c r="E110" s="31"/>
      <c r="F110" s="123"/>
      <c r="G110" s="115"/>
      <c r="H110" s="31"/>
      <c r="I110" s="131"/>
    </row>
    <row r="111" spans="1:9" ht="15.75">
      <c r="A111" s="65"/>
      <c r="B111" s="118"/>
      <c r="C111" s="183" t="s">
        <v>49</v>
      </c>
      <c r="D111" s="74" t="s">
        <v>83</v>
      </c>
      <c r="E111" s="75" t="s">
        <v>83</v>
      </c>
      <c r="F111" s="140" t="s">
        <v>134</v>
      </c>
      <c r="G111" s="115"/>
      <c r="H111" s="31">
        <v>0</v>
      </c>
      <c r="I111" s="131">
        <v>0.2</v>
      </c>
    </row>
    <row r="112" spans="1:9" ht="15.75">
      <c r="A112" s="65"/>
      <c r="B112" s="118"/>
      <c r="C112" s="183" t="s">
        <v>50</v>
      </c>
      <c r="D112" s="74" t="s">
        <v>83</v>
      </c>
      <c r="E112" s="75" t="s">
        <v>83</v>
      </c>
      <c r="F112" s="140" t="s">
        <v>83</v>
      </c>
      <c r="G112" s="115"/>
      <c r="H112" s="184">
        <v>0.2</v>
      </c>
      <c r="I112" s="131">
        <v>0.2</v>
      </c>
    </row>
    <row r="113" spans="1:9" ht="15.75">
      <c r="A113" s="45" t="s">
        <v>5</v>
      </c>
      <c r="B113" s="116"/>
      <c r="C113" s="10" t="s">
        <v>28</v>
      </c>
      <c r="D113" s="74"/>
      <c r="E113" s="75"/>
      <c r="F113" s="96"/>
      <c r="G113" s="115"/>
      <c r="H113" s="31"/>
      <c r="I113" s="131"/>
    </row>
    <row r="114" spans="1:9" ht="15.75">
      <c r="A114" s="65" t="s">
        <v>1</v>
      </c>
      <c r="B114" s="118"/>
      <c r="C114" s="14" t="s">
        <v>49</v>
      </c>
      <c r="D114" s="74" t="s">
        <v>83</v>
      </c>
      <c r="E114" s="75" t="s">
        <v>83</v>
      </c>
      <c r="F114" s="96" t="s">
        <v>83</v>
      </c>
      <c r="G114" s="115"/>
      <c r="H114" s="75" t="s">
        <v>134</v>
      </c>
      <c r="I114" s="140" t="s">
        <v>134</v>
      </c>
    </row>
    <row r="115" spans="1:9" ht="15.75">
      <c r="A115" s="65" t="s">
        <v>2</v>
      </c>
      <c r="B115" s="118"/>
      <c r="C115" s="14" t="s">
        <v>50</v>
      </c>
      <c r="D115" s="74" t="s">
        <v>83</v>
      </c>
      <c r="E115" s="75" t="s">
        <v>83</v>
      </c>
      <c r="F115" s="96" t="s">
        <v>83</v>
      </c>
      <c r="G115" s="115"/>
      <c r="H115" s="75" t="s">
        <v>134</v>
      </c>
      <c r="I115" s="140" t="s">
        <v>134</v>
      </c>
    </row>
    <row r="116" spans="1:9" ht="15.75">
      <c r="A116" s="45" t="s">
        <v>6</v>
      </c>
      <c r="B116" s="116"/>
      <c r="C116" s="10" t="s">
        <v>37</v>
      </c>
      <c r="D116" s="74"/>
      <c r="E116" s="75"/>
      <c r="F116" s="96"/>
      <c r="G116" s="115"/>
      <c r="H116" s="31"/>
      <c r="I116" s="131"/>
    </row>
    <row r="117" spans="1:9" ht="15.75">
      <c r="A117" s="65" t="s">
        <v>1</v>
      </c>
      <c r="B117" s="118"/>
      <c r="C117" s="14" t="s">
        <v>49</v>
      </c>
      <c r="D117" s="74" t="s">
        <v>83</v>
      </c>
      <c r="E117" s="75" t="s">
        <v>83</v>
      </c>
      <c r="F117" s="96" t="s">
        <v>83</v>
      </c>
      <c r="G117" s="115"/>
      <c r="H117" s="149" t="s">
        <v>83</v>
      </c>
      <c r="I117" s="206" t="s">
        <v>83</v>
      </c>
    </row>
    <row r="118" spans="1:9" ht="16.5" thickBot="1">
      <c r="A118" s="109" t="s">
        <v>2</v>
      </c>
      <c r="B118" s="118"/>
      <c r="C118" s="16" t="s">
        <v>50</v>
      </c>
      <c r="D118" s="76" t="s">
        <v>83</v>
      </c>
      <c r="E118" s="75" t="s">
        <v>83</v>
      </c>
      <c r="F118" s="96" t="s">
        <v>83</v>
      </c>
      <c r="G118" s="115"/>
      <c r="H118" s="149" t="s">
        <v>83</v>
      </c>
      <c r="I118" s="206" t="s">
        <v>83</v>
      </c>
    </row>
    <row r="119" spans="1:9" ht="30.75" thickBot="1">
      <c r="A119" s="107" t="s">
        <v>14</v>
      </c>
      <c r="B119" s="120"/>
      <c r="C119" s="56" t="s">
        <v>69</v>
      </c>
      <c r="D119"/>
      <c r="E119" s="2"/>
      <c r="F119" s="3"/>
      <c r="G119" s="115"/>
      <c r="H119" s="3"/>
      <c r="I119" s="130"/>
    </row>
    <row r="120" spans="1:9" ht="15.75">
      <c r="A120" s="108" t="s">
        <v>4</v>
      </c>
      <c r="B120" s="116"/>
      <c r="C120" s="18" t="s">
        <v>51</v>
      </c>
      <c r="D120" s="85" t="s">
        <v>78</v>
      </c>
      <c r="E120" s="75" t="s">
        <v>78</v>
      </c>
      <c r="F120" s="96" t="s">
        <v>78</v>
      </c>
      <c r="G120" s="127"/>
      <c r="H120" s="75" t="s">
        <v>78</v>
      </c>
      <c r="I120" s="140" t="s">
        <v>78</v>
      </c>
    </row>
    <row r="121" spans="1:9" ht="15.75">
      <c r="A121" s="45" t="s">
        <v>5</v>
      </c>
      <c r="B121" s="116"/>
      <c r="C121" s="14" t="s">
        <v>49</v>
      </c>
      <c r="D121" s="74" t="s">
        <v>78</v>
      </c>
      <c r="E121" s="75" t="s">
        <v>78</v>
      </c>
      <c r="F121" s="96" t="s">
        <v>78</v>
      </c>
      <c r="G121" s="127"/>
      <c r="H121" s="75" t="s">
        <v>78</v>
      </c>
      <c r="I121" s="140" t="s">
        <v>78</v>
      </c>
    </row>
    <row r="122" spans="1:9" ht="16.5" thickBot="1">
      <c r="A122" s="110" t="s">
        <v>6</v>
      </c>
      <c r="B122" s="116"/>
      <c r="C122" s="16" t="s">
        <v>50</v>
      </c>
      <c r="D122" s="76" t="s">
        <v>78</v>
      </c>
      <c r="E122" s="77" t="s">
        <v>78</v>
      </c>
      <c r="F122" s="95" t="s">
        <v>78</v>
      </c>
      <c r="G122" s="127"/>
      <c r="H122" s="77" t="s">
        <v>78</v>
      </c>
      <c r="I122" s="141" t="s">
        <v>78</v>
      </c>
    </row>
    <row r="123" spans="1:9" ht="15.75" hidden="1">
      <c r="A123" s="9"/>
      <c r="B123" s="116"/>
      <c r="C123" s="204" t="s">
        <v>131</v>
      </c>
      <c r="D123" s="205"/>
      <c r="E123" s="205"/>
      <c r="F123" s="8"/>
      <c r="G123" s="115"/>
      <c r="I123" s="138"/>
    </row>
    <row r="124" spans="1:9" ht="15.75">
      <c r="A124" s="9"/>
      <c r="B124" s="116"/>
      <c r="C124" s="6" t="s">
        <v>132</v>
      </c>
      <c r="D124" s="6"/>
      <c r="E124" s="6"/>
      <c r="F124" s="6"/>
      <c r="G124" s="115"/>
      <c r="I124" s="138"/>
    </row>
    <row r="125" spans="1:9" ht="15.75">
      <c r="A125" s="9"/>
      <c r="B125" s="116"/>
      <c r="C125" s="6" t="s">
        <v>133</v>
      </c>
      <c r="D125" s="6"/>
      <c r="E125" s="6"/>
      <c r="F125" s="6"/>
      <c r="G125" s="115"/>
      <c r="I125" s="138"/>
    </row>
    <row r="126" spans="1:9" ht="16.5" thickBot="1">
      <c r="A126" s="9"/>
      <c r="B126" s="116"/>
      <c r="C126" s="154" t="s">
        <v>135</v>
      </c>
      <c r="D126" s="154"/>
      <c r="E126" s="154"/>
      <c r="F126" s="154"/>
      <c r="G126" s="115"/>
      <c r="H126" s="154"/>
      <c r="I126" s="161"/>
    </row>
    <row r="127" spans="1:9" ht="21" hidden="1" thickBot="1">
      <c r="A127" s="292" t="s">
        <v>22</v>
      </c>
      <c r="B127" s="294"/>
      <c r="C127" s="294"/>
      <c r="D127" s="294"/>
      <c r="E127" s="294"/>
      <c r="F127" s="156"/>
      <c r="G127" s="15"/>
      <c r="H127" s="157"/>
      <c r="I127" s="156"/>
    </row>
    <row r="128" spans="1:9" ht="21" hidden="1" thickBot="1">
      <c r="A128" s="293" t="s">
        <v>19</v>
      </c>
      <c r="B128" s="293"/>
      <c r="C128" s="293"/>
      <c r="D128" s="293"/>
      <c r="E128" s="293"/>
      <c r="F128" s="25"/>
      <c r="G128" s="15"/>
      <c r="H128" s="24"/>
      <c r="I128" s="25"/>
    </row>
    <row r="129" spans="1:9" ht="16.5" hidden="1" thickBot="1">
      <c r="A129" s="46"/>
      <c r="B129" s="46"/>
      <c r="C129" s="1"/>
      <c r="D129" s="26">
        <v>2006</v>
      </c>
      <c r="E129" s="26">
        <v>2007</v>
      </c>
      <c r="F129" s="27">
        <v>2008</v>
      </c>
      <c r="G129" s="15"/>
      <c r="H129" s="44">
        <v>2009</v>
      </c>
      <c r="I129" s="27">
        <v>2010</v>
      </c>
    </row>
    <row r="130" spans="1:9" ht="16.5" hidden="1" thickBot="1">
      <c r="A130" s="47" t="s">
        <v>11</v>
      </c>
      <c r="B130" s="62"/>
      <c r="C130" s="28" t="s">
        <v>73</v>
      </c>
      <c r="D130" s="17"/>
      <c r="E130" s="2"/>
      <c r="F130" s="4"/>
      <c r="G130" s="15"/>
      <c r="H130" s="3"/>
      <c r="I130" s="2"/>
    </row>
    <row r="131" spans="1:9" ht="15.75" hidden="1">
      <c r="A131" s="48" t="s">
        <v>4</v>
      </c>
      <c r="C131" s="14" t="s">
        <v>71</v>
      </c>
      <c r="D131" s="34"/>
      <c r="E131" s="31"/>
      <c r="F131" s="30"/>
      <c r="G131" s="15"/>
      <c r="H131" s="31"/>
      <c r="I131" s="30"/>
    </row>
    <row r="132" spans="1:9" ht="16.5" hidden="1" thickBot="1">
      <c r="A132" s="49" t="s">
        <v>5</v>
      </c>
      <c r="B132" s="63"/>
      <c r="C132" s="16" t="s">
        <v>72</v>
      </c>
      <c r="D132" s="32"/>
      <c r="E132" s="33"/>
      <c r="F132" s="32"/>
      <c r="G132" s="15"/>
      <c r="H132" s="33"/>
      <c r="I132" s="32"/>
    </row>
    <row r="133" spans="1:7" ht="15.75" hidden="1">
      <c r="A133" s="9"/>
      <c r="C133" s="6"/>
      <c r="D133" s="6"/>
      <c r="E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7" ht="15.75">
      <c r="A166" s="9"/>
      <c r="C166" s="6"/>
      <c r="D166" s="6"/>
      <c r="E166" s="6"/>
      <c r="G166" s="15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  <row r="172" spans="1:5" ht="15.75">
      <c r="A172" s="9"/>
      <c r="C172" s="6"/>
      <c r="D172" s="6"/>
      <c r="E172" s="6"/>
    </row>
  </sheetData>
  <sheetProtection/>
  <mergeCells count="4">
    <mergeCell ref="A127:E127"/>
    <mergeCell ref="A128:E128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B75">
      <selection activeCell="J81" sqref="J81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55</v>
      </c>
      <c r="E18" s="39">
        <v>55</v>
      </c>
      <c r="F18" s="124">
        <v>50</v>
      </c>
      <c r="G18" s="126"/>
      <c r="H18" s="39">
        <v>50</v>
      </c>
      <c r="I18" s="134">
        <v>50</v>
      </c>
    </row>
    <row r="19" spans="1:9" ht="15.75">
      <c r="A19" s="45" t="s">
        <v>5</v>
      </c>
      <c r="B19" s="116"/>
      <c r="C19" s="14" t="s">
        <v>29</v>
      </c>
      <c r="D19" s="74">
        <v>2</v>
      </c>
      <c r="E19" s="31">
        <v>2</v>
      </c>
      <c r="F19" s="123">
        <v>2</v>
      </c>
      <c r="G19" s="115"/>
      <c r="H19" s="31">
        <v>2</v>
      </c>
      <c r="I19" s="131">
        <v>2</v>
      </c>
    </row>
    <row r="20" spans="1:9" ht="16.5" thickBot="1">
      <c r="A20" s="110" t="s">
        <v>6</v>
      </c>
      <c r="B20" s="116"/>
      <c r="C20" s="16" t="s">
        <v>30</v>
      </c>
      <c r="D20" s="35">
        <v>53</v>
      </c>
      <c r="E20" s="33">
        <v>53</v>
      </c>
      <c r="F20" s="54">
        <v>48</v>
      </c>
      <c r="G20" s="115"/>
      <c r="H20" s="33">
        <v>48</v>
      </c>
      <c r="I20" s="132">
        <v>48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136</v>
      </c>
      <c r="E22" s="79" t="s">
        <v>137</v>
      </c>
      <c r="F22" s="125" t="s">
        <v>137</v>
      </c>
      <c r="G22" s="127"/>
      <c r="H22" s="79" t="s">
        <v>137</v>
      </c>
      <c r="I22" s="256" t="s">
        <v>137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 t="s">
        <v>79</v>
      </c>
      <c r="E25" s="77">
        <v>125000</v>
      </c>
      <c r="F25" s="95">
        <v>125000</v>
      </c>
      <c r="G25" s="115"/>
      <c r="H25" s="33">
        <v>125000</v>
      </c>
      <c r="I25" s="132">
        <v>125000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16244</v>
      </c>
      <c r="E68" s="75">
        <v>16042</v>
      </c>
      <c r="F68" s="123">
        <v>15798</v>
      </c>
      <c r="G68" s="115"/>
      <c r="H68" s="31">
        <v>15121</v>
      </c>
      <c r="I68" s="131">
        <f>16379+1718</f>
        <v>18097</v>
      </c>
    </row>
    <row r="69" spans="1:9" ht="16.5" thickBot="1">
      <c r="A69" s="110" t="s">
        <v>5</v>
      </c>
      <c r="B69" s="116"/>
      <c r="C69" s="16" t="s">
        <v>66</v>
      </c>
      <c r="D69" s="76">
        <v>153</v>
      </c>
      <c r="E69" s="77">
        <v>130</v>
      </c>
      <c r="F69" s="54">
        <v>84</v>
      </c>
      <c r="G69" s="115"/>
      <c r="H69" s="33">
        <v>84</v>
      </c>
      <c r="I69" s="132">
        <v>158</v>
      </c>
    </row>
    <row r="70" spans="1:9" ht="16.5" thickBot="1">
      <c r="A70" s="9"/>
      <c r="B70" s="116"/>
      <c r="C70" s="10"/>
      <c r="D70" s="10"/>
      <c r="E70" s="10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4" t="s">
        <v>104</v>
      </c>
      <c r="D72" s="85">
        <v>5117.469999999999</v>
      </c>
      <c r="E72" s="74">
        <v>5441.84</v>
      </c>
      <c r="F72" s="75">
        <v>5915.59</v>
      </c>
      <c r="G72" s="127"/>
      <c r="H72" s="102">
        <v>7050</v>
      </c>
      <c r="I72" s="140">
        <f>3460.89+4730.08</f>
        <v>8190.969999999999</v>
      </c>
    </row>
    <row r="73" spans="1:9" ht="15.75">
      <c r="A73" s="9"/>
      <c r="B73" s="116"/>
      <c r="C73" s="14" t="s">
        <v>105</v>
      </c>
      <c r="D73" s="74">
        <v>881.04</v>
      </c>
      <c r="E73" s="74">
        <v>1005.26</v>
      </c>
      <c r="F73" s="75">
        <v>1113.92</v>
      </c>
      <c r="G73" s="127"/>
      <c r="H73" s="102">
        <v>1219.45</v>
      </c>
      <c r="I73" s="140">
        <v>1321.1</v>
      </c>
    </row>
    <row r="74" spans="1:9" ht="16.5" thickBot="1">
      <c r="A74" s="9"/>
      <c r="B74" s="116"/>
      <c r="C74" s="16" t="s">
        <v>106</v>
      </c>
      <c r="D74" s="76">
        <v>1709.07</v>
      </c>
      <c r="E74" s="76">
        <v>1773.81</v>
      </c>
      <c r="F74" s="77">
        <v>1937.1999999999998</v>
      </c>
      <c r="G74" s="127"/>
      <c r="H74" s="77">
        <v>2077.63</v>
      </c>
      <c r="I74" s="141">
        <v>2190.2</v>
      </c>
    </row>
    <row r="75" spans="1:9" ht="16.5" thickBot="1">
      <c r="A75" s="9"/>
      <c r="B75" s="116"/>
      <c r="C75" s="13"/>
      <c r="D75" s="10"/>
      <c r="E75" s="10"/>
      <c r="F75" s="7"/>
      <c r="G75" s="115"/>
      <c r="I75" s="138"/>
    </row>
    <row r="76" spans="1:9" ht="16.5" customHeight="1" thickBot="1">
      <c r="A76" s="59" t="s">
        <v>18</v>
      </c>
      <c r="B76" s="115"/>
      <c r="C76" s="66" t="s">
        <v>18</v>
      </c>
      <c r="D76" s="60"/>
      <c r="E76" s="60"/>
      <c r="F76" s="24"/>
      <c r="G76" s="115"/>
      <c r="H76" s="24"/>
      <c r="I76" s="128"/>
    </row>
    <row r="77" spans="1:9" ht="16.5" thickBot="1">
      <c r="A77" s="107" t="s">
        <v>11</v>
      </c>
      <c r="B77" s="120"/>
      <c r="C77" s="114" t="s">
        <v>67</v>
      </c>
      <c r="D77" s="11"/>
      <c r="E77" s="17"/>
      <c r="F77" s="3"/>
      <c r="G77" s="115"/>
      <c r="H77" s="3"/>
      <c r="I77" s="130"/>
    </row>
    <row r="78" spans="1:9" ht="15.75">
      <c r="A78" s="108" t="s">
        <v>4</v>
      </c>
      <c r="B78" s="116"/>
      <c r="C78" s="10" t="s">
        <v>0</v>
      </c>
      <c r="D78" s="85"/>
      <c r="E78" s="75"/>
      <c r="F78" s="123"/>
      <c r="G78" s="115"/>
      <c r="H78" s="31"/>
      <c r="I78" s="131"/>
    </row>
    <row r="79" spans="1:9" ht="15.75">
      <c r="A79" s="65" t="s">
        <v>1</v>
      </c>
      <c r="B79" s="118"/>
      <c r="C79" s="14" t="s">
        <v>35</v>
      </c>
      <c r="D79" s="74">
        <v>112876</v>
      </c>
      <c r="E79" s="74">
        <v>109172</v>
      </c>
      <c r="F79" s="123">
        <v>115304</v>
      </c>
      <c r="G79" s="115"/>
      <c r="H79" s="31">
        <v>118903</v>
      </c>
      <c r="I79" s="131">
        <f>56186+65730</f>
        <v>121916</v>
      </c>
    </row>
    <row r="80" spans="1:9" ht="15.75">
      <c r="A80" s="65" t="s">
        <v>2</v>
      </c>
      <c r="B80" s="118"/>
      <c r="C80" s="14" t="s">
        <v>36</v>
      </c>
      <c r="D80" s="74">
        <v>11363</v>
      </c>
      <c r="E80" s="74">
        <v>10416</v>
      </c>
      <c r="F80" s="123">
        <v>12046</v>
      </c>
      <c r="G80" s="115"/>
      <c r="H80" s="31">
        <v>14875</v>
      </c>
      <c r="I80" s="131">
        <v>19947</v>
      </c>
    </row>
    <row r="81" spans="1:9" ht="15.75">
      <c r="A81" s="45" t="s">
        <v>5</v>
      </c>
      <c r="B81" s="116"/>
      <c r="C81" s="10" t="s">
        <v>28</v>
      </c>
      <c r="D81" s="74"/>
      <c r="E81" s="74"/>
      <c r="F81" s="123"/>
      <c r="G81" s="115"/>
      <c r="H81" s="31"/>
      <c r="I81" s="131"/>
    </row>
    <row r="82" spans="1:9" ht="15.75">
      <c r="A82" s="65" t="s">
        <v>1</v>
      </c>
      <c r="B82" s="118"/>
      <c r="C82" s="14" t="s">
        <v>35</v>
      </c>
      <c r="D82" s="74">
        <v>89681</v>
      </c>
      <c r="E82" s="74">
        <v>84922</v>
      </c>
      <c r="F82" s="123">
        <v>92308</v>
      </c>
      <c r="G82" s="115"/>
      <c r="H82" s="31">
        <v>97930</v>
      </c>
      <c r="I82" s="131">
        <f>41929+60696</f>
        <v>102625</v>
      </c>
    </row>
    <row r="83" spans="1:9" ht="15.75">
      <c r="A83" s="65" t="s">
        <v>2</v>
      </c>
      <c r="B83" s="118"/>
      <c r="C83" s="14" t="s">
        <v>36</v>
      </c>
      <c r="D83" s="74">
        <v>5360</v>
      </c>
      <c r="E83" s="74">
        <v>5269</v>
      </c>
      <c r="F83" s="123">
        <v>5617</v>
      </c>
      <c r="G83" s="115"/>
      <c r="H83" s="31">
        <v>7141</v>
      </c>
      <c r="I83" s="131">
        <v>12617</v>
      </c>
    </row>
    <row r="84" spans="1:9" ht="15.75">
      <c r="A84" s="45" t="s">
        <v>6</v>
      </c>
      <c r="B84" s="116"/>
      <c r="C84" s="10" t="s">
        <v>37</v>
      </c>
      <c r="D84" s="74"/>
      <c r="E84" s="74"/>
      <c r="F84" s="123"/>
      <c r="G84" s="115"/>
      <c r="H84" s="31"/>
      <c r="I84" s="131"/>
    </row>
    <row r="85" spans="1:9" ht="15.75">
      <c r="A85" s="65" t="s">
        <v>1</v>
      </c>
      <c r="B85" s="118"/>
      <c r="C85" s="14" t="s">
        <v>35</v>
      </c>
      <c r="D85" s="74">
        <v>23195</v>
      </c>
      <c r="E85" s="74">
        <v>24250</v>
      </c>
      <c r="F85" s="123">
        <v>22996</v>
      </c>
      <c r="G85" s="115"/>
      <c r="H85" s="31">
        <v>20973</v>
      </c>
      <c r="I85" s="131">
        <f>5034+14257</f>
        <v>19291</v>
      </c>
    </row>
    <row r="86" spans="1:9" ht="16.5" thickBot="1">
      <c r="A86" s="109" t="s">
        <v>2</v>
      </c>
      <c r="B86" s="118"/>
      <c r="C86" s="16" t="s">
        <v>36</v>
      </c>
      <c r="D86" s="76">
        <v>6003</v>
      </c>
      <c r="E86" s="76">
        <v>5147</v>
      </c>
      <c r="F86" s="54">
        <v>6429</v>
      </c>
      <c r="G86" s="115"/>
      <c r="H86" s="33">
        <v>7734</v>
      </c>
      <c r="I86" s="132">
        <v>7330</v>
      </c>
    </row>
    <row r="87" spans="2:9" ht="16.5" thickBot="1">
      <c r="B87" s="116"/>
      <c r="C87" s="14"/>
      <c r="D87" s="10"/>
      <c r="E87" s="10"/>
      <c r="F87" s="6"/>
      <c r="G87" s="115"/>
      <c r="I87" s="133"/>
    </row>
    <row r="88" spans="1:9" ht="16.5" thickBot="1">
      <c r="A88" s="107" t="s">
        <v>12</v>
      </c>
      <c r="B88" s="120"/>
      <c r="C88" s="28" t="s">
        <v>68</v>
      </c>
      <c r="D88" s="17"/>
      <c r="E88" s="2"/>
      <c r="F88" s="3"/>
      <c r="G88" s="115"/>
      <c r="H88" s="3"/>
      <c r="I88" s="130"/>
    </row>
    <row r="89" spans="1:9" ht="15.75" hidden="1">
      <c r="A89" s="108" t="s">
        <v>4</v>
      </c>
      <c r="B89" s="116"/>
      <c r="C89" s="14" t="s">
        <v>38</v>
      </c>
      <c r="D89" s="30">
        <v>2498021</v>
      </c>
      <c r="E89" s="31">
        <v>3050876</v>
      </c>
      <c r="F89" s="123"/>
      <c r="G89" s="115"/>
      <c r="H89" s="31"/>
      <c r="I89" s="131"/>
    </row>
    <row r="90" spans="1:9" ht="15.75">
      <c r="A90" s="45" t="s">
        <v>5</v>
      </c>
      <c r="B90" s="116"/>
      <c r="C90" s="19" t="s">
        <v>39</v>
      </c>
      <c r="D90" s="30">
        <v>1435938</v>
      </c>
      <c r="E90" s="31">
        <v>1431034</v>
      </c>
      <c r="F90" s="123">
        <v>1531103</v>
      </c>
      <c r="G90" s="115"/>
      <c r="H90" s="31">
        <v>1576294</v>
      </c>
      <c r="I90" s="131">
        <f>18860+13146+953678+605882</f>
        <v>1591566</v>
      </c>
    </row>
    <row r="91" spans="1:9" ht="16.5" thickBot="1">
      <c r="A91" s="110" t="s">
        <v>6</v>
      </c>
      <c r="B91" s="116"/>
      <c r="C91" s="21" t="s">
        <v>40</v>
      </c>
      <c r="D91" s="32">
        <v>1394673</v>
      </c>
      <c r="E91" s="77">
        <v>1365304</v>
      </c>
      <c r="F91" s="54">
        <v>1437513</v>
      </c>
      <c r="G91" s="115"/>
      <c r="H91" s="33">
        <v>1487396</v>
      </c>
      <c r="I91" s="132">
        <f>1153+688+885288+596252</f>
        <v>1483381</v>
      </c>
    </row>
    <row r="92" spans="2:9" ht="16.5" thickBot="1">
      <c r="B92" s="116"/>
      <c r="C92" s="10"/>
      <c r="D92" s="15"/>
      <c r="E92" s="18"/>
      <c r="F92" s="6"/>
      <c r="G92" s="115"/>
      <c r="I92" s="133"/>
    </row>
    <row r="93" spans="1:9" ht="16.5" hidden="1" thickBot="1">
      <c r="A93" s="107" t="s">
        <v>13</v>
      </c>
      <c r="B93" s="121"/>
      <c r="C93" s="23" t="s">
        <v>41</v>
      </c>
      <c r="D93" s="17"/>
      <c r="E93" s="2"/>
      <c r="F93" s="3"/>
      <c r="G93" s="115"/>
      <c r="H93" s="3"/>
      <c r="I93" s="130"/>
    </row>
    <row r="94" spans="1:9" ht="16.5" hidden="1" thickBot="1">
      <c r="A94" s="108" t="s">
        <v>4</v>
      </c>
      <c r="B94" s="116"/>
      <c r="C94" s="19" t="s">
        <v>0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5</v>
      </c>
      <c r="B95" s="116"/>
      <c r="C95" s="19" t="s">
        <v>42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6</v>
      </c>
      <c r="B96" s="116"/>
      <c r="C96" s="14" t="s">
        <v>43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7</v>
      </c>
      <c r="B97" s="116"/>
      <c r="C97" s="14" t="s">
        <v>44</v>
      </c>
      <c r="D97" s="34"/>
      <c r="E97" s="31"/>
      <c r="F97" s="123"/>
      <c r="G97" s="115"/>
      <c r="H97" s="31"/>
      <c r="I97" s="131"/>
    </row>
    <row r="98" spans="1:9" ht="16.5" hidden="1" thickBot="1">
      <c r="A98" s="45" t="s">
        <v>8</v>
      </c>
      <c r="B98" s="116"/>
      <c r="C98" s="14" t="s">
        <v>45</v>
      </c>
      <c r="D98" s="30"/>
      <c r="E98" s="31"/>
      <c r="F98" s="123"/>
      <c r="G98" s="115"/>
      <c r="H98" s="31"/>
      <c r="I98" s="131"/>
    </row>
    <row r="99" spans="1:9" ht="16.5" hidden="1" thickBot="1">
      <c r="A99" s="45" t="s">
        <v>9</v>
      </c>
      <c r="B99" s="116"/>
      <c r="C99" s="14" t="s">
        <v>46</v>
      </c>
      <c r="D99" s="34"/>
      <c r="E99" s="31"/>
      <c r="F99" s="123"/>
      <c r="G99" s="115"/>
      <c r="H99" s="31"/>
      <c r="I99" s="131"/>
    </row>
    <row r="100" spans="1:9" ht="16.5" hidden="1" thickBot="1">
      <c r="A100" s="110" t="s">
        <v>10</v>
      </c>
      <c r="B100" s="122"/>
      <c r="C100" s="21" t="s">
        <v>47</v>
      </c>
      <c r="D100" s="35"/>
      <c r="E100" s="43"/>
      <c r="F100" s="54"/>
      <c r="G100" s="115"/>
      <c r="H100" s="33"/>
      <c r="I100" s="132"/>
    </row>
    <row r="101" spans="2:9" ht="16.5" hidden="1" thickBot="1">
      <c r="B101" s="116"/>
      <c r="C101" s="10"/>
      <c r="D101" s="10"/>
      <c r="E101" s="20"/>
      <c r="F101" s="6"/>
      <c r="G101" s="115"/>
      <c r="I101" s="137"/>
    </row>
    <row r="102" spans="1:17" ht="30.75" thickBot="1">
      <c r="A102" s="107" t="s">
        <v>17</v>
      </c>
      <c r="B102" s="120"/>
      <c r="C102" s="56" t="s">
        <v>69</v>
      </c>
      <c r="D102" s="57"/>
      <c r="E102" s="2"/>
      <c r="F102" s="3"/>
      <c r="G102" s="115"/>
      <c r="H102" s="3"/>
      <c r="I102" s="130"/>
      <c r="Q102" s="6"/>
    </row>
    <row r="103" spans="1:9" ht="15.75">
      <c r="A103" s="108" t="s">
        <v>4</v>
      </c>
      <c r="B103" s="116"/>
      <c r="C103" s="18" t="s">
        <v>48</v>
      </c>
      <c r="D103" s="34"/>
      <c r="E103" s="31"/>
      <c r="F103" s="123"/>
      <c r="G103" s="115"/>
      <c r="H103" s="31"/>
      <c r="I103" s="131"/>
    </row>
    <row r="104" spans="1:9" ht="15.75">
      <c r="A104" s="65" t="s">
        <v>1</v>
      </c>
      <c r="B104" s="118"/>
      <c r="C104" s="14" t="s">
        <v>49</v>
      </c>
      <c r="D104" s="74">
        <v>83.1</v>
      </c>
      <c r="E104" s="75">
        <v>14.5</v>
      </c>
      <c r="F104" s="123">
        <v>31.9</v>
      </c>
      <c r="G104" s="115"/>
      <c r="H104" s="31">
        <v>8</v>
      </c>
      <c r="I104" s="131">
        <v>2.9</v>
      </c>
    </row>
    <row r="105" spans="1:9" ht="16.5" thickBot="1">
      <c r="A105" s="65" t="s">
        <v>2</v>
      </c>
      <c r="B105" s="118"/>
      <c r="C105" s="14" t="s">
        <v>50</v>
      </c>
      <c r="D105" s="74">
        <v>79.3</v>
      </c>
      <c r="E105" s="75">
        <v>14.1</v>
      </c>
      <c r="F105" s="123">
        <v>32.5</v>
      </c>
      <c r="G105" s="115"/>
      <c r="H105" s="31">
        <v>8</v>
      </c>
      <c r="I105" s="181">
        <v>1.8</v>
      </c>
    </row>
    <row r="106" spans="1:9" ht="16.5" thickBot="1">
      <c r="A106" s="65"/>
      <c r="B106" s="185"/>
      <c r="C106" s="277" t="s">
        <v>138</v>
      </c>
      <c r="D106" s="219"/>
      <c r="E106" s="219"/>
      <c r="F106" s="278"/>
      <c r="G106" s="15"/>
      <c r="H106" s="279"/>
      <c r="I106" s="278"/>
    </row>
    <row r="107" spans="1:9" ht="16.5" thickBot="1">
      <c r="A107" s="185"/>
      <c r="B107" s="185"/>
      <c r="C107" s="262"/>
      <c r="D107" s="219"/>
      <c r="E107" s="219"/>
      <c r="F107" s="220"/>
      <c r="G107" s="15"/>
      <c r="H107" s="275"/>
      <c r="I107" s="275"/>
    </row>
    <row r="108" spans="1:9" ht="16.5" thickBot="1">
      <c r="A108" s="208"/>
      <c r="B108" s="209"/>
      <c r="C108" s="200"/>
      <c r="D108" s="192" t="s">
        <v>87</v>
      </c>
      <c r="E108" s="192" t="s">
        <v>88</v>
      </c>
      <c r="F108" s="198" t="s">
        <v>89</v>
      </c>
      <c r="G108" s="115"/>
      <c r="H108" s="280" t="s">
        <v>90</v>
      </c>
      <c r="I108" s="172" t="s">
        <v>172</v>
      </c>
    </row>
    <row r="109" spans="1:9" ht="15.75">
      <c r="A109" s="210" t="s">
        <v>5</v>
      </c>
      <c r="B109" s="211"/>
      <c r="C109" s="10" t="s">
        <v>28</v>
      </c>
      <c r="D109" s="74"/>
      <c r="E109" s="75"/>
      <c r="F109" s="123"/>
      <c r="G109" s="115"/>
      <c r="H109" s="31"/>
      <c r="I109" s="131"/>
    </row>
    <row r="110" spans="1:9" ht="15.75">
      <c r="A110" s="208" t="s">
        <v>1</v>
      </c>
      <c r="B110" s="209"/>
      <c r="C110" s="14" t="s">
        <v>49</v>
      </c>
      <c r="D110" s="74">
        <v>1.3</v>
      </c>
      <c r="E110" s="75">
        <v>1.6</v>
      </c>
      <c r="F110" s="123">
        <v>0.9</v>
      </c>
      <c r="G110" s="115"/>
      <c r="H110" s="31">
        <v>1.8</v>
      </c>
      <c r="I110" s="131">
        <v>2.9</v>
      </c>
    </row>
    <row r="111" spans="1:9" ht="15.75">
      <c r="A111" s="208" t="s">
        <v>2</v>
      </c>
      <c r="B111" s="209"/>
      <c r="C111" s="14" t="s">
        <v>50</v>
      </c>
      <c r="D111" s="74">
        <v>0.5</v>
      </c>
      <c r="E111" s="75">
        <v>0.8</v>
      </c>
      <c r="F111" s="123">
        <v>1.5</v>
      </c>
      <c r="G111" s="115"/>
      <c r="H111" s="31">
        <v>2.1</v>
      </c>
      <c r="I111" s="131">
        <v>1.8</v>
      </c>
    </row>
    <row r="112" spans="1:9" ht="15.75">
      <c r="A112" s="210" t="s">
        <v>6</v>
      </c>
      <c r="B112" s="211"/>
      <c r="C112" s="10" t="s">
        <v>37</v>
      </c>
      <c r="D112" s="74"/>
      <c r="E112" s="75"/>
      <c r="F112" s="123"/>
      <c r="G112" s="115"/>
      <c r="H112" s="31"/>
      <c r="I112" s="131"/>
    </row>
    <row r="113" spans="1:9" ht="15.75">
      <c r="A113" s="208" t="s">
        <v>1</v>
      </c>
      <c r="B113" s="209"/>
      <c r="C113" s="14" t="s">
        <v>49</v>
      </c>
      <c r="D113" s="74">
        <v>81.8</v>
      </c>
      <c r="E113" s="75">
        <v>12.9</v>
      </c>
      <c r="F113" s="123">
        <v>31</v>
      </c>
      <c r="G113" s="115"/>
      <c r="H113" s="31">
        <v>6.1</v>
      </c>
      <c r="I113" s="131">
        <v>0</v>
      </c>
    </row>
    <row r="114" spans="1:9" ht="16.5" thickBot="1">
      <c r="A114" s="212" t="s">
        <v>2</v>
      </c>
      <c r="B114" s="209"/>
      <c r="C114" s="16" t="s">
        <v>50</v>
      </c>
      <c r="D114" s="76">
        <v>78.8</v>
      </c>
      <c r="E114" s="77">
        <v>13.3</v>
      </c>
      <c r="F114" s="54">
        <v>31</v>
      </c>
      <c r="G114" s="115"/>
      <c r="H114" s="33">
        <v>5.9</v>
      </c>
      <c r="I114" s="132">
        <v>0</v>
      </c>
    </row>
    <row r="115" spans="1:9" ht="30.75" thickBot="1">
      <c r="A115" s="213" t="s">
        <v>14</v>
      </c>
      <c r="B115" s="214"/>
      <c r="C115" s="56" t="s">
        <v>139</v>
      </c>
      <c r="D115"/>
      <c r="E115" s="2"/>
      <c r="F115" s="3"/>
      <c r="G115" s="115"/>
      <c r="H115" s="3"/>
      <c r="I115" s="130"/>
    </row>
    <row r="116" spans="1:9" ht="15.75">
      <c r="A116" s="215" t="s">
        <v>4</v>
      </c>
      <c r="B116" s="211"/>
      <c r="C116" s="18" t="s">
        <v>51</v>
      </c>
      <c r="D116" s="38">
        <v>13317.2</v>
      </c>
      <c r="E116" s="39">
        <v>14211.4</v>
      </c>
      <c r="F116" s="124">
        <v>10564.8</v>
      </c>
      <c r="G116" s="126"/>
      <c r="H116" s="39">
        <v>10564.8</v>
      </c>
      <c r="I116" s="134">
        <v>17926.4</v>
      </c>
    </row>
    <row r="117" spans="1:9" ht="15.75">
      <c r="A117" s="210" t="s">
        <v>5</v>
      </c>
      <c r="B117" s="211"/>
      <c r="C117" s="14" t="s">
        <v>49</v>
      </c>
      <c r="D117" s="74">
        <v>6960.7</v>
      </c>
      <c r="E117" s="75">
        <v>7671.8</v>
      </c>
      <c r="F117" s="123">
        <v>5859.8</v>
      </c>
      <c r="G117" s="115"/>
      <c r="H117" s="31">
        <v>5859.8</v>
      </c>
      <c r="I117" s="131">
        <v>9548.6</v>
      </c>
    </row>
    <row r="118" spans="1:9" ht="16.5" thickBot="1">
      <c r="A118" s="216" t="s">
        <v>6</v>
      </c>
      <c r="B118" s="211"/>
      <c r="C118" s="16" t="s">
        <v>50</v>
      </c>
      <c r="D118" s="76">
        <v>6356.5</v>
      </c>
      <c r="E118" s="77">
        <v>6539.6</v>
      </c>
      <c r="F118" s="54">
        <v>4705</v>
      </c>
      <c r="G118" s="115"/>
      <c r="H118" s="33">
        <v>4705</v>
      </c>
      <c r="I118" s="132">
        <v>8377.8</v>
      </c>
    </row>
    <row r="119" spans="1:9" ht="15.75" hidden="1">
      <c r="A119" s="210"/>
      <c r="B119" s="217"/>
      <c r="C119" s="189" t="s">
        <v>138</v>
      </c>
      <c r="D119" s="10"/>
      <c r="E119" s="10"/>
      <c r="F119" s="6"/>
      <c r="G119" s="115"/>
      <c r="I119" s="138"/>
    </row>
    <row r="120" spans="1:9" ht="15.75">
      <c r="A120" s="210"/>
      <c r="B120" s="217"/>
      <c r="C120" s="6" t="s">
        <v>140</v>
      </c>
      <c r="D120" s="6"/>
      <c r="E120" s="6"/>
      <c r="F120" s="6"/>
      <c r="G120" s="115"/>
      <c r="I120" s="138"/>
    </row>
    <row r="121" spans="1:9" ht="15.75">
      <c r="A121" s="210"/>
      <c r="B121" s="217"/>
      <c r="C121" s="6" t="s">
        <v>141</v>
      </c>
      <c r="D121" s="6"/>
      <c r="E121" s="6"/>
      <c r="F121" s="6"/>
      <c r="G121" s="115"/>
      <c r="I121" s="138"/>
    </row>
    <row r="122" spans="1:9" ht="16.5" thickBot="1">
      <c r="A122" s="216"/>
      <c r="B122" s="217"/>
      <c r="C122" s="154" t="s">
        <v>171</v>
      </c>
      <c r="D122" s="154"/>
      <c r="E122" s="154"/>
      <c r="F122" s="154"/>
      <c r="G122" s="115"/>
      <c r="H122" s="154"/>
      <c r="I122" s="161"/>
    </row>
    <row r="123" spans="1:9" ht="21" hidden="1" thickBot="1">
      <c r="A123" s="292" t="s">
        <v>22</v>
      </c>
      <c r="B123" s="294"/>
      <c r="C123" s="294"/>
      <c r="D123" s="294"/>
      <c r="E123" s="294"/>
      <c r="F123" s="156"/>
      <c r="G123" s="15"/>
      <c r="H123" s="157"/>
      <c r="I123" s="156"/>
    </row>
    <row r="124" spans="1:9" ht="21" hidden="1" thickBot="1">
      <c r="A124" s="293" t="s">
        <v>19</v>
      </c>
      <c r="B124" s="293"/>
      <c r="C124" s="293"/>
      <c r="D124" s="293"/>
      <c r="E124" s="293"/>
      <c r="F124" s="25"/>
      <c r="G124" s="15"/>
      <c r="H124" s="24"/>
      <c r="I124" s="25"/>
    </row>
    <row r="125" spans="1:9" ht="16.5" hidden="1" thickBot="1">
      <c r="A125" s="46"/>
      <c r="B125" s="46"/>
      <c r="C125" s="1"/>
      <c r="D125" s="26">
        <v>2006</v>
      </c>
      <c r="E125" s="26">
        <v>2007</v>
      </c>
      <c r="F125" s="27">
        <v>2008</v>
      </c>
      <c r="G125" s="15"/>
      <c r="H125" s="44">
        <v>2009</v>
      </c>
      <c r="I125" s="27">
        <v>2010</v>
      </c>
    </row>
    <row r="126" spans="1:9" ht="16.5" hidden="1" thickBot="1">
      <c r="A126" s="47" t="s">
        <v>11</v>
      </c>
      <c r="B126" s="62"/>
      <c r="C126" s="28" t="s">
        <v>73</v>
      </c>
      <c r="D126" s="17"/>
      <c r="E126" s="2"/>
      <c r="F126" s="4"/>
      <c r="G126" s="15"/>
      <c r="H126" s="3"/>
      <c r="I126" s="2"/>
    </row>
    <row r="127" spans="1:9" ht="15.75" hidden="1">
      <c r="A127" s="48" t="s">
        <v>4</v>
      </c>
      <c r="C127" s="14" t="s">
        <v>71</v>
      </c>
      <c r="D127" s="34"/>
      <c r="E127" s="31"/>
      <c r="F127" s="30"/>
      <c r="G127" s="15"/>
      <c r="H127" s="31"/>
      <c r="I127" s="30"/>
    </row>
    <row r="128" spans="1:9" ht="16.5" hidden="1" thickBot="1">
      <c r="A128" s="49" t="s">
        <v>5</v>
      </c>
      <c r="B128" s="63"/>
      <c r="C128" s="16" t="s">
        <v>72</v>
      </c>
      <c r="D128" s="32"/>
      <c r="E128" s="33"/>
      <c r="F128" s="32"/>
      <c r="G128" s="15"/>
      <c r="H128" s="33"/>
      <c r="I128" s="32"/>
    </row>
    <row r="129" spans="1:7" ht="15.75" hidden="1">
      <c r="A129" s="9"/>
      <c r="C129" s="6"/>
      <c r="D129" s="6"/>
      <c r="E129" s="6"/>
      <c r="G129" s="15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G136" s="15"/>
    </row>
    <row r="137" spans="1:7" ht="15.75">
      <c r="A137" s="9"/>
      <c r="C137" s="6"/>
      <c r="D137" s="6"/>
      <c r="E137" s="6"/>
      <c r="G137" s="15"/>
    </row>
    <row r="138" spans="1:7" ht="15.75">
      <c r="A138" s="9"/>
      <c r="C138" s="6"/>
      <c r="D138" s="6"/>
      <c r="E138" s="6"/>
      <c r="G138" s="15"/>
    </row>
    <row r="139" spans="1:7" ht="15.75">
      <c r="A139" s="9"/>
      <c r="C139" s="6"/>
      <c r="D139" s="6"/>
      <c r="E139" s="6"/>
      <c r="G139" s="15"/>
    </row>
    <row r="140" spans="1:7" ht="15.75">
      <c r="A140" s="9"/>
      <c r="C140" s="6"/>
      <c r="D140" s="6"/>
      <c r="E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</sheetData>
  <sheetProtection/>
  <mergeCells count="4">
    <mergeCell ref="A123:E123"/>
    <mergeCell ref="A124:E124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7" max="16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B73">
      <selection activeCell="J84" sqref="J84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2:9" ht="16.5" thickBot="1">
      <c r="B16" s="116"/>
      <c r="F16" s="6"/>
      <c r="G16" s="115"/>
      <c r="I16" s="133"/>
    </row>
    <row r="17" spans="1:9" ht="16.5" thickBot="1">
      <c r="A17" s="107" t="s">
        <v>12</v>
      </c>
      <c r="B17" s="120"/>
      <c r="C17" s="28" t="s">
        <v>53</v>
      </c>
      <c r="D17" s="2"/>
      <c r="E17" s="2"/>
      <c r="F17" s="3"/>
      <c r="G17" s="115"/>
      <c r="H17" s="3"/>
      <c r="I17" s="130"/>
    </row>
    <row r="18" spans="1:9" ht="15.75">
      <c r="A18" s="108" t="s">
        <v>4</v>
      </c>
      <c r="B18" s="116"/>
      <c r="C18" s="10" t="s">
        <v>0</v>
      </c>
      <c r="D18" s="34">
        <v>41</v>
      </c>
      <c r="E18" s="39">
        <v>41</v>
      </c>
      <c r="F18" s="124">
        <v>42</v>
      </c>
      <c r="G18" s="126"/>
      <c r="H18" s="39">
        <v>42</v>
      </c>
      <c r="I18" s="134">
        <v>42</v>
      </c>
    </row>
    <row r="19" spans="1:9" ht="15.75">
      <c r="A19" s="45" t="s">
        <v>5</v>
      </c>
      <c r="B19" s="116"/>
      <c r="C19" s="14" t="s">
        <v>29</v>
      </c>
      <c r="D19" s="74">
        <v>1</v>
      </c>
      <c r="E19" s="31">
        <v>1</v>
      </c>
      <c r="F19" s="123">
        <v>1</v>
      </c>
      <c r="G19" s="115"/>
      <c r="H19" s="31">
        <v>1</v>
      </c>
      <c r="I19" s="131">
        <v>1</v>
      </c>
    </row>
    <row r="20" spans="1:9" ht="16.5" thickBot="1">
      <c r="A20" s="110" t="s">
        <v>6</v>
      </c>
      <c r="B20" s="116"/>
      <c r="C20" s="16" t="s">
        <v>30</v>
      </c>
      <c r="D20" s="76">
        <v>40</v>
      </c>
      <c r="E20" s="33">
        <v>40</v>
      </c>
      <c r="F20" s="54">
        <v>41</v>
      </c>
      <c r="G20" s="115"/>
      <c r="H20" s="33">
        <v>41</v>
      </c>
      <c r="I20" s="132">
        <v>41</v>
      </c>
    </row>
    <row r="21" spans="2:9" ht="16.5" thickBot="1">
      <c r="B21" s="116"/>
      <c r="C21" s="10"/>
      <c r="D21" s="10"/>
      <c r="F21" s="7"/>
      <c r="G21" s="115"/>
      <c r="H21" s="7"/>
      <c r="I21" s="135"/>
    </row>
    <row r="22" spans="1:9" ht="16.5" thickBot="1">
      <c r="A22" s="107" t="s">
        <v>13</v>
      </c>
      <c r="B22" s="120"/>
      <c r="C22" s="28" t="s">
        <v>54</v>
      </c>
      <c r="D22" s="78" t="s">
        <v>142</v>
      </c>
      <c r="E22" s="79" t="s">
        <v>143</v>
      </c>
      <c r="F22" s="125" t="s">
        <v>144</v>
      </c>
      <c r="G22" s="127"/>
      <c r="H22" s="79" t="s">
        <v>144</v>
      </c>
      <c r="I22" s="136" t="s">
        <v>144</v>
      </c>
    </row>
    <row r="23" spans="2:9" ht="16.5" thickBot="1">
      <c r="B23" s="116"/>
      <c r="C23" s="10"/>
      <c r="D23" s="10"/>
      <c r="F23" s="8"/>
      <c r="G23" s="115"/>
      <c r="H23" s="8"/>
      <c r="I23" s="137"/>
    </row>
    <row r="24" spans="1:9" ht="16.5" thickBot="1">
      <c r="A24" s="64" t="s">
        <v>17</v>
      </c>
      <c r="B24" s="120"/>
      <c r="C24" s="112" t="s">
        <v>74</v>
      </c>
      <c r="D24" s="17"/>
      <c r="E24" s="2"/>
      <c r="F24" s="53"/>
      <c r="G24" s="115"/>
      <c r="H24" s="4"/>
      <c r="I24" s="130"/>
    </row>
    <row r="25" spans="1:9" ht="16.5" thickBot="1">
      <c r="A25" s="110"/>
      <c r="B25" s="116"/>
      <c r="C25" s="113" t="s">
        <v>103</v>
      </c>
      <c r="D25" s="78">
        <v>300000</v>
      </c>
      <c r="E25" s="77">
        <v>300000</v>
      </c>
      <c r="F25" s="95">
        <v>300000</v>
      </c>
      <c r="G25" s="127"/>
      <c r="H25" s="33">
        <v>300000</v>
      </c>
      <c r="I25" s="132">
        <v>300000</v>
      </c>
    </row>
    <row r="26" spans="1:9" ht="16.5" thickBot="1">
      <c r="A26" s="9"/>
      <c r="B26" s="116"/>
      <c r="C26" s="10"/>
      <c r="D26" s="10"/>
      <c r="F26" s="7"/>
      <c r="G26" s="115"/>
      <c r="I26" s="138"/>
    </row>
    <row r="27" spans="1:9" ht="16.5" customHeight="1" thickBot="1">
      <c r="A27" s="59" t="s">
        <v>16</v>
      </c>
      <c r="B27" s="115"/>
      <c r="C27" s="66" t="s">
        <v>16</v>
      </c>
      <c r="D27" s="60"/>
      <c r="E27" s="60"/>
      <c r="F27" s="24"/>
      <c r="G27" s="115"/>
      <c r="H27" s="24"/>
      <c r="I27" s="128"/>
    </row>
    <row r="28" spans="1:9" ht="16.5" hidden="1" thickBot="1">
      <c r="A28" s="107" t="s">
        <v>11</v>
      </c>
      <c r="B28" s="117"/>
      <c r="C28" s="28" t="s">
        <v>63</v>
      </c>
      <c r="D28" s="17"/>
      <c r="E28" s="22"/>
      <c r="F28" s="3"/>
      <c r="G28" s="115"/>
      <c r="H28" s="3"/>
      <c r="I28" s="130"/>
    </row>
    <row r="29" spans="1:9" ht="16.5" hidden="1" thickBot="1">
      <c r="A29" s="108" t="s">
        <v>4</v>
      </c>
      <c r="B29" s="116"/>
      <c r="C29" s="10" t="s">
        <v>55</v>
      </c>
      <c r="D29" s="38"/>
      <c r="E29" s="39"/>
      <c r="F29" s="123"/>
      <c r="G29" s="115"/>
      <c r="H29" s="31"/>
      <c r="I29" s="131"/>
    </row>
    <row r="30" spans="1:9" ht="16.5" hidden="1" thickBot="1">
      <c r="A30" s="65" t="s">
        <v>1</v>
      </c>
      <c r="B30" s="118"/>
      <c r="C30" s="14" t="s">
        <v>58</v>
      </c>
      <c r="D30" s="34"/>
      <c r="E30" s="39"/>
      <c r="F30" s="123"/>
      <c r="G30" s="115"/>
      <c r="H30" s="31"/>
      <c r="I30" s="131"/>
    </row>
    <row r="31" spans="1:9" ht="16.5" hidden="1" thickBot="1">
      <c r="A31" s="65" t="s">
        <v>2</v>
      </c>
      <c r="B31" s="118"/>
      <c r="C31" s="14" t="s">
        <v>59</v>
      </c>
      <c r="D31" s="40"/>
      <c r="E31" s="41"/>
      <c r="F31" s="123"/>
      <c r="G31" s="115"/>
      <c r="H31" s="31"/>
      <c r="I31" s="131"/>
    </row>
    <row r="32" spans="1:9" ht="16.5" hidden="1" thickBot="1">
      <c r="A32" s="65" t="s">
        <v>3</v>
      </c>
      <c r="B32" s="118"/>
      <c r="C32" s="14" t="s">
        <v>32</v>
      </c>
      <c r="D32" s="34"/>
      <c r="E32" s="31"/>
      <c r="F32" s="123"/>
      <c r="G32" s="115"/>
      <c r="H32" s="31"/>
      <c r="I32" s="131"/>
    </row>
    <row r="33" spans="1:9" ht="16.5" hidden="1" thickBot="1">
      <c r="A33" s="65" t="s">
        <v>20</v>
      </c>
      <c r="B33" s="118"/>
      <c r="C33" s="14" t="s">
        <v>33</v>
      </c>
      <c r="D33" s="34"/>
      <c r="E33" s="39"/>
      <c r="F33" s="123"/>
      <c r="G33" s="115"/>
      <c r="H33" s="31"/>
      <c r="I33" s="131"/>
    </row>
    <row r="34" spans="1:9" ht="16.5" hidden="1" thickBot="1">
      <c r="A34" s="65" t="s">
        <v>21</v>
      </c>
      <c r="B34" s="118"/>
      <c r="C34" s="14" t="s">
        <v>34</v>
      </c>
      <c r="D34" s="34"/>
      <c r="E34" s="31"/>
      <c r="F34" s="123"/>
      <c r="G34" s="115"/>
      <c r="H34" s="31"/>
      <c r="I34" s="131"/>
    </row>
    <row r="35" spans="1:9" ht="16.5" hidden="1" thickBot="1">
      <c r="A35" s="45" t="s">
        <v>5</v>
      </c>
      <c r="B35" s="116"/>
      <c r="C35" s="10" t="s">
        <v>56</v>
      </c>
      <c r="D35" s="30"/>
      <c r="E35" s="31"/>
      <c r="F35" s="123"/>
      <c r="G35" s="115"/>
      <c r="H35" s="31"/>
      <c r="I35" s="131"/>
    </row>
    <row r="36" spans="1:9" ht="16.5" hidden="1" thickBot="1">
      <c r="A36" s="65" t="s">
        <v>1</v>
      </c>
      <c r="B36" s="118"/>
      <c r="C36" s="14" t="s">
        <v>58</v>
      </c>
      <c r="D36" s="30"/>
      <c r="E36" s="31"/>
      <c r="F36" s="123"/>
      <c r="G36" s="115"/>
      <c r="H36" s="31"/>
      <c r="I36" s="131"/>
    </row>
    <row r="37" spans="1:9" ht="16.5" hidden="1" thickBot="1">
      <c r="A37" s="65" t="s">
        <v>2</v>
      </c>
      <c r="B37" s="118"/>
      <c r="C37" s="14" t="s">
        <v>59</v>
      </c>
      <c r="D37" s="30"/>
      <c r="E37" s="31"/>
      <c r="F37" s="123"/>
      <c r="G37" s="115"/>
      <c r="H37" s="31"/>
      <c r="I37" s="131"/>
    </row>
    <row r="38" spans="1:9" ht="16.5" hidden="1" thickBot="1">
      <c r="A38" s="65" t="s">
        <v>3</v>
      </c>
      <c r="B38" s="118"/>
      <c r="C38" s="14" t="s">
        <v>32</v>
      </c>
      <c r="D38" s="34"/>
      <c r="E38" s="31"/>
      <c r="F38" s="123"/>
      <c r="G38" s="115"/>
      <c r="H38" s="31"/>
      <c r="I38" s="131"/>
    </row>
    <row r="39" spans="1:9" ht="16.5" hidden="1" thickBot="1">
      <c r="A39" s="65" t="s">
        <v>20</v>
      </c>
      <c r="B39" s="118"/>
      <c r="C39" s="14" t="s">
        <v>33</v>
      </c>
      <c r="D39" s="34"/>
      <c r="E39" s="31"/>
      <c r="F39" s="123"/>
      <c r="G39" s="115"/>
      <c r="H39" s="31"/>
      <c r="I39" s="131"/>
    </row>
    <row r="40" spans="1:9" ht="16.5" hidden="1" thickBot="1">
      <c r="A40" s="65" t="s">
        <v>21</v>
      </c>
      <c r="B40" s="118"/>
      <c r="C40" s="14" t="s">
        <v>34</v>
      </c>
      <c r="D40" s="30"/>
      <c r="E40" s="31"/>
      <c r="F40" s="123"/>
      <c r="G40" s="115"/>
      <c r="H40" s="31"/>
      <c r="I40" s="131"/>
    </row>
    <row r="41" spans="1:9" ht="16.5" hidden="1" thickBot="1">
      <c r="A41" s="45" t="s">
        <v>6</v>
      </c>
      <c r="B41" s="116"/>
      <c r="C41" s="10" t="s">
        <v>57</v>
      </c>
      <c r="D41" s="34"/>
      <c r="E41" s="31"/>
      <c r="F41" s="123"/>
      <c r="G41" s="115"/>
      <c r="H41" s="31"/>
      <c r="I41" s="131"/>
    </row>
    <row r="42" spans="1:9" ht="16.5" hidden="1" thickBot="1">
      <c r="A42" s="65" t="s">
        <v>1</v>
      </c>
      <c r="B42" s="118"/>
      <c r="C42" s="14" t="s">
        <v>58</v>
      </c>
      <c r="D42" s="34"/>
      <c r="E42" s="31"/>
      <c r="F42" s="123"/>
      <c r="G42" s="115"/>
      <c r="H42" s="31"/>
      <c r="I42" s="131"/>
    </row>
    <row r="43" spans="1:9" ht="16.5" hidden="1" thickBot="1">
      <c r="A43" s="65" t="s">
        <v>2</v>
      </c>
      <c r="B43" s="118"/>
      <c r="C43" s="14" t="s">
        <v>59</v>
      </c>
      <c r="D43" s="34"/>
      <c r="E43" s="31"/>
      <c r="F43" s="123"/>
      <c r="G43" s="115"/>
      <c r="H43" s="31"/>
      <c r="I43" s="131"/>
    </row>
    <row r="44" spans="1:9" ht="16.5" hidden="1" thickBot="1">
      <c r="A44" s="65" t="s">
        <v>3</v>
      </c>
      <c r="B44" s="118"/>
      <c r="C44" s="14" t="s">
        <v>32</v>
      </c>
      <c r="D44" s="34"/>
      <c r="E44" s="31"/>
      <c r="F44" s="123"/>
      <c r="G44" s="115"/>
      <c r="H44" s="31"/>
      <c r="I44" s="131"/>
    </row>
    <row r="45" spans="1:9" ht="16.5" hidden="1" thickBot="1">
      <c r="A45" s="65" t="s">
        <v>20</v>
      </c>
      <c r="B45" s="118"/>
      <c r="C45" s="14" t="s">
        <v>33</v>
      </c>
      <c r="D45" s="34"/>
      <c r="E45" s="31"/>
      <c r="F45" s="123"/>
      <c r="G45" s="115"/>
      <c r="H45" s="31"/>
      <c r="I45" s="131"/>
    </row>
    <row r="46" spans="1:9" ht="16.5" hidden="1" thickBot="1">
      <c r="A46" s="65" t="s">
        <v>21</v>
      </c>
      <c r="B46" s="118"/>
      <c r="C46" s="14" t="s">
        <v>34</v>
      </c>
      <c r="D46" s="34"/>
      <c r="E46" s="31"/>
      <c r="F46" s="123"/>
      <c r="G46" s="115"/>
      <c r="H46" s="31"/>
      <c r="I46" s="131"/>
    </row>
    <row r="47" spans="1:9" ht="16.5" hidden="1" thickBot="1">
      <c r="A47" s="45" t="s">
        <v>7</v>
      </c>
      <c r="B47" s="116"/>
      <c r="C47" s="10" t="s">
        <v>60</v>
      </c>
      <c r="D47" s="34"/>
      <c r="E47" s="31"/>
      <c r="F47" s="123"/>
      <c r="G47" s="115"/>
      <c r="H47" s="31"/>
      <c r="I47" s="131"/>
    </row>
    <row r="48" spans="1:9" ht="16.5" hidden="1" thickBot="1">
      <c r="A48" s="65" t="s">
        <v>1</v>
      </c>
      <c r="B48" s="118"/>
      <c r="C48" s="14" t="s">
        <v>58</v>
      </c>
      <c r="D48" s="34"/>
      <c r="E48" s="31"/>
      <c r="F48" s="123"/>
      <c r="G48" s="115"/>
      <c r="H48" s="31"/>
      <c r="I48" s="131"/>
    </row>
    <row r="49" spans="1:9" ht="16.5" hidden="1" thickBot="1">
      <c r="A49" s="65" t="s">
        <v>2</v>
      </c>
      <c r="B49" s="118"/>
      <c r="C49" s="14" t="s">
        <v>59</v>
      </c>
      <c r="D49" s="34"/>
      <c r="E49" s="31"/>
      <c r="F49" s="123"/>
      <c r="G49" s="115"/>
      <c r="H49" s="31"/>
      <c r="I49" s="131"/>
    </row>
    <row r="50" spans="1:9" ht="16.5" hidden="1" thickBot="1">
      <c r="A50" s="65" t="s">
        <v>3</v>
      </c>
      <c r="B50" s="118"/>
      <c r="C50" s="14" t="s">
        <v>32</v>
      </c>
      <c r="D50" s="34"/>
      <c r="E50" s="31"/>
      <c r="F50" s="123"/>
      <c r="G50" s="115"/>
      <c r="H50" s="31"/>
      <c r="I50" s="131"/>
    </row>
    <row r="51" spans="1:9" ht="16.5" hidden="1" thickBot="1">
      <c r="A51" s="65" t="s">
        <v>20</v>
      </c>
      <c r="B51" s="118"/>
      <c r="C51" s="14" t="s">
        <v>33</v>
      </c>
      <c r="D51" s="34"/>
      <c r="E51" s="31"/>
      <c r="F51" s="123"/>
      <c r="G51" s="115"/>
      <c r="H51" s="31"/>
      <c r="I51" s="131"/>
    </row>
    <row r="52" spans="1:9" ht="16.5" hidden="1" thickBot="1">
      <c r="A52" s="65" t="s">
        <v>21</v>
      </c>
      <c r="B52" s="118"/>
      <c r="C52" s="14" t="s">
        <v>34</v>
      </c>
      <c r="D52" s="34"/>
      <c r="E52" s="31"/>
      <c r="F52" s="123"/>
      <c r="G52" s="115"/>
      <c r="H52" s="31"/>
      <c r="I52" s="131"/>
    </row>
    <row r="53" spans="1:9" ht="16.5" hidden="1" thickBot="1">
      <c r="A53" s="45" t="s">
        <v>8</v>
      </c>
      <c r="B53" s="116"/>
      <c r="C53" s="10" t="s">
        <v>61</v>
      </c>
      <c r="D53" s="34"/>
      <c r="E53" s="31"/>
      <c r="F53" s="123"/>
      <c r="G53" s="115"/>
      <c r="H53" s="31"/>
      <c r="I53" s="131"/>
    </row>
    <row r="54" spans="1:9" ht="16.5" hidden="1" thickBot="1">
      <c r="A54" s="65" t="s">
        <v>1</v>
      </c>
      <c r="B54" s="118"/>
      <c r="C54" s="14" t="s">
        <v>58</v>
      </c>
      <c r="D54" s="34"/>
      <c r="E54" s="31"/>
      <c r="F54" s="123"/>
      <c r="G54" s="115"/>
      <c r="H54" s="31"/>
      <c r="I54" s="131"/>
    </row>
    <row r="55" spans="1:9" ht="16.5" hidden="1" thickBot="1">
      <c r="A55" s="65" t="s">
        <v>2</v>
      </c>
      <c r="B55" s="118"/>
      <c r="C55" s="14" t="s">
        <v>59</v>
      </c>
      <c r="D55" s="34"/>
      <c r="E55" s="31"/>
      <c r="F55" s="123"/>
      <c r="G55" s="115"/>
      <c r="H55" s="31"/>
      <c r="I55" s="131"/>
    </row>
    <row r="56" spans="1:9" ht="16.5" hidden="1" thickBot="1">
      <c r="A56" s="65" t="s">
        <v>3</v>
      </c>
      <c r="B56" s="118"/>
      <c r="C56" s="14" t="s">
        <v>32</v>
      </c>
      <c r="D56" s="34"/>
      <c r="E56" s="31"/>
      <c r="F56" s="123"/>
      <c r="G56" s="115"/>
      <c r="H56" s="31"/>
      <c r="I56" s="131"/>
    </row>
    <row r="57" spans="1:9" ht="16.5" hidden="1" thickBot="1">
      <c r="A57" s="65" t="s">
        <v>20</v>
      </c>
      <c r="B57" s="118"/>
      <c r="C57" s="14" t="s">
        <v>33</v>
      </c>
      <c r="D57" s="34"/>
      <c r="E57" s="31"/>
      <c r="F57" s="123"/>
      <c r="G57" s="115"/>
      <c r="H57" s="31"/>
      <c r="I57" s="131"/>
    </row>
    <row r="58" spans="1:9" ht="16.5" hidden="1" thickBot="1">
      <c r="A58" s="109" t="s">
        <v>21</v>
      </c>
      <c r="B58" s="119"/>
      <c r="C58" s="16" t="s">
        <v>34</v>
      </c>
      <c r="D58" s="35"/>
      <c r="E58" s="33"/>
      <c r="F58" s="54"/>
      <c r="G58" s="115"/>
      <c r="H58" s="33"/>
      <c r="I58" s="132"/>
    </row>
    <row r="59" spans="2:9" ht="16.5" hidden="1" thickBot="1">
      <c r="B59" s="116"/>
      <c r="C59" s="10"/>
      <c r="D59" s="10"/>
      <c r="F59" s="6"/>
      <c r="G59" s="115"/>
      <c r="I59" s="138"/>
    </row>
    <row r="60" spans="1:9" ht="16.5" hidden="1" thickBot="1">
      <c r="A60" s="107" t="s">
        <v>12</v>
      </c>
      <c r="B60" s="121"/>
      <c r="C60" s="28" t="s">
        <v>62</v>
      </c>
      <c r="D60" s="17"/>
      <c r="E60" s="2"/>
      <c r="F60" s="3"/>
      <c r="G60" s="115"/>
      <c r="H60" s="3"/>
      <c r="I60" s="130"/>
    </row>
    <row r="61" spans="1:9" ht="16.5" hidden="1" thickBot="1">
      <c r="A61" s="108" t="s">
        <v>4</v>
      </c>
      <c r="B61" s="116"/>
      <c r="C61" s="14" t="s">
        <v>64</v>
      </c>
      <c r="D61" s="34"/>
      <c r="E61" s="31"/>
      <c r="F61" s="123"/>
      <c r="G61" s="115"/>
      <c r="H61" s="31"/>
      <c r="I61" s="131"/>
    </row>
    <row r="62" spans="1:9" ht="16.5" hidden="1" thickBot="1">
      <c r="A62" s="45" t="s">
        <v>5</v>
      </c>
      <c r="B62" s="116"/>
      <c r="C62" s="14" t="s">
        <v>56</v>
      </c>
      <c r="D62" s="34"/>
      <c r="E62" s="31"/>
      <c r="F62" s="123"/>
      <c r="G62" s="115"/>
      <c r="H62" s="31"/>
      <c r="I62" s="131"/>
    </row>
    <row r="63" spans="1:9" ht="16.5" hidden="1" thickBot="1">
      <c r="A63" s="45" t="s">
        <v>6</v>
      </c>
      <c r="B63" s="116"/>
      <c r="C63" s="14" t="s">
        <v>57</v>
      </c>
      <c r="D63" s="34"/>
      <c r="E63" s="31"/>
      <c r="F63" s="123"/>
      <c r="G63" s="115"/>
      <c r="H63" s="31"/>
      <c r="I63" s="131"/>
    </row>
    <row r="64" spans="1:9" ht="16.5" hidden="1" thickBot="1">
      <c r="A64" s="45" t="s">
        <v>7</v>
      </c>
      <c r="B64" s="116"/>
      <c r="C64" s="14" t="s">
        <v>60</v>
      </c>
      <c r="D64" s="34"/>
      <c r="E64" s="31"/>
      <c r="F64" s="123"/>
      <c r="G64" s="115"/>
      <c r="H64" s="31"/>
      <c r="I64" s="131"/>
    </row>
    <row r="65" spans="1:9" ht="16.5" hidden="1" thickBot="1">
      <c r="A65" s="110" t="s">
        <v>8</v>
      </c>
      <c r="B65" s="122"/>
      <c r="C65" s="16" t="s">
        <v>61</v>
      </c>
      <c r="D65" s="35"/>
      <c r="E65" s="33"/>
      <c r="F65" s="54"/>
      <c r="G65" s="115"/>
      <c r="H65" s="33"/>
      <c r="I65" s="132"/>
    </row>
    <row r="66" spans="2:9" ht="16.5" thickBot="1">
      <c r="B66" s="116"/>
      <c r="D66" s="10"/>
      <c r="E66" s="14"/>
      <c r="F66" s="6"/>
      <c r="G66" s="115"/>
      <c r="I66" s="133"/>
    </row>
    <row r="67" spans="1:9" ht="16.5" thickBot="1">
      <c r="A67" s="107" t="s">
        <v>13</v>
      </c>
      <c r="B67" s="120"/>
      <c r="C67" s="28" t="s">
        <v>65</v>
      </c>
      <c r="D67" s="17"/>
      <c r="E67" s="2"/>
      <c r="F67" s="3"/>
      <c r="G67" s="115"/>
      <c r="H67" s="3"/>
      <c r="I67" s="130"/>
    </row>
    <row r="68" spans="1:9" ht="15.75">
      <c r="A68" s="108" t="s">
        <v>4</v>
      </c>
      <c r="B68" s="116"/>
      <c r="C68" s="14" t="s">
        <v>31</v>
      </c>
      <c r="D68" s="74">
        <v>4237</v>
      </c>
      <c r="E68" s="75">
        <v>4149</v>
      </c>
      <c r="F68" s="123">
        <v>4008</v>
      </c>
      <c r="G68" s="115"/>
      <c r="H68" s="253">
        <v>3774</v>
      </c>
      <c r="I68" s="131">
        <v>3679</v>
      </c>
    </row>
    <row r="69" spans="1:9" ht="16.5" thickBot="1">
      <c r="A69" s="110" t="s">
        <v>5</v>
      </c>
      <c r="B69" s="116"/>
      <c r="C69" s="16" t="s">
        <v>66</v>
      </c>
      <c r="D69" s="76">
        <v>1718</v>
      </c>
      <c r="E69" s="77">
        <v>1650</v>
      </c>
      <c r="F69" s="54">
        <v>1590</v>
      </c>
      <c r="G69" s="115"/>
      <c r="H69" s="33">
        <v>981</v>
      </c>
      <c r="I69" s="132">
        <v>1886</v>
      </c>
    </row>
    <row r="70" spans="1:9" ht="16.5" thickBot="1">
      <c r="A70" s="9"/>
      <c r="B70" s="116"/>
      <c r="C70" s="10"/>
      <c r="D70" s="14"/>
      <c r="E70" s="14"/>
      <c r="F70" s="6"/>
      <c r="G70" s="115"/>
      <c r="I70" s="138"/>
    </row>
    <row r="71" spans="1:9" ht="16.5" thickBot="1">
      <c r="A71" s="9"/>
      <c r="B71" s="116"/>
      <c r="C71" s="81" t="s">
        <v>117</v>
      </c>
      <c r="D71" s="82"/>
      <c r="E71" s="82"/>
      <c r="F71" s="23"/>
      <c r="G71" s="115"/>
      <c r="H71" s="23"/>
      <c r="I71" s="139"/>
    </row>
    <row r="72" spans="1:9" ht="15.75">
      <c r="A72" s="9"/>
      <c r="B72" s="116"/>
      <c r="C72" s="199" t="s">
        <v>104</v>
      </c>
      <c r="D72" s="75">
        <v>865.22</v>
      </c>
      <c r="E72" s="74">
        <v>1041.85</v>
      </c>
      <c r="F72" s="75">
        <v>1191.74</v>
      </c>
      <c r="G72" s="127"/>
      <c r="H72" s="102">
        <v>1215.77</v>
      </c>
      <c r="I72" s="140">
        <v>1282.16</v>
      </c>
    </row>
    <row r="73" spans="1:9" ht="15.75">
      <c r="A73" s="9"/>
      <c r="B73" s="116"/>
      <c r="C73" s="158" t="s">
        <v>105</v>
      </c>
      <c r="D73" s="75">
        <v>247.97</v>
      </c>
      <c r="E73" s="74">
        <v>326.46</v>
      </c>
      <c r="F73" s="75">
        <v>360.48</v>
      </c>
      <c r="G73" s="127"/>
      <c r="H73" s="102">
        <v>382.16</v>
      </c>
      <c r="I73" s="140">
        <v>505.98</v>
      </c>
    </row>
    <row r="74" spans="1:9" ht="16.5" thickBot="1">
      <c r="A74" s="9"/>
      <c r="B74" s="116"/>
      <c r="C74" s="200" t="s">
        <v>106</v>
      </c>
      <c r="D74" s="77">
        <v>341.97</v>
      </c>
      <c r="E74" s="76">
        <v>408.76</v>
      </c>
      <c r="F74" s="77">
        <v>449.19</v>
      </c>
      <c r="G74" s="127"/>
      <c r="H74" s="77">
        <v>491.91</v>
      </c>
      <c r="I74" s="141">
        <v>623.71</v>
      </c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64920</v>
      </c>
      <c r="E78" s="74">
        <v>72224</v>
      </c>
      <c r="F78" s="123">
        <v>79500</v>
      </c>
      <c r="G78" s="115"/>
      <c r="H78" s="31">
        <v>81880</v>
      </c>
      <c r="I78" s="131">
        <v>82501</v>
      </c>
    </row>
    <row r="79" spans="1:9" ht="15.75">
      <c r="A79" s="65" t="s">
        <v>2</v>
      </c>
      <c r="B79" s="118"/>
      <c r="C79" s="14" t="s">
        <v>36</v>
      </c>
      <c r="D79" s="74">
        <v>150521</v>
      </c>
      <c r="E79" s="74">
        <v>152811</v>
      </c>
      <c r="F79" s="123">
        <v>205583</v>
      </c>
      <c r="G79" s="115"/>
      <c r="H79" s="31">
        <v>230907</v>
      </c>
      <c r="I79" s="131">
        <v>259050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31"/>
      <c r="I80" s="131"/>
    </row>
    <row r="81" spans="1:9" ht="15.75">
      <c r="A81" s="65" t="s">
        <v>1</v>
      </c>
      <c r="B81" s="118"/>
      <c r="C81" s="14" t="s">
        <v>35</v>
      </c>
      <c r="D81" s="74">
        <v>58214</v>
      </c>
      <c r="E81" s="74">
        <v>64677</v>
      </c>
      <c r="F81" s="123">
        <v>69335</v>
      </c>
      <c r="G81" s="115"/>
      <c r="H81" s="31">
        <v>72543</v>
      </c>
      <c r="I81" s="131">
        <v>72361</v>
      </c>
    </row>
    <row r="82" spans="1:9" ht="15.75">
      <c r="A82" s="65" t="s">
        <v>2</v>
      </c>
      <c r="B82" s="118"/>
      <c r="C82" s="14" t="s">
        <v>36</v>
      </c>
      <c r="D82" s="74">
        <v>133971</v>
      </c>
      <c r="E82" s="74">
        <v>134430</v>
      </c>
      <c r="F82" s="123">
        <v>172852</v>
      </c>
      <c r="G82" s="115"/>
      <c r="H82" s="31">
        <v>196506</v>
      </c>
      <c r="I82" s="131">
        <v>221314</v>
      </c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31"/>
      <c r="I83" s="131"/>
    </row>
    <row r="84" spans="1:9" ht="15.75">
      <c r="A84" s="65" t="s">
        <v>1</v>
      </c>
      <c r="B84" s="118"/>
      <c r="C84" s="14" t="s">
        <v>35</v>
      </c>
      <c r="D84" s="74">
        <v>6706</v>
      </c>
      <c r="E84" s="74">
        <v>7547</v>
      </c>
      <c r="F84" s="123">
        <v>10165</v>
      </c>
      <c r="G84" s="115"/>
      <c r="H84" s="31">
        <v>9337</v>
      </c>
      <c r="I84" s="131">
        <v>10140</v>
      </c>
    </row>
    <row r="85" spans="1:9" ht="16.5" thickBot="1">
      <c r="A85" s="109" t="s">
        <v>2</v>
      </c>
      <c r="B85" s="118"/>
      <c r="C85" s="16" t="s">
        <v>36</v>
      </c>
      <c r="D85" s="76">
        <v>16550</v>
      </c>
      <c r="E85" s="76">
        <v>18381</v>
      </c>
      <c r="F85" s="54">
        <v>32731</v>
      </c>
      <c r="G85" s="115"/>
      <c r="H85" s="33">
        <v>34401</v>
      </c>
      <c r="I85" s="132">
        <v>37736</v>
      </c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>
        <f>117431+30178</f>
        <v>147609</v>
      </c>
      <c r="E88" s="31">
        <f>107000+29046</f>
        <v>136046</v>
      </c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74317</v>
      </c>
      <c r="E89" s="31">
        <v>65175</v>
      </c>
      <c r="F89" s="123">
        <v>65328</v>
      </c>
      <c r="G89" s="115"/>
      <c r="H89" s="31">
        <v>72707</v>
      </c>
      <c r="I89" s="131">
        <f>66891+12634</f>
        <v>79525</v>
      </c>
    </row>
    <row r="90" spans="1:9" ht="16.5" thickBot="1">
      <c r="A90" s="110" t="s">
        <v>6</v>
      </c>
      <c r="B90" s="116"/>
      <c r="C90" s="21" t="s">
        <v>40</v>
      </c>
      <c r="D90" s="32">
        <v>61729</v>
      </c>
      <c r="E90" s="77">
        <v>51262</v>
      </c>
      <c r="F90" s="54">
        <v>56874</v>
      </c>
      <c r="G90" s="115"/>
      <c r="H90" s="33">
        <v>62682</v>
      </c>
      <c r="I90" s="132">
        <f>59950+7795</f>
        <v>67745</v>
      </c>
    </row>
    <row r="91" spans="2:9" ht="16.5" thickBot="1">
      <c r="B91" s="116"/>
      <c r="C91" s="189" t="s">
        <v>145</v>
      </c>
      <c r="D91" s="153" t="s">
        <v>146</v>
      </c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6.5" hidden="1" thickBot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6.5" hidden="1" thickBot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6.5" hidden="1" thickBot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6.5" hidden="1" thickBot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6.5" hidden="1" thickBot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6.5" hidden="1" thickBot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30.75" hidden="1" thickBot="1">
      <c r="A101" s="107" t="s">
        <v>17</v>
      </c>
      <c r="B101" s="120"/>
      <c r="C101" s="56" t="s">
        <v>69</v>
      </c>
      <c r="D101" s="57"/>
      <c r="E101" s="2"/>
      <c r="F101" s="3"/>
      <c r="G101" s="115"/>
      <c r="H101" s="3"/>
      <c r="I101" s="130"/>
      <c r="Q101" s="6"/>
    </row>
    <row r="102" spans="1:9" ht="15.75" hidden="1">
      <c r="A102" s="108" t="s">
        <v>4</v>
      </c>
      <c r="B102" s="116"/>
      <c r="C102" s="18" t="s">
        <v>48</v>
      </c>
      <c r="D102" s="34"/>
      <c r="E102" s="31"/>
      <c r="F102" s="123"/>
      <c r="G102" s="115"/>
      <c r="H102" s="31"/>
      <c r="I102" s="131"/>
    </row>
    <row r="103" spans="1:9" ht="15.75" hidden="1">
      <c r="A103" s="65" t="s">
        <v>1</v>
      </c>
      <c r="B103" s="118"/>
      <c r="C103" s="14" t="s">
        <v>49</v>
      </c>
      <c r="D103" s="74" t="s">
        <v>81</v>
      </c>
      <c r="E103" s="75" t="s">
        <v>81</v>
      </c>
      <c r="F103" s="96" t="s">
        <v>81</v>
      </c>
      <c r="G103" s="127"/>
      <c r="H103" s="75" t="s">
        <v>81</v>
      </c>
      <c r="I103" s="140" t="s">
        <v>85</v>
      </c>
    </row>
    <row r="104" spans="1:9" ht="16.5" hidden="1" thickBot="1">
      <c r="A104" s="65" t="s">
        <v>2</v>
      </c>
      <c r="B104" s="118"/>
      <c r="C104" s="194" t="s">
        <v>50</v>
      </c>
      <c r="D104" s="179" t="s">
        <v>81</v>
      </c>
      <c r="E104" s="196" t="s">
        <v>81</v>
      </c>
      <c r="F104" s="197" t="s">
        <v>81</v>
      </c>
      <c r="G104" s="127"/>
      <c r="H104" s="196" t="s">
        <v>81</v>
      </c>
      <c r="I104" s="202" t="s">
        <v>85</v>
      </c>
    </row>
    <row r="105" spans="1:9" ht="16.5" thickBot="1">
      <c r="A105" s="65"/>
      <c r="B105" s="65"/>
      <c r="C105" s="193"/>
      <c r="D105" s="169"/>
      <c r="E105" s="169"/>
      <c r="F105" s="169"/>
      <c r="G105" s="14"/>
      <c r="H105" s="169"/>
      <c r="I105" s="169"/>
    </row>
    <row r="106" spans="1:9" ht="16.5" thickBot="1">
      <c r="A106" s="65"/>
      <c r="B106" s="118"/>
      <c r="C106" s="191"/>
      <c r="D106" s="192" t="s">
        <v>87</v>
      </c>
      <c r="E106" s="192" t="s">
        <v>88</v>
      </c>
      <c r="F106" s="198" t="s">
        <v>89</v>
      </c>
      <c r="G106" s="127"/>
      <c r="H106" s="173" t="s">
        <v>90</v>
      </c>
      <c r="I106" s="172" t="s">
        <v>172</v>
      </c>
    </row>
    <row r="107" spans="1:9" ht="30.75" thickBot="1">
      <c r="A107" s="65"/>
      <c r="B107" s="118"/>
      <c r="C107" s="56" t="s">
        <v>69</v>
      </c>
      <c r="D107" s="57"/>
      <c r="E107" s="2"/>
      <c r="F107" s="3"/>
      <c r="G107" s="115"/>
      <c r="H107" s="3"/>
      <c r="I107" s="130"/>
    </row>
    <row r="108" spans="1:9" ht="15.75">
      <c r="A108" s="65"/>
      <c r="B108" s="118"/>
      <c r="C108" s="18" t="s">
        <v>48</v>
      </c>
      <c r="D108" s="34"/>
      <c r="E108" s="31"/>
      <c r="F108" s="123"/>
      <c r="G108" s="115"/>
      <c r="H108" s="31"/>
      <c r="I108" s="131"/>
    </row>
    <row r="109" spans="1:9" ht="15.75">
      <c r="A109" s="65"/>
      <c r="B109" s="118"/>
      <c r="C109" s="14" t="s">
        <v>49</v>
      </c>
      <c r="D109" s="74" t="s">
        <v>81</v>
      </c>
      <c r="E109" s="75" t="s">
        <v>81</v>
      </c>
      <c r="F109" s="96" t="s">
        <v>81</v>
      </c>
      <c r="G109" s="127"/>
      <c r="H109" s="75" t="s">
        <v>81</v>
      </c>
      <c r="I109" s="140" t="s">
        <v>85</v>
      </c>
    </row>
    <row r="110" spans="1:9" ht="15.75">
      <c r="A110" s="65"/>
      <c r="B110" s="118"/>
      <c r="C110" s="183" t="s">
        <v>50</v>
      </c>
      <c r="D110" s="74" t="s">
        <v>81</v>
      </c>
      <c r="E110" s="75" t="s">
        <v>81</v>
      </c>
      <c r="F110" s="140" t="s">
        <v>81</v>
      </c>
      <c r="G110" s="127"/>
      <c r="H110" s="272" t="s">
        <v>81</v>
      </c>
      <c r="I110" s="140" t="s">
        <v>85</v>
      </c>
    </row>
    <row r="111" spans="1:9" ht="15.75">
      <c r="A111" s="45" t="s">
        <v>5</v>
      </c>
      <c r="B111" s="116"/>
      <c r="C111" s="10" t="s">
        <v>28</v>
      </c>
      <c r="D111" s="74"/>
      <c r="E111" s="75"/>
      <c r="F111" s="96"/>
      <c r="G111" s="127"/>
      <c r="H111" s="75"/>
      <c r="I111" s="140"/>
    </row>
    <row r="112" spans="1:9" ht="15.75">
      <c r="A112" s="65" t="s">
        <v>1</v>
      </c>
      <c r="B112" s="118"/>
      <c r="C112" s="14" t="s">
        <v>49</v>
      </c>
      <c r="D112" s="74" t="s">
        <v>81</v>
      </c>
      <c r="E112" s="75" t="s">
        <v>81</v>
      </c>
      <c r="F112" s="96" t="s">
        <v>81</v>
      </c>
      <c r="G112" s="127"/>
      <c r="H112" s="75" t="s">
        <v>81</v>
      </c>
      <c r="I112" s="140" t="s">
        <v>85</v>
      </c>
    </row>
    <row r="113" spans="1:9" ht="15.75">
      <c r="A113" s="65" t="s">
        <v>2</v>
      </c>
      <c r="B113" s="118"/>
      <c r="C113" s="14" t="s">
        <v>50</v>
      </c>
      <c r="D113" s="74" t="s">
        <v>81</v>
      </c>
      <c r="E113" s="75" t="s">
        <v>81</v>
      </c>
      <c r="F113" s="96" t="s">
        <v>81</v>
      </c>
      <c r="G113" s="127"/>
      <c r="H113" s="75" t="s">
        <v>81</v>
      </c>
      <c r="I113" s="140" t="s">
        <v>85</v>
      </c>
    </row>
    <row r="114" spans="1:9" ht="15.75">
      <c r="A114" s="45" t="s">
        <v>6</v>
      </c>
      <c r="B114" s="116"/>
      <c r="C114" s="10" t="s">
        <v>37</v>
      </c>
      <c r="D114" s="74"/>
      <c r="E114" s="75"/>
      <c r="F114" s="96"/>
      <c r="G114" s="127"/>
      <c r="H114" s="75"/>
      <c r="I114" s="140"/>
    </row>
    <row r="115" spans="1:9" ht="15.75">
      <c r="A115" s="65" t="s">
        <v>1</v>
      </c>
      <c r="B115" s="118"/>
      <c r="C115" s="14" t="s">
        <v>49</v>
      </c>
      <c r="D115" s="74" t="s">
        <v>81</v>
      </c>
      <c r="E115" s="75" t="s">
        <v>81</v>
      </c>
      <c r="F115" s="96" t="s">
        <v>81</v>
      </c>
      <c r="G115" s="127"/>
      <c r="H115" s="75" t="s">
        <v>81</v>
      </c>
      <c r="I115" s="140" t="s">
        <v>85</v>
      </c>
    </row>
    <row r="116" spans="1:9" ht="16.5" thickBot="1">
      <c r="A116" s="109" t="s">
        <v>2</v>
      </c>
      <c r="B116" s="118"/>
      <c r="C116" s="16" t="s">
        <v>50</v>
      </c>
      <c r="D116" s="76" t="s">
        <v>81</v>
      </c>
      <c r="E116" s="77" t="s">
        <v>81</v>
      </c>
      <c r="F116" s="95" t="s">
        <v>81</v>
      </c>
      <c r="G116" s="127"/>
      <c r="H116" s="77" t="s">
        <v>81</v>
      </c>
      <c r="I116" s="141" t="s">
        <v>85</v>
      </c>
    </row>
    <row r="117" spans="1:9" ht="30.75" thickBot="1">
      <c r="A117" s="107" t="s">
        <v>14</v>
      </c>
      <c r="B117" s="120"/>
      <c r="C117" s="56" t="s">
        <v>69</v>
      </c>
      <c r="D117"/>
      <c r="E117" s="2"/>
      <c r="F117" s="3"/>
      <c r="G117" s="115"/>
      <c r="H117" s="3"/>
      <c r="I117" s="130"/>
    </row>
    <row r="118" spans="1:9" ht="15.75">
      <c r="A118" s="108" t="s">
        <v>4</v>
      </c>
      <c r="B118" s="116"/>
      <c r="C118" s="18" t="s">
        <v>51</v>
      </c>
      <c r="D118" s="85" t="s">
        <v>78</v>
      </c>
      <c r="E118" s="75" t="s">
        <v>78</v>
      </c>
      <c r="F118" s="96" t="s">
        <v>78</v>
      </c>
      <c r="G118" s="127"/>
      <c r="H118" s="75" t="s">
        <v>78</v>
      </c>
      <c r="I118" s="140" t="s">
        <v>85</v>
      </c>
    </row>
    <row r="119" spans="1:9" ht="15.75">
      <c r="A119" s="45" t="s">
        <v>5</v>
      </c>
      <c r="B119" s="116"/>
      <c r="C119" s="14" t="s">
        <v>49</v>
      </c>
      <c r="D119" s="74" t="s">
        <v>78</v>
      </c>
      <c r="E119" s="75" t="s">
        <v>78</v>
      </c>
      <c r="F119" s="96">
        <v>1</v>
      </c>
      <c r="G119" s="127"/>
      <c r="H119" s="75" t="s">
        <v>78</v>
      </c>
      <c r="I119" s="140" t="s">
        <v>85</v>
      </c>
    </row>
    <row r="120" spans="1:9" ht="16.5" thickBot="1">
      <c r="A120" s="110" t="s">
        <v>6</v>
      </c>
      <c r="B120" s="116"/>
      <c r="C120" s="16" t="s">
        <v>50</v>
      </c>
      <c r="D120" s="76" t="s">
        <v>78</v>
      </c>
      <c r="E120" s="77" t="s">
        <v>78</v>
      </c>
      <c r="F120" s="95">
        <v>1</v>
      </c>
      <c r="G120" s="127"/>
      <c r="H120" s="77" t="s">
        <v>78</v>
      </c>
      <c r="I120" s="141" t="s">
        <v>85</v>
      </c>
    </row>
    <row r="121" spans="1:9" ht="15.75" hidden="1">
      <c r="A121" s="9"/>
      <c r="B121" s="116"/>
      <c r="C121" s="189" t="s">
        <v>145</v>
      </c>
      <c r="D121" s="10"/>
      <c r="E121" s="10"/>
      <c r="F121" s="6"/>
      <c r="G121" s="115"/>
      <c r="I121" s="138"/>
    </row>
    <row r="122" spans="1:9" ht="15.75" hidden="1">
      <c r="A122" s="9"/>
      <c r="B122" s="116"/>
      <c r="C122" s="153" t="s">
        <v>146</v>
      </c>
      <c r="D122" s="6"/>
      <c r="E122" s="6"/>
      <c r="F122" s="6"/>
      <c r="G122" s="115"/>
      <c r="I122" s="138"/>
    </row>
    <row r="123" spans="1:9" ht="15.75">
      <c r="A123" s="9"/>
      <c r="B123" s="116"/>
      <c r="C123" s="153" t="s">
        <v>147</v>
      </c>
      <c r="D123" s="6"/>
      <c r="E123" s="6"/>
      <c r="F123" s="6"/>
      <c r="G123" s="115"/>
      <c r="I123" s="138"/>
    </row>
    <row r="124" spans="1:9" ht="15.75">
      <c r="A124" s="9"/>
      <c r="B124" s="116"/>
      <c r="C124" s="6" t="s">
        <v>148</v>
      </c>
      <c r="D124" s="6"/>
      <c r="E124" s="6"/>
      <c r="F124" s="6"/>
      <c r="G124" s="115"/>
      <c r="I124" s="138"/>
    </row>
    <row r="125" spans="1:9" ht="16.5" thickBot="1">
      <c r="A125" s="9"/>
      <c r="B125" s="116"/>
      <c r="C125" s="221" t="s">
        <v>187</v>
      </c>
      <c r="D125" s="154"/>
      <c r="E125" s="154"/>
      <c r="F125" s="154"/>
      <c r="G125" s="115"/>
      <c r="H125" s="154"/>
      <c r="I125" s="161"/>
    </row>
    <row r="126" spans="1:9" ht="21" hidden="1" thickBot="1">
      <c r="A126" s="292" t="s">
        <v>22</v>
      </c>
      <c r="B126" s="294"/>
      <c r="C126" s="294"/>
      <c r="D126" s="294"/>
      <c r="E126" s="294"/>
      <c r="F126" s="156"/>
      <c r="G126" s="15"/>
      <c r="H126" s="157"/>
      <c r="I126" s="156"/>
    </row>
    <row r="127" spans="1:9" ht="21" hidden="1" thickBot="1">
      <c r="A127" s="293" t="s">
        <v>19</v>
      </c>
      <c r="B127" s="293"/>
      <c r="C127" s="293"/>
      <c r="D127" s="293"/>
      <c r="E127" s="293"/>
      <c r="F127" s="25"/>
      <c r="G127" s="15"/>
      <c r="H127" s="24"/>
      <c r="I127" s="25"/>
    </row>
    <row r="128" spans="1:9" ht="16.5" hidden="1" thickBot="1">
      <c r="A128" s="46"/>
      <c r="B128" s="46"/>
      <c r="C128" s="1"/>
      <c r="D128" s="26">
        <v>2006</v>
      </c>
      <c r="E128" s="26">
        <v>2007</v>
      </c>
      <c r="F128" s="27">
        <v>2008</v>
      </c>
      <c r="G128" s="15"/>
      <c r="H128" s="44">
        <v>2009</v>
      </c>
      <c r="I128" s="27">
        <v>2010</v>
      </c>
    </row>
    <row r="129" spans="1:9" ht="16.5" hidden="1" thickBot="1">
      <c r="A129" s="47" t="s">
        <v>11</v>
      </c>
      <c r="B129" s="62"/>
      <c r="C129" s="28" t="s">
        <v>73</v>
      </c>
      <c r="D129" s="17"/>
      <c r="E129" s="2"/>
      <c r="F129" s="4"/>
      <c r="G129" s="15"/>
      <c r="H129" s="3"/>
      <c r="I129" s="2"/>
    </row>
    <row r="130" spans="1:9" ht="15.75" hidden="1">
      <c r="A130" s="48" t="s">
        <v>4</v>
      </c>
      <c r="C130" s="14" t="s">
        <v>71</v>
      </c>
      <c r="D130" s="34"/>
      <c r="E130" s="31"/>
      <c r="F130" s="30"/>
      <c r="G130" s="15"/>
      <c r="H130" s="31"/>
      <c r="I130" s="30"/>
    </row>
    <row r="131" spans="1:9" ht="16.5" hidden="1" thickBot="1">
      <c r="A131" s="49" t="s">
        <v>5</v>
      </c>
      <c r="B131" s="63"/>
      <c r="C131" s="16" t="s">
        <v>72</v>
      </c>
      <c r="D131" s="32"/>
      <c r="E131" s="33"/>
      <c r="F131" s="32"/>
      <c r="G131" s="15"/>
      <c r="H131" s="33"/>
      <c r="I131" s="32"/>
    </row>
    <row r="132" spans="1:7" ht="15.75" hidden="1">
      <c r="A132" s="9"/>
      <c r="C132" s="6"/>
      <c r="D132" s="6"/>
      <c r="E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F141" s="6"/>
      <c r="G141" s="15"/>
    </row>
    <row r="142" spans="1:7" ht="15.75">
      <c r="A142" s="9"/>
      <c r="C142" s="6"/>
      <c r="D142" s="6"/>
      <c r="E142" s="6"/>
      <c r="F142" s="6"/>
      <c r="G142" s="15"/>
    </row>
    <row r="143" spans="1:7" ht="15.75">
      <c r="A143" s="9"/>
      <c r="C143" s="6"/>
      <c r="D143" s="6"/>
      <c r="E143" s="6"/>
      <c r="F143" s="6"/>
      <c r="G143" s="15"/>
    </row>
    <row r="144" spans="1:7" ht="15.75">
      <c r="A144" s="9"/>
      <c r="C144" s="6"/>
      <c r="D144" s="6"/>
      <c r="E144" s="6"/>
      <c r="F144" s="6"/>
      <c r="G144" s="15"/>
    </row>
    <row r="145" spans="1:7" ht="15.75">
      <c r="A145" s="9"/>
      <c r="C145" s="6"/>
      <c r="D145" s="6"/>
      <c r="E145" s="6"/>
      <c r="F145" s="6"/>
      <c r="G145" s="15"/>
    </row>
    <row r="146" spans="1:7" ht="15.75">
      <c r="A146" s="9"/>
      <c r="C146" s="6"/>
      <c r="D146" s="6"/>
      <c r="E146" s="6"/>
      <c r="F146" s="6"/>
      <c r="G146" s="15"/>
    </row>
    <row r="147" spans="1:7" ht="15.75">
      <c r="A147" s="9"/>
      <c r="C147" s="6"/>
      <c r="D147" s="6"/>
      <c r="E147" s="6"/>
      <c r="F147" s="6"/>
      <c r="G147" s="15"/>
    </row>
    <row r="148" spans="1:7" ht="15.75">
      <c r="A148" s="9"/>
      <c r="C148" s="6"/>
      <c r="D148" s="6"/>
      <c r="E148" s="6"/>
      <c r="F148" s="6"/>
      <c r="G148" s="15"/>
    </row>
    <row r="149" spans="1:7" ht="15.75">
      <c r="A149" s="9"/>
      <c r="C149" s="6"/>
      <c r="D149" s="6"/>
      <c r="E149" s="6"/>
      <c r="F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7" ht="15.75">
      <c r="A162" s="9"/>
      <c r="C162" s="6"/>
      <c r="D162" s="6"/>
      <c r="E162" s="6"/>
      <c r="G162" s="15"/>
    </row>
    <row r="163" spans="1:7" ht="15.75">
      <c r="A163" s="9"/>
      <c r="C163" s="6"/>
      <c r="D163" s="6"/>
      <c r="E163" s="6"/>
      <c r="G163" s="15"/>
    </row>
    <row r="164" spans="1:7" ht="15.75">
      <c r="A164" s="9"/>
      <c r="C164" s="6"/>
      <c r="D164" s="6"/>
      <c r="E164" s="6"/>
      <c r="G164" s="15"/>
    </row>
    <row r="165" spans="1:7" ht="15.75">
      <c r="A165" s="9"/>
      <c r="C165" s="6"/>
      <c r="D165" s="6"/>
      <c r="E165" s="6"/>
      <c r="G165" s="15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  <row r="168" spans="1:5" ht="15.75">
      <c r="A168" s="9"/>
      <c r="C168" s="6"/>
      <c r="D168" s="6"/>
      <c r="E168" s="6"/>
    </row>
    <row r="169" spans="1:5" ht="15.75">
      <c r="A169" s="9"/>
      <c r="C169" s="6"/>
      <c r="D169" s="6"/>
      <c r="E169" s="6"/>
    </row>
    <row r="170" spans="1:5" ht="15.75">
      <c r="A170" s="9"/>
      <c r="C170" s="6"/>
      <c r="D170" s="6"/>
      <c r="E170" s="6"/>
    </row>
    <row r="171" spans="1:5" ht="15.75">
      <c r="A171" s="9"/>
      <c r="C171" s="6"/>
      <c r="D171" s="6"/>
      <c r="E171" s="6"/>
    </row>
  </sheetData>
  <sheetProtection/>
  <mergeCells count="4">
    <mergeCell ref="A126:E126"/>
    <mergeCell ref="A127:E127"/>
    <mergeCell ref="A1:C1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7"/>
  <sheetViews>
    <sheetView showGridLines="0" zoomScalePageLayoutView="0" workbookViewId="0" topLeftCell="B66">
      <selection activeCell="I79" sqref="I79"/>
    </sheetView>
  </sheetViews>
  <sheetFormatPr defaultColWidth="9.140625" defaultRowHeight="15"/>
  <cols>
    <col min="1" max="1" width="12.00390625" style="45" hidden="1" customWidth="1"/>
    <col min="2" max="2" width="7.8515625" style="9" customWidth="1"/>
    <col min="3" max="3" width="41.00390625" style="5" customWidth="1"/>
    <col min="4" max="5" width="21.140625" style="5" customWidth="1"/>
    <col min="6" max="6" width="21.140625" style="51" customWidth="1"/>
    <col min="7" max="7" width="7.8515625" style="50" customWidth="1"/>
    <col min="8" max="9" width="21.28125" style="5" customWidth="1"/>
    <col min="10" max="15" width="9.140625" style="5" customWidth="1"/>
    <col min="16" max="16" width="7.140625" style="5" customWidth="1"/>
    <col min="17" max="16384" width="9.140625" style="5" customWidth="1"/>
  </cols>
  <sheetData>
    <row r="1" spans="1:7" ht="45.75" customHeight="1" thickBot="1">
      <c r="A1" s="288"/>
      <c r="B1" s="289"/>
      <c r="C1" s="289"/>
      <c r="F1" s="6"/>
      <c r="G1" s="15"/>
    </row>
    <row r="2" spans="1:9" ht="21" thickBot="1">
      <c r="A2" s="61" t="s">
        <v>22</v>
      </c>
      <c r="B2" s="115"/>
      <c r="C2" s="195"/>
      <c r="D2" s="290" t="s">
        <v>22</v>
      </c>
      <c r="E2" s="290"/>
      <c r="F2" s="291"/>
      <c r="G2" s="115"/>
      <c r="H2" s="165"/>
      <c r="I2" s="166"/>
    </row>
    <row r="3" spans="1:9" ht="16.5" customHeight="1" thickBot="1">
      <c r="A3" s="71"/>
      <c r="B3" s="115"/>
      <c r="C3" s="111"/>
      <c r="D3" s="26" t="s">
        <v>87</v>
      </c>
      <c r="E3" s="26" t="s">
        <v>88</v>
      </c>
      <c r="F3" s="52" t="s">
        <v>89</v>
      </c>
      <c r="G3" s="162"/>
      <c r="H3" s="44" t="s">
        <v>90</v>
      </c>
      <c r="I3" s="129" t="s">
        <v>172</v>
      </c>
    </row>
    <row r="4" spans="1:9" ht="16.5" customHeight="1" thickBot="1">
      <c r="A4" s="59" t="s">
        <v>15</v>
      </c>
      <c r="B4" s="115"/>
      <c r="C4" s="66" t="s">
        <v>15</v>
      </c>
      <c r="D4" s="60"/>
      <c r="E4" s="60"/>
      <c r="F4" s="24"/>
      <c r="G4" s="115"/>
      <c r="H4" s="24"/>
      <c r="I4" s="128"/>
    </row>
    <row r="5" spans="1:9" ht="16.5" hidden="1" thickBot="1">
      <c r="A5" s="107" t="s">
        <v>11</v>
      </c>
      <c r="B5" s="117"/>
      <c r="C5" s="28" t="s">
        <v>52</v>
      </c>
      <c r="D5" s="2"/>
      <c r="E5" s="2"/>
      <c r="F5" s="3"/>
      <c r="G5" s="115"/>
      <c r="H5" s="3"/>
      <c r="I5" s="130"/>
    </row>
    <row r="6" spans="1:9" ht="16.5" hidden="1" thickBot="1">
      <c r="A6" s="108" t="s">
        <v>4</v>
      </c>
      <c r="B6" s="116"/>
      <c r="C6" s="18" t="s">
        <v>23</v>
      </c>
      <c r="D6" s="30"/>
      <c r="E6" s="31"/>
      <c r="F6" s="123"/>
      <c r="G6" s="115"/>
      <c r="H6" s="31"/>
      <c r="I6" s="131"/>
    </row>
    <row r="7" spans="1:9" ht="16.5" hidden="1" thickBot="1">
      <c r="A7" s="65" t="s">
        <v>1</v>
      </c>
      <c r="B7" s="118"/>
      <c r="C7" s="14" t="s">
        <v>24</v>
      </c>
      <c r="D7" s="30"/>
      <c r="E7" s="31"/>
      <c r="F7" s="123"/>
      <c r="G7" s="115"/>
      <c r="H7" s="31"/>
      <c r="I7" s="131"/>
    </row>
    <row r="8" spans="1:9" ht="16.5" hidden="1" thickBot="1">
      <c r="A8" s="65" t="s">
        <v>2</v>
      </c>
      <c r="B8" s="118"/>
      <c r="C8" s="14" t="s">
        <v>25</v>
      </c>
      <c r="D8" s="30"/>
      <c r="E8" s="31"/>
      <c r="F8" s="123"/>
      <c r="G8" s="115"/>
      <c r="H8" s="31"/>
      <c r="I8" s="131"/>
    </row>
    <row r="9" spans="1:9" ht="16.5" hidden="1" thickBot="1">
      <c r="A9" s="65" t="s">
        <v>3</v>
      </c>
      <c r="B9" s="118"/>
      <c r="C9" s="14" t="s">
        <v>26</v>
      </c>
      <c r="D9" s="30"/>
      <c r="E9" s="31"/>
      <c r="F9" s="123"/>
      <c r="G9" s="115"/>
      <c r="H9" s="31"/>
      <c r="I9" s="131"/>
    </row>
    <row r="10" spans="1:9" ht="16.5" hidden="1" thickBot="1">
      <c r="A10" s="65" t="s">
        <v>20</v>
      </c>
      <c r="B10" s="118"/>
      <c r="C10" s="14" t="s">
        <v>27</v>
      </c>
      <c r="D10" s="30"/>
      <c r="E10" s="31"/>
      <c r="F10" s="123"/>
      <c r="G10" s="115"/>
      <c r="H10" s="31"/>
      <c r="I10" s="131"/>
    </row>
    <row r="11" spans="1:9" ht="16.5" hidden="1" thickBot="1">
      <c r="A11" s="45" t="s">
        <v>5</v>
      </c>
      <c r="B11" s="116"/>
      <c r="C11" s="18" t="s">
        <v>28</v>
      </c>
      <c r="D11" s="30"/>
      <c r="E11" s="31"/>
      <c r="F11" s="123"/>
      <c r="G11" s="115"/>
      <c r="H11" s="31"/>
      <c r="I11" s="131"/>
    </row>
    <row r="12" spans="1:9" ht="16.5" hidden="1" thickBot="1">
      <c r="A12" s="65" t="s">
        <v>1</v>
      </c>
      <c r="B12" s="118"/>
      <c r="C12" s="14" t="s">
        <v>24</v>
      </c>
      <c r="D12" s="30"/>
      <c r="E12" s="31"/>
      <c r="F12" s="123"/>
      <c r="G12" s="115"/>
      <c r="H12" s="31"/>
      <c r="I12" s="131"/>
    </row>
    <row r="13" spans="1:9" ht="16.5" hidden="1" thickBot="1">
      <c r="A13" s="65" t="s">
        <v>2</v>
      </c>
      <c r="B13" s="118"/>
      <c r="C13" s="14" t="s">
        <v>25</v>
      </c>
      <c r="D13" s="30"/>
      <c r="E13" s="31"/>
      <c r="F13" s="123"/>
      <c r="G13" s="115"/>
      <c r="H13" s="31"/>
      <c r="I13" s="131"/>
    </row>
    <row r="14" spans="1:9" ht="16.5" hidden="1" thickBot="1">
      <c r="A14" s="65" t="s">
        <v>3</v>
      </c>
      <c r="B14" s="118"/>
      <c r="C14" s="14" t="s">
        <v>26</v>
      </c>
      <c r="D14" s="30"/>
      <c r="E14" s="31"/>
      <c r="F14" s="123"/>
      <c r="G14" s="115"/>
      <c r="H14" s="31"/>
      <c r="I14" s="131"/>
    </row>
    <row r="15" spans="1:9" ht="16.5" hidden="1" thickBot="1">
      <c r="A15" s="109" t="s">
        <v>20</v>
      </c>
      <c r="B15" s="119"/>
      <c r="C15" s="16" t="s">
        <v>27</v>
      </c>
      <c r="D15" s="32"/>
      <c r="E15" s="33"/>
      <c r="F15" s="54"/>
      <c r="G15" s="115"/>
      <c r="H15" s="33"/>
      <c r="I15" s="132"/>
    </row>
    <row r="16" spans="1:9" ht="16.5" thickBot="1">
      <c r="A16" s="107" t="s">
        <v>12</v>
      </c>
      <c r="B16" s="120"/>
      <c r="C16" s="28" t="s">
        <v>53</v>
      </c>
      <c r="D16" s="2"/>
      <c r="E16" s="2"/>
      <c r="F16" s="3"/>
      <c r="G16" s="115"/>
      <c r="H16" s="3"/>
      <c r="I16" s="130"/>
    </row>
    <row r="17" spans="1:9" ht="15.75">
      <c r="A17" s="108" t="s">
        <v>4</v>
      </c>
      <c r="B17" s="116"/>
      <c r="C17" s="10" t="s">
        <v>0</v>
      </c>
      <c r="D17" s="34">
        <v>3</v>
      </c>
      <c r="E17" s="39">
        <v>3</v>
      </c>
      <c r="F17" s="124">
        <v>14</v>
      </c>
      <c r="G17" s="126"/>
      <c r="H17" s="39">
        <v>14</v>
      </c>
      <c r="I17" s="134">
        <v>14</v>
      </c>
    </row>
    <row r="18" spans="1:9" ht="15.75">
      <c r="A18" s="45" t="s">
        <v>5</v>
      </c>
      <c r="B18" s="116"/>
      <c r="C18" s="14" t="s">
        <v>29</v>
      </c>
      <c r="D18" s="74">
        <v>1</v>
      </c>
      <c r="E18" s="31">
        <v>1</v>
      </c>
      <c r="F18" s="123">
        <v>1</v>
      </c>
      <c r="G18" s="115"/>
      <c r="H18" s="31">
        <v>1</v>
      </c>
      <c r="I18" s="131">
        <v>1</v>
      </c>
    </row>
    <row r="19" spans="1:9" ht="16.5" thickBot="1">
      <c r="A19" s="110" t="s">
        <v>6</v>
      </c>
      <c r="B19" s="116"/>
      <c r="C19" s="16" t="s">
        <v>30</v>
      </c>
      <c r="D19" s="76">
        <v>2</v>
      </c>
      <c r="E19" s="33">
        <v>2</v>
      </c>
      <c r="F19" s="54">
        <v>13</v>
      </c>
      <c r="G19" s="115"/>
      <c r="H19" s="33">
        <v>13</v>
      </c>
      <c r="I19" s="132">
        <v>13</v>
      </c>
    </row>
    <row r="20" spans="2:9" ht="16.5" thickBot="1">
      <c r="B20" s="116"/>
      <c r="C20" s="10"/>
      <c r="D20" s="10"/>
      <c r="F20" s="7"/>
      <c r="G20" s="115"/>
      <c r="H20" s="7"/>
      <c r="I20" s="135"/>
    </row>
    <row r="21" spans="1:9" ht="16.5" thickBot="1">
      <c r="A21" s="107" t="s">
        <v>13</v>
      </c>
      <c r="B21" s="120"/>
      <c r="C21" s="28" t="s">
        <v>54</v>
      </c>
      <c r="D21" s="78">
        <v>14</v>
      </c>
      <c r="E21" s="79" t="s">
        <v>153</v>
      </c>
      <c r="F21" s="125" t="s">
        <v>154</v>
      </c>
      <c r="G21" s="127"/>
      <c r="H21" s="79" t="s">
        <v>154</v>
      </c>
      <c r="I21" s="136" t="s">
        <v>122</v>
      </c>
    </row>
    <row r="22" spans="2:9" ht="16.5" thickBot="1">
      <c r="B22" s="116"/>
      <c r="C22" s="10"/>
      <c r="D22" s="10"/>
      <c r="F22" s="8"/>
      <c r="G22" s="115"/>
      <c r="H22" s="8"/>
      <c r="I22" s="137"/>
    </row>
    <row r="23" spans="1:9" ht="16.5" thickBot="1">
      <c r="A23" s="64" t="s">
        <v>17</v>
      </c>
      <c r="B23" s="120"/>
      <c r="C23" s="112" t="s">
        <v>74</v>
      </c>
      <c r="D23" s="17"/>
      <c r="E23" s="2"/>
      <c r="F23" s="53"/>
      <c r="G23" s="115"/>
      <c r="H23" s="4"/>
      <c r="I23" s="130"/>
    </row>
    <row r="24" spans="1:9" ht="16.5" thickBot="1">
      <c r="A24" s="110"/>
      <c r="B24" s="116"/>
      <c r="C24" s="113" t="s">
        <v>103</v>
      </c>
      <c r="D24" s="78">
        <v>75000</v>
      </c>
      <c r="E24" s="33">
        <v>250000</v>
      </c>
      <c r="F24" s="54">
        <v>320000</v>
      </c>
      <c r="G24" s="115"/>
      <c r="H24" s="33">
        <v>320000</v>
      </c>
      <c r="I24" s="132">
        <v>320000</v>
      </c>
    </row>
    <row r="25" spans="1:9" ht="16.5" thickBot="1">
      <c r="A25" s="9"/>
      <c r="B25" s="116"/>
      <c r="C25" s="10"/>
      <c r="D25" s="10"/>
      <c r="F25" s="7"/>
      <c r="G25" s="115"/>
      <c r="I25" s="138"/>
    </row>
    <row r="26" spans="1:9" ht="16.5" customHeight="1" thickBot="1">
      <c r="A26" s="59" t="s">
        <v>16</v>
      </c>
      <c r="B26" s="115"/>
      <c r="C26" s="66" t="s">
        <v>16</v>
      </c>
      <c r="D26" s="60"/>
      <c r="E26" s="60"/>
      <c r="F26" s="24"/>
      <c r="G26" s="115"/>
      <c r="H26" s="24"/>
      <c r="I26" s="128"/>
    </row>
    <row r="27" spans="1:9" ht="16.5" hidden="1" thickBot="1">
      <c r="A27" s="107" t="s">
        <v>11</v>
      </c>
      <c r="B27" s="117"/>
      <c r="C27" s="28" t="s">
        <v>63</v>
      </c>
      <c r="D27" s="17"/>
      <c r="E27" s="22"/>
      <c r="F27" s="3"/>
      <c r="G27" s="115"/>
      <c r="H27" s="3"/>
      <c r="I27" s="130"/>
    </row>
    <row r="28" spans="1:9" ht="15.75" hidden="1">
      <c r="A28" s="108" t="s">
        <v>4</v>
      </c>
      <c r="B28" s="116"/>
      <c r="C28" s="10" t="s">
        <v>55</v>
      </c>
      <c r="D28" s="38"/>
      <c r="E28" s="39"/>
      <c r="F28" s="123"/>
      <c r="G28" s="115"/>
      <c r="H28" s="31"/>
      <c r="I28" s="131"/>
    </row>
    <row r="29" spans="1:9" ht="15.75" hidden="1">
      <c r="A29" s="65" t="s">
        <v>1</v>
      </c>
      <c r="B29" s="118"/>
      <c r="C29" s="14" t="s">
        <v>58</v>
      </c>
      <c r="D29" s="34"/>
      <c r="E29" s="39"/>
      <c r="F29" s="123"/>
      <c r="G29" s="115"/>
      <c r="H29" s="31"/>
      <c r="I29" s="131"/>
    </row>
    <row r="30" spans="1:9" ht="15.75" hidden="1">
      <c r="A30" s="65" t="s">
        <v>2</v>
      </c>
      <c r="B30" s="118"/>
      <c r="C30" s="14" t="s">
        <v>59</v>
      </c>
      <c r="D30" s="40"/>
      <c r="E30" s="41"/>
      <c r="F30" s="123"/>
      <c r="G30" s="115"/>
      <c r="H30" s="31"/>
      <c r="I30" s="131"/>
    </row>
    <row r="31" spans="1:9" ht="15.75" hidden="1">
      <c r="A31" s="65" t="s">
        <v>3</v>
      </c>
      <c r="B31" s="118"/>
      <c r="C31" s="14" t="s">
        <v>32</v>
      </c>
      <c r="D31" s="34"/>
      <c r="E31" s="31"/>
      <c r="F31" s="123"/>
      <c r="G31" s="115"/>
      <c r="H31" s="31"/>
      <c r="I31" s="131"/>
    </row>
    <row r="32" spans="1:9" ht="15.75" hidden="1">
      <c r="A32" s="65" t="s">
        <v>20</v>
      </c>
      <c r="B32" s="118"/>
      <c r="C32" s="14" t="s">
        <v>33</v>
      </c>
      <c r="D32" s="34"/>
      <c r="E32" s="39"/>
      <c r="F32" s="123"/>
      <c r="G32" s="115"/>
      <c r="H32" s="31"/>
      <c r="I32" s="131"/>
    </row>
    <row r="33" spans="1:9" ht="15.75" hidden="1">
      <c r="A33" s="65" t="s">
        <v>21</v>
      </c>
      <c r="B33" s="118"/>
      <c r="C33" s="14" t="s">
        <v>34</v>
      </c>
      <c r="D33" s="34"/>
      <c r="E33" s="31"/>
      <c r="F33" s="123"/>
      <c r="G33" s="115"/>
      <c r="H33" s="31"/>
      <c r="I33" s="131"/>
    </row>
    <row r="34" spans="1:9" ht="15.75" hidden="1">
      <c r="A34" s="45" t="s">
        <v>5</v>
      </c>
      <c r="B34" s="116"/>
      <c r="C34" s="10" t="s">
        <v>56</v>
      </c>
      <c r="D34" s="30"/>
      <c r="E34" s="31"/>
      <c r="F34" s="123"/>
      <c r="G34" s="115"/>
      <c r="H34" s="31"/>
      <c r="I34" s="131"/>
    </row>
    <row r="35" spans="1:9" ht="15.75" hidden="1">
      <c r="A35" s="65" t="s">
        <v>1</v>
      </c>
      <c r="B35" s="118"/>
      <c r="C35" s="14" t="s">
        <v>58</v>
      </c>
      <c r="D35" s="30"/>
      <c r="E35" s="31"/>
      <c r="F35" s="123"/>
      <c r="G35" s="115"/>
      <c r="H35" s="31"/>
      <c r="I35" s="131"/>
    </row>
    <row r="36" spans="1:9" ht="15.75" hidden="1">
      <c r="A36" s="65" t="s">
        <v>2</v>
      </c>
      <c r="B36" s="118"/>
      <c r="C36" s="14" t="s">
        <v>59</v>
      </c>
      <c r="D36" s="30"/>
      <c r="E36" s="31"/>
      <c r="F36" s="123"/>
      <c r="G36" s="115"/>
      <c r="H36" s="31"/>
      <c r="I36" s="131"/>
    </row>
    <row r="37" spans="1:9" ht="15.75" hidden="1">
      <c r="A37" s="65" t="s">
        <v>3</v>
      </c>
      <c r="B37" s="118"/>
      <c r="C37" s="14" t="s">
        <v>32</v>
      </c>
      <c r="D37" s="34"/>
      <c r="E37" s="31"/>
      <c r="F37" s="123"/>
      <c r="G37" s="115"/>
      <c r="H37" s="31"/>
      <c r="I37" s="131"/>
    </row>
    <row r="38" spans="1:9" ht="15.75" hidden="1">
      <c r="A38" s="65" t="s">
        <v>20</v>
      </c>
      <c r="B38" s="118"/>
      <c r="C38" s="14" t="s">
        <v>33</v>
      </c>
      <c r="D38" s="34"/>
      <c r="E38" s="31"/>
      <c r="F38" s="123"/>
      <c r="G38" s="115"/>
      <c r="H38" s="31"/>
      <c r="I38" s="131"/>
    </row>
    <row r="39" spans="1:9" ht="15.75" hidden="1">
      <c r="A39" s="65" t="s">
        <v>21</v>
      </c>
      <c r="B39" s="118"/>
      <c r="C39" s="14" t="s">
        <v>34</v>
      </c>
      <c r="D39" s="30"/>
      <c r="E39" s="31"/>
      <c r="F39" s="123"/>
      <c r="G39" s="115"/>
      <c r="H39" s="31"/>
      <c r="I39" s="131"/>
    </row>
    <row r="40" spans="1:9" ht="15.75" hidden="1">
      <c r="A40" s="45" t="s">
        <v>6</v>
      </c>
      <c r="B40" s="116"/>
      <c r="C40" s="10" t="s">
        <v>57</v>
      </c>
      <c r="D40" s="34"/>
      <c r="E40" s="31"/>
      <c r="F40" s="123"/>
      <c r="G40" s="115"/>
      <c r="H40" s="31"/>
      <c r="I40" s="131"/>
    </row>
    <row r="41" spans="1:9" ht="15.75" hidden="1">
      <c r="A41" s="65" t="s">
        <v>1</v>
      </c>
      <c r="B41" s="118"/>
      <c r="C41" s="14" t="s">
        <v>58</v>
      </c>
      <c r="D41" s="34"/>
      <c r="E41" s="31"/>
      <c r="F41" s="123"/>
      <c r="G41" s="115"/>
      <c r="H41" s="31"/>
      <c r="I41" s="131"/>
    </row>
    <row r="42" spans="1:9" ht="15.75" hidden="1">
      <c r="A42" s="65" t="s">
        <v>2</v>
      </c>
      <c r="B42" s="118"/>
      <c r="C42" s="14" t="s">
        <v>59</v>
      </c>
      <c r="D42" s="34"/>
      <c r="E42" s="31"/>
      <c r="F42" s="123"/>
      <c r="G42" s="115"/>
      <c r="H42" s="31"/>
      <c r="I42" s="131"/>
    </row>
    <row r="43" spans="1:9" ht="15.75" hidden="1">
      <c r="A43" s="65" t="s">
        <v>3</v>
      </c>
      <c r="B43" s="118"/>
      <c r="C43" s="14" t="s">
        <v>32</v>
      </c>
      <c r="D43" s="34"/>
      <c r="E43" s="31"/>
      <c r="F43" s="123"/>
      <c r="G43" s="115"/>
      <c r="H43" s="31"/>
      <c r="I43" s="131"/>
    </row>
    <row r="44" spans="1:9" ht="15.75" hidden="1">
      <c r="A44" s="65" t="s">
        <v>20</v>
      </c>
      <c r="B44" s="118"/>
      <c r="C44" s="14" t="s">
        <v>33</v>
      </c>
      <c r="D44" s="34"/>
      <c r="E44" s="31"/>
      <c r="F44" s="123"/>
      <c r="G44" s="115"/>
      <c r="H44" s="31"/>
      <c r="I44" s="131"/>
    </row>
    <row r="45" spans="1:9" ht="15.75" hidden="1">
      <c r="A45" s="65" t="s">
        <v>21</v>
      </c>
      <c r="B45" s="118"/>
      <c r="C45" s="14" t="s">
        <v>34</v>
      </c>
      <c r="D45" s="34"/>
      <c r="E45" s="31"/>
      <c r="F45" s="123"/>
      <c r="G45" s="115"/>
      <c r="H45" s="31"/>
      <c r="I45" s="131"/>
    </row>
    <row r="46" spans="1:9" ht="15.75" hidden="1">
      <c r="A46" s="45" t="s">
        <v>7</v>
      </c>
      <c r="B46" s="116"/>
      <c r="C46" s="10" t="s">
        <v>60</v>
      </c>
      <c r="D46" s="34"/>
      <c r="E46" s="31"/>
      <c r="F46" s="123"/>
      <c r="G46" s="115"/>
      <c r="H46" s="31"/>
      <c r="I46" s="131"/>
    </row>
    <row r="47" spans="1:9" ht="15.75" hidden="1">
      <c r="A47" s="65" t="s">
        <v>1</v>
      </c>
      <c r="B47" s="118"/>
      <c r="C47" s="14" t="s">
        <v>58</v>
      </c>
      <c r="D47" s="34"/>
      <c r="E47" s="31"/>
      <c r="F47" s="123"/>
      <c r="G47" s="115"/>
      <c r="H47" s="31"/>
      <c r="I47" s="131"/>
    </row>
    <row r="48" spans="1:9" ht="15.75" hidden="1">
      <c r="A48" s="65" t="s">
        <v>2</v>
      </c>
      <c r="B48" s="118"/>
      <c r="C48" s="14" t="s">
        <v>59</v>
      </c>
      <c r="D48" s="34"/>
      <c r="E48" s="31"/>
      <c r="F48" s="123"/>
      <c r="G48" s="115"/>
      <c r="H48" s="31"/>
      <c r="I48" s="131"/>
    </row>
    <row r="49" spans="1:9" ht="15.75" hidden="1">
      <c r="A49" s="65" t="s">
        <v>3</v>
      </c>
      <c r="B49" s="118"/>
      <c r="C49" s="14" t="s">
        <v>32</v>
      </c>
      <c r="D49" s="34"/>
      <c r="E49" s="31"/>
      <c r="F49" s="123"/>
      <c r="G49" s="115"/>
      <c r="H49" s="31"/>
      <c r="I49" s="131"/>
    </row>
    <row r="50" spans="1:9" ht="15.75" hidden="1">
      <c r="A50" s="65" t="s">
        <v>20</v>
      </c>
      <c r="B50" s="118"/>
      <c r="C50" s="14" t="s">
        <v>33</v>
      </c>
      <c r="D50" s="34"/>
      <c r="E50" s="31"/>
      <c r="F50" s="123"/>
      <c r="G50" s="115"/>
      <c r="H50" s="31"/>
      <c r="I50" s="131"/>
    </row>
    <row r="51" spans="1:9" ht="15.75" hidden="1">
      <c r="A51" s="65" t="s">
        <v>21</v>
      </c>
      <c r="B51" s="118"/>
      <c r="C51" s="14" t="s">
        <v>34</v>
      </c>
      <c r="D51" s="34"/>
      <c r="E51" s="31"/>
      <c r="F51" s="123"/>
      <c r="G51" s="115"/>
      <c r="H51" s="31"/>
      <c r="I51" s="131"/>
    </row>
    <row r="52" spans="1:9" ht="15.75" hidden="1">
      <c r="A52" s="45" t="s">
        <v>8</v>
      </c>
      <c r="B52" s="116"/>
      <c r="C52" s="10" t="s">
        <v>61</v>
      </c>
      <c r="D52" s="34"/>
      <c r="E52" s="31"/>
      <c r="F52" s="123"/>
      <c r="G52" s="115"/>
      <c r="H52" s="31"/>
      <c r="I52" s="131"/>
    </row>
    <row r="53" spans="1:9" ht="15.75" hidden="1">
      <c r="A53" s="65" t="s">
        <v>1</v>
      </c>
      <c r="B53" s="118"/>
      <c r="C53" s="14" t="s">
        <v>58</v>
      </c>
      <c r="D53" s="34"/>
      <c r="E53" s="31"/>
      <c r="F53" s="123"/>
      <c r="G53" s="115"/>
      <c r="H53" s="31"/>
      <c r="I53" s="131"/>
    </row>
    <row r="54" spans="1:9" ht="15.75" hidden="1">
      <c r="A54" s="65" t="s">
        <v>2</v>
      </c>
      <c r="B54" s="118"/>
      <c r="C54" s="14" t="s">
        <v>59</v>
      </c>
      <c r="D54" s="34"/>
      <c r="E54" s="31"/>
      <c r="F54" s="123"/>
      <c r="G54" s="115"/>
      <c r="H54" s="31"/>
      <c r="I54" s="131"/>
    </row>
    <row r="55" spans="1:9" ht="15.75" hidden="1">
      <c r="A55" s="65" t="s">
        <v>3</v>
      </c>
      <c r="B55" s="118"/>
      <c r="C55" s="14" t="s">
        <v>32</v>
      </c>
      <c r="D55" s="34"/>
      <c r="E55" s="31"/>
      <c r="F55" s="123"/>
      <c r="G55" s="115"/>
      <c r="H55" s="31"/>
      <c r="I55" s="131"/>
    </row>
    <row r="56" spans="1:9" ht="15.75" hidden="1">
      <c r="A56" s="65" t="s">
        <v>20</v>
      </c>
      <c r="B56" s="118"/>
      <c r="C56" s="14" t="s">
        <v>33</v>
      </c>
      <c r="D56" s="34"/>
      <c r="E56" s="31"/>
      <c r="F56" s="123"/>
      <c r="G56" s="115"/>
      <c r="H56" s="31"/>
      <c r="I56" s="131"/>
    </row>
    <row r="57" spans="1:9" ht="16.5" hidden="1" thickBot="1">
      <c r="A57" s="109" t="s">
        <v>21</v>
      </c>
      <c r="B57" s="119"/>
      <c r="C57" s="16" t="s">
        <v>34</v>
      </c>
      <c r="D57" s="35"/>
      <c r="E57" s="33"/>
      <c r="F57" s="54"/>
      <c r="G57" s="115"/>
      <c r="H57" s="33"/>
      <c r="I57" s="132"/>
    </row>
    <row r="58" spans="2:9" ht="15.75" hidden="1">
      <c r="B58" s="116"/>
      <c r="C58" s="10"/>
      <c r="D58" s="10"/>
      <c r="F58" s="6"/>
      <c r="G58" s="115"/>
      <c r="I58" s="138"/>
    </row>
    <row r="59" spans="1:9" ht="16.5" hidden="1" thickBot="1">
      <c r="A59" s="107" t="s">
        <v>12</v>
      </c>
      <c r="B59" s="121"/>
      <c r="C59" s="28" t="s">
        <v>62</v>
      </c>
      <c r="D59" s="17"/>
      <c r="E59" s="2"/>
      <c r="F59" s="3"/>
      <c r="G59" s="115"/>
      <c r="H59" s="3"/>
      <c r="I59" s="130"/>
    </row>
    <row r="60" spans="1:9" ht="15.75" hidden="1">
      <c r="A60" s="108" t="s">
        <v>4</v>
      </c>
      <c r="B60" s="116"/>
      <c r="C60" s="14" t="s">
        <v>64</v>
      </c>
      <c r="D60" s="34"/>
      <c r="E60" s="31"/>
      <c r="F60" s="123"/>
      <c r="G60" s="115"/>
      <c r="H60" s="31"/>
      <c r="I60" s="131"/>
    </row>
    <row r="61" spans="1:9" ht="15.75" hidden="1">
      <c r="A61" s="45" t="s">
        <v>5</v>
      </c>
      <c r="B61" s="116"/>
      <c r="C61" s="14" t="s">
        <v>56</v>
      </c>
      <c r="D61" s="34"/>
      <c r="E61" s="31"/>
      <c r="F61" s="123"/>
      <c r="G61" s="115"/>
      <c r="H61" s="31"/>
      <c r="I61" s="131"/>
    </row>
    <row r="62" spans="1:9" ht="15.75" hidden="1">
      <c r="A62" s="45" t="s">
        <v>6</v>
      </c>
      <c r="B62" s="116"/>
      <c r="C62" s="14" t="s">
        <v>57</v>
      </c>
      <c r="D62" s="34"/>
      <c r="E62" s="31"/>
      <c r="F62" s="123"/>
      <c r="G62" s="115"/>
      <c r="H62" s="31"/>
      <c r="I62" s="131"/>
    </row>
    <row r="63" spans="1:9" ht="15.75" hidden="1">
      <c r="A63" s="45" t="s">
        <v>7</v>
      </c>
      <c r="B63" s="116"/>
      <c r="C63" s="14" t="s">
        <v>60</v>
      </c>
      <c r="D63" s="34"/>
      <c r="E63" s="31"/>
      <c r="F63" s="123"/>
      <c r="G63" s="115"/>
      <c r="H63" s="31"/>
      <c r="I63" s="131"/>
    </row>
    <row r="64" spans="1:9" ht="16.5" hidden="1" thickBot="1">
      <c r="A64" s="110" t="s">
        <v>8</v>
      </c>
      <c r="B64" s="122"/>
      <c r="C64" s="16" t="s">
        <v>61</v>
      </c>
      <c r="D64" s="35"/>
      <c r="E64" s="33"/>
      <c r="F64" s="54"/>
      <c r="G64" s="115"/>
      <c r="H64" s="33"/>
      <c r="I64" s="132"/>
    </row>
    <row r="65" spans="2:9" ht="16.5" thickBot="1">
      <c r="B65" s="116"/>
      <c r="D65" s="10"/>
      <c r="E65" s="14"/>
      <c r="F65" s="6"/>
      <c r="G65" s="115"/>
      <c r="I65" s="133"/>
    </row>
    <row r="66" spans="1:9" ht="16.5" thickBot="1">
      <c r="A66" s="107" t="s">
        <v>13</v>
      </c>
      <c r="B66" s="120"/>
      <c r="C66" s="28" t="s">
        <v>65</v>
      </c>
      <c r="D66" s="17"/>
      <c r="E66" s="2"/>
      <c r="F66" s="3"/>
      <c r="G66" s="115"/>
      <c r="H66" s="3"/>
      <c r="I66" s="130"/>
    </row>
    <row r="67" spans="1:9" ht="15.75">
      <c r="A67" s="108" t="s">
        <v>4</v>
      </c>
      <c r="B67" s="116"/>
      <c r="C67" s="14" t="s">
        <v>31</v>
      </c>
      <c r="D67" s="74">
        <v>2910</v>
      </c>
      <c r="E67" s="75">
        <v>2851</v>
      </c>
      <c r="F67" s="123">
        <v>2761</v>
      </c>
      <c r="G67" s="115"/>
      <c r="H67" s="31">
        <v>2634</v>
      </c>
      <c r="I67" s="131">
        <v>2437</v>
      </c>
    </row>
    <row r="68" spans="1:9" ht="16.5" thickBot="1">
      <c r="A68" s="110" t="s">
        <v>5</v>
      </c>
      <c r="B68" s="116"/>
      <c r="C68" s="16" t="s">
        <v>66</v>
      </c>
      <c r="D68" s="76">
        <v>118</v>
      </c>
      <c r="E68" s="77">
        <v>118</v>
      </c>
      <c r="F68" s="54">
        <v>118</v>
      </c>
      <c r="G68" s="115"/>
      <c r="H68" s="33">
        <v>118</v>
      </c>
      <c r="I68" s="141">
        <v>118</v>
      </c>
    </row>
    <row r="69" spans="1:9" ht="16.5" thickBot="1">
      <c r="A69" s="9"/>
      <c r="B69" s="116"/>
      <c r="C69" s="14"/>
      <c r="D69"/>
      <c r="E69"/>
      <c r="F69"/>
      <c r="G69" s="115"/>
      <c r="H69"/>
      <c r="I69" s="226"/>
    </row>
    <row r="70" spans="1:9" ht="16.5" thickBot="1">
      <c r="A70" s="9"/>
      <c r="B70" s="116"/>
      <c r="C70" s="81" t="s">
        <v>117</v>
      </c>
      <c r="D70" s="82"/>
      <c r="E70" s="82"/>
      <c r="F70" s="23"/>
      <c r="G70" s="115"/>
      <c r="H70" s="23"/>
      <c r="I70" s="139"/>
    </row>
    <row r="71" spans="1:9" ht="15.75">
      <c r="A71" s="9"/>
      <c r="B71" s="116"/>
      <c r="C71" s="199" t="s">
        <v>104</v>
      </c>
      <c r="D71" s="75">
        <v>949.52</v>
      </c>
      <c r="E71" s="74">
        <v>1074.66</v>
      </c>
      <c r="F71" s="75">
        <v>1463.04</v>
      </c>
      <c r="G71" s="127"/>
      <c r="H71" s="102">
        <v>1641.22</v>
      </c>
      <c r="I71" s="140">
        <v>1886.52</v>
      </c>
    </row>
    <row r="72" spans="1:9" ht="15.75">
      <c r="A72" s="9"/>
      <c r="B72" s="116"/>
      <c r="C72" s="158" t="s">
        <v>105</v>
      </c>
      <c r="D72" s="75">
        <v>250.78</v>
      </c>
      <c r="E72" s="74">
        <v>358.17</v>
      </c>
      <c r="F72" s="75">
        <v>390.6</v>
      </c>
      <c r="G72" s="127"/>
      <c r="H72" s="102">
        <v>391.15</v>
      </c>
      <c r="I72" s="140">
        <v>417.66</v>
      </c>
    </row>
    <row r="73" spans="1:9" ht="16.5" thickBot="1">
      <c r="A73" s="9"/>
      <c r="B73" s="116"/>
      <c r="C73" s="200" t="s">
        <v>130</v>
      </c>
      <c r="D73" s="77">
        <v>639.98</v>
      </c>
      <c r="E73" s="76">
        <v>696.71</v>
      </c>
      <c r="F73" s="77">
        <v>748.87</v>
      </c>
      <c r="G73" s="127"/>
      <c r="H73" s="77">
        <v>705.38</v>
      </c>
      <c r="I73" s="141">
        <v>639.39</v>
      </c>
    </row>
    <row r="74" spans="1:9" ht="16.5" thickBot="1">
      <c r="A74" s="9"/>
      <c r="B74" s="116"/>
      <c r="C74" s="13"/>
      <c r="D74" s="10"/>
      <c r="E74" s="10"/>
      <c r="F74" s="7"/>
      <c r="G74" s="115"/>
      <c r="I74" s="138"/>
    </row>
    <row r="75" spans="1:9" ht="16.5" customHeight="1" thickBot="1">
      <c r="A75" s="59" t="s">
        <v>18</v>
      </c>
      <c r="B75" s="115"/>
      <c r="C75" s="66" t="s">
        <v>18</v>
      </c>
      <c r="D75" s="60"/>
      <c r="E75" s="60"/>
      <c r="F75" s="24"/>
      <c r="G75" s="115"/>
      <c r="H75" s="24"/>
      <c r="I75" s="128"/>
    </row>
    <row r="76" spans="1:9" ht="16.5" thickBot="1">
      <c r="A76" s="107" t="s">
        <v>11</v>
      </c>
      <c r="B76" s="120"/>
      <c r="C76" s="114" t="s">
        <v>67</v>
      </c>
      <c r="D76" s="11"/>
      <c r="E76" s="17"/>
      <c r="F76" s="3"/>
      <c r="G76" s="115"/>
      <c r="H76" s="3"/>
      <c r="I76" s="130"/>
    </row>
    <row r="77" spans="1:9" ht="15.75">
      <c r="A77" s="108" t="s">
        <v>4</v>
      </c>
      <c r="B77" s="116"/>
      <c r="C77" s="10" t="s">
        <v>0</v>
      </c>
      <c r="D77" s="38"/>
      <c r="E77" s="39"/>
      <c r="F77" s="123"/>
      <c r="G77" s="115"/>
      <c r="H77" s="31"/>
      <c r="I77" s="131"/>
    </row>
    <row r="78" spans="1:9" ht="15.75">
      <c r="A78" s="65" t="s">
        <v>1</v>
      </c>
      <c r="B78" s="118"/>
      <c r="C78" s="14" t="s">
        <v>35</v>
      </c>
      <c r="D78" s="74">
        <v>42437</v>
      </c>
      <c r="E78" s="74">
        <v>46412</v>
      </c>
      <c r="F78" s="123">
        <v>57011</v>
      </c>
      <c r="G78" s="115"/>
      <c r="H78" s="31">
        <v>56038</v>
      </c>
      <c r="I78" s="131">
        <v>54254</v>
      </c>
    </row>
    <row r="79" spans="1:9" ht="15.75">
      <c r="A79" s="65" t="s">
        <v>2</v>
      </c>
      <c r="B79" s="118"/>
      <c r="C79" s="14" t="s">
        <v>36</v>
      </c>
      <c r="D79" s="74">
        <v>295</v>
      </c>
      <c r="E79" s="74">
        <v>295</v>
      </c>
      <c r="F79" s="123">
        <v>465</v>
      </c>
      <c r="G79" s="115"/>
      <c r="H79" s="31">
        <v>465</v>
      </c>
      <c r="I79" s="131">
        <v>5084</v>
      </c>
    </row>
    <row r="80" spans="1:9" ht="15.75">
      <c r="A80" s="45" t="s">
        <v>5</v>
      </c>
      <c r="B80" s="116"/>
      <c r="C80" s="10" t="s">
        <v>28</v>
      </c>
      <c r="D80" s="74"/>
      <c r="E80" s="74"/>
      <c r="F80" s="123"/>
      <c r="G80" s="115"/>
      <c r="H80" s="31"/>
      <c r="I80" s="131"/>
    </row>
    <row r="81" spans="1:9" ht="15.75">
      <c r="A81" s="65" t="s">
        <v>1</v>
      </c>
      <c r="B81" s="118"/>
      <c r="C81" s="14" t="s">
        <v>35</v>
      </c>
      <c r="D81" s="74">
        <v>30191</v>
      </c>
      <c r="E81" s="74">
        <v>33663</v>
      </c>
      <c r="F81" s="123">
        <v>44715</v>
      </c>
      <c r="G81" s="115"/>
      <c r="H81" s="31">
        <v>44653</v>
      </c>
      <c r="I81" s="131">
        <v>41297</v>
      </c>
    </row>
    <row r="82" spans="1:9" ht="15.75">
      <c r="A82" s="65" t="s">
        <v>2</v>
      </c>
      <c r="B82" s="118"/>
      <c r="C82" s="14" t="s">
        <v>36</v>
      </c>
      <c r="D82" s="74" t="s">
        <v>85</v>
      </c>
      <c r="E82" s="74">
        <v>295</v>
      </c>
      <c r="F82" s="123">
        <v>295</v>
      </c>
      <c r="G82" s="115"/>
      <c r="H82" s="31">
        <v>295</v>
      </c>
      <c r="I82" s="131">
        <v>5064</v>
      </c>
    </row>
    <row r="83" spans="1:9" ht="15.75">
      <c r="A83" s="45" t="s">
        <v>6</v>
      </c>
      <c r="B83" s="116"/>
      <c r="C83" s="10" t="s">
        <v>37</v>
      </c>
      <c r="D83" s="74"/>
      <c r="E83" s="74"/>
      <c r="F83" s="123"/>
      <c r="G83" s="115"/>
      <c r="H83" s="31"/>
      <c r="I83" s="131"/>
    </row>
    <row r="84" spans="1:9" ht="15.75">
      <c r="A84" s="65" t="s">
        <v>1</v>
      </c>
      <c r="B84" s="118"/>
      <c r="C84" s="14" t="s">
        <v>35</v>
      </c>
      <c r="D84" s="74">
        <v>12541</v>
      </c>
      <c r="E84" s="74">
        <v>12749</v>
      </c>
      <c r="F84" s="123">
        <v>12296</v>
      </c>
      <c r="G84" s="115"/>
      <c r="H84" s="31">
        <v>11385</v>
      </c>
      <c r="I84" s="131">
        <v>12957</v>
      </c>
    </row>
    <row r="85" spans="1:9" ht="16.5" thickBot="1">
      <c r="A85" s="109" t="s">
        <v>2</v>
      </c>
      <c r="B85" s="118"/>
      <c r="C85" s="16" t="s">
        <v>36</v>
      </c>
      <c r="D85" s="76" t="s">
        <v>85</v>
      </c>
      <c r="E85" s="76" t="s">
        <v>85</v>
      </c>
      <c r="F85" s="95" t="s">
        <v>85</v>
      </c>
      <c r="G85" s="115"/>
      <c r="H85" s="77" t="s">
        <v>85</v>
      </c>
      <c r="I85" s="132">
        <v>20</v>
      </c>
    </row>
    <row r="86" spans="2:9" ht="16.5" thickBot="1">
      <c r="B86" s="116"/>
      <c r="C86" s="14"/>
      <c r="D86" s="10"/>
      <c r="E86" s="10"/>
      <c r="F86" s="6"/>
      <c r="G86" s="115"/>
      <c r="I86" s="133"/>
    </row>
    <row r="87" spans="1:9" ht="16.5" thickBot="1">
      <c r="A87" s="107" t="s">
        <v>12</v>
      </c>
      <c r="B87" s="120"/>
      <c r="C87" s="28" t="s">
        <v>68</v>
      </c>
      <c r="D87" s="17"/>
      <c r="E87" s="2"/>
      <c r="F87" s="3"/>
      <c r="G87" s="115"/>
      <c r="H87" s="3"/>
      <c r="I87" s="130"/>
    </row>
    <row r="88" spans="1:9" ht="15.75" hidden="1">
      <c r="A88" s="108" t="s">
        <v>4</v>
      </c>
      <c r="B88" s="116"/>
      <c r="C88" s="14" t="s">
        <v>38</v>
      </c>
      <c r="D88" s="30"/>
      <c r="E88" s="75"/>
      <c r="F88" s="123"/>
      <c r="G88" s="115"/>
      <c r="H88" s="31"/>
      <c r="I88" s="131"/>
    </row>
    <row r="89" spans="1:9" ht="15.75">
      <c r="A89" s="45" t="s">
        <v>5</v>
      </c>
      <c r="B89" s="116"/>
      <c r="C89" s="19" t="s">
        <v>39</v>
      </c>
      <c r="D89" s="30">
        <v>2075</v>
      </c>
      <c r="E89" s="75">
        <v>1196</v>
      </c>
      <c r="F89" s="123">
        <v>1769</v>
      </c>
      <c r="G89" s="115"/>
      <c r="H89" s="31">
        <v>1084</v>
      </c>
      <c r="I89" s="131">
        <v>3795</v>
      </c>
    </row>
    <row r="90" spans="1:9" ht="16.5" thickBot="1">
      <c r="A90" s="110" t="s">
        <v>6</v>
      </c>
      <c r="B90" s="116"/>
      <c r="C90" s="21" t="s">
        <v>40</v>
      </c>
      <c r="D90" s="32">
        <v>2113</v>
      </c>
      <c r="E90" s="77">
        <v>1170</v>
      </c>
      <c r="F90" s="54">
        <v>1757</v>
      </c>
      <c r="G90" s="115"/>
      <c r="H90" s="33">
        <v>2443</v>
      </c>
      <c r="I90" s="132">
        <v>4058</v>
      </c>
    </row>
    <row r="91" spans="2:9" ht="16.5" thickBot="1">
      <c r="B91" s="116"/>
      <c r="C91" s="10"/>
      <c r="D91" s="15"/>
      <c r="E91" s="18"/>
      <c r="F91" s="6"/>
      <c r="G91" s="115"/>
      <c r="I91" s="133"/>
    </row>
    <row r="92" spans="1:9" ht="16.5" hidden="1" thickBot="1">
      <c r="A92" s="107" t="s">
        <v>13</v>
      </c>
      <c r="B92" s="121"/>
      <c r="C92" s="23" t="s">
        <v>41</v>
      </c>
      <c r="D92" s="17"/>
      <c r="E92" s="2"/>
      <c r="F92" s="3"/>
      <c r="G92" s="115"/>
      <c r="H92" s="3"/>
      <c r="I92" s="130"/>
    </row>
    <row r="93" spans="1:9" ht="15.75" hidden="1">
      <c r="A93" s="108" t="s">
        <v>4</v>
      </c>
      <c r="B93" s="116"/>
      <c r="C93" s="19" t="s">
        <v>0</v>
      </c>
      <c r="D93" s="34"/>
      <c r="E93" s="31"/>
      <c r="F93" s="123"/>
      <c r="G93" s="115"/>
      <c r="H93" s="31"/>
      <c r="I93" s="131"/>
    </row>
    <row r="94" spans="1:9" ht="15.75" hidden="1">
      <c r="A94" s="45" t="s">
        <v>5</v>
      </c>
      <c r="B94" s="116"/>
      <c r="C94" s="19" t="s">
        <v>42</v>
      </c>
      <c r="D94" s="34"/>
      <c r="E94" s="31"/>
      <c r="F94" s="123"/>
      <c r="G94" s="115"/>
      <c r="H94" s="31"/>
      <c r="I94" s="131"/>
    </row>
    <row r="95" spans="1:9" ht="15.75" hidden="1">
      <c r="A95" s="45" t="s">
        <v>6</v>
      </c>
      <c r="B95" s="116"/>
      <c r="C95" s="14" t="s">
        <v>43</v>
      </c>
      <c r="D95" s="34"/>
      <c r="E95" s="31"/>
      <c r="F95" s="123"/>
      <c r="G95" s="115"/>
      <c r="H95" s="31"/>
      <c r="I95" s="131"/>
    </row>
    <row r="96" spans="1:9" ht="15.75" hidden="1">
      <c r="A96" s="45" t="s">
        <v>7</v>
      </c>
      <c r="B96" s="116"/>
      <c r="C96" s="14" t="s">
        <v>44</v>
      </c>
      <c r="D96" s="34"/>
      <c r="E96" s="31"/>
      <c r="F96" s="123"/>
      <c r="G96" s="115"/>
      <c r="H96" s="31"/>
      <c r="I96" s="131"/>
    </row>
    <row r="97" spans="1:9" ht="15.75" hidden="1">
      <c r="A97" s="45" t="s">
        <v>8</v>
      </c>
      <c r="B97" s="116"/>
      <c r="C97" s="14" t="s">
        <v>45</v>
      </c>
      <c r="D97" s="30"/>
      <c r="E97" s="31"/>
      <c r="F97" s="123"/>
      <c r="G97" s="115"/>
      <c r="H97" s="31"/>
      <c r="I97" s="131"/>
    </row>
    <row r="98" spans="1:9" ht="15.75" hidden="1">
      <c r="A98" s="45" t="s">
        <v>9</v>
      </c>
      <c r="B98" s="116"/>
      <c r="C98" s="14" t="s">
        <v>46</v>
      </c>
      <c r="D98" s="34"/>
      <c r="E98" s="31"/>
      <c r="F98" s="123"/>
      <c r="G98" s="115"/>
      <c r="H98" s="31"/>
      <c r="I98" s="131"/>
    </row>
    <row r="99" spans="1:9" ht="16.5" hidden="1" thickBot="1">
      <c r="A99" s="110" t="s">
        <v>10</v>
      </c>
      <c r="B99" s="122"/>
      <c r="C99" s="21" t="s">
        <v>47</v>
      </c>
      <c r="D99" s="35"/>
      <c r="E99" s="43"/>
      <c r="F99" s="54"/>
      <c r="G99" s="115"/>
      <c r="H99" s="33"/>
      <c r="I99" s="132"/>
    </row>
    <row r="100" spans="2:9" ht="16.5" hidden="1" thickBot="1">
      <c r="B100" s="116"/>
      <c r="C100" s="10"/>
      <c r="D100" s="10"/>
      <c r="E100" s="20"/>
      <c r="F100" s="6"/>
      <c r="G100" s="115"/>
      <c r="I100" s="137"/>
    </row>
    <row r="101" spans="1:17" ht="16.5" thickBot="1">
      <c r="A101" s="107" t="s">
        <v>17</v>
      </c>
      <c r="B101" s="120"/>
      <c r="C101" s="28" t="s">
        <v>69</v>
      </c>
      <c r="D101" s="29"/>
      <c r="E101" s="2"/>
      <c r="F101" s="3"/>
      <c r="G101" s="115"/>
      <c r="H101" s="3"/>
      <c r="I101" s="130"/>
      <c r="Q101" s="6"/>
    </row>
    <row r="102" spans="1:9" ht="15.75">
      <c r="A102" s="108" t="s">
        <v>4</v>
      </c>
      <c r="B102" s="116"/>
      <c r="C102" s="18" t="s">
        <v>48</v>
      </c>
      <c r="D102" s="34"/>
      <c r="E102" s="31"/>
      <c r="F102" s="123"/>
      <c r="G102" s="252"/>
      <c r="H102" s="253"/>
      <c r="I102" s="131"/>
    </row>
    <row r="103" spans="1:9" ht="15.75">
      <c r="A103" s="65" t="s">
        <v>1</v>
      </c>
      <c r="B103" s="118"/>
      <c r="C103" s="14" t="s">
        <v>49</v>
      </c>
      <c r="D103" s="74" t="s">
        <v>85</v>
      </c>
      <c r="E103" s="75">
        <v>0.1</v>
      </c>
      <c r="F103" s="96" t="s">
        <v>85</v>
      </c>
      <c r="G103" s="183"/>
      <c r="H103" s="254" t="s">
        <v>85</v>
      </c>
      <c r="I103" s="140" t="s">
        <v>85</v>
      </c>
    </row>
    <row r="104" spans="1:9" ht="16.5" thickBot="1">
      <c r="A104" s="65" t="s">
        <v>2</v>
      </c>
      <c r="B104" s="118"/>
      <c r="C104" s="194" t="s">
        <v>50</v>
      </c>
      <c r="D104" s="179" t="s">
        <v>85</v>
      </c>
      <c r="E104" s="196">
        <v>0.1</v>
      </c>
      <c r="F104" s="197" t="s">
        <v>85</v>
      </c>
      <c r="G104" s="183"/>
      <c r="H104" s="255" t="s">
        <v>85</v>
      </c>
      <c r="I104" s="202" t="s">
        <v>85</v>
      </c>
    </row>
    <row r="105" spans="1:9" ht="16.5" thickBot="1">
      <c r="A105" s="65"/>
      <c r="B105" s="185"/>
      <c r="C105" s="277" t="s">
        <v>150</v>
      </c>
      <c r="D105" s="169"/>
      <c r="E105" s="169"/>
      <c r="F105" s="281"/>
      <c r="G105" s="14"/>
      <c r="H105" s="283"/>
      <c r="I105" s="281"/>
    </row>
    <row r="106" spans="1:9" ht="16.5" thickBot="1">
      <c r="A106" s="65"/>
      <c r="B106" s="185"/>
      <c r="C106" s="262"/>
      <c r="D106" s="169"/>
      <c r="E106" s="169"/>
      <c r="F106" s="169"/>
      <c r="G106" s="14"/>
      <c r="H106" s="169"/>
      <c r="I106" s="282"/>
    </row>
    <row r="107" spans="1:9" ht="16.5" thickBot="1">
      <c r="A107" s="65"/>
      <c r="B107" s="118"/>
      <c r="C107" s="191"/>
      <c r="D107" s="192" t="s">
        <v>87</v>
      </c>
      <c r="E107" s="192" t="s">
        <v>88</v>
      </c>
      <c r="F107" s="198" t="s">
        <v>89</v>
      </c>
      <c r="G107" s="127"/>
      <c r="H107" s="173" t="s">
        <v>90</v>
      </c>
      <c r="I107" s="172" t="s">
        <v>172</v>
      </c>
    </row>
    <row r="108" spans="1:9" ht="15.75">
      <c r="A108" s="45" t="s">
        <v>5</v>
      </c>
      <c r="B108" s="116"/>
      <c r="C108" s="10" t="s">
        <v>28</v>
      </c>
      <c r="D108" s="74"/>
      <c r="E108" s="75"/>
      <c r="F108" s="96"/>
      <c r="G108" s="127"/>
      <c r="H108" s="243"/>
      <c r="I108" s="206"/>
    </row>
    <row r="109" spans="1:9" ht="15.75">
      <c r="A109" s="65" t="s">
        <v>1</v>
      </c>
      <c r="B109" s="118"/>
      <c r="C109" s="176" t="s">
        <v>49</v>
      </c>
      <c r="D109" s="75" t="s">
        <v>85</v>
      </c>
      <c r="E109" s="140">
        <v>0.1</v>
      </c>
      <c r="F109" s="96" t="s">
        <v>85</v>
      </c>
      <c r="G109" s="127"/>
      <c r="H109" s="244" t="s">
        <v>85</v>
      </c>
      <c r="I109" s="206" t="s">
        <v>85</v>
      </c>
    </row>
    <row r="110" spans="1:9" ht="15.75">
      <c r="A110" s="65" t="s">
        <v>2</v>
      </c>
      <c r="B110" s="118"/>
      <c r="C110" s="176" t="s">
        <v>50</v>
      </c>
      <c r="D110" s="75" t="s">
        <v>85</v>
      </c>
      <c r="E110" s="140">
        <v>0.1</v>
      </c>
      <c r="F110" s="96" t="s">
        <v>85</v>
      </c>
      <c r="G110" s="127"/>
      <c r="H110" s="244" t="s">
        <v>85</v>
      </c>
      <c r="I110" s="206" t="s">
        <v>85</v>
      </c>
    </row>
    <row r="111" spans="1:9" ht="15.75">
      <c r="A111" s="45" t="s">
        <v>6</v>
      </c>
      <c r="B111" s="116"/>
      <c r="C111" s="225" t="s">
        <v>37</v>
      </c>
      <c r="D111" s="75"/>
      <c r="E111" s="140"/>
      <c r="F111" s="96"/>
      <c r="G111" s="127"/>
      <c r="H111" s="244"/>
      <c r="I111" s="206"/>
    </row>
    <row r="112" spans="1:9" ht="15.75">
      <c r="A112" s="65" t="s">
        <v>1</v>
      </c>
      <c r="B112" s="118"/>
      <c r="C112" s="176" t="s">
        <v>49</v>
      </c>
      <c r="D112" s="75" t="s">
        <v>85</v>
      </c>
      <c r="E112" s="140" t="s">
        <v>85</v>
      </c>
      <c r="F112" s="96" t="s">
        <v>85</v>
      </c>
      <c r="G112" s="127"/>
      <c r="H112" s="244" t="s">
        <v>85</v>
      </c>
      <c r="I112" s="206" t="s">
        <v>85</v>
      </c>
    </row>
    <row r="113" spans="1:9" ht="16.5" thickBot="1">
      <c r="A113" s="109" t="s">
        <v>2</v>
      </c>
      <c r="B113" s="118"/>
      <c r="C113" s="16" t="s">
        <v>50</v>
      </c>
      <c r="D113" s="76" t="s">
        <v>85</v>
      </c>
      <c r="E113" s="103" t="s">
        <v>85</v>
      </c>
      <c r="F113" s="95" t="s">
        <v>85</v>
      </c>
      <c r="G113" s="127"/>
      <c r="H113" s="245" t="s">
        <v>85</v>
      </c>
      <c r="I113" s="241" t="s">
        <v>85</v>
      </c>
    </row>
    <row r="114" spans="1:9" ht="16.5" thickBot="1">
      <c r="A114" s="107" t="s">
        <v>14</v>
      </c>
      <c r="B114" s="120"/>
      <c r="C114" s="28" t="s">
        <v>70</v>
      </c>
      <c r="D114" s="98"/>
      <c r="E114" s="99"/>
      <c r="F114" s="100"/>
      <c r="G114" s="127"/>
      <c r="H114" s="100"/>
      <c r="I114" s="242"/>
    </row>
    <row r="115" spans="1:9" ht="15.75">
      <c r="A115" s="108" t="s">
        <v>4</v>
      </c>
      <c r="B115" s="116"/>
      <c r="C115" s="18" t="s">
        <v>51</v>
      </c>
      <c r="D115" s="85" t="s">
        <v>85</v>
      </c>
      <c r="E115" s="85" t="s">
        <v>85</v>
      </c>
      <c r="F115" s="222" t="s">
        <v>85</v>
      </c>
      <c r="G115" s="127"/>
      <c r="H115" s="223" t="s">
        <v>85</v>
      </c>
      <c r="I115" s="250" t="s">
        <v>85</v>
      </c>
    </row>
    <row r="116" spans="1:9" ht="15.75">
      <c r="A116" s="45" t="s">
        <v>5</v>
      </c>
      <c r="B116" s="116"/>
      <c r="C116" s="14" t="s">
        <v>49</v>
      </c>
      <c r="D116" s="74" t="s">
        <v>85</v>
      </c>
      <c r="E116" s="74" t="s">
        <v>85</v>
      </c>
      <c r="F116" s="96" t="s">
        <v>85</v>
      </c>
      <c r="G116" s="127"/>
      <c r="H116" s="149" t="s">
        <v>85</v>
      </c>
      <c r="I116" s="140" t="s">
        <v>85</v>
      </c>
    </row>
    <row r="117" spans="1:9" ht="16.5" thickBot="1">
      <c r="A117" s="110" t="s">
        <v>6</v>
      </c>
      <c r="B117" s="116"/>
      <c r="C117" s="16" t="s">
        <v>50</v>
      </c>
      <c r="D117" s="76" t="s">
        <v>85</v>
      </c>
      <c r="E117" s="76" t="s">
        <v>85</v>
      </c>
      <c r="F117" s="141" t="s">
        <v>85</v>
      </c>
      <c r="G117" s="127"/>
      <c r="H117" s="224" t="s">
        <v>85</v>
      </c>
      <c r="I117" s="251" t="s">
        <v>85</v>
      </c>
    </row>
    <row r="118" spans="1:9" ht="15.75" hidden="1">
      <c r="A118" s="9"/>
      <c r="B118" s="116"/>
      <c r="C118" s="189" t="s">
        <v>150</v>
      </c>
      <c r="D118" s="10"/>
      <c r="E118" s="10"/>
      <c r="F118" s="8"/>
      <c r="G118" s="115"/>
      <c r="I118" s="138"/>
    </row>
    <row r="119" spans="1:9" ht="15.75">
      <c r="A119" s="9"/>
      <c r="B119" s="116"/>
      <c r="C119" s="6" t="s">
        <v>151</v>
      </c>
      <c r="D119" s="6"/>
      <c r="E119" s="6"/>
      <c r="F119" s="6"/>
      <c r="G119" s="115"/>
      <c r="I119" s="138"/>
    </row>
    <row r="120" spans="1:9" ht="15.75">
      <c r="A120" s="9"/>
      <c r="B120" s="116"/>
      <c r="C120" s="6" t="s">
        <v>152</v>
      </c>
      <c r="D120" s="6"/>
      <c r="E120" s="6"/>
      <c r="F120" s="6"/>
      <c r="G120" s="115"/>
      <c r="I120" s="138"/>
    </row>
    <row r="121" spans="1:9" ht="16.5" thickBot="1">
      <c r="A121" s="9"/>
      <c r="B121" s="116"/>
      <c r="C121" s="154" t="s">
        <v>149</v>
      </c>
      <c r="D121" s="154"/>
      <c r="E121" s="154"/>
      <c r="F121" s="154"/>
      <c r="G121" s="115"/>
      <c r="H121" s="154"/>
      <c r="I121" s="161"/>
    </row>
    <row r="122" spans="1:9" ht="21" hidden="1" thickBot="1">
      <c r="A122" s="292" t="s">
        <v>22</v>
      </c>
      <c r="B122" s="294"/>
      <c r="C122" s="294"/>
      <c r="D122" s="294"/>
      <c r="E122" s="294"/>
      <c r="F122" s="156"/>
      <c r="G122" s="15"/>
      <c r="H122" s="157"/>
      <c r="I122" s="156"/>
    </row>
    <row r="123" spans="1:9" ht="21" hidden="1" thickBot="1">
      <c r="A123" s="293" t="s">
        <v>19</v>
      </c>
      <c r="B123" s="293"/>
      <c r="C123" s="293"/>
      <c r="D123" s="293"/>
      <c r="E123" s="293"/>
      <c r="F123" s="25"/>
      <c r="G123" s="15"/>
      <c r="H123" s="24"/>
      <c r="I123" s="25"/>
    </row>
    <row r="124" spans="1:9" ht="16.5" hidden="1" thickBot="1">
      <c r="A124" s="46"/>
      <c r="B124" s="46"/>
      <c r="C124" s="1"/>
      <c r="D124" s="26">
        <v>2006</v>
      </c>
      <c r="E124" s="26">
        <v>2007</v>
      </c>
      <c r="F124" s="27">
        <v>2008</v>
      </c>
      <c r="G124" s="15"/>
      <c r="H124" s="44">
        <v>2009</v>
      </c>
      <c r="I124" s="27">
        <v>2010</v>
      </c>
    </row>
    <row r="125" spans="1:9" ht="16.5" hidden="1" thickBot="1">
      <c r="A125" s="47" t="s">
        <v>11</v>
      </c>
      <c r="B125" s="62"/>
      <c r="C125" s="28" t="s">
        <v>73</v>
      </c>
      <c r="D125" s="17"/>
      <c r="E125" s="2"/>
      <c r="F125" s="4"/>
      <c r="G125" s="15"/>
      <c r="H125" s="3"/>
      <c r="I125" s="2"/>
    </row>
    <row r="126" spans="1:9" ht="15.75" hidden="1">
      <c r="A126" s="48" t="s">
        <v>4</v>
      </c>
      <c r="C126" s="14" t="s">
        <v>71</v>
      </c>
      <c r="D126" s="34"/>
      <c r="E126" s="31"/>
      <c r="F126" s="30"/>
      <c r="G126" s="15"/>
      <c r="H126" s="31"/>
      <c r="I126" s="30"/>
    </row>
    <row r="127" spans="1:9" ht="16.5" hidden="1" thickBot="1">
      <c r="A127" s="49" t="s">
        <v>5</v>
      </c>
      <c r="B127" s="63"/>
      <c r="C127" s="16" t="s">
        <v>72</v>
      </c>
      <c r="D127" s="32"/>
      <c r="E127" s="33"/>
      <c r="F127" s="32"/>
      <c r="G127" s="15"/>
      <c r="H127" s="33"/>
      <c r="I127" s="32"/>
    </row>
    <row r="128" spans="1:7" ht="15.75" hidden="1">
      <c r="A128" s="9"/>
      <c r="C128" s="6"/>
      <c r="D128" s="6"/>
      <c r="E128" s="6"/>
      <c r="G128" s="15"/>
    </row>
    <row r="129" spans="1:9" ht="15.75">
      <c r="A129" s="9"/>
      <c r="C129" s="6"/>
      <c r="D129" s="6"/>
      <c r="E129" s="6"/>
      <c r="F129" s="6"/>
      <c r="G129" s="15"/>
      <c r="H129" s="6"/>
      <c r="I129" s="6"/>
    </row>
    <row r="130" spans="1:7" ht="15.75">
      <c r="A130" s="9"/>
      <c r="C130" s="6"/>
      <c r="D130" s="6"/>
      <c r="E130" s="6"/>
      <c r="F130" s="6"/>
      <c r="G130" s="15"/>
    </row>
    <row r="131" spans="1:7" ht="15.75">
      <c r="A131" s="9"/>
      <c r="C131" s="6"/>
      <c r="D131" s="6"/>
      <c r="E131" s="6"/>
      <c r="F131" s="6"/>
      <c r="G131" s="15"/>
    </row>
    <row r="132" spans="1:7" ht="15.75">
      <c r="A132" s="9"/>
      <c r="C132" s="6"/>
      <c r="D132" s="6"/>
      <c r="E132" s="6"/>
      <c r="F132" s="6"/>
      <c r="G132" s="15"/>
    </row>
    <row r="133" spans="1:7" ht="15.75">
      <c r="A133" s="9"/>
      <c r="C133" s="6"/>
      <c r="D133" s="6"/>
      <c r="E133" s="6"/>
      <c r="F133" s="6"/>
      <c r="G133" s="15"/>
    </row>
    <row r="134" spans="1:7" ht="15.75">
      <c r="A134" s="9"/>
      <c r="C134" s="6"/>
      <c r="D134" s="6"/>
      <c r="E134" s="6"/>
      <c r="F134" s="6"/>
      <c r="G134" s="15"/>
    </row>
    <row r="135" spans="1:7" ht="15.75">
      <c r="A135" s="9"/>
      <c r="C135" s="6"/>
      <c r="D135" s="6"/>
      <c r="E135" s="6"/>
      <c r="F135" s="6"/>
      <c r="G135" s="15"/>
    </row>
    <row r="136" spans="1:7" ht="15.75">
      <c r="A136" s="9"/>
      <c r="C136" s="6"/>
      <c r="D136" s="6"/>
      <c r="E136" s="6"/>
      <c r="F136" s="6"/>
      <c r="G136" s="15"/>
    </row>
    <row r="137" spans="1:7" ht="15.75">
      <c r="A137" s="9"/>
      <c r="C137" s="6"/>
      <c r="D137" s="6"/>
      <c r="E137" s="6"/>
      <c r="F137" s="6"/>
      <c r="G137" s="15"/>
    </row>
    <row r="138" spans="1:7" ht="15.75">
      <c r="A138" s="9"/>
      <c r="C138" s="6"/>
      <c r="D138" s="6"/>
      <c r="E138" s="6"/>
      <c r="F138" s="6"/>
      <c r="G138" s="15"/>
    </row>
    <row r="139" spans="1:7" ht="15.75">
      <c r="A139" s="9"/>
      <c r="C139" s="6"/>
      <c r="D139" s="6"/>
      <c r="E139" s="6"/>
      <c r="F139" s="6"/>
      <c r="G139" s="15"/>
    </row>
    <row r="140" spans="1:7" ht="15.75">
      <c r="A140" s="9"/>
      <c r="C140" s="6"/>
      <c r="D140" s="6"/>
      <c r="E140" s="6"/>
      <c r="F140" s="6"/>
      <c r="G140" s="15"/>
    </row>
    <row r="141" spans="1:7" ht="15.75">
      <c r="A141" s="9"/>
      <c r="C141" s="6"/>
      <c r="D141" s="6"/>
      <c r="E141" s="6"/>
      <c r="G141" s="15"/>
    </row>
    <row r="142" spans="1:7" ht="15.75">
      <c r="A142" s="9"/>
      <c r="C142" s="6"/>
      <c r="D142" s="6"/>
      <c r="E142" s="6"/>
      <c r="G142" s="15"/>
    </row>
    <row r="143" spans="1:7" ht="15.75">
      <c r="A143" s="9"/>
      <c r="C143" s="6"/>
      <c r="D143" s="6"/>
      <c r="E143" s="6"/>
      <c r="G143" s="15"/>
    </row>
    <row r="144" spans="1:7" ht="15.75">
      <c r="A144" s="9"/>
      <c r="C144" s="6"/>
      <c r="D144" s="6"/>
      <c r="E144" s="6"/>
      <c r="G144" s="15"/>
    </row>
    <row r="145" spans="1:7" ht="15.75">
      <c r="A145" s="9"/>
      <c r="C145" s="6"/>
      <c r="D145" s="6"/>
      <c r="E145" s="6"/>
      <c r="G145" s="15"/>
    </row>
    <row r="146" spans="1:7" ht="15.75">
      <c r="A146" s="9"/>
      <c r="C146" s="6"/>
      <c r="D146" s="6"/>
      <c r="E146" s="6"/>
      <c r="G146" s="15"/>
    </row>
    <row r="147" spans="1:7" ht="15.75">
      <c r="A147" s="9"/>
      <c r="C147" s="6"/>
      <c r="D147" s="6"/>
      <c r="E147" s="6"/>
      <c r="G147" s="15"/>
    </row>
    <row r="148" spans="1:7" ht="15.75">
      <c r="A148" s="9"/>
      <c r="C148" s="6"/>
      <c r="D148" s="6"/>
      <c r="E148" s="6"/>
      <c r="G148" s="15"/>
    </row>
    <row r="149" spans="1:7" ht="15.75">
      <c r="A149" s="9"/>
      <c r="C149" s="6"/>
      <c r="D149" s="6"/>
      <c r="E149" s="6"/>
      <c r="G149" s="15"/>
    </row>
    <row r="150" spans="1:7" ht="15.75">
      <c r="A150" s="9"/>
      <c r="C150" s="6"/>
      <c r="D150" s="6"/>
      <c r="E150" s="6"/>
      <c r="G150" s="15"/>
    </row>
    <row r="151" spans="1:7" ht="15.75">
      <c r="A151" s="9"/>
      <c r="C151" s="6"/>
      <c r="D151" s="6"/>
      <c r="E151" s="6"/>
      <c r="G151" s="15"/>
    </row>
    <row r="152" spans="1:7" ht="15.75">
      <c r="A152" s="9"/>
      <c r="C152" s="6"/>
      <c r="D152" s="6"/>
      <c r="E152" s="6"/>
      <c r="G152" s="15"/>
    </row>
    <row r="153" spans="1:7" ht="15.75">
      <c r="A153" s="9"/>
      <c r="C153" s="6"/>
      <c r="D153" s="6"/>
      <c r="E153" s="6"/>
      <c r="G153" s="15"/>
    </row>
    <row r="154" spans="1:7" ht="15.75">
      <c r="A154" s="9"/>
      <c r="C154" s="6"/>
      <c r="D154" s="6"/>
      <c r="E154" s="6"/>
      <c r="G154" s="15"/>
    </row>
    <row r="155" spans="1:7" ht="15.75">
      <c r="A155" s="9"/>
      <c r="C155" s="6"/>
      <c r="D155" s="6"/>
      <c r="E155" s="6"/>
      <c r="G155" s="15"/>
    </row>
    <row r="156" spans="1:7" ht="15.75">
      <c r="A156" s="9"/>
      <c r="C156" s="6"/>
      <c r="D156" s="6"/>
      <c r="E156" s="6"/>
      <c r="G156" s="15"/>
    </row>
    <row r="157" spans="1:7" ht="15.75">
      <c r="A157" s="9"/>
      <c r="C157" s="6"/>
      <c r="D157" s="6"/>
      <c r="E157" s="6"/>
      <c r="G157" s="15"/>
    </row>
    <row r="158" spans="1:7" ht="15.75">
      <c r="A158" s="9"/>
      <c r="C158" s="6"/>
      <c r="D158" s="6"/>
      <c r="E158" s="6"/>
      <c r="G158" s="15"/>
    </row>
    <row r="159" spans="1:7" ht="15.75">
      <c r="A159" s="9"/>
      <c r="C159" s="6"/>
      <c r="D159" s="6"/>
      <c r="E159" s="6"/>
      <c r="G159" s="15"/>
    </row>
    <row r="160" spans="1:7" ht="15.75">
      <c r="A160" s="9"/>
      <c r="C160" s="6"/>
      <c r="D160" s="6"/>
      <c r="E160" s="6"/>
      <c r="G160" s="15"/>
    </row>
    <row r="161" spans="1:7" ht="15.75">
      <c r="A161" s="9"/>
      <c r="C161" s="6"/>
      <c r="D161" s="6"/>
      <c r="E161" s="6"/>
      <c r="G161" s="15"/>
    </row>
    <row r="162" spans="1:5" ht="15.75">
      <c r="A162" s="9"/>
      <c r="C162" s="6"/>
      <c r="D162" s="6"/>
      <c r="E162" s="6"/>
    </row>
    <row r="163" spans="1:5" ht="15.75">
      <c r="A163" s="9"/>
      <c r="C163" s="6"/>
      <c r="D163" s="6"/>
      <c r="E163" s="6"/>
    </row>
    <row r="164" spans="1:5" ht="15.75">
      <c r="A164" s="9"/>
      <c r="C164" s="6"/>
      <c r="D164" s="6"/>
      <c r="E164" s="6"/>
    </row>
    <row r="165" spans="1:5" ht="15.75">
      <c r="A165" s="9"/>
      <c r="C165" s="6"/>
      <c r="D165" s="6"/>
      <c r="E165" s="6"/>
    </row>
    <row r="166" spans="1:5" ht="15.75">
      <c r="A166" s="9"/>
      <c r="C166" s="6"/>
      <c r="D166" s="6"/>
      <c r="E166" s="6"/>
    </row>
    <row r="167" spans="1:5" ht="15.75">
      <c r="A167" s="9"/>
      <c r="C167" s="6"/>
      <c r="D167" s="6"/>
      <c r="E167" s="6"/>
    </row>
  </sheetData>
  <sheetProtection/>
  <mergeCells count="4">
    <mergeCell ref="A1:C1"/>
    <mergeCell ref="A122:E122"/>
    <mergeCell ref="A123:E123"/>
    <mergeCell ref="D2:F2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geOrder="overThenDown" scale="69" r:id="rId2"/>
  <rowBreaks count="1" manualBreakCount="1">
    <brk id="104" max="16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WebUnitOmkar</cp:lastModifiedBy>
  <cp:lastPrinted>2013-02-25T11:38:13Z</cp:lastPrinted>
  <dcterms:created xsi:type="dcterms:W3CDTF">2011-06-27T09:22:42Z</dcterms:created>
  <dcterms:modified xsi:type="dcterms:W3CDTF">2014-09-12T08:38:20Z</dcterms:modified>
  <cp:category/>
  <cp:version/>
  <cp:contentType/>
  <cp:contentStatus/>
</cp:coreProperties>
</file>