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limate Chages\FDES\Environment Statistics 2017\Envistats 2018\Soft copy\"/>
    </mc:Choice>
  </mc:AlternateContent>
  <bookViews>
    <workbookView xWindow="0" yWindow="0" windowWidth="19200" windowHeight="11595" activeTab="10"/>
  </bookViews>
  <sheets>
    <sheet name="4. 01" sheetId="15" r:id="rId1"/>
    <sheet name="4.02" sheetId="16" r:id="rId2"/>
    <sheet name="4. 03" sheetId="17" r:id="rId3"/>
    <sheet name="4.04" sheetId="5" r:id="rId4"/>
    <sheet name="4.05" sheetId="6" r:id="rId5"/>
    <sheet name="4.06" sheetId="19" r:id="rId6"/>
    <sheet name="4.07" sheetId="8" r:id="rId7"/>
    <sheet name="4.08" sheetId="9" r:id="rId8"/>
    <sheet name="4.09" sheetId="10" r:id="rId9"/>
    <sheet name="4.10" sheetId="13" r:id="rId10"/>
    <sheet name="4.11" sheetId="14" r:id="rId11"/>
  </sheets>
  <definedNames>
    <definedName name="_xlnm.Print_Area" localSheetId="0">'4. 01'!$A$1:$BA$28</definedName>
    <definedName name="_xlnm.Print_Area" localSheetId="2">'4. 03'!$A$1:$O$54</definedName>
    <definedName name="_xlnm.Print_Area" localSheetId="1">'4.02'!$A$1:$BB$23</definedName>
    <definedName name="_xlnm.Print_Area" localSheetId="3">'4.04'!$A$1:$D$36</definedName>
    <definedName name="_xlnm.Print_Area" localSheetId="4">'4.05'!$A$1:$G$40</definedName>
    <definedName name="_xlnm.Print_Area" localSheetId="6">'4.07'!$A$1:$E$21</definedName>
    <definedName name="_xlnm.Print_Area" localSheetId="7">'4.08'!$A$129:$J$164</definedName>
    <definedName name="_xlnm.Print_Area" localSheetId="8">'4.09'!$A$1:$AJ$18</definedName>
    <definedName name="_xlnm.Print_Area" localSheetId="9">'4.10'!$A$1:$E$30</definedName>
    <definedName name="_xlnm.Print_Area" localSheetId="10">'4.11'!$A$1:$S$28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7" i="10" l="1"/>
  <c r="AG17" i="10"/>
  <c r="AE17" i="10"/>
  <c r="AC17" i="10"/>
  <c r="AA17" i="10"/>
  <c r="Y17" i="10"/>
  <c r="Z16" i="10" s="1"/>
  <c r="Z13" i="10"/>
  <c r="Z9" i="10"/>
  <c r="Z5" i="10"/>
  <c r="AB16" i="10"/>
  <c r="AB15" i="10"/>
  <c r="AB14" i="10"/>
  <c r="AB13" i="10"/>
  <c r="AB12" i="10"/>
  <c r="AB11" i="10"/>
  <c r="AB10" i="10"/>
  <c r="AB9" i="10"/>
  <c r="AB8" i="10"/>
  <c r="AB7" i="10"/>
  <c r="AB6" i="10"/>
  <c r="AB5" i="10"/>
  <c r="AB4" i="10"/>
  <c r="AB17" i="10" s="1"/>
  <c r="AD16" i="10"/>
  <c r="AD15" i="10"/>
  <c r="AD14" i="10"/>
  <c r="AD13" i="10"/>
  <c r="AD12" i="10"/>
  <c r="AD11" i="10"/>
  <c r="AD10" i="10"/>
  <c r="AD9" i="10"/>
  <c r="AD8" i="10"/>
  <c r="AD7" i="10"/>
  <c r="AD6" i="10"/>
  <c r="AD5" i="10"/>
  <c r="AD4" i="10"/>
  <c r="AD17" i="10" s="1"/>
  <c r="AF16" i="10"/>
  <c r="AF15" i="10"/>
  <c r="AF14" i="10"/>
  <c r="AF13" i="10"/>
  <c r="AF12" i="10"/>
  <c r="AF11" i="10"/>
  <c r="AF10" i="10"/>
  <c r="AF9" i="10"/>
  <c r="AF8" i="10"/>
  <c r="AF7" i="10"/>
  <c r="AF6" i="10"/>
  <c r="AF5" i="10"/>
  <c r="AF4" i="10"/>
  <c r="AF17" i="10" s="1"/>
  <c r="AJ16" i="10"/>
  <c r="AJ15" i="10"/>
  <c r="AJ14" i="10"/>
  <c r="AJ13" i="10"/>
  <c r="AJ12" i="10"/>
  <c r="AJ11" i="10"/>
  <c r="AJ10" i="10"/>
  <c r="AJ9" i="10"/>
  <c r="AJ8" i="10"/>
  <c r="AJ7" i="10"/>
  <c r="AJ6" i="10"/>
  <c r="AJ5" i="10"/>
  <c r="AJ4" i="10"/>
  <c r="AJ17" i="10" s="1"/>
  <c r="Z7" i="10" l="1"/>
  <c r="Z11" i="10"/>
  <c r="Z15" i="10"/>
  <c r="Z4" i="10"/>
  <c r="Z6" i="10"/>
  <c r="Z8" i="10"/>
  <c r="Z10" i="10"/>
  <c r="Z12" i="10"/>
  <c r="Z14" i="10"/>
  <c r="C38" i="19"/>
  <c r="B38" i="19"/>
  <c r="C32" i="19"/>
  <c r="B32" i="19"/>
  <c r="C26" i="19"/>
  <c r="B26" i="19"/>
  <c r="C20" i="19"/>
  <c r="B20" i="19"/>
  <c r="C14" i="19"/>
  <c r="B14" i="19"/>
  <c r="C8" i="19"/>
  <c r="B8" i="19"/>
  <c r="Z17" i="10" l="1"/>
  <c r="O36" i="17"/>
  <c r="N36" i="17"/>
  <c r="M36" i="17"/>
  <c r="L36" i="17"/>
  <c r="K36" i="17"/>
  <c r="J36" i="17"/>
  <c r="I36" i="17"/>
  <c r="H36" i="17"/>
  <c r="G36" i="17"/>
  <c r="F36" i="17"/>
  <c r="E36" i="17"/>
  <c r="D36" i="17"/>
  <c r="C36" i="17"/>
  <c r="B3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O16" i="17"/>
  <c r="N16" i="17"/>
  <c r="N53" i="17" s="1"/>
  <c r="M16" i="17"/>
  <c r="L16" i="17"/>
  <c r="K16" i="17"/>
  <c r="J16" i="17"/>
  <c r="I16" i="17"/>
  <c r="H16" i="17"/>
  <c r="H53" i="17" s="1"/>
  <c r="G16" i="17"/>
  <c r="G53" i="17" s="1"/>
  <c r="F16" i="17"/>
  <c r="F53" i="17" s="1"/>
  <c r="E16" i="17"/>
  <c r="D16" i="17"/>
  <c r="C16" i="17"/>
  <c r="B16" i="17"/>
  <c r="E53" i="17" l="1"/>
  <c r="M53" i="17"/>
  <c r="O53" i="17"/>
  <c r="K53" i="17"/>
  <c r="J53" i="17"/>
  <c r="C53" i="17"/>
  <c r="B53" i="17"/>
  <c r="I53" i="17"/>
  <c r="D53" i="17"/>
  <c r="L53" i="17"/>
  <c r="C24" i="16"/>
  <c r="AT22" i="16"/>
  <c r="AI22" i="16"/>
  <c r="X22" i="16"/>
  <c r="M22" i="16"/>
  <c r="AT21" i="16"/>
  <c r="AI21" i="16"/>
  <c r="X21" i="16"/>
  <c r="M21" i="16"/>
  <c r="AT20" i="16"/>
  <c r="AI20" i="16"/>
  <c r="AT19" i="16"/>
  <c r="AI19" i="16"/>
  <c r="X19" i="16"/>
  <c r="M19" i="16"/>
  <c r="AT18" i="16"/>
  <c r="AI18" i="16"/>
  <c r="X18" i="16"/>
  <c r="M18" i="16"/>
  <c r="AT17" i="16"/>
  <c r="AI17" i="16"/>
  <c r="X17" i="16"/>
  <c r="M17" i="16"/>
  <c r="AT16" i="16"/>
  <c r="AI16" i="16"/>
  <c r="AT14" i="16"/>
  <c r="AI14" i="16"/>
  <c r="X14" i="16"/>
  <c r="M14" i="16"/>
  <c r="AT13" i="16"/>
  <c r="AI13" i="16"/>
  <c r="X13" i="16"/>
  <c r="M13" i="16"/>
  <c r="AT12" i="16"/>
  <c r="AT11" i="16"/>
  <c r="AI11" i="16"/>
  <c r="X11" i="16"/>
  <c r="M11" i="16"/>
  <c r="AT10" i="16"/>
  <c r="AI10" i="16"/>
  <c r="X10" i="16"/>
  <c r="M10" i="16"/>
  <c r="AT9" i="16"/>
  <c r="AI9" i="16"/>
  <c r="X9" i="16"/>
  <c r="AI8" i="16"/>
  <c r="X8" i="16"/>
  <c r="M8" i="16"/>
  <c r="AT7" i="16"/>
  <c r="X7" i="16"/>
  <c r="M6" i="16"/>
  <c r="AT5" i="16"/>
  <c r="X5" i="16"/>
  <c r="AT4" i="16"/>
  <c r="AI4" i="16"/>
  <c r="X4" i="16"/>
  <c r="M4" i="16"/>
  <c r="AS27" i="15"/>
  <c r="AH27" i="15"/>
  <c r="W27" i="15"/>
  <c r="L27" i="15"/>
  <c r="AS26" i="15"/>
  <c r="AH26" i="15"/>
  <c r="W26" i="15"/>
  <c r="L26" i="15"/>
  <c r="AS25" i="15"/>
  <c r="AH25" i="15"/>
  <c r="W25" i="15"/>
  <c r="AS24" i="15"/>
  <c r="AH24" i="15"/>
  <c r="W24" i="15"/>
  <c r="L24" i="15"/>
  <c r="AS23" i="15"/>
  <c r="AH23" i="15"/>
  <c r="W23" i="15"/>
  <c r="L23" i="15"/>
  <c r="AS22" i="15"/>
  <c r="AH22" i="15"/>
  <c r="W22" i="15"/>
  <c r="AS21" i="15"/>
  <c r="AH21" i="15"/>
  <c r="W21" i="15"/>
  <c r="L21" i="15"/>
  <c r="AS20" i="15"/>
  <c r="AH20" i="15"/>
  <c r="W20" i="15"/>
  <c r="L20" i="15"/>
  <c r="AS19" i="15"/>
  <c r="AH19" i="15"/>
  <c r="W19" i="15"/>
  <c r="AS18" i="15"/>
  <c r="AH18" i="15"/>
  <c r="W18" i="15"/>
  <c r="L18" i="15"/>
  <c r="AS17" i="15"/>
  <c r="AH17" i="15"/>
  <c r="W17" i="15"/>
  <c r="AS16" i="15"/>
  <c r="AH16" i="15"/>
  <c r="W16" i="15"/>
  <c r="L16" i="15"/>
  <c r="AS15" i="15"/>
  <c r="AH15" i="15"/>
  <c r="W15" i="15"/>
  <c r="L15" i="15"/>
  <c r="AS14" i="15"/>
  <c r="AH14" i="15"/>
  <c r="W14" i="15"/>
  <c r="AS13" i="15"/>
  <c r="AH13" i="15"/>
  <c r="W13" i="15"/>
  <c r="L13" i="15"/>
  <c r="AS12" i="15"/>
  <c r="AH12" i="15"/>
  <c r="W12" i="15"/>
  <c r="AS11" i="15"/>
  <c r="AH11" i="15"/>
  <c r="W11" i="15"/>
  <c r="AS10" i="15"/>
  <c r="AH10" i="15"/>
  <c r="W10" i="15"/>
  <c r="L10" i="15"/>
  <c r="AS9" i="15"/>
  <c r="AH9" i="15"/>
  <c r="W9" i="15"/>
  <c r="L9" i="15"/>
  <c r="AS8" i="15"/>
  <c r="AH8" i="15"/>
  <c r="W8" i="15"/>
  <c r="L8" i="15"/>
  <c r="AS7" i="15"/>
  <c r="AH7" i="15"/>
  <c r="W7" i="15"/>
  <c r="L7" i="15"/>
  <c r="AS6" i="15"/>
  <c r="AH6" i="15"/>
  <c r="W6" i="15"/>
  <c r="L6" i="15"/>
  <c r="AS5" i="15"/>
  <c r="AH5" i="15"/>
  <c r="W5" i="15"/>
  <c r="L5" i="15"/>
  <c r="AS4" i="15"/>
  <c r="AH4" i="15"/>
  <c r="W4" i="15"/>
  <c r="AS3" i="15"/>
  <c r="AH3" i="15"/>
  <c r="W3" i="15"/>
  <c r="L3" i="15"/>
  <c r="AG6" i="10" l="1"/>
  <c r="AH6" i="10" l="1"/>
  <c r="E166" i="9"/>
  <c r="J166" i="9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C31" i="9"/>
  <c r="D31" i="9"/>
  <c r="E31" i="9"/>
  <c r="F31" i="9"/>
  <c r="G31" i="9"/>
  <c r="H31" i="9"/>
  <c r="I31" i="9"/>
  <c r="J31" i="9"/>
  <c r="C66" i="9"/>
  <c r="D66" i="9"/>
  <c r="E66" i="9"/>
  <c r="F66" i="9"/>
  <c r="G66" i="9"/>
  <c r="H66" i="9"/>
  <c r="I66" i="9"/>
  <c r="J66" i="9"/>
  <c r="D96" i="9"/>
  <c r="E96" i="9"/>
  <c r="F96" i="9"/>
  <c r="G96" i="9"/>
  <c r="H96" i="9"/>
  <c r="I96" i="9"/>
  <c r="J96" i="9"/>
  <c r="D125" i="9"/>
  <c r="E125" i="9"/>
  <c r="F125" i="9"/>
  <c r="C162" i="9"/>
  <c r="C166" i="9" s="1"/>
  <c r="D162" i="9"/>
  <c r="D166" i="9" s="1"/>
  <c r="F162" i="9"/>
  <c r="F166" i="9" s="1"/>
  <c r="G162" i="9"/>
  <c r="G166" i="9" s="1"/>
  <c r="H162" i="9"/>
  <c r="H166" i="9" s="1"/>
  <c r="I162" i="9"/>
  <c r="I166" i="9" s="1"/>
  <c r="AH15" i="10" l="1"/>
  <c r="AH13" i="10"/>
  <c r="AH11" i="10"/>
  <c r="AH9" i="10"/>
  <c r="AH7" i="10"/>
  <c r="AH5" i="10"/>
  <c r="AH16" i="10"/>
  <c r="AH14" i="10"/>
  <c r="AH12" i="10"/>
  <c r="AH10" i="10"/>
  <c r="AH8" i="10"/>
  <c r="AH4" i="10"/>
  <c r="AH17" i="10" s="1"/>
</calcChain>
</file>

<file path=xl/sharedStrings.xml><?xml version="1.0" encoding="utf-8"?>
<sst xmlns="http://schemas.openxmlformats.org/spreadsheetml/2006/main" count="1569" uniqueCount="296">
  <si>
    <t>State</t>
  </si>
  <si>
    <t>West Bengal</t>
  </si>
  <si>
    <t>Bihar</t>
  </si>
  <si>
    <t>Uttar Pradesh</t>
  </si>
  <si>
    <t>-</t>
  </si>
  <si>
    <t>Rajasthan</t>
  </si>
  <si>
    <t>Punjab</t>
  </si>
  <si>
    <t>Himachal Pradesh</t>
  </si>
  <si>
    <t>Jammu &amp; Kashmir</t>
  </si>
  <si>
    <t>Maharashtra</t>
  </si>
  <si>
    <t>Madhya Pradesh</t>
  </si>
  <si>
    <t>Odisha</t>
  </si>
  <si>
    <t>Andhra Pradesh</t>
  </si>
  <si>
    <t>Assam</t>
  </si>
  <si>
    <t>Tamil Nadu</t>
  </si>
  <si>
    <t>Karnataka</t>
  </si>
  <si>
    <t>Jharkhand</t>
  </si>
  <si>
    <t>Sl. No.</t>
  </si>
  <si>
    <t>Type</t>
  </si>
  <si>
    <t>Floods</t>
  </si>
  <si>
    <t>Drought</t>
  </si>
  <si>
    <t>Earthquake</t>
  </si>
  <si>
    <t>Avalanche</t>
  </si>
  <si>
    <t>Year</t>
  </si>
  <si>
    <t>Affected Population Location/Area</t>
  </si>
  <si>
    <t>Cyclone</t>
  </si>
  <si>
    <t>Latur, Marathwada region of Maharashtra</t>
  </si>
  <si>
    <t>Rapar, Bhuj, Bhachau, Anjar,
 Ahmedabad and Surat in Gujarat State</t>
  </si>
  <si>
    <t>Tsunami</t>
  </si>
  <si>
    <t>Kashmir</t>
  </si>
  <si>
    <t>Mostly Pakistan, Partially Kashmir</t>
  </si>
  <si>
    <t>Maharashtra State</t>
  </si>
  <si>
    <t>Cyclone Nisha</t>
  </si>
  <si>
    <t>Kosi Floods</t>
  </si>
  <si>
    <t>North Bihar</t>
  </si>
  <si>
    <t>Andhra Pradesh, Karnataka</t>
  </si>
  <si>
    <t>252 Districts in 10 States</t>
  </si>
  <si>
    <t>Cloudburst</t>
  </si>
  <si>
    <t>North Eastern India with epicenter near Nepal Border and Sikkim</t>
  </si>
  <si>
    <t xml:space="preserve"> Floods</t>
  </si>
  <si>
    <t>19 Districts of Odisha</t>
  </si>
  <si>
    <t>Sikkim, West Bengal, Bihar</t>
  </si>
  <si>
    <t>Cyclone Thane</t>
  </si>
  <si>
    <t>Tamil Nadu, Puducherry</t>
  </si>
  <si>
    <t>Cyclone Nilam</t>
  </si>
  <si>
    <t>Cyclone Mahasen</t>
  </si>
  <si>
    <t>Floods/Landslides</t>
  </si>
  <si>
    <t>Uttarakhand and Himachal Pradesh</t>
  </si>
  <si>
    <t>Cyclone Phailin</t>
  </si>
  <si>
    <t>Odisha and Andhra Pradesh</t>
  </si>
  <si>
    <t>Cyclone Hud Hud</t>
  </si>
  <si>
    <t>Andhra Pradesh &amp; Odisha</t>
  </si>
  <si>
    <t>Date</t>
  </si>
  <si>
    <t>Lattitude</t>
  </si>
  <si>
    <t>Longitude</t>
  </si>
  <si>
    <t>Magnitude</t>
  </si>
  <si>
    <t>Region</t>
  </si>
  <si>
    <t>Remarks</t>
  </si>
  <si>
    <t>(Degree N)</t>
  </si>
  <si>
    <t xml:space="preserve">  (Degree E)</t>
  </si>
  <si>
    <t>16.06.1819</t>
  </si>
  <si>
    <t>Kutch</t>
  </si>
  <si>
    <t>About 2000 people killed</t>
  </si>
  <si>
    <t>12.06.1897</t>
  </si>
  <si>
    <t>One of the greatest earthquake of historical time</t>
  </si>
  <si>
    <t>Shillong city was razed to the ground 1542 killed.</t>
  </si>
  <si>
    <t>04.04.1905</t>
  </si>
  <si>
    <t>Kangra</t>
  </si>
  <si>
    <t>20000 lives lost</t>
  </si>
  <si>
    <t>15.01.1934</t>
  </si>
  <si>
    <t>India-Nepal Border</t>
  </si>
  <si>
    <t>Most severe in Indian history,</t>
  </si>
  <si>
    <t>More than 10000 killed</t>
  </si>
  <si>
    <t>26.06.1941</t>
  </si>
  <si>
    <t>Andaman Islands</t>
  </si>
  <si>
    <t>Flooding in port Blair</t>
  </si>
  <si>
    <t>15.08.1950</t>
  </si>
  <si>
    <t>532  people killed</t>
  </si>
  <si>
    <t>06.08.1988</t>
  </si>
  <si>
    <t>Burma-India Border</t>
  </si>
  <si>
    <t>3 killed 11 injured</t>
  </si>
  <si>
    <t>20.08.1988</t>
  </si>
  <si>
    <t>Nepal-India Border</t>
  </si>
  <si>
    <t>1000 people killed, 1000 injured</t>
  </si>
  <si>
    <t>Extensive damage in Northern Bihar</t>
  </si>
  <si>
    <t>19.10.1991</t>
  </si>
  <si>
    <t>West UP Hills(Uttarkashi)</t>
  </si>
  <si>
    <t>768 people killed</t>
  </si>
  <si>
    <t>30.09.1993</t>
  </si>
  <si>
    <t>Latur, Osmanabad</t>
  </si>
  <si>
    <t>7601 people killed</t>
  </si>
  <si>
    <t>22.05.1997</t>
  </si>
  <si>
    <t>Jabalpur</t>
  </si>
  <si>
    <t>38 People killed</t>
  </si>
  <si>
    <t>29.03.1999</t>
  </si>
  <si>
    <t>there  1000 dead</t>
  </si>
  <si>
    <t>26.01.2001</t>
  </si>
  <si>
    <t>Gujarat</t>
  </si>
  <si>
    <t xml:space="preserve">Over 20000 people killed, 150000 injured </t>
  </si>
  <si>
    <t>08.10.2005</t>
  </si>
  <si>
    <t>Pakistan &amp; Kashmir</t>
  </si>
  <si>
    <t>Over 87,000 in Pakistan &amp; Kashmir dead</t>
  </si>
  <si>
    <t>contd…./-</t>
  </si>
  <si>
    <t>10.08.2009</t>
  </si>
  <si>
    <t>26 dead</t>
  </si>
  <si>
    <t>18.09.2011</t>
  </si>
  <si>
    <t>Gangtok,Sikkim</t>
  </si>
  <si>
    <t>118 dead</t>
  </si>
  <si>
    <t>05.03.2012</t>
  </si>
  <si>
    <t>New Delhi</t>
  </si>
  <si>
    <t>1 dead</t>
  </si>
  <si>
    <t>25.04.2012</t>
  </si>
  <si>
    <t>Andaman &amp; Nicobar Islands</t>
  </si>
  <si>
    <t>zero death</t>
  </si>
  <si>
    <t>21.03.2014</t>
  </si>
  <si>
    <t>25.04.2015</t>
  </si>
  <si>
    <t>Northern India,N-E India</t>
  </si>
  <si>
    <t>8900 plus dead</t>
  </si>
  <si>
    <t>Northern India</t>
  </si>
  <si>
    <t>Aftershock</t>
  </si>
  <si>
    <t>26.04.2015</t>
  </si>
  <si>
    <t>12.05.2015</t>
  </si>
  <si>
    <t>218 dead</t>
  </si>
  <si>
    <t>28.06.2015</t>
  </si>
  <si>
    <t>Dibrugarh,Assam</t>
  </si>
  <si>
    <t>26.10.2015</t>
  </si>
  <si>
    <t>Northern India,Pakistan,Afghanistan</t>
  </si>
  <si>
    <t>280 in Pakistan,115 in Afghanistan and 4 in India dead</t>
  </si>
  <si>
    <t>03.01.2016</t>
  </si>
  <si>
    <t>N-E India</t>
  </si>
  <si>
    <t>11 dead,200 injured in Manipur &amp; Assam</t>
  </si>
  <si>
    <t>2016-17</t>
  </si>
  <si>
    <t>2015-16</t>
  </si>
  <si>
    <t>2014-15</t>
  </si>
  <si>
    <t>2013-14</t>
  </si>
  <si>
    <t>5677*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</si>
  <si>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</si>
  <si>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</si>
  <si>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</si>
  <si>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</si>
  <si>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</si>
  <si>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</si>
  <si>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</si>
  <si>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</si>
  <si>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</si>
  <si>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</si>
  <si>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</si>
  <si>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</si>
  <si>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Live Lost human (in No)</t>
  </si>
  <si>
    <t>Houses damaged       (in No)</t>
  </si>
  <si>
    <t>Cattle Lost       (in No)</t>
  </si>
  <si>
    <t>Source:  Annual Report -2015-16 &amp; 2016-17, Ministry of Home Affairs</t>
  </si>
  <si>
    <t>Total</t>
  </si>
  <si>
    <t>Puducherry</t>
  </si>
  <si>
    <t>Uttarakhand</t>
  </si>
  <si>
    <t>Tripura</t>
  </si>
  <si>
    <t>Telangana</t>
  </si>
  <si>
    <t>Sikkim</t>
  </si>
  <si>
    <t>Nagaland</t>
  </si>
  <si>
    <t>Meghalaya</t>
  </si>
  <si>
    <t>Manipur</t>
  </si>
  <si>
    <t>Kerala</t>
  </si>
  <si>
    <t>J&amp;K</t>
  </si>
  <si>
    <t>Haryana</t>
  </si>
  <si>
    <t>Goa</t>
  </si>
  <si>
    <t xml:space="preserve">Chhattisgarh </t>
  </si>
  <si>
    <t>Arunachal Pradesh</t>
  </si>
  <si>
    <t>Cropped area affected (lakh hectares)</t>
  </si>
  <si>
    <t>No. of Houses damaged</t>
  </si>
  <si>
    <t>No. of Cattle heads lost</t>
  </si>
  <si>
    <t>No. of Human lives lost</t>
  </si>
  <si>
    <t>2016 -17(P)</t>
  </si>
  <si>
    <t>2015 -16</t>
  </si>
  <si>
    <t>State/UT</t>
  </si>
  <si>
    <t>S.No.</t>
  </si>
  <si>
    <t>##As on 31.12.2014</t>
  </si>
  <si>
    <t>#As on 28.02.215</t>
  </si>
  <si>
    <t>** Includes persons missing in natural disasters</t>
  </si>
  <si>
    <t>Source:  Annual Report of various years, Ministry of Home Affairs</t>
  </si>
  <si>
    <t>5677**</t>
  </si>
  <si>
    <t>3379**</t>
  </si>
  <si>
    <t>2014 -15(P)##</t>
  </si>
  <si>
    <t>2013 -14(P)#</t>
  </si>
  <si>
    <t>**  This includes 4,693 no. of huts.</t>
  </si>
  <si>
    <t>*  This includes 60 lives lost in Sikkim, 11 lives lost in West Bengal and 10 lives lost in Bihar due to earthquake of 18.09.2011.</t>
  </si>
  <si>
    <t>0  : not affected</t>
  </si>
  <si>
    <t>(P)      : Provisional</t>
  </si>
  <si>
    <t>: Not available</t>
  </si>
  <si>
    <t>Note:     n:  Negligible</t>
  </si>
  <si>
    <t>Continued</t>
  </si>
  <si>
    <t>n</t>
  </si>
  <si>
    <t>2012 -13(P)</t>
  </si>
  <si>
    <t>2011 -12(P)</t>
  </si>
  <si>
    <t>A &amp; N Islands</t>
  </si>
  <si>
    <t>Mizoram</t>
  </si>
  <si>
    <t>Chhattisgarh</t>
  </si>
  <si>
    <t>2010-11 (P)</t>
  </si>
  <si>
    <t>2009-10 (P)</t>
  </si>
  <si>
    <t>neg.</t>
  </si>
  <si>
    <t>6 </t>
  </si>
  <si>
    <t>5 </t>
  </si>
  <si>
    <t>4 </t>
  </si>
  <si>
    <t>2007-08 (P)</t>
  </si>
  <si>
    <t xml:space="preserve">2006-07 </t>
  </si>
  <si>
    <t>States/ UTs</t>
  </si>
  <si>
    <t>http://ncrb.nic.in/StatPublications/ADSI/ADSI2015/adsi-2015-full-report.pdf</t>
  </si>
  <si>
    <t>Source: National Crime Record Bureau, Ministry of Home Affairs</t>
  </si>
  <si>
    <t>continued</t>
  </si>
  <si>
    <t>Torrential Rains</t>
  </si>
  <si>
    <t xml:space="preserve">Lightening </t>
  </si>
  <si>
    <t>Landslide</t>
  </si>
  <si>
    <t>Heat Stroke</t>
  </si>
  <si>
    <t>Flood</t>
  </si>
  <si>
    <t>Epidemic</t>
  </si>
  <si>
    <t>Cyclone/tornado</t>
  </si>
  <si>
    <t>Cold and Exposure</t>
  </si>
  <si>
    <t>% to total deaths</t>
  </si>
  <si>
    <t>Number of Deaths</t>
  </si>
  <si>
    <t>Causes</t>
  </si>
  <si>
    <t>Sl.No</t>
  </si>
  <si>
    <t>Total (%)</t>
  </si>
  <si>
    <t>Severe drought           (%)</t>
  </si>
  <si>
    <t>Moderate drought            (%)</t>
  </si>
  <si>
    <t>1981-90</t>
  </si>
  <si>
    <t>Cropped areas affected                    (in Lakh hectares)</t>
  </si>
  <si>
    <t>Starvation/Thirst</t>
  </si>
  <si>
    <t>Starvation due to Natural Calamity</t>
  </si>
  <si>
    <t>Forest Fire</t>
  </si>
  <si>
    <t>Other Natural Causes</t>
  </si>
  <si>
    <t>Exposure to Cold</t>
  </si>
  <si>
    <t>Cyclone/tornado/Tsunami</t>
  </si>
  <si>
    <t>Sno.</t>
  </si>
  <si>
    <t>State / UT</t>
  </si>
  <si>
    <t>1970-79</t>
  </si>
  <si>
    <t>1980-89</t>
  </si>
  <si>
    <t>1990-99</t>
  </si>
  <si>
    <t>2000-09</t>
  </si>
  <si>
    <t>Chandigarh</t>
  </si>
  <si>
    <t>Delhi</t>
  </si>
  <si>
    <t>Grand Total</t>
  </si>
  <si>
    <t>S. No.</t>
  </si>
  <si>
    <t xml:space="preserve">Andhra Pradesh </t>
  </si>
  <si>
    <t>Jammu and Kashmir</t>
  </si>
  <si>
    <t>Northwest India</t>
  </si>
  <si>
    <t>Jan</t>
  </si>
  <si>
    <t>Feb</t>
  </si>
  <si>
    <t>March</t>
  </si>
  <si>
    <t>April</t>
  </si>
  <si>
    <t>May</t>
  </si>
  <si>
    <t>June</t>
  </si>
  <si>
    <t>July</t>
  </si>
  <si>
    <t>Jul</t>
  </si>
  <si>
    <t>Aug</t>
  </si>
  <si>
    <t>Sept</t>
  </si>
  <si>
    <t>Oct</t>
  </si>
  <si>
    <t>Nov</t>
  </si>
  <si>
    <t>Dec</t>
  </si>
  <si>
    <t>1967-80</t>
  </si>
  <si>
    <t>1991-2000</t>
  </si>
  <si>
    <t>Cyclonic Storms</t>
  </si>
  <si>
    <t>Floods and Heavy Rains</t>
  </si>
  <si>
    <t>Heat Wave</t>
  </si>
  <si>
    <t>Cold Wave</t>
  </si>
  <si>
    <t>1970-74</t>
  </si>
  <si>
    <t>1975-79</t>
  </si>
  <si>
    <t>1980-84</t>
  </si>
  <si>
    <t>1985-89</t>
  </si>
  <si>
    <t>1990-94</t>
  </si>
  <si>
    <t>1995-99</t>
  </si>
  <si>
    <t xml:space="preserve">*: - This include persons missing  in the natural disaster. </t>
  </si>
  <si>
    <t>Source :Annual Report, NCRB</t>
  </si>
  <si>
    <t>Statement 4.03 : Number of  cyclonic storms formed over the North Indian Ocean</t>
  </si>
  <si>
    <t>Statement 4.05 : Major earthquakes in India</t>
  </si>
  <si>
    <t>Statement  6 : Major earthquakes in India</t>
  </si>
  <si>
    <t>Statement 4.07 : Year-wise damage due to natural extreme events in India</t>
  </si>
  <si>
    <t>Statement   3.8.2: State wise details of damage due to cyclonic storms/heavy rains /floods/landslides etc.</t>
  </si>
  <si>
    <t>Statement   3.8.2 : State wise details of damage due to cyclonic storms/heavy rains /floods/landslides etc.</t>
  </si>
  <si>
    <t>Statement   4.08 : State-wise damage due to natural extreme events</t>
  </si>
  <si>
    <t>Statement 4.09: Number of deaths by type of natural extreme event</t>
  </si>
  <si>
    <t xml:space="preserve">Statement 4.10: Drought years with percentage of affected area </t>
  </si>
  <si>
    <t>Statement 4.11 : State-wise, year-wise number of drought-affected districts</t>
  </si>
  <si>
    <t xml:space="preserve"> Source:  Annual Reports 2015-16 &amp; 2016-17, Ministry of Home Affairs</t>
  </si>
  <si>
    <t>Maharahtra</t>
  </si>
  <si>
    <t>Source: India Meteorological Department ; Disaster Management in India-2011, Ministry of Home Affairs</t>
  </si>
  <si>
    <t>Coastline of Tamil Nadu, Kerala, Andhra Pradesh, Puducherry and Andaman and Nicobar Islands of India</t>
  </si>
  <si>
    <t>Leh, Ladakh in Jammu &amp; Kashmir</t>
  </si>
  <si>
    <t>Uttarkashi, Rudraprayag and Bageshwar
Districts of Uttarakhand</t>
  </si>
  <si>
    <t>Statement 4.04: Major natural disasters in India</t>
  </si>
  <si>
    <t>2016-17 (P)</t>
  </si>
  <si>
    <t>(P)  Provisional as on 31.12.2016</t>
  </si>
  <si>
    <t>Source: India Meteorological Department, Ministry of Earth Sciences</t>
  </si>
  <si>
    <t xml:space="preserve">Statement  4.06 : Deaths due to Heat  waves and Cold waves in India </t>
  </si>
  <si>
    <t>(P): Provisional</t>
  </si>
  <si>
    <t>Statement 4.01 : Number of Heat Waves in India</t>
  </si>
  <si>
    <t>Statement 4.02 Number of Cold Waves in India</t>
  </si>
  <si>
    <t>Source:  Farmers' Portal, Ministry of Agriculture and Farmers Welfare (as retrieved on 15.03.2018)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</si>
</sst>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"/>
    <numFmt numFmtId="165" formatCode="0.000"/>
    <numFmt numFmtId="166" formatCode="_ * #,##0_ ;_ * \-#,##0_ ;_ * &quot;-&quot;??_ ;_ @_ 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248">
    <xf numFmtId="0" fontId="0" fillId="0" borderId="0" xfId="0"/>
    <xf numFmtId="0" fontId="0" fillId="0" borderId="6" xfId="0" applyBorder="1" applyAlignment="1">
      <alignment horizontal="right" vertical="center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6" xfId="0" applyBorder="1" applyAlignment="1">
      <alignment horizontal="right"/>
    </xf>
    <xf numFmtId="0" fontId="0" fillId="0" borderId="6" xfId="0" applyBorder="1"/>
    <xf numFmtId="2" fontId="0" fillId="0" borderId="6" xfId="0" applyNumberFormat="1" applyBorder="1" applyAlignment="1">
      <alignment horizontal="right"/>
    </xf>
    <xf numFmtId="0" fontId="0" fillId="0" borderId="0" xfId="0" applyAlignment="1">
      <alignment vertical="top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/>
    </xf>
    <xf numFmtId="0" fontId="1" fillId="0" borderId="0" xfId="0" applyFont="1"/>
    <xf numFmtId="0" fontId="0" fillId="0" borderId="0" xfId="0" applyBorder="1"/>
    <xf numFmtId="0" fontId="0" fillId="0" borderId="0" xfId="0" applyFill="1" applyBorder="1" applyAlignment="1">
      <alignment horizontal="right"/>
    </xf>
    <xf numFmtId="0" fontId="0" fillId="0" borderId="7" xfId="0" applyBorder="1" applyAlignment="1"/>
    <xf numFmtId="165" fontId="1" fillId="0" borderId="6" xfId="0" applyNumberFormat="1" applyFont="1" applyFill="1" applyBorder="1" applyAlignment="1">
      <alignment horizontal="right"/>
    </xf>
    <xf numFmtId="1" fontId="1" fillId="0" borderId="6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6" xfId="0" applyFont="1" applyFill="1" applyBorder="1"/>
    <xf numFmtId="0" fontId="1" fillId="0" borderId="6" xfId="0" applyFont="1" applyBorder="1"/>
    <xf numFmtId="2" fontId="0" fillId="0" borderId="6" xfId="0" applyNumberFormat="1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165" fontId="0" fillId="0" borderId="6" xfId="0" applyNumberFormat="1" applyBorder="1"/>
    <xf numFmtId="0" fontId="0" fillId="0" borderId="6" xfId="0" applyBorder="1" applyAlignment="1">
      <alignment horizontal="center"/>
    </xf>
    <xf numFmtId="2" fontId="0" fillId="0" borderId="6" xfId="0" applyNumberFormat="1" applyBorder="1"/>
    <xf numFmtId="165" fontId="0" fillId="0" borderId="6" xfId="0" applyNumberFormat="1" applyBorder="1" applyAlignment="1">
      <alignment horizontal="right"/>
    </xf>
    <xf numFmtId="0" fontId="0" fillId="0" borderId="6" xfId="0" applyFill="1" applyBorder="1"/>
    <xf numFmtId="165" fontId="0" fillId="0" borderId="6" xfId="0" applyNumberFormat="1" applyFill="1" applyBorder="1" applyAlignment="1">
      <alignment horizontal="right"/>
    </xf>
    <xf numFmtId="0" fontId="1" fillId="0" borderId="6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0" xfId="0" applyBorder="1" applyAlignment="1"/>
    <xf numFmtId="2" fontId="1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2" fontId="1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Border="1"/>
    <xf numFmtId="0" fontId="3" fillId="0" borderId="6" xfId="0" applyFont="1" applyFill="1" applyBorder="1"/>
    <xf numFmtId="0" fontId="6" fillId="0" borderId="0" xfId="0" applyFont="1" applyBorder="1"/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1" xfId="0" applyFont="1" applyFill="1" applyBorder="1"/>
    <xf numFmtId="0" fontId="1" fillId="0" borderId="1" xfId="0" applyFont="1" applyBorder="1"/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0" borderId="6" xfId="0" applyFill="1" applyBorder="1" applyAlignment="1">
      <alignment horizontal="right" vertical="center"/>
    </xf>
    <xf numFmtId="2" fontId="0" fillId="0" borderId="6" xfId="0" applyNumberFormat="1" applyBorder="1" applyAlignment="1">
      <alignment horizontal="right" vertical="center"/>
    </xf>
    <xf numFmtId="165" fontId="0" fillId="0" borderId="6" xfId="0" applyNumberFormat="1" applyFill="1" applyBorder="1" applyAlignment="1">
      <alignment horizontal="right" vertical="center"/>
    </xf>
    <xf numFmtId="2" fontId="0" fillId="0" borderId="6" xfId="0" applyNumberFormat="1" applyFill="1" applyBorder="1" applyAlignment="1">
      <alignment horizontal="right" vertical="center"/>
    </xf>
    <xf numFmtId="165" fontId="0" fillId="0" borderId="6" xfId="0" applyNumberFormat="1" applyBorder="1" applyAlignment="1">
      <alignment horizontal="right" vertical="center"/>
    </xf>
    <xf numFmtId="166" fontId="0" fillId="0" borderId="6" xfId="6" applyNumberFormat="1" applyFont="1" applyBorder="1" applyAlignment="1">
      <alignment horizontal="right" vertical="center"/>
    </xf>
    <xf numFmtId="166" fontId="0" fillId="0" borderId="6" xfId="6" applyNumberFormat="1" applyFont="1" applyFill="1" applyBorder="1" applyAlignment="1">
      <alignment horizontal="right" vertical="center"/>
    </xf>
    <xf numFmtId="0" fontId="10" fillId="0" borderId="13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2" fontId="11" fillId="0" borderId="0" xfId="0" applyNumberFormat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15" xfId="0" applyFont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0" fontId="0" fillId="0" borderId="0" xfId="0" applyFont="1"/>
    <xf numFmtId="0" fontId="0" fillId="0" borderId="6" xfId="0" applyFont="1" applyBorder="1"/>
    <xf numFmtId="0" fontId="18" fillId="0" borderId="0" xfId="2" applyFont="1" applyFill="1"/>
    <xf numFmtId="0" fontId="20" fillId="0" borderId="0" xfId="2" applyFont="1" applyFill="1"/>
    <xf numFmtId="0" fontId="19" fillId="0" borderId="6" xfId="2" applyFont="1" applyFill="1" applyBorder="1" applyAlignment="1">
      <alignment horizontal="center"/>
    </xf>
    <xf numFmtId="0" fontId="20" fillId="0" borderId="0" xfId="2" applyFont="1" applyFill="1" applyAlignment="1">
      <alignment horizontal="center"/>
    </xf>
    <xf numFmtId="2" fontId="20" fillId="0" borderId="0" xfId="2" applyNumberFormat="1" applyFont="1" applyFill="1"/>
    <xf numFmtId="164" fontId="20" fillId="0" borderId="0" xfId="2" applyNumberFormat="1" applyFont="1" applyFill="1"/>
    <xf numFmtId="0" fontId="3" fillId="0" borderId="0" xfId="2" applyFont="1" applyFill="1"/>
    <xf numFmtId="0" fontId="3" fillId="0" borderId="0" xfId="2" applyFont="1" applyFill="1" applyBorder="1"/>
    <xf numFmtId="0" fontId="3" fillId="0" borderId="0" xfId="2" applyFont="1" applyFill="1" applyBorder="1" applyAlignment="1">
      <alignment vertical="top" wrapText="1"/>
    </xf>
    <xf numFmtId="0" fontId="3" fillId="0" borderId="0" xfId="2" applyFont="1" applyFill="1" applyBorder="1" applyAlignment="1">
      <alignment horizontal="center"/>
    </xf>
    <xf numFmtId="0" fontId="21" fillId="0" borderId="0" xfId="2" applyFont="1" applyFill="1" applyBorder="1" applyAlignment="1">
      <alignment vertical="center" wrapText="1"/>
    </xf>
    <xf numFmtId="0" fontId="18" fillId="0" borderId="10" xfId="2" applyFont="1" applyFill="1" applyBorder="1" applyAlignment="1">
      <alignment horizontal="center"/>
    </xf>
    <xf numFmtId="0" fontId="21" fillId="0" borderId="0" xfId="2" applyFont="1" applyFill="1"/>
    <xf numFmtId="0" fontId="3" fillId="0" borderId="0" xfId="2" applyFont="1" applyFill="1" applyBorder="1" applyAlignment="1">
      <alignment vertical="center"/>
    </xf>
    <xf numFmtId="0" fontId="3" fillId="0" borderId="9" xfId="2" applyFont="1" applyFill="1" applyBorder="1" applyAlignment="1">
      <alignment vertical="center"/>
    </xf>
    <xf numFmtId="0" fontId="3" fillId="0" borderId="10" xfId="2" applyFont="1" applyFill="1" applyBorder="1" applyAlignment="1">
      <alignment vertical="center"/>
    </xf>
    <xf numFmtId="0" fontId="3" fillId="0" borderId="0" xfId="2" applyFont="1" applyFill="1" applyAlignment="1">
      <alignment vertical="top" wrapText="1"/>
    </xf>
    <xf numFmtId="0" fontId="3" fillId="0" borderId="0" xfId="2" applyFont="1" applyFill="1" applyBorder="1" applyAlignment="1">
      <alignment vertical="top"/>
    </xf>
    <xf numFmtId="0" fontId="3" fillId="0" borderId="5" xfId="2" applyFont="1" applyFill="1" applyBorder="1" applyAlignment="1">
      <alignment vertical="center"/>
    </xf>
    <xf numFmtId="2" fontId="3" fillId="0" borderId="0" xfId="2" applyNumberFormat="1" applyFont="1" applyFill="1"/>
    <xf numFmtId="164" fontId="3" fillId="0" borderId="0" xfId="2" applyNumberFormat="1" applyFont="1" applyFill="1"/>
    <xf numFmtId="0" fontId="12" fillId="0" borderId="6" xfId="0" applyFont="1" applyBorder="1"/>
    <xf numFmtId="0" fontId="0" fillId="0" borderId="6" xfId="0" applyFont="1" applyBorder="1" applyAlignment="1">
      <alignment horizontal="left"/>
    </xf>
    <xf numFmtId="0" fontId="0" fillId="0" borderId="6" xfId="0" applyNumberFormat="1" applyFont="1" applyBorder="1"/>
    <xf numFmtId="0" fontId="10" fillId="0" borderId="0" xfId="0" applyFont="1" applyBorder="1" applyAlignment="1">
      <alignment horizontal="right" vertical="top" wrapText="1"/>
    </xf>
    <xf numFmtId="2" fontId="10" fillId="0" borderId="0" xfId="0" applyNumberFormat="1" applyFont="1" applyBorder="1" applyAlignment="1">
      <alignment horizontal="right" vertical="top" wrapText="1"/>
    </xf>
    <xf numFmtId="0" fontId="10" fillId="0" borderId="15" xfId="0" applyFont="1" applyBorder="1" applyAlignment="1">
      <alignment horizontal="right" vertical="top" wrapText="1"/>
    </xf>
    <xf numFmtId="2" fontId="10" fillId="0" borderId="15" xfId="0" applyNumberFormat="1" applyFont="1" applyBorder="1" applyAlignment="1">
      <alignment horizontal="right" vertical="top" wrapText="1"/>
    </xf>
    <xf numFmtId="2" fontId="10" fillId="0" borderId="0" xfId="0" applyNumberFormat="1" applyFont="1" applyBorder="1" applyAlignment="1">
      <alignment vertical="top" wrapText="1"/>
    </xf>
    <xf numFmtId="0" fontId="10" fillId="0" borderId="0" xfId="0" applyFont="1" applyBorder="1" applyAlignment="1">
      <alignment horizontal="right" vertical="top"/>
    </xf>
    <xf numFmtId="2" fontId="10" fillId="0" borderId="0" xfId="0" applyNumberFormat="1" applyFont="1" applyBorder="1" applyAlignment="1">
      <alignment horizontal="right" vertical="top"/>
    </xf>
    <xf numFmtId="0" fontId="10" fillId="0" borderId="15" xfId="0" applyFont="1" applyBorder="1" applyAlignment="1">
      <alignment horizontal="right" vertical="top"/>
    </xf>
    <xf numFmtId="2" fontId="10" fillId="0" borderId="15" xfId="0" applyNumberFormat="1" applyFont="1" applyBorder="1" applyAlignment="1">
      <alignment horizontal="right" vertical="top"/>
    </xf>
    <xf numFmtId="0" fontId="11" fillId="0" borderId="0" xfId="0" applyFont="1" applyAlignment="1">
      <alignment vertical="top"/>
    </xf>
    <xf numFmtId="0" fontId="10" fillId="0" borderId="15" xfId="0" applyFont="1" applyBorder="1" applyAlignment="1">
      <alignment vertical="top"/>
    </xf>
    <xf numFmtId="0" fontId="10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horizontal="left"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0" fontId="8" fillId="0" borderId="0" xfId="3" applyFont="1" applyAlignment="1">
      <alignment vertical="top" wrapText="1"/>
    </xf>
    <xf numFmtId="0" fontId="12" fillId="0" borderId="13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Fill="1" applyAlignment="1"/>
    <xf numFmtId="0" fontId="0" fillId="0" borderId="0" xfId="0" applyFont="1" applyFill="1"/>
    <xf numFmtId="0" fontId="16" fillId="0" borderId="0" xfId="1" applyFont="1" applyFill="1" applyBorder="1" applyAlignment="1"/>
    <xf numFmtId="0" fontId="5" fillId="0" borderId="0" xfId="0" applyFont="1" applyFill="1"/>
    <xf numFmtId="0" fontId="5" fillId="0" borderId="6" xfId="0" applyFont="1" applyFill="1" applyBorder="1" applyAlignment="1">
      <alignment horizontal="left"/>
    </xf>
    <xf numFmtId="0" fontId="5" fillId="0" borderId="6" xfId="0" applyNumberFormat="1" applyFont="1" applyFill="1" applyBorder="1"/>
    <xf numFmtId="0" fontId="18" fillId="0" borderId="6" xfId="2" applyFont="1" applyFill="1" applyBorder="1" applyAlignment="1">
      <alignment horizontal="center"/>
    </xf>
    <xf numFmtId="0" fontId="3" fillId="0" borderId="6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vertical="center"/>
    </xf>
    <xf numFmtId="2" fontId="3" fillId="0" borderId="6" xfId="2" applyNumberFormat="1" applyFont="1" applyFill="1" applyBorder="1" applyAlignment="1">
      <alignment horizontal="right" vertical="center"/>
    </xf>
    <xf numFmtId="164" fontId="3" fillId="0" borderId="6" xfId="2" applyNumberFormat="1" applyFont="1" applyFill="1" applyBorder="1" applyAlignment="1">
      <alignment horizontal="right" vertical="center"/>
    </xf>
    <xf numFmtId="0" fontId="3" fillId="0" borderId="6" xfId="2" applyFont="1" applyFill="1" applyBorder="1" applyAlignment="1">
      <alignment vertical="center" wrapText="1"/>
    </xf>
    <xf numFmtId="2" fontId="3" fillId="0" borderId="6" xfId="2" applyNumberFormat="1" applyFont="1" applyFill="1" applyBorder="1" applyAlignment="1">
      <alignment vertical="center"/>
    </xf>
    <xf numFmtId="164" fontId="3" fillId="0" borderId="6" xfId="2" applyNumberFormat="1" applyFont="1" applyFill="1" applyBorder="1" applyAlignment="1">
      <alignment vertical="center"/>
    </xf>
    <xf numFmtId="0" fontId="3" fillId="0" borderId="6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12" fillId="0" borderId="5" xfId="0" applyFont="1" applyFill="1" applyBorder="1"/>
    <xf numFmtId="0" fontId="12" fillId="0" borderId="5" xfId="0" applyFont="1" applyFill="1" applyBorder="1" applyAlignment="1">
      <alignment horizontal="center"/>
    </xf>
    <xf numFmtId="0" fontId="18" fillId="0" borderId="5" xfId="2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horizontal="left" vertical="center" wrapText="1"/>
    </xf>
    <xf numFmtId="0" fontId="18" fillId="0" borderId="5" xfId="2" applyFont="1" applyFill="1" applyBorder="1" applyAlignment="1">
      <alignment horizontal="center"/>
    </xf>
    <xf numFmtId="0" fontId="0" fillId="0" borderId="6" xfId="0" applyFont="1" applyBorder="1" applyAlignment="1">
      <alignment horizontal="left" vertical="center"/>
    </xf>
    <xf numFmtId="0" fontId="0" fillId="0" borderId="6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166" fontId="1" fillId="0" borderId="6" xfId="6" applyNumberFormat="1" applyFont="1" applyFill="1" applyBorder="1" applyAlignment="1">
      <alignment horizontal="right" vertical="center"/>
    </xf>
    <xf numFmtId="2" fontId="1" fillId="0" borderId="6" xfId="0" applyNumberFormat="1" applyFont="1" applyFill="1" applyBorder="1" applyAlignment="1">
      <alignment horizontal="right" vertical="center"/>
    </xf>
    <xf numFmtId="0" fontId="3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0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0" fontId="0" fillId="0" borderId="6" xfId="0" applyNumberFormat="1" applyFont="1" applyFill="1" applyBorder="1" applyAlignment="1">
      <alignment vertical="center"/>
    </xf>
    <xf numFmtId="0" fontId="0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6" xfId="0" applyFill="1" applyBorder="1" applyAlignment="1">
      <alignment horizontal="left" vertical="center"/>
    </xf>
    <xf numFmtId="0" fontId="1" fillId="0" borderId="6" xfId="0" applyNumberFormat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0" xfId="0" applyAlignment="1"/>
    <xf numFmtId="164" fontId="0" fillId="0" borderId="6" xfId="0" applyNumberFormat="1" applyBorder="1" applyAlignment="1"/>
    <xf numFmtId="164" fontId="0" fillId="0" borderId="0" xfId="0" applyNumberFormat="1" applyAlignment="1"/>
    <xf numFmtId="0" fontId="1" fillId="0" borderId="11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top"/>
    </xf>
    <xf numFmtId="2" fontId="1" fillId="0" borderId="5" xfId="0" applyNumberFormat="1" applyFont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2" fillId="0" borderId="6" xfId="0" applyFont="1" applyBorder="1" applyAlignment="1">
      <alignment vertical="center"/>
    </xf>
    <xf numFmtId="0" fontId="18" fillId="3" borderId="1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0" fillId="0" borderId="0" xfId="0" applyBorder="1" applyAlignment="1">
      <alignment vertical="center"/>
    </xf>
    <xf numFmtId="0" fontId="12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/>
    </xf>
    <xf numFmtId="0" fontId="5" fillId="0" borderId="1" xfId="0" applyNumberFormat="1" applyFont="1" applyFill="1" applyBorder="1"/>
    <xf numFmtId="0" fontId="5" fillId="0" borderId="0" xfId="0" applyFont="1" applyFill="1" applyBorder="1"/>
    <xf numFmtId="0" fontId="15" fillId="0" borderId="0" xfId="0" applyFont="1" applyFill="1" applyBorder="1"/>
    <xf numFmtId="0" fontId="1" fillId="0" borderId="0" xfId="0" applyFont="1" applyFill="1" applyBorder="1"/>
    <xf numFmtId="0" fontId="0" fillId="0" borderId="10" xfId="0" applyBorder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right" vertical="center" wrapText="1"/>
    </xf>
    <xf numFmtId="2" fontId="11" fillId="0" borderId="13" xfId="0" applyNumberFormat="1" applyFont="1" applyBorder="1" applyAlignment="1">
      <alignment horizontal="right" vertical="center" wrapText="1"/>
    </xf>
    <xf numFmtId="2" fontId="11" fillId="0" borderId="13" xfId="0" applyNumberFormat="1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right" vertical="center" wrapText="1"/>
    </xf>
    <xf numFmtId="2" fontId="10" fillId="0" borderId="13" xfId="0" applyNumberFormat="1" applyFont="1" applyBorder="1" applyAlignment="1">
      <alignment horizontal="righ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4" fontId="11" fillId="0" borderId="13" xfId="0" applyNumberFormat="1" applyFont="1" applyBorder="1" applyAlignment="1">
      <alignment vertical="center" wrapText="1"/>
    </xf>
    <xf numFmtId="164" fontId="10" fillId="0" borderId="13" xfId="0" applyNumberFormat="1" applyFont="1" applyBorder="1" applyAlignment="1">
      <alignment vertical="center" wrapText="1"/>
    </xf>
    <xf numFmtId="0" fontId="15" fillId="0" borderId="6" xfId="0" applyFont="1" applyBorder="1" applyAlignment="1">
      <alignment horizontal="right"/>
    </xf>
    <xf numFmtId="0" fontId="14" fillId="0" borderId="0" xfId="0" applyFont="1" applyFill="1" applyAlignment="1">
      <alignment horizontal="center"/>
    </xf>
    <xf numFmtId="0" fontId="1" fillId="0" borderId="6" xfId="0" applyNumberFormat="1" applyFont="1" applyFill="1" applyBorder="1" applyAlignment="1">
      <alignment horizontal="center" vertical="center"/>
    </xf>
    <xf numFmtId="0" fontId="17" fillId="0" borderId="12" xfId="1" applyFont="1" applyFill="1" applyBorder="1" applyAlignment="1">
      <alignment horizontal="center" vertical="center" wrapText="1"/>
    </xf>
    <xf numFmtId="0" fontId="17" fillId="0" borderId="12" xfId="2" applyFont="1" applyFill="1" applyBorder="1" applyAlignment="1" applyProtection="1">
      <alignment horizontal="center" vertical="center"/>
    </xf>
    <xf numFmtId="0" fontId="17" fillId="0" borderId="12" xfId="2" applyFont="1" applyFill="1" applyBorder="1" applyAlignment="1">
      <alignment horizontal="center"/>
    </xf>
    <xf numFmtId="0" fontId="18" fillId="0" borderId="5" xfId="2" applyFont="1" applyFill="1" applyBorder="1" applyAlignment="1">
      <alignment horizontal="center" vertical="top" wrapText="1"/>
    </xf>
    <xf numFmtId="0" fontId="18" fillId="0" borderId="6" xfId="2" applyFont="1" applyFill="1" applyBorder="1" applyAlignment="1">
      <alignment horizontal="center" vertical="top" wrapText="1"/>
    </xf>
    <xf numFmtId="0" fontId="18" fillId="0" borderId="5" xfId="2" applyFont="1" applyFill="1" applyBorder="1" applyAlignment="1">
      <alignment horizontal="left" vertical="center"/>
    </xf>
    <xf numFmtId="0" fontId="18" fillId="0" borderId="6" xfId="2" applyFont="1" applyFill="1" applyBorder="1" applyAlignment="1">
      <alignment horizontal="left" vertical="center"/>
    </xf>
    <xf numFmtId="164" fontId="18" fillId="0" borderId="5" xfId="2" applyNumberFormat="1" applyFont="1" applyFill="1" applyBorder="1" applyAlignment="1">
      <alignment horizontal="center" vertical="center"/>
    </xf>
    <xf numFmtId="164" fontId="18" fillId="0" borderId="6" xfId="2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10" fillId="0" borderId="17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0" xfId="0" applyFont="1" applyAlignment="1">
      <alignment horizontal="center" wrapText="1"/>
    </xf>
  </cellXfs>
  <cellStyles count="8">
    <cellStyle name="Comma" xfId="6" builtinId="3"/>
    <cellStyle name="Hyperlink" xfId="3" builtinId="8"/>
    <cellStyle name="Hyperlink 2" xfId="7"/>
    <cellStyle name="Normal" xfId="0" builtinId="0"/>
    <cellStyle name="Normal 2" xfId="1"/>
    <cellStyle name="Normal 2 2" xfId="4"/>
    <cellStyle name="Normal 3" xfId="2"/>
    <cellStyle name="Normal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ncrb.nic.in/StatPublications/ADSI/ADSI2015/adsi-2015-full-repor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8"/>
  <sheetViews>
    <sheetView view="pageBreakPreview" topLeftCell="A10" zoomScaleSheetLayoutView="100" workbookViewId="0">
      <selection activeCell="L29" sqref="L29"/>
    </sheetView>
  </sheetViews>
  <sheetFormatPr defaultRowHeight="15" x14ac:dyDescent="0.25"/>
  <cols>
    <col min="1" max="1" width="16.85546875" style="108" bestFit="1" customWidth="1"/>
    <col min="2" max="11" width="9.140625" style="108" hidden="1" customWidth="1"/>
    <col min="12" max="12" width="9.140625" style="108"/>
    <col min="13" max="22" width="9.140625" style="108" hidden="1" customWidth="1"/>
    <col min="23" max="23" width="9.140625" style="108"/>
    <col min="24" max="33" width="9.140625" style="108" hidden="1" customWidth="1"/>
    <col min="34" max="34" width="9.140625" style="108"/>
    <col min="35" max="44" width="9.140625" style="108" hidden="1" customWidth="1"/>
    <col min="45" max="16384" width="9.140625" style="108"/>
  </cols>
  <sheetData>
    <row r="1" spans="1:57" ht="17.25" x14ac:dyDescent="0.3">
      <c r="A1" s="205" t="s">
        <v>293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107"/>
      <c r="BC1" s="107"/>
      <c r="BD1" s="107"/>
      <c r="BE1" s="107"/>
    </row>
    <row r="2" spans="1:57" s="168" customFormat="1" ht="25.5" customHeight="1" x14ac:dyDescent="0.25">
      <c r="A2" s="167" t="s">
        <v>232</v>
      </c>
      <c r="B2" s="167">
        <v>1967</v>
      </c>
      <c r="C2" s="167">
        <v>1968</v>
      </c>
      <c r="D2" s="167">
        <v>1970</v>
      </c>
      <c r="E2" s="167">
        <v>1972</v>
      </c>
      <c r="F2" s="167">
        <v>1973</v>
      </c>
      <c r="G2" s="167">
        <v>1974</v>
      </c>
      <c r="H2" s="167">
        <v>1975</v>
      </c>
      <c r="I2" s="167">
        <v>1976</v>
      </c>
      <c r="J2" s="167">
        <v>1978</v>
      </c>
      <c r="K2" s="167">
        <v>1979</v>
      </c>
      <c r="L2" s="167" t="s">
        <v>233</v>
      </c>
      <c r="M2" s="167">
        <v>1980</v>
      </c>
      <c r="N2" s="167">
        <v>1981</v>
      </c>
      <c r="O2" s="167">
        <v>1982</v>
      </c>
      <c r="P2" s="167">
        <v>1983</v>
      </c>
      <c r="Q2" s="167">
        <v>1984</v>
      </c>
      <c r="R2" s="167">
        <v>1985</v>
      </c>
      <c r="S2" s="167">
        <v>1986</v>
      </c>
      <c r="T2" s="167">
        <v>1987</v>
      </c>
      <c r="U2" s="167">
        <v>1988</v>
      </c>
      <c r="V2" s="167">
        <v>1989</v>
      </c>
      <c r="W2" s="167" t="s">
        <v>234</v>
      </c>
      <c r="X2" s="167">
        <v>1990</v>
      </c>
      <c r="Y2" s="167">
        <v>1991</v>
      </c>
      <c r="Z2" s="167">
        <v>1992</v>
      </c>
      <c r="AA2" s="167">
        <v>1993</v>
      </c>
      <c r="AB2" s="167">
        <v>1994</v>
      </c>
      <c r="AC2" s="167">
        <v>1995</v>
      </c>
      <c r="AD2" s="167">
        <v>1996</v>
      </c>
      <c r="AE2" s="167">
        <v>1997</v>
      </c>
      <c r="AF2" s="167">
        <v>1998</v>
      </c>
      <c r="AG2" s="167">
        <v>1999</v>
      </c>
      <c r="AH2" s="167" t="s">
        <v>235</v>
      </c>
      <c r="AI2" s="167">
        <v>2000</v>
      </c>
      <c r="AJ2" s="167">
        <v>2001</v>
      </c>
      <c r="AK2" s="167">
        <v>2002</v>
      </c>
      <c r="AL2" s="167">
        <v>2003</v>
      </c>
      <c r="AM2" s="167">
        <v>2004</v>
      </c>
      <c r="AN2" s="167">
        <v>2005</v>
      </c>
      <c r="AO2" s="167">
        <v>2006</v>
      </c>
      <c r="AP2" s="167">
        <v>2007</v>
      </c>
      <c r="AQ2" s="167">
        <v>2008</v>
      </c>
      <c r="AR2" s="167">
        <v>2009</v>
      </c>
      <c r="AS2" s="167" t="s">
        <v>236</v>
      </c>
      <c r="AT2" s="167">
        <v>2010</v>
      </c>
      <c r="AU2" s="167">
        <v>2011</v>
      </c>
      <c r="AV2" s="167">
        <v>2012</v>
      </c>
      <c r="AW2" s="167">
        <v>2013</v>
      </c>
      <c r="AX2" s="167">
        <v>2014</v>
      </c>
      <c r="AY2" s="167">
        <v>2015</v>
      </c>
      <c r="AZ2" s="167">
        <v>2016</v>
      </c>
      <c r="BA2" s="167" t="s">
        <v>152</v>
      </c>
    </row>
    <row r="3" spans="1:57" s="158" customFormat="1" ht="18" customHeight="1" x14ac:dyDescent="0.25">
      <c r="A3" s="155" t="s">
        <v>12</v>
      </c>
      <c r="B3" s="156">
        <v>1</v>
      </c>
      <c r="C3" s="156"/>
      <c r="D3" s="156">
        <v>1</v>
      </c>
      <c r="E3" s="156">
        <v>1</v>
      </c>
      <c r="F3" s="156">
        <v>2</v>
      </c>
      <c r="G3" s="156"/>
      <c r="H3" s="156"/>
      <c r="I3" s="156">
        <v>1</v>
      </c>
      <c r="J3" s="156">
        <v>3</v>
      </c>
      <c r="K3" s="156"/>
      <c r="L3" s="157">
        <f>SUM(D3:K3)</f>
        <v>8</v>
      </c>
      <c r="M3" s="157">
        <v>1</v>
      </c>
      <c r="N3" s="157"/>
      <c r="O3" s="157">
        <v>1</v>
      </c>
      <c r="P3" s="157">
        <v>1</v>
      </c>
      <c r="Q3" s="157">
        <v>1</v>
      </c>
      <c r="R3" s="157">
        <v>1</v>
      </c>
      <c r="S3" s="157"/>
      <c r="T3" s="157"/>
      <c r="U3" s="157"/>
      <c r="V3" s="157"/>
      <c r="W3" s="157">
        <f>SUM(M3:V3)</f>
        <v>5</v>
      </c>
      <c r="X3" s="157"/>
      <c r="Y3" s="157"/>
      <c r="Z3" s="157"/>
      <c r="AA3" s="157"/>
      <c r="AB3" s="157"/>
      <c r="AC3" s="157">
        <v>1</v>
      </c>
      <c r="AD3" s="157">
        <v>1</v>
      </c>
      <c r="AE3" s="157">
        <v>4</v>
      </c>
      <c r="AF3" s="157">
        <v>5</v>
      </c>
      <c r="AG3" s="157">
        <v>1</v>
      </c>
      <c r="AH3" s="157">
        <f>SUM(X3:AG3)</f>
        <v>12</v>
      </c>
      <c r="AI3" s="157"/>
      <c r="AJ3" s="157"/>
      <c r="AK3" s="157">
        <v>1</v>
      </c>
      <c r="AL3" s="157">
        <v>1</v>
      </c>
      <c r="AM3" s="157"/>
      <c r="AN3" s="157"/>
      <c r="AO3" s="157"/>
      <c r="AP3" s="157">
        <v>3</v>
      </c>
      <c r="AQ3" s="157">
        <v>1</v>
      </c>
      <c r="AR3" s="157"/>
      <c r="AS3" s="157">
        <f>SUM(AI3:AR3)</f>
        <v>6</v>
      </c>
      <c r="AT3" s="157" t="s">
        <v>4</v>
      </c>
      <c r="AU3" s="157" t="s">
        <v>4</v>
      </c>
      <c r="AV3" s="157">
        <v>5</v>
      </c>
      <c r="AW3" s="157">
        <v>1</v>
      </c>
      <c r="AX3" s="157">
        <v>1</v>
      </c>
      <c r="AY3" s="157">
        <v>23</v>
      </c>
      <c r="AZ3" s="157" t="s">
        <v>4</v>
      </c>
      <c r="BA3" s="157">
        <v>61</v>
      </c>
    </row>
    <row r="4" spans="1:57" s="158" customFormat="1" ht="18" customHeight="1" x14ac:dyDescent="0.25">
      <c r="A4" s="155" t="s">
        <v>13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7" t="s">
        <v>4</v>
      </c>
      <c r="M4" s="157" t="s">
        <v>4</v>
      </c>
      <c r="N4" s="157" t="s">
        <v>4</v>
      </c>
      <c r="O4" s="157" t="s">
        <v>4</v>
      </c>
      <c r="P4" s="157" t="s">
        <v>4</v>
      </c>
      <c r="Q4" s="157" t="s">
        <v>4</v>
      </c>
      <c r="R4" s="157" t="s">
        <v>4</v>
      </c>
      <c r="S4" s="157" t="s">
        <v>4</v>
      </c>
      <c r="T4" s="157" t="s">
        <v>4</v>
      </c>
      <c r="U4" s="157" t="s">
        <v>4</v>
      </c>
      <c r="V4" s="157" t="s">
        <v>4</v>
      </c>
      <c r="W4" s="157">
        <f t="shared" ref="W4:W27" si="0">SUM(M4:V4)</f>
        <v>0</v>
      </c>
      <c r="X4" s="157" t="s">
        <v>4</v>
      </c>
      <c r="Y4" s="157" t="s">
        <v>4</v>
      </c>
      <c r="Z4" s="157" t="s">
        <v>4</v>
      </c>
      <c r="AA4" s="157" t="s">
        <v>4</v>
      </c>
      <c r="AB4" s="157" t="s">
        <v>4</v>
      </c>
      <c r="AC4" s="157" t="s">
        <v>4</v>
      </c>
      <c r="AD4" s="157" t="s">
        <v>4</v>
      </c>
      <c r="AE4" s="157" t="s">
        <v>4</v>
      </c>
      <c r="AF4" s="157" t="s">
        <v>4</v>
      </c>
      <c r="AG4" s="157" t="s">
        <v>4</v>
      </c>
      <c r="AH4" s="157">
        <f t="shared" ref="AH4:AH27" si="1">SUM(X4:AG4)</f>
        <v>0</v>
      </c>
      <c r="AI4" s="157"/>
      <c r="AJ4" s="157"/>
      <c r="AK4" s="157"/>
      <c r="AL4" s="157"/>
      <c r="AM4" s="157"/>
      <c r="AN4" s="157"/>
      <c r="AO4" s="157">
        <v>2</v>
      </c>
      <c r="AP4" s="157">
        <v>2</v>
      </c>
      <c r="AQ4" s="157"/>
      <c r="AR4" s="157">
        <v>1</v>
      </c>
      <c r="AS4" s="157">
        <f t="shared" ref="AS4:AS27" si="2">SUM(AI4:AR4)</f>
        <v>5</v>
      </c>
      <c r="AT4" s="157" t="s">
        <v>4</v>
      </c>
      <c r="AU4" s="157" t="s">
        <v>4</v>
      </c>
      <c r="AV4" s="157"/>
      <c r="AW4" s="157">
        <v>1</v>
      </c>
      <c r="AX4" s="157" t="s">
        <v>4</v>
      </c>
      <c r="AY4" s="157" t="s">
        <v>4</v>
      </c>
      <c r="AZ4" s="157" t="s">
        <v>4</v>
      </c>
      <c r="BA4" s="157">
        <v>6</v>
      </c>
    </row>
    <row r="5" spans="1:57" s="158" customFormat="1" ht="18" customHeight="1" x14ac:dyDescent="0.25">
      <c r="A5" s="155" t="s">
        <v>2</v>
      </c>
      <c r="B5" s="156">
        <v>1</v>
      </c>
      <c r="C5" s="156">
        <v>1</v>
      </c>
      <c r="D5" s="156"/>
      <c r="E5" s="156">
        <v>1</v>
      </c>
      <c r="F5" s="156">
        <v>3</v>
      </c>
      <c r="G5" s="156"/>
      <c r="H5" s="156">
        <v>1</v>
      </c>
      <c r="I5" s="156">
        <v>2</v>
      </c>
      <c r="J5" s="156"/>
      <c r="K5" s="156">
        <v>3</v>
      </c>
      <c r="L5" s="157">
        <f t="shared" ref="L5:L27" si="3">SUM(D5:K5)</f>
        <v>10</v>
      </c>
      <c r="M5" s="157">
        <v>1</v>
      </c>
      <c r="N5" s="157">
        <v>1</v>
      </c>
      <c r="O5" s="157">
        <v>1</v>
      </c>
      <c r="P5" s="157">
        <v>3</v>
      </c>
      <c r="Q5" s="157"/>
      <c r="R5" s="157">
        <v>2</v>
      </c>
      <c r="S5" s="157">
        <v>1</v>
      </c>
      <c r="T5" s="157">
        <v>1</v>
      </c>
      <c r="U5" s="157">
        <v>1</v>
      </c>
      <c r="V5" s="157"/>
      <c r="W5" s="157">
        <f t="shared" si="0"/>
        <v>11</v>
      </c>
      <c r="X5" s="157"/>
      <c r="Y5" s="157"/>
      <c r="Z5" s="157"/>
      <c r="AA5" s="157"/>
      <c r="AB5" s="157"/>
      <c r="AC5" s="157">
        <v>3</v>
      </c>
      <c r="AD5" s="157"/>
      <c r="AE5" s="157"/>
      <c r="AF5" s="157">
        <v>5</v>
      </c>
      <c r="AG5" s="157">
        <v>1</v>
      </c>
      <c r="AH5" s="157">
        <f t="shared" si="1"/>
        <v>9</v>
      </c>
      <c r="AI5" s="157"/>
      <c r="AJ5" s="157">
        <v>1</v>
      </c>
      <c r="AK5" s="157"/>
      <c r="AL5" s="157">
        <v>1</v>
      </c>
      <c r="AM5" s="157"/>
      <c r="AN5" s="157">
        <v>3</v>
      </c>
      <c r="AO5" s="157"/>
      <c r="AP5" s="157"/>
      <c r="AQ5" s="157"/>
      <c r="AR5" s="157"/>
      <c r="AS5" s="157">
        <f t="shared" si="2"/>
        <v>5</v>
      </c>
      <c r="AT5" s="157">
        <v>1</v>
      </c>
      <c r="AU5" s="157" t="s">
        <v>4</v>
      </c>
      <c r="AV5" s="157">
        <v>2</v>
      </c>
      <c r="AW5" s="157" t="s">
        <v>4</v>
      </c>
      <c r="AX5" s="157" t="s">
        <v>4</v>
      </c>
      <c r="AY5" s="157" t="s">
        <v>4</v>
      </c>
      <c r="AZ5" s="157" t="s">
        <v>4</v>
      </c>
      <c r="BA5" s="157">
        <v>38</v>
      </c>
    </row>
    <row r="6" spans="1:57" s="158" customFormat="1" ht="18" customHeight="1" x14ac:dyDescent="0.25">
      <c r="A6" s="155" t="s">
        <v>237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7">
        <f t="shared" si="3"/>
        <v>0</v>
      </c>
      <c r="M6" s="157"/>
      <c r="N6" s="157"/>
      <c r="O6" s="157"/>
      <c r="P6" s="157"/>
      <c r="Q6" s="157"/>
      <c r="R6" s="157"/>
      <c r="S6" s="157"/>
      <c r="T6" s="157">
        <v>1</v>
      </c>
      <c r="U6" s="157">
        <v>2</v>
      </c>
      <c r="V6" s="157"/>
      <c r="W6" s="157">
        <f t="shared" si="0"/>
        <v>3</v>
      </c>
      <c r="X6" s="157"/>
      <c r="Y6" s="157"/>
      <c r="Z6" s="157"/>
      <c r="AA6" s="157"/>
      <c r="AB6" s="157"/>
      <c r="AC6" s="157"/>
      <c r="AD6" s="157"/>
      <c r="AE6" s="157"/>
      <c r="AF6" s="157">
        <v>1</v>
      </c>
      <c r="AG6" s="157"/>
      <c r="AH6" s="157">
        <f t="shared" si="1"/>
        <v>1</v>
      </c>
      <c r="AI6" s="157"/>
      <c r="AJ6" s="157"/>
      <c r="AK6" s="157">
        <v>1</v>
      </c>
      <c r="AL6" s="157"/>
      <c r="AM6" s="157"/>
      <c r="AN6" s="157">
        <v>4</v>
      </c>
      <c r="AO6" s="157">
        <v>1</v>
      </c>
      <c r="AP6" s="157"/>
      <c r="AQ6" s="157"/>
      <c r="AR6" s="157">
        <v>1</v>
      </c>
      <c r="AS6" s="157">
        <f t="shared" si="2"/>
        <v>7</v>
      </c>
      <c r="AT6" s="157" t="s">
        <v>4</v>
      </c>
      <c r="AU6" s="157" t="s">
        <v>4</v>
      </c>
      <c r="AV6" s="157" t="s">
        <v>4</v>
      </c>
      <c r="AW6" s="157" t="s">
        <v>4</v>
      </c>
      <c r="AX6" s="157" t="s">
        <v>4</v>
      </c>
      <c r="AY6" s="157" t="s">
        <v>4</v>
      </c>
      <c r="AZ6" s="157" t="s">
        <v>4</v>
      </c>
      <c r="BA6" s="157">
        <v>11</v>
      </c>
    </row>
    <row r="7" spans="1:57" s="158" customFormat="1" ht="18" customHeight="1" x14ac:dyDescent="0.25">
      <c r="A7" s="155" t="s">
        <v>195</v>
      </c>
      <c r="B7" s="156"/>
      <c r="C7" s="156"/>
      <c r="D7" s="156"/>
      <c r="E7" s="156"/>
      <c r="F7" s="156"/>
      <c r="G7" s="156"/>
      <c r="H7" s="156"/>
      <c r="I7" s="156"/>
      <c r="J7" s="156">
        <v>1</v>
      </c>
      <c r="K7" s="156"/>
      <c r="L7" s="157">
        <f t="shared" si="3"/>
        <v>1</v>
      </c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>
        <f t="shared" si="0"/>
        <v>0</v>
      </c>
      <c r="X7" s="157"/>
      <c r="Y7" s="157"/>
      <c r="Z7" s="157"/>
      <c r="AA7" s="157"/>
      <c r="AB7" s="157"/>
      <c r="AC7" s="157"/>
      <c r="AD7" s="157"/>
      <c r="AE7" s="157"/>
      <c r="AF7" s="157"/>
      <c r="AG7" s="157">
        <v>1</v>
      </c>
      <c r="AH7" s="157">
        <f t="shared" si="1"/>
        <v>1</v>
      </c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>
        <f t="shared" si="2"/>
        <v>0</v>
      </c>
      <c r="AT7" s="157" t="s">
        <v>4</v>
      </c>
      <c r="AU7" s="157" t="s">
        <v>4</v>
      </c>
      <c r="AV7" s="157">
        <v>2</v>
      </c>
      <c r="AW7" s="157" t="s">
        <v>4</v>
      </c>
      <c r="AX7" s="157">
        <v>3</v>
      </c>
      <c r="AY7" s="157" t="s">
        <v>4</v>
      </c>
      <c r="AZ7" s="157">
        <v>5</v>
      </c>
      <c r="BA7" s="157">
        <v>12</v>
      </c>
    </row>
    <row r="8" spans="1:57" s="158" customFormat="1" ht="18" customHeight="1" x14ac:dyDescent="0.25">
      <c r="A8" s="155" t="s">
        <v>238</v>
      </c>
      <c r="B8" s="156"/>
      <c r="C8" s="156"/>
      <c r="D8" s="156"/>
      <c r="E8" s="156">
        <v>1</v>
      </c>
      <c r="F8" s="156"/>
      <c r="G8" s="156"/>
      <c r="H8" s="156"/>
      <c r="I8" s="156"/>
      <c r="J8" s="156"/>
      <c r="K8" s="156"/>
      <c r="L8" s="157">
        <f t="shared" si="3"/>
        <v>1</v>
      </c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>
        <f t="shared" si="0"/>
        <v>0</v>
      </c>
      <c r="X8" s="157"/>
      <c r="Y8" s="157"/>
      <c r="Z8" s="157"/>
      <c r="AA8" s="157"/>
      <c r="AB8" s="157">
        <v>1</v>
      </c>
      <c r="AC8" s="157">
        <v>2</v>
      </c>
      <c r="AD8" s="157"/>
      <c r="AE8" s="157"/>
      <c r="AF8" s="157"/>
      <c r="AG8" s="157">
        <v>1</v>
      </c>
      <c r="AH8" s="157">
        <f t="shared" si="1"/>
        <v>4</v>
      </c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>
        <f t="shared" si="2"/>
        <v>0</v>
      </c>
      <c r="AT8" s="157" t="s">
        <v>4</v>
      </c>
      <c r="AU8" s="157" t="s">
        <v>4</v>
      </c>
      <c r="AV8" s="157" t="s">
        <v>4</v>
      </c>
      <c r="AW8" s="157" t="s">
        <v>4</v>
      </c>
      <c r="AX8" s="157" t="s">
        <v>4</v>
      </c>
      <c r="AY8" s="157" t="s">
        <v>4</v>
      </c>
      <c r="AZ8" s="157" t="s">
        <v>4</v>
      </c>
      <c r="BA8" s="157">
        <v>5</v>
      </c>
    </row>
    <row r="9" spans="1:57" s="158" customFormat="1" ht="18" customHeight="1" x14ac:dyDescent="0.25">
      <c r="A9" s="155" t="s">
        <v>97</v>
      </c>
      <c r="B9" s="156"/>
      <c r="C9" s="156"/>
      <c r="D9" s="156"/>
      <c r="E9" s="156"/>
      <c r="F9" s="156"/>
      <c r="G9" s="156"/>
      <c r="H9" s="156"/>
      <c r="I9" s="156"/>
      <c r="J9" s="156"/>
      <c r="K9" s="156">
        <v>1</v>
      </c>
      <c r="L9" s="157">
        <f t="shared" si="3"/>
        <v>1</v>
      </c>
      <c r="M9" s="157"/>
      <c r="N9" s="157"/>
      <c r="O9" s="157"/>
      <c r="P9" s="157"/>
      <c r="Q9" s="157"/>
      <c r="R9" s="157"/>
      <c r="S9" s="157"/>
      <c r="T9" s="157"/>
      <c r="U9" s="157">
        <v>1</v>
      </c>
      <c r="V9" s="157">
        <v>1</v>
      </c>
      <c r="W9" s="157">
        <f t="shared" si="0"/>
        <v>2</v>
      </c>
      <c r="X9" s="157"/>
      <c r="Y9" s="157">
        <v>1</v>
      </c>
      <c r="Z9" s="157">
        <v>1</v>
      </c>
      <c r="AA9" s="157"/>
      <c r="AB9" s="157"/>
      <c r="AC9" s="157">
        <v>1</v>
      </c>
      <c r="AD9" s="157"/>
      <c r="AE9" s="157"/>
      <c r="AF9" s="157">
        <v>1</v>
      </c>
      <c r="AG9" s="157"/>
      <c r="AH9" s="157">
        <f t="shared" si="1"/>
        <v>4</v>
      </c>
      <c r="AI9" s="157"/>
      <c r="AJ9" s="157"/>
      <c r="AK9" s="157">
        <v>1</v>
      </c>
      <c r="AL9" s="157"/>
      <c r="AM9" s="157">
        <v>1</v>
      </c>
      <c r="AN9" s="157"/>
      <c r="AO9" s="157"/>
      <c r="AP9" s="157"/>
      <c r="AQ9" s="157">
        <v>1</v>
      </c>
      <c r="AR9" s="157"/>
      <c r="AS9" s="157">
        <f t="shared" si="2"/>
        <v>3</v>
      </c>
      <c r="AT9" s="157">
        <v>1</v>
      </c>
      <c r="AU9" s="157" t="s">
        <v>4</v>
      </c>
      <c r="AV9" s="157" t="s">
        <v>4</v>
      </c>
      <c r="AW9" s="157">
        <v>1</v>
      </c>
      <c r="AX9" s="157">
        <v>1</v>
      </c>
      <c r="AY9" s="157">
        <v>1</v>
      </c>
      <c r="AZ9" s="157">
        <v>2</v>
      </c>
      <c r="BA9" s="157">
        <v>16</v>
      </c>
    </row>
    <row r="10" spans="1:57" s="158" customFormat="1" ht="18" customHeight="1" x14ac:dyDescent="0.25">
      <c r="A10" s="155" t="s">
        <v>163</v>
      </c>
      <c r="B10" s="156"/>
      <c r="C10" s="156"/>
      <c r="D10" s="156"/>
      <c r="E10" s="156">
        <v>1</v>
      </c>
      <c r="F10" s="156"/>
      <c r="G10" s="156"/>
      <c r="H10" s="156"/>
      <c r="I10" s="156"/>
      <c r="J10" s="156"/>
      <c r="K10" s="156"/>
      <c r="L10" s="157">
        <f t="shared" si="3"/>
        <v>1</v>
      </c>
      <c r="M10" s="157"/>
      <c r="N10" s="157"/>
      <c r="O10" s="157">
        <v>1</v>
      </c>
      <c r="P10" s="157">
        <v>1</v>
      </c>
      <c r="Q10" s="157"/>
      <c r="R10" s="157"/>
      <c r="S10" s="157"/>
      <c r="T10" s="157">
        <v>1</v>
      </c>
      <c r="U10" s="157"/>
      <c r="V10" s="157"/>
      <c r="W10" s="157">
        <f t="shared" si="0"/>
        <v>3</v>
      </c>
      <c r="X10" s="157"/>
      <c r="Y10" s="157"/>
      <c r="Z10" s="157"/>
      <c r="AA10" s="157"/>
      <c r="AB10" s="157">
        <v>1</v>
      </c>
      <c r="AC10" s="157">
        <v>3</v>
      </c>
      <c r="AD10" s="157"/>
      <c r="AE10" s="157"/>
      <c r="AF10" s="157">
        <v>1</v>
      </c>
      <c r="AG10" s="157"/>
      <c r="AH10" s="157">
        <f t="shared" si="1"/>
        <v>5</v>
      </c>
      <c r="AI10" s="157">
        <v>1</v>
      </c>
      <c r="AJ10" s="157"/>
      <c r="AK10" s="157">
        <v>1</v>
      </c>
      <c r="AL10" s="157">
        <v>1</v>
      </c>
      <c r="AM10" s="157"/>
      <c r="AN10" s="157">
        <v>4</v>
      </c>
      <c r="AO10" s="157">
        <v>2</v>
      </c>
      <c r="AP10" s="157">
        <v>2</v>
      </c>
      <c r="AQ10" s="157"/>
      <c r="AR10" s="157">
        <v>2</v>
      </c>
      <c r="AS10" s="157">
        <f t="shared" si="2"/>
        <v>13</v>
      </c>
      <c r="AT10" s="157" t="s">
        <v>4</v>
      </c>
      <c r="AU10" s="157" t="s">
        <v>4</v>
      </c>
      <c r="AV10" s="157" t="s">
        <v>4</v>
      </c>
      <c r="AW10" s="157" t="s">
        <v>4</v>
      </c>
      <c r="AX10" s="157" t="s">
        <v>4</v>
      </c>
      <c r="AY10" s="157" t="s">
        <v>4</v>
      </c>
      <c r="AZ10" s="157" t="s">
        <v>4</v>
      </c>
      <c r="BA10" s="157">
        <v>22</v>
      </c>
    </row>
    <row r="11" spans="1:57" s="158" customFormat="1" ht="18" customHeight="1" x14ac:dyDescent="0.25">
      <c r="A11" s="155" t="s">
        <v>7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7" t="s">
        <v>4</v>
      </c>
      <c r="M11" s="157"/>
      <c r="N11" s="157"/>
      <c r="O11" s="157"/>
      <c r="P11" s="157"/>
      <c r="Q11" s="157"/>
      <c r="R11" s="157"/>
      <c r="S11" s="157">
        <v>1</v>
      </c>
      <c r="T11" s="157"/>
      <c r="U11" s="157"/>
      <c r="V11" s="157"/>
      <c r="W11" s="157">
        <f t="shared" si="0"/>
        <v>1</v>
      </c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>
        <f t="shared" si="1"/>
        <v>0</v>
      </c>
      <c r="AI11" s="157"/>
      <c r="AJ11" s="157"/>
      <c r="AK11" s="157"/>
      <c r="AL11" s="157"/>
      <c r="AM11" s="157"/>
      <c r="AN11" s="157"/>
      <c r="AO11" s="157"/>
      <c r="AP11" s="157">
        <v>1</v>
      </c>
      <c r="AQ11" s="157"/>
      <c r="AR11" s="157">
        <v>1</v>
      </c>
      <c r="AS11" s="157">
        <f t="shared" si="2"/>
        <v>2</v>
      </c>
      <c r="AT11" s="157" t="s">
        <v>4</v>
      </c>
      <c r="AU11" s="157" t="s">
        <v>4</v>
      </c>
      <c r="AV11" s="157" t="s">
        <v>4</v>
      </c>
      <c r="AW11" s="157" t="s">
        <v>4</v>
      </c>
      <c r="AX11" s="157" t="s">
        <v>4</v>
      </c>
      <c r="AY11" s="157" t="s">
        <v>4</v>
      </c>
      <c r="AZ11" s="157" t="s">
        <v>4</v>
      </c>
      <c r="BA11" s="157">
        <v>3</v>
      </c>
    </row>
    <row r="12" spans="1:57" s="158" customFormat="1" ht="18" customHeight="1" x14ac:dyDescent="0.25">
      <c r="A12" s="155" t="s">
        <v>16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7" t="s">
        <v>4</v>
      </c>
      <c r="M12" s="157" t="s">
        <v>4</v>
      </c>
      <c r="N12" s="157" t="s">
        <v>4</v>
      </c>
      <c r="O12" s="157" t="s">
        <v>4</v>
      </c>
      <c r="P12" s="157" t="s">
        <v>4</v>
      </c>
      <c r="Q12" s="157" t="s">
        <v>4</v>
      </c>
      <c r="R12" s="157" t="s">
        <v>4</v>
      </c>
      <c r="S12" s="157" t="s">
        <v>4</v>
      </c>
      <c r="T12" s="157" t="s">
        <v>4</v>
      </c>
      <c r="U12" s="157" t="s">
        <v>4</v>
      </c>
      <c r="V12" s="157" t="s">
        <v>4</v>
      </c>
      <c r="W12" s="157">
        <f t="shared" si="0"/>
        <v>0</v>
      </c>
      <c r="X12" s="157" t="s">
        <v>4</v>
      </c>
      <c r="Y12" s="157" t="s">
        <v>4</v>
      </c>
      <c r="Z12" s="157" t="s">
        <v>4</v>
      </c>
      <c r="AA12" s="157" t="s">
        <v>4</v>
      </c>
      <c r="AB12" s="157" t="s">
        <v>4</v>
      </c>
      <c r="AC12" s="157" t="s">
        <v>4</v>
      </c>
      <c r="AD12" s="157" t="s">
        <v>4</v>
      </c>
      <c r="AE12" s="157" t="s">
        <v>4</v>
      </c>
      <c r="AF12" s="157" t="s">
        <v>4</v>
      </c>
      <c r="AG12" s="157" t="s">
        <v>4</v>
      </c>
      <c r="AH12" s="157">
        <f t="shared" si="1"/>
        <v>0</v>
      </c>
      <c r="AI12" s="157"/>
      <c r="AJ12" s="157"/>
      <c r="AK12" s="157"/>
      <c r="AL12" s="157"/>
      <c r="AM12" s="157"/>
      <c r="AN12" s="157"/>
      <c r="AO12" s="157"/>
      <c r="AP12" s="157"/>
      <c r="AQ12" s="157">
        <v>1</v>
      </c>
      <c r="AR12" s="157">
        <v>4</v>
      </c>
      <c r="AS12" s="157">
        <f t="shared" si="2"/>
        <v>5</v>
      </c>
      <c r="AT12" s="157">
        <v>5</v>
      </c>
      <c r="AU12" s="157" t="s">
        <v>4</v>
      </c>
      <c r="AV12" s="157">
        <v>9</v>
      </c>
      <c r="AW12" s="157">
        <v>2</v>
      </c>
      <c r="AX12" s="157" t="s">
        <v>4</v>
      </c>
      <c r="AY12" s="157" t="s">
        <v>4</v>
      </c>
      <c r="AZ12" s="157" t="s">
        <v>4</v>
      </c>
      <c r="BA12" s="157">
        <v>21</v>
      </c>
    </row>
    <row r="13" spans="1:57" s="158" customFormat="1" ht="18" customHeight="1" x14ac:dyDescent="0.25">
      <c r="A13" s="155" t="s">
        <v>15</v>
      </c>
      <c r="B13" s="156"/>
      <c r="C13" s="156"/>
      <c r="D13" s="156"/>
      <c r="E13" s="156"/>
      <c r="F13" s="156"/>
      <c r="G13" s="156"/>
      <c r="H13" s="156"/>
      <c r="I13" s="156"/>
      <c r="J13" s="156">
        <v>1</v>
      </c>
      <c r="K13" s="156"/>
      <c r="L13" s="157">
        <f t="shared" si="3"/>
        <v>1</v>
      </c>
      <c r="M13" s="157"/>
      <c r="N13" s="157"/>
      <c r="O13" s="157"/>
      <c r="P13" s="157"/>
      <c r="Q13" s="157"/>
      <c r="R13" s="157"/>
      <c r="S13" s="157"/>
      <c r="T13" s="157"/>
      <c r="U13" s="157"/>
      <c r="V13" s="157">
        <v>1</v>
      </c>
      <c r="W13" s="157">
        <f t="shared" si="0"/>
        <v>1</v>
      </c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>
        <f t="shared" si="1"/>
        <v>0</v>
      </c>
      <c r="AI13" s="157">
        <v>1</v>
      </c>
      <c r="AJ13" s="157">
        <v>1</v>
      </c>
      <c r="AK13" s="157" t="s">
        <v>4</v>
      </c>
      <c r="AL13" s="157" t="s">
        <v>4</v>
      </c>
      <c r="AM13" s="157" t="s">
        <v>4</v>
      </c>
      <c r="AN13" s="157" t="s">
        <v>4</v>
      </c>
      <c r="AO13" s="157" t="s">
        <v>4</v>
      </c>
      <c r="AP13" s="157" t="s">
        <v>4</v>
      </c>
      <c r="AQ13" s="157" t="s">
        <v>4</v>
      </c>
      <c r="AR13" s="157" t="s">
        <v>4</v>
      </c>
      <c r="AS13" s="157">
        <f t="shared" si="2"/>
        <v>2</v>
      </c>
      <c r="AT13" s="157" t="s">
        <v>4</v>
      </c>
      <c r="AU13" s="157" t="s">
        <v>4</v>
      </c>
      <c r="AV13" s="157" t="s">
        <v>4</v>
      </c>
      <c r="AW13" s="157" t="s">
        <v>4</v>
      </c>
      <c r="AX13" s="157" t="s">
        <v>4</v>
      </c>
      <c r="AY13" s="157" t="s">
        <v>4</v>
      </c>
      <c r="AZ13" s="157">
        <v>2</v>
      </c>
      <c r="BA13" s="157">
        <v>6</v>
      </c>
    </row>
    <row r="14" spans="1:57" s="158" customFormat="1" ht="18" customHeight="1" x14ac:dyDescent="0.25">
      <c r="A14" s="155" t="s">
        <v>161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7" t="s">
        <v>4</v>
      </c>
      <c r="M14" s="157" t="s">
        <v>4</v>
      </c>
      <c r="N14" s="157" t="s">
        <v>4</v>
      </c>
      <c r="O14" s="157" t="s">
        <v>4</v>
      </c>
      <c r="P14" s="157" t="s">
        <v>4</v>
      </c>
      <c r="Q14" s="157" t="s">
        <v>4</v>
      </c>
      <c r="R14" s="157" t="s">
        <v>4</v>
      </c>
      <c r="S14" s="157" t="s">
        <v>4</v>
      </c>
      <c r="T14" s="157" t="s">
        <v>4</v>
      </c>
      <c r="U14" s="157" t="s">
        <v>4</v>
      </c>
      <c r="V14" s="157" t="s">
        <v>4</v>
      </c>
      <c r="W14" s="157">
        <f t="shared" si="0"/>
        <v>0</v>
      </c>
      <c r="X14" s="157" t="s">
        <v>4</v>
      </c>
      <c r="Y14" s="157" t="s">
        <v>4</v>
      </c>
      <c r="Z14" s="157" t="s">
        <v>4</v>
      </c>
      <c r="AA14" s="157" t="s">
        <v>4</v>
      </c>
      <c r="AB14" s="157" t="s">
        <v>4</v>
      </c>
      <c r="AC14" s="157" t="s">
        <v>4</v>
      </c>
      <c r="AD14" s="157" t="s">
        <v>4</v>
      </c>
      <c r="AE14" s="157" t="s">
        <v>4</v>
      </c>
      <c r="AF14" s="157" t="s">
        <v>4</v>
      </c>
      <c r="AG14" s="157" t="s">
        <v>4</v>
      </c>
      <c r="AH14" s="157">
        <f t="shared" si="1"/>
        <v>0</v>
      </c>
      <c r="AI14" s="157"/>
      <c r="AJ14" s="157"/>
      <c r="AK14" s="157"/>
      <c r="AL14" s="157"/>
      <c r="AM14" s="157"/>
      <c r="AN14" s="157"/>
      <c r="AO14" s="157"/>
      <c r="AP14" s="157">
        <v>1</v>
      </c>
      <c r="AQ14" s="157"/>
      <c r="AR14" s="157"/>
      <c r="AS14" s="157">
        <f t="shared" si="2"/>
        <v>1</v>
      </c>
      <c r="AT14" s="157" t="s">
        <v>4</v>
      </c>
      <c r="AU14" s="157">
        <v>1</v>
      </c>
      <c r="AV14" s="157" t="s">
        <v>4</v>
      </c>
      <c r="AW14" s="157" t="s">
        <v>4</v>
      </c>
      <c r="AX14" s="157">
        <v>1</v>
      </c>
      <c r="AY14" s="157" t="s">
        <v>4</v>
      </c>
      <c r="AZ14" s="157">
        <v>10</v>
      </c>
      <c r="BA14" s="157">
        <v>13</v>
      </c>
    </row>
    <row r="15" spans="1:57" s="158" customFormat="1" ht="18" customHeight="1" x14ac:dyDescent="0.25">
      <c r="A15" s="155" t="s">
        <v>10</v>
      </c>
      <c r="B15" s="156"/>
      <c r="C15" s="156"/>
      <c r="D15" s="156"/>
      <c r="E15" s="156"/>
      <c r="F15" s="156">
        <v>1</v>
      </c>
      <c r="G15" s="156"/>
      <c r="H15" s="156"/>
      <c r="I15" s="156"/>
      <c r="J15" s="156"/>
      <c r="K15" s="156"/>
      <c r="L15" s="157">
        <f t="shared" si="3"/>
        <v>1</v>
      </c>
      <c r="M15" s="157"/>
      <c r="N15" s="157">
        <v>1</v>
      </c>
      <c r="O15" s="157">
        <v>1</v>
      </c>
      <c r="P15" s="157"/>
      <c r="Q15" s="157">
        <v>1</v>
      </c>
      <c r="R15" s="157"/>
      <c r="S15" s="157"/>
      <c r="T15" s="157"/>
      <c r="U15" s="157">
        <v>1</v>
      </c>
      <c r="V15" s="157"/>
      <c r="W15" s="157">
        <f t="shared" si="0"/>
        <v>4</v>
      </c>
      <c r="X15" s="157"/>
      <c r="Y15" s="157"/>
      <c r="Z15" s="157"/>
      <c r="AA15" s="157"/>
      <c r="AB15" s="157">
        <v>1</v>
      </c>
      <c r="AC15" s="157">
        <v>4</v>
      </c>
      <c r="AD15" s="157"/>
      <c r="AE15" s="157"/>
      <c r="AF15" s="157">
        <v>1</v>
      </c>
      <c r="AG15" s="157">
        <v>1</v>
      </c>
      <c r="AH15" s="157">
        <f t="shared" si="1"/>
        <v>7</v>
      </c>
      <c r="AI15" s="157"/>
      <c r="AJ15" s="157">
        <v>1</v>
      </c>
      <c r="AK15" s="157"/>
      <c r="AL15" s="157">
        <v>2</v>
      </c>
      <c r="AM15" s="157">
        <v>2</v>
      </c>
      <c r="AN15" s="157"/>
      <c r="AO15" s="157">
        <v>1</v>
      </c>
      <c r="AP15" s="157">
        <v>2</v>
      </c>
      <c r="AQ15" s="157"/>
      <c r="AR15" s="157">
        <v>2</v>
      </c>
      <c r="AS15" s="157">
        <f t="shared" si="2"/>
        <v>10</v>
      </c>
      <c r="AT15" s="157">
        <v>1</v>
      </c>
      <c r="AU15" s="157" t="s">
        <v>4</v>
      </c>
      <c r="AV15" s="157" t="s">
        <v>4</v>
      </c>
      <c r="AW15" s="157">
        <v>1</v>
      </c>
      <c r="AX15" s="157" t="s">
        <v>4</v>
      </c>
      <c r="AY15" s="157">
        <v>1</v>
      </c>
      <c r="AZ15" s="157">
        <v>2</v>
      </c>
      <c r="BA15" s="157">
        <v>27</v>
      </c>
    </row>
    <row r="16" spans="1:57" s="158" customFormat="1" ht="18" customHeight="1" x14ac:dyDescent="0.25">
      <c r="A16" s="155" t="s">
        <v>9</v>
      </c>
      <c r="B16" s="156"/>
      <c r="C16" s="156"/>
      <c r="D16" s="156"/>
      <c r="E16" s="156">
        <v>1</v>
      </c>
      <c r="F16" s="156">
        <v>1</v>
      </c>
      <c r="G16" s="156"/>
      <c r="H16" s="156"/>
      <c r="I16" s="156">
        <v>1</v>
      </c>
      <c r="J16" s="156"/>
      <c r="K16" s="156"/>
      <c r="L16" s="157">
        <f t="shared" si="3"/>
        <v>3</v>
      </c>
      <c r="M16" s="157">
        <v>2</v>
      </c>
      <c r="N16" s="157"/>
      <c r="O16" s="157"/>
      <c r="P16" s="157">
        <v>1</v>
      </c>
      <c r="Q16" s="157">
        <v>3</v>
      </c>
      <c r="R16" s="157"/>
      <c r="S16" s="157"/>
      <c r="T16" s="157"/>
      <c r="U16" s="157">
        <v>3</v>
      </c>
      <c r="V16" s="157">
        <v>3</v>
      </c>
      <c r="W16" s="157">
        <f t="shared" si="0"/>
        <v>12</v>
      </c>
      <c r="X16" s="157">
        <v>2</v>
      </c>
      <c r="Y16" s="157">
        <v>1</v>
      </c>
      <c r="Z16" s="157"/>
      <c r="AA16" s="157"/>
      <c r="AB16" s="157"/>
      <c r="AC16" s="157">
        <v>3</v>
      </c>
      <c r="AD16" s="157">
        <v>1</v>
      </c>
      <c r="AE16" s="157"/>
      <c r="AF16" s="157">
        <v>5</v>
      </c>
      <c r="AG16" s="157">
        <v>2</v>
      </c>
      <c r="AH16" s="157">
        <f t="shared" si="1"/>
        <v>14</v>
      </c>
      <c r="AI16" s="157">
        <v>4</v>
      </c>
      <c r="AJ16" s="157">
        <v>1</v>
      </c>
      <c r="AK16" s="157">
        <v>2</v>
      </c>
      <c r="AL16" s="157">
        <v>3</v>
      </c>
      <c r="AM16" s="157">
        <v>2</v>
      </c>
      <c r="AN16" s="157">
        <v>6</v>
      </c>
      <c r="AO16" s="157">
        <v>5</v>
      </c>
      <c r="AP16" s="157">
        <v>4</v>
      </c>
      <c r="AQ16" s="157">
        <v>2</v>
      </c>
      <c r="AR16" s="157">
        <v>8</v>
      </c>
      <c r="AS16" s="157">
        <f t="shared" si="2"/>
        <v>37</v>
      </c>
      <c r="AT16" s="157">
        <v>5</v>
      </c>
      <c r="AU16" s="157">
        <v>2</v>
      </c>
      <c r="AV16" s="157">
        <v>3</v>
      </c>
      <c r="AW16" s="157">
        <v>2</v>
      </c>
      <c r="AX16" s="157">
        <v>4</v>
      </c>
      <c r="AY16" s="157" t="s">
        <v>4</v>
      </c>
      <c r="AZ16" s="157">
        <v>5</v>
      </c>
      <c r="BA16" s="157">
        <v>87</v>
      </c>
    </row>
    <row r="17" spans="1:53" s="158" customFormat="1" ht="18" customHeight="1" x14ac:dyDescent="0.25">
      <c r="A17" s="155" t="s">
        <v>194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7" t="s">
        <v>4</v>
      </c>
      <c r="M17" s="157" t="s">
        <v>4</v>
      </c>
      <c r="N17" s="157" t="s">
        <v>4</v>
      </c>
      <c r="O17" s="157" t="s">
        <v>4</v>
      </c>
      <c r="P17" s="157" t="s">
        <v>4</v>
      </c>
      <c r="Q17" s="157" t="s">
        <v>4</v>
      </c>
      <c r="R17" s="157" t="s">
        <v>4</v>
      </c>
      <c r="S17" s="157" t="s">
        <v>4</v>
      </c>
      <c r="T17" s="157" t="s">
        <v>4</v>
      </c>
      <c r="U17" s="157" t="s">
        <v>4</v>
      </c>
      <c r="V17" s="157" t="s">
        <v>4</v>
      </c>
      <c r="W17" s="157">
        <f t="shared" si="0"/>
        <v>0</v>
      </c>
      <c r="X17" s="157" t="s">
        <v>4</v>
      </c>
      <c r="Y17" s="157" t="s">
        <v>4</v>
      </c>
      <c r="Z17" s="157" t="s">
        <v>4</v>
      </c>
      <c r="AA17" s="157" t="s">
        <v>4</v>
      </c>
      <c r="AB17" s="157" t="s">
        <v>4</v>
      </c>
      <c r="AC17" s="157" t="s">
        <v>4</v>
      </c>
      <c r="AD17" s="157" t="s">
        <v>4</v>
      </c>
      <c r="AE17" s="157" t="s">
        <v>4</v>
      </c>
      <c r="AF17" s="157" t="s">
        <v>4</v>
      </c>
      <c r="AG17" s="157" t="s">
        <v>4</v>
      </c>
      <c r="AH17" s="157">
        <f t="shared" si="1"/>
        <v>0</v>
      </c>
      <c r="AI17" s="157" t="s">
        <v>4</v>
      </c>
      <c r="AJ17" s="157" t="s">
        <v>4</v>
      </c>
      <c r="AK17" s="157" t="s">
        <v>4</v>
      </c>
      <c r="AL17" s="157" t="s">
        <v>4</v>
      </c>
      <c r="AM17" s="157" t="s">
        <v>4</v>
      </c>
      <c r="AN17" s="157" t="s">
        <v>4</v>
      </c>
      <c r="AO17" s="157" t="s">
        <v>4</v>
      </c>
      <c r="AP17" s="157" t="s">
        <v>4</v>
      </c>
      <c r="AQ17" s="157" t="s">
        <v>4</v>
      </c>
      <c r="AR17" s="157" t="s">
        <v>4</v>
      </c>
      <c r="AS17" s="157">
        <f t="shared" si="2"/>
        <v>0</v>
      </c>
      <c r="AT17" s="157">
        <v>1</v>
      </c>
      <c r="AU17" s="157" t="s">
        <v>4</v>
      </c>
      <c r="AV17" s="157" t="s">
        <v>4</v>
      </c>
      <c r="AW17" s="157" t="s">
        <v>4</v>
      </c>
      <c r="AX17" s="157" t="s">
        <v>4</v>
      </c>
      <c r="AY17" s="157" t="s">
        <v>4</v>
      </c>
      <c r="AZ17" s="157" t="s">
        <v>4</v>
      </c>
      <c r="BA17" s="157">
        <v>1</v>
      </c>
    </row>
    <row r="18" spans="1:53" s="158" customFormat="1" ht="18" customHeight="1" x14ac:dyDescent="0.25">
      <c r="A18" s="159" t="s">
        <v>11</v>
      </c>
      <c r="B18" s="156">
        <v>1</v>
      </c>
      <c r="C18" s="156"/>
      <c r="D18" s="156"/>
      <c r="E18" s="156"/>
      <c r="F18" s="156"/>
      <c r="G18" s="156"/>
      <c r="H18" s="156"/>
      <c r="I18" s="156">
        <v>1</v>
      </c>
      <c r="J18" s="156"/>
      <c r="K18" s="156">
        <v>1</v>
      </c>
      <c r="L18" s="157">
        <f t="shared" si="3"/>
        <v>2</v>
      </c>
      <c r="M18" s="157"/>
      <c r="N18" s="157"/>
      <c r="O18" s="157">
        <v>1</v>
      </c>
      <c r="P18" s="157">
        <v>1</v>
      </c>
      <c r="Q18" s="157"/>
      <c r="R18" s="157"/>
      <c r="S18" s="157"/>
      <c r="T18" s="157">
        <v>1</v>
      </c>
      <c r="U18" s="157">
        <v>1</v>
      </c>
      <c r="V18" s="157">
        <v>1</v>
      </c>
      <c r="W18" s="157">
        <f t="shared" si="0"/>
        <v>5</v>
      </c>
      <c r="X18" s="157"/>
      <c r="Y18" s="157"/>
      <c r="Z18" s="157"/>
      <c r="AA18" s="157"/>
      <c r="AB18" s="157"/>
      <c r="AC18" s="157">
        <v>1</v>
      </c>
      <c r="AD18" s="157">
        <v>2</v>
      </c>
      <c r="AE18" s="157"/>
      <c r="AF18" s="157">
        <v>3</v>
      </c>
      <c r="AG18" s="157">
        <v>1</v>
      </c>
      <c r="AH18" s="157">
        <f t="shared" si="1"/>
        <v>7</v>
      </c>
      <c r="AI18" s="157">
        <v>9</v>
      </c>
      <c r="AJ18" s="157"/>
      <c r="AK18" s="157">
        <v>5</v>
      </c>
      <c r="AL18" s="157">
        <v>4</v>
      </c>
      <c r="AM18" s="157">
        <v>2</v>
      </c>
      <c r="AN18" s="157">
        <v>3</v>
      </c>
      <c r="AO18" s="157">
        <v>1</v>
      </c>
      <c r="AP18" s="157">
        <v>1</v>
      </c>
      <c r="AQ18" s="157">
        <v>2</v>
      </c>
      <c r="AR18" s="157">
        <v>4</v>
      </c>
      <c r="AS18" s="157">
        <f t="shared" si="2"/>
        <v>31</v>
      </c>
      <c r="AT18" s="157">
        <v>2</v>
      </c>
      <c r="AU18" s="157">
        <v>1</v>
      </c>
      <c r="AV18" s="157">
        <v>3</v>
      </c>
      <c r="AW18" s="157">
        <v>1</v>
      </c>
      <c r="AX18" s="157">
        <v>10</v>
      </c>
      <c r="AY18" s="157">
        <v>3</v>
      </c>
      <c r="AZ18" s="157">
        <v>2</v>
      </c>
      <c r="BA18" s="157">
        <v>67</v>
      </c>
    </row>
    <row r="19" spans="1:53" s="158" customFormat="1" ht="18" customHeight="1" x14ac:dyDescent="0.25">
      <c r="A19" s="155" t="s">
        <v>153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7" t="s">
        <v>4</v>
      </c>
      <c r="M19" s="157" t="s">
        <v>4</v>
      </c>
      <c r="N19" s="157" t="s">
        <v>4</v>
      </c>
      <c r="O19" s="157" t="s">
        <v>4</v>
      </c>
      <c r="P19" s="157" t="s">
        <v>4</v>
      </c>
      <c r="Q19" s="157" t="s">
        <v>4</v>
      </c>
      <c r="R19" s="157" t="s">
        <v>4</v>
      </c>
      <c r="S19" s="157" t="s">
        <v>4</v>
      </c>
      <c r="T19" s="157" t="s">
        <v>4</v>
      </c>
      <c r="U19" s="157" t="s">
        <v>4</v>
      </c>
      <c r="V19" s="157" t="s">
        <v>4</v>
      </c>
      <c r="W19" s="157">
        <f t="shared" si="0"/>
        <v>0</v>
      </c>
      <c r="X19" s="157" t="s">
        <v>4</v>
      </c>
      <c r="Y19" s="157" t="s">
        <v>4</v>
      </c>
      <c r="Z19" s="157" t="s">
        <v>4</v>
      </c>
      <c r="AA19" s="157" t="s">
        <v>4</v>
      </c>
      <c r="AB19" s="157" t="s">
        <v>4</v>
      </c>
      <c r="AC19" s="157" t="s">
        <v>4</v>
      </c>
      <c r="AD19" s="157" t="s">
        <v>4</v>
      </c>
      <c r="AE19" s="157" t="s">
        <v>4</v>
      </c>
      <c r="AF19" s="157" t="s">
        <v>4</v>
      </c>
      <c r="AG19" s="157" t="s">
        <v>4</v>
      </c>
      <c r="AH19" s="157">
        <f t="shared" si="1"/>
        <v>0</v>
      </c>
      <c r="AI19" s="157" t="s">
        <v>4</v>
      </c>
      <c r="AJ19" s="157" t="s">
        <v>4</v>
      </c>
      <c r="AK19" s="157" t="s">
        <v>4</v>
      </c>
      <c r="AL19" s="157" t="s">
        <v>4</v>
      </c>
      <c r="AM19" s="157" t="s">
        <v>4</v>
      </c>
      <c r="AN19" s="157" t="s">
        <v>4</v>
      </c>
      <c r="AO19" s="157" t="s">
        <v>4</v>
      </c>
      <c r="AP19" s="157" t="s">
        <v>4</v>
      </c>
      <c r="AQ19" s="157" t="s">
        <v>4</v>
      </c>
      <c r="AR19" s="157" t="s">
        <v>4</v>
      </c>
      <c r="AS19" s="157">
        <f t="shared" si="2"/>
        <v>0</v>
      </c>
      <c r="AT19" s="157" t="s">
        <v>4</v>
      </c>
      <c r="AU19" s="157" t="s">
        <v>4</v>
      </c>
      <c r="AV19" s="157" t="s">
        <v>4</v>
      </c>
      <c r="AW19" s="157" t="s">
        <v>4</v>
      </c>
      <c r="AX19" s="157" t="s">
        <v>4</v>
      </c>
      <c r="AY19" s="157" t="s">
        <v>4</v>
      </c>
      <c r="AZ19" s="157">
        <v>1</v>
      </c>
      <c r="BA19" s="157">
        <v>1</v>
      </c>
    </row>
    <row r="20" spans="1:53" s="158" customFormat="1" ht="18" customHeight="1" x14ac:dyDescent="0.25">
      <c r="A20" s="155" t="s">
        <v>6</v>
      </c>
      <c r="B20" s="156"/>
      <c r="C20" s="156"/>
      <c r="D20" s="156"/>
      <c r="E20" s="156">
        <v>1</v>
      </c>
      <c r="F20" s="156"/>
      <c r="G20" s="156"/>
      <c r="H20" s="156"/>
      <c r="I20" s="156"/>
      <c r="J20" s="156"/>
      <c r="K20" s="156"/>
      <c r="L20" s="157">
        <f t="shared" si="3"/>
        <v>1</v>
      </c>
      <c r="M20" s="157"/>
      <c r="N20" s="157"/>
      <c r="O20" s="157"/>
      <c r="P20" s="157">
        <v>3</v>
      </c>
      <c r="Q20" s="157">
        <v>2</v>
      </c>
      <c r="R20" s="157">
        <v>1</v>
      </c>
      <c r="S20" s="157">
        <v>1</v>
      </c>
      <c r="T20" s="157">
        <v>1</v>
      </c>
      <c r="U20" s="157"/>
      <c r="V20" s="157"/>
      <c r="W20" s="157">
        <f t="shared" si="0"/>
        <v>8</v>
      </c>
      <c r="X20" s="157"/>
      <c r="Y20" s="157"/>
      <c r="Z20" s="157"/>
      <c r="AA20" s="157"/>
      <c r="AB20" s="157"/>
      <c r="AC20" s="157">
        <v>1</v>
      </c>
      <c r="AD20" s="157">
        <v>1</v>
      </c>
      <c r="AE20" s="157"/>
      <c r="AF20" s="157">
        <v>1</v>
      </c>
      <c r="AG20" s="157">
        <v>1</v>
      </c>
      <c r="AH20" s="157">
        <f t="shared" si="1"/>
        <v>4</v>
      </c>
      <c r="AI20" s="157">
        <v>1</v>
      </c>
      <c r="AJ20" s="157"/>
      <c r="AK20" s="157">
        <v>4</v>
      </c>
      <c r="AL20" s="157">
        <v>1</v>
      </c>
      <c r="AM20" s="157">
        <v>4</v>
      </c>
      <c r="AN20" s="157">
        <v>4</v>
      </c>
      <c r="AO20" s="157">
        <v>5</v>
      </c>
      <c r="AP20" s="157">
        <v>2</v>
      </c>
      <c r="AQ20" s="157"/>
      <c r="AR20" s="157">
        <v>10</v>
      </c>
      <c r="AS20" s="157">
        <f t="shared" si="2"/>
        <v>31</v>
      </c>
      <c r="AT20" s="157" t="s">
        <v>4</v>
      </c>
      <c r="AU20" s="157" t="s">
        <v>4</v>
      </c>
      <c r="AV20" s="157">
        <v>1</v>
      </c>
      <c r="AW20" s="157" t="s">
        <v>4</v>
      </c>
      <c r="AX20" s="157" t="s">
        <v>4</v>
      </c>
      <c r="AY20" s="157" t="s">
        <v>4</v>
      </c>
      <c r="AZ20" s="157" t="s">
        <v>4</v>
      </c>
      <c r="BA20" s="157">
        <v>45</v>
      </c>
    </row>
    <row r="21" spans="1:53" s="158" customFormat="1" ht="18" customHeight="1" x14ac:dyDescent="0.25">
      <c r="A21" s="155" t="s">
        <v>5</v>
      </c>
      <c r="B21" s="156"/>
      <c r="C21" s="156"/>
      <c r="D21" s="156"/>
      <c r="E21" s="156"/>
      <c r="F21" s="156"/>
      <c r="G21" s="156"/>
      <c r="H21" s="156"/>
      <c r="I21" s="156">
        <v>1</v>
      </c>
      <c r="J21" s="156">
        <v>3</v>
      </c>
      <c r="K21" s="156">
        <v>1</v>
      </c>
      <c r="L21" s="157">
        <f t="shared" si="3"/>
        <v>5</v>
      </c>
      <c r="M21" s="157"/>
      <c r="N21" s="157"/>
      <c r="O21" s="157"/>
      <c r="P21" s="157"/>
      <c r="Q21" s="157"/>
      <c r="R21" s="157"/>
      <c r="S21" s="157">
        <v>1</v>
      </c>
      <c r="T21" s="157"/>
      <c r="U21" s="157">
        <v>2</v>
      </c>
      <c r="V21" s="157">
        <v>2</v>
      </c>
      <c r="W21" s="157">
        <f t="shared" si="0"/>
        <v>5</v>
      </c>
      <c r="X21" s="157"/>
      <c r="Y21" s="157">
        <v>2</v>
      </c>
      <c r="Z21" s="157">
        <v>4</v>
      </c>
      <c r="AA21" s="157">
        <v>5</v>
      </c>
      <c r="AB21" s="157">
        <v>4</v>
      </c>
      <c r="AC21" s="157">
        <v>8</v>
      </c>
      <c r="AD21" s="157"/>
      <c r="AE21" s="157">
        <v>2</v>
      </c>
      <c r="AF21" s="157">
        <v>3</v>
      </c>
      <c r="AG21" s="157">
        <v>4</v>
      </c>
      <c r="AH21" s="157">
        <f t="shared" si="1"/>
        <v>32</v>
      </c>
      <c r="AI21" s="157">
        <v>4</v>
      </c>
      <c r="AJ21" s="157">
        <v>1</v>
      </c>
      <c r="AK21" s="157">
        <v>6</v>
      </c>
      <c r="AL21" s="157">
        <v>1</v>
      </c>
      <c r="AM21" s="157">
        <v>1</v>
      </c>
      <c r="AN21" s="157">
        <v>5</v>
      </c>
      <c r="AO21" s="157">
        <v>2</v>
      </c>
      <c r="AP21" s="157">
        <v>5</v>
      </c>
      <c r="AQ21" s="157"/>
      <c r="AR21" s="157">
        <v>4</v>
      </c>
      <c r="AS21" s="157">
        <f t="shared" si="2"/>
        <v>29</v>
      </c>
      <c r="AT21" s="157">
        <v>3</v>
      </c>
      <c r="AU21" s="157" t="s">
        <v>4</v>
      </c>
      <c r="AV21" s="157" t="s">
        <v>4</v>
      </c>
      <c r="AW21" s="157">
        <v>2</v>
      </c>
      <c r="AX21" s="157">
        <v>3</v>
      </c>
      <c r="AY21" s="157">
        <v>2</v>
      </c>
      <c r="AZ21" s="157" t="s">
        <v>4</v>
      </c>
      <c r="BA21" s="157">
        <v>81</v>
      </c>
    </row>
    <row r="22" spans="1:53" s="158" customFormat="1" ht="18" customHeight="1" x14ac:dyDescent="0.25">
      <c r="A22" s="155" t="s">
        <v>14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7" t="s">
        <v>4</v>
      </c>
      <c r="M22" s="157">
        <v>1</v>
      </c>
      <c r="N22" s="157" t="s">
        <v>4</v>
      </c>
      <c r="O22" s="157" t="s">
        <v>4</v>
      </c>
      <c r="P22" s="157" t="s">
        <v>4</v>
      </c>
      <c r="Q22" s="157" t="s">
        <v>4</v>
      </c>
      <c r="R22" s="157" t="s">
        <v>4</v>
      </c>
      <c r="S22" s="157" t="s">
        <v>4</v>
      </c>
      <c r="T22" s="157" t="s">
        <v>4</v>
      </c>
      <c r="U22" s="157" t="s">
        <v>4</v>
      </c>
      <c r="V22" s="157" t="s">
        <v>4</v>
      </c>
      <c r="W22" s="157">
        <f t="shared" si="0"/>
        <v>1</v>
      </c>
      <c r="X22" s="157"/>
      <c r="Y22" s="157"/>
      <c r="Z22" s="157"/>
      <c r="AA22" s="157"/>
      <c r="AB22" s="157"/>
      <c r="AC22" s="157">
        <v>1</v>
      </c>
      <c r="AD22" s="157"/>
      <c r="AE22" s="157"/>
      <c r="AF22" s="157">
        <v>1</v>
      </c>
      <c r="AG22" s="157"/>
      <c r="AH22" s="157">
        <f t="shared" si="1"/>
        <v>2</v>
      </c>
      <c r="AI22" s="157"/>
      <c r="AJ22" s="157">
        <v>1</v>
      </c>
      <c r="AK22" s="157"/>
      <c r="AL22" s="157">
        <v>1</v>
      </c>
      <c r="AM22" s="157"/>
      <c r="AN22" s="157"/>
      <c r="AO22" s="157"/>
      <c r="AP22" s="157">
        <v>2</v>
      </c>
      <c r="AQ22" s="157"/>
      <c r="AR22" s="157"/>
      <c r="AS22" s="157">
        <f t="shared" si="2"/>
        <v>4</v>
      </c>
      <c r="AT22" s="157" t="s">
        <v>4</v>
      </c>
      <c r="AU22" s="157" t="s">
        <v>4</v>
      </c>
      <c r="AV22" s="157" t="s">
        <v>4</v>
      </c>
      <c r="AW22" s="157" t="s">
        <v>4</v>
      </c>
      <c r="AX22" s="157" t="s">
        <v>4</v>
      </c>
      <c r="AY22" s="157" t="s">
        <v>4</v>
      </c>
      <c r="AZ22" s="157">
        <v>2</v>
      </c>
      <c r="BA22" s="157">
        <v>9</v>
      </c>
    </row>
    <row r="23" spans="1:53" s="158" customFormat="1" ht="18" customHeight="1" x14ac:dyDescent="0.25">
      <c r="A23" s="155" t="s">
        <v>156</v>
      </c>
      <c r="B23" s="156"/>
      <c r="C23" s="156"/>
      <c r="D23" s="156"/>
      <c r="E23" s="156"/>
      <c r="F23" s="156"/>
      <c r="G23" s="156"/>
      <c r="H23" s="156">
        <v>1</v>
      </c>
      <c r="I23" s="156"/>
      <c r="J23" s="156"/>
      <c r="K23" s="156"/>
      <c r="L23" s="157">
        <f t="shared" si="3"/>
        <v>1</v>
      </c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>
        <f t="shared" si="0"/>
        <v>0</v>
      </c>
      <c r="X23" s="157"/>
      <c r="Y23" s="157"/>
      <c r="Z23" s="157"/>
      <c r="AA23" s="157"/>
      <c r="AB23" s="157"/>
      <c r="AC23" s="157"/>
      <c r="AD23" s="157"/>
      <c r="AE23" s="157"/>
      <c r="AF23" s="157">
        <v>5</v>
      </c>
      <c r="AG23" s="157"/>
      <c r="AH23" s="157">
        <f t="shared" si="1"/>
        <v>5</v>
      </c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>
        <f t="shared" si="2"/>
        <v>0</v>
      </c>
      <c r="AT23" s="157" t="s">
        <v>4</v>
      </c>
      <c r="AU23" s="157" t="s">
        <v>4</v>
      </c>
      <c r="AV23" s="157" t="s">
        <v>4</v>
      </c>
      <c r="AW23" s="157">
        <v>1</v>
      </c>
      <c r="AX23" s="157">
        <v>1</v>
      </c>
      <c r="AY23" s="157" t="s">
        <v>4</v>
      </c>
      <c r="AZ23" s="157" t="s">
        <v>4</v>
      </c>
      <c r="BA23" s="157">
        <v>8</v>
      </c>
    </row>
    <row r="24" spans="1:53" s="158" customFormat="1" ht="18" customHeight="1" x14ac:dyDescent="0.25">
      <c r="A24" s="155" t="s">
        <v>3</v>
      </c>
      <c r="B24" s="156"/>
      <c r="C24" s="156"/>
      <c r="D24" s="156"/>
      <c r="E24" s="156">
        <v>1</v>
      </c>
      <c r="F24" s="156">
        <v>1</v>
      </c>
      <c r="G24" s="156">
        <v>2</v>
      </c>
      <c r="H24" s="156"/>
      <c r="I24" s="156"/>
      <c r="J24" s="156">
        <v>1</v>
      </c>
      <c r="K24" s="156">
        <v>1</v>
      </c>
      <c r="L24" s="157">
        <f t="shared" si="3"/>
        <v>6</v>
      </c>
      <c r="M24" s="157">
        <v>3</v>
      </c>
      <c r="N24" s="157"/>
      <c r="O24" s="157">
        <v>2</v>
      </c>
      <c r="P24" s="157">
        <v>3</v>
      </c>
      <c r="Q24" s="157">
        <v>2</v>
      </c>
      <c r="R24" s="157"/>
      <c r="S24" s="157"/>
      <c r="T24" s="157">
        <v>1</v>
      </c>
      <c r="U24" s="157">
        <v>1</v>
      </c>
      <c r="V24" s="157">
        <v>1</v>
      </c>
      <c r="W24" s="157">
        <f t="shared" si="0"/>
        <v>13</v>
      </c>
      <c r="X24" s="157"/>
      <c r="Y24" s="157"/>
      <c r="Z24" s="157"/>
      <c r="AA24" s="157"/>
      <c r="AB24" s="157"/>
      <c r="AC24" s="157">
        <v>1</v>
      </c>
      <c r="AD24" s="157">
        <v>1</v>
      </c>
      <c r="AE24" s="157"/>
      <c r="AF24" s="157">
        <v>2</v>
      </c>
      <c r="AG24" s="157"/>
      <c r="AH24" s="157">
        <f t="shared" si="1"/>
        <v>4</v>
      </c>
      <c r="AI24" s="157">
        <v>1</v>
      </c>
      <c r="AJ24" s="157">
        <v>2</v>
      </c>
      <c r="AK24" s="157">
        <v>1</v>
      </c>
      <c r="AL24" s="157">
        <v>1</v>
      </c>
      <c r="AM24" s="157">
        <v>1</v>
      </c>
      <c r="AN24" s="157">
        <v>4</v>
      </c>
      <c r="AO24" s="157">
        <v>2</v>
      </c>
      <c r="AP24" s="157">
        <v>1</v>
      </c>
      <c r="AQ24" s="157">
        <v>1</v>
      </c>
      <c r="AR24" s="157">
        <v>1</v>
      </c>
      <c r="AS24" s="157">
        <f t="shared" si="2"/>
        <v>15</v>
      </c>
      <c r="AT24" s="157">
        <v>1</v>
      </c>
      <c r="AU24" s="157" t="s">
        <v>4</v>
      </c>
      <c r="AV24" s="157">
        <v>4</v>
      </c>
      <c r="AW24" s="157" t="s">
        <v>4</v>
      </c>
      <c r="AX24" s="157" t="s">
        <v>4</v>
      </c>
      <c r="AY24" s="157" t="s">
        <v>4</v>
      </c>
      <c r="AZ24" s="157" t="s">
        <v>4</v>
      </c>
      <c r="BA24" s="157">
        <v>43</v>
      </c>
    </row>
    <row r="25" spans="1:53" s="158" customFormat="1" ht="18" customHeight="1" x14ac:dyDescent="0.25">
      <c r="A25" s="155" t="s">
        <v>154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7" t="s">
        <v>4</v>
      </c>
      <c r="M25" s="157" t="s">
        <v>4</v>
      </c>
      <c r="N25" s="157" t="s">
        <v>4</v>
      </c>
      <c r="O25" s="157" t="s">
        <v>4</v>
      </c>
      <c r="P25" s="157" t="s">
        <v>4</v>
      </c>
      <c r="Q25" s="157" t="s">
        <v>4</v>
      </c>
      <c r="R25" s="157" t="s">
        <v>4</v>
      </c>
      <c r="S25" s="157" t="s">
        <v>4</v>
      </c>
      <c r="T25" s="157" t="s">
        <v>4</v>
      </c>
      <c r="U25" s="157" t="s">
        <v>4</v>
      </c>
      <c r="V25" s="157" t="s">
        <v>4</v>
      </c>
      <c r="W25" s="157">
        <f t="shared" si="0"/>
        <v>0</v>
      </c>
      <c r="X25" s="157" t="s">
        <v>4</v>
      </c>
      <c r="Y25" s="157" t="s">
        <v>4</v>
      </c>
      <c r="Z25" s="157" t="s">
        <v>4</v>
      </c>
      <c r="AA25" s="157" t="s">
        <v>4</v>
      </c>
      <c r="AB25" s="157" t="s">
        <v>4</v>
      </c>
      <c r="AC25" s="157" t="s">
        <v>4</v>
      </c>
      <c r="AD25" s="157" t="s">
        <v>4</v>
      </c>
      <c r="AE25" s="157" t="s">
        <v>4</v>
      </c>
      <c r="AF25" s="157" t="s">
        <v>4</v>
      </c>
      <c r="AG25" s="157" t="s">
        <v>4</v>
      </c>
      <c r="AH25" s="157">
        <f t="shared" si="1"/>
        <v>0</v>
      </c>
      <c r="AI25" s="157"/>
      <c r="AJ25" s="157"/>
      <c r="AK25" s="157"/>
      <c r="AL25" s="157"/>
      <c r="AM25" s="157"/>
      <c r="AN25" s="157"/>
      <c r="AO25" s="157"/>
      <c r="AP25" s="157"/>
      <c r="AQ25" s="157"/>
      <c r="AR25" s="157">
        <v>1</v>
      </c>
      <c r="AS25" s="157">
        <f t="shared" si="2"/>
        <v>1</v>
      </c>
      <c r="AT25" s="157" t="s">
        <v>4</v>
      </c>
      <c r="AU25" s="157" t="s">
        <v>4</v>
      </c>
      <c r="AV25" s="157" t="s">
        <v>4</v>
      </c>
      <c r="AW25" s="157" t="s">
        <v>4</v>
      </c>
      <c r="AX25" s="157" t="s">
        <v>4</v>
      </c>
      <c r="AY25" s="157" t="s">
        <v>4</v>
      </c>
      <c r="AZ25" s="157" t="s">
        <v>4</v>
      </c>
      <c r="BA25" s="157">
        <v>1</v>
      </c>
    </row>
    <row r="26" spans="1:53" s="158" customFormat="1" ht="18" customHeight="1" x14ac:dyDescent="0.25">
      <c r="A26" s="155" t="s">
        <v>1</v>
      </c>
      <c r="B26" s="156"/>
      <c r="C26" s="156"/>
      <c r="D26" s="156"/>
      <c r="E26" s="156"/>
      <c r="F26" s="156">
        <v>1</v>
      </c>
      <c r="G26" s="156"/>
      <c r="H26" s="156"/>
      <c r="I26" s="156"/>
      <c r="J26" s="156"/>
      <c r="K26" s="156">
        <v>1</v>
      </c>
      <c r="L26" s="157">
        <f t="shared" si="3"/>
        <v>2</v>
      </c>
      <c r="M26" s="157">
        <v>1</v>
      </c>
      <c r="N26" s="157"/>
      <c r="O26" s="157">
        <v>1</v>
      </c>
      <c r="P26" s="157"/>
      <c r="Q26" s="157"/>
      <c r="R26" s="157"/>
      <c r="S26" s="157">
        <v>2</v>
      </c>
      <c r="T26" s="157"/>
      <c r="U26" s="157">
        <v>3</v>
      </c>
      <c r="V26" s="157">
        <v>1</v>
      </c>
      <c r="W26" s="157">
        <f t="shared" si="0"/>
        <v>8</v>
      </c>
      <c r="X26" s="157"/>
      <c r="Y26" s="157"/>
      <c r="Z26" s="157"/>
      <c r="AA26" s="157"/>
      <c r="AB26" s="157">
        <v>2</v>
      </c>
      <c r="AC26" s="157">
        <v>6</v>
      </c>
      <c r="AD26" s="157">
        <v>3</v>
      </c>
      <c r="AE26" s="157">
        <v>3</v>
      </c>
      <c r="AF26" s="157">
        <v>5</v>
      </c>
      <c r="AG26" s="157">
        <v>1</v>
      </c>
      <c r="AH26" s="157">
        <f t="shared" si="1"/>
        <v>20</v>
      </c>
      <c r="AI26" s="157">
        <v>1</v>
      </c>
      <c r="AJ26" s="157"/>
      <c r="AK26" s="157">
        <v>1</v>
      </c>
      <c r="AL26" s="157">
        <v>2</v>
      </c>
      <c r="AM26" s="157">
        <v>1</v>
      </c>
      <c r="AN26" s="157">
        <v>7</v>
      </c>
      <c r="AO26" s="157"/>
      <c r="AP26" s="157">
        <v>1</v>
      </c>
      <c r="AQ26" s="157">
        <v>2</v>
      </c>
      <c r="AR26" s="157">
        <v>4</v>
      </c>
      <c r="AS26" s="157">
        <f t="shared" si="2"/>
        <v>19</v>
      </c>
      <c r="AT26" s="157">
        <v>1</v>
      </c>
      <c r="AU26" s="157" t="s">
        <v>4</v>
      </c>
      <c r="AV26" s="157">
        <v>8</v>
      </c>
      <c r="AW26" s="157">
        <v>2</v>
      </c>
      <c r="AX26" s="157">
        <v>6</v>
      </c>
      <c r="AY26" s="157">
        <v>5</v>
      </c>
      <c r="AZ26" s="157">
        <v>6</v>
      </c>
      <c r="BA26" s="157">
        <v>77</v>
      </c>
    </row>
    <row r="27" spans="1:53" s="158" customFormat="1" ht="18" customHeight="1" x14ac:dyDescent="0.25">
      <c r="A27" s="166" t="s">
        <v>239</v>
      </c>
      <c r="B27" s="160">
        <v>3</v>
      </c>
      <c r="C27" s="160">
        <v>1</v>
      </c>
      <c r="D27" s="160">
        <v>1</v>
      </c>
      <c r="E27" s="160">
        <v>7</v>
      </c>
      <c r="F27" s="160">
        <v>9</v>
      </c>
      <c r="G27" s="160">
        <v>2</v>
      </c>
      <c r="H27" s="160">
        <v>2</v>
      </c>
      <c r="I27" s="160">
        <v>6</v>
      </c>
      <c r="J27" s="160">
        <v>9</v>
      </c>
      <c r="K27" s="160">
        <v>8</v>
      </c>
      <c r="L27" s="160">
        <f t="shared" si="3"/>
        <v>44</v>
      </c>
      <c r="M27" s="160">
        <v>9</v>
      </c>
      <c r="N27" s="160">
        <v>2</v>
      </c>
      <c r="O27" s="160">
        <v>8</v>
      </c>
      <c r="P27" s="160">
        <v>13</v>
      </c>
      <c r="Q27" s="160">
        <v>9</v>
      </c>
      <c r="R27" s="160">
        <v>4</v>
      </c>
      <c r="S27" s="160">
        <v>6</v>
      </c>
      <c r="T27" s="160">
        <v>6</v>
      </c>
      <c r="U27" s="160">
        <v>15</v>
      </c>
      <c r="V27" s="160">
        <v>10</v>
      </c>
      <c r="W27" s="160">
        <f t="shared" si="0"/>
        <v>82</v>
      </c>
      <c r="X27" s="160">
        <v>2</v>
      </c>
      <c r="Y27" s="160">
        <v>4</v>
      </c>
      <c r="Z27" s="160">
        <v>5</v>
      </c>
      <c r="AA27" s="160">
        <v>5</v>
      </c>
      <c r="AB27" s="160">
        <v>9</v>
      </c>
      <c r="AC27" s="160">
        <v>35</v>
      </c>
      <c r="AD27" s="160">
        <v>9</v>
      </c>
      <c r="AE27" s="160">
        <v>9</v>
      </c>
      <c r="AF27" s="160">
        <v>39</v>
      </c>
      <c r="AG27" s="160">
        <v>14</v>
      </c>
      <c r="AH27" s="160">
        <f t="shared" si="1"/>
        <v>131</v>
      </c>
      <c r="AI27" s="160">
        <v>22</v>
      </c>
      <c r="AJ27" s="160">
        <v>8</v>
      </c>
      <c r="AK27" s="160">
        <v>23</v>
      </c>
      <c r="AL27" s="160">
        <v>18</v>
      </c>
      <c r="AM27" s="160">
        <v>14</v>
      </c>
      <c r="AN27" s="160">
        <v>40</v>
      </c>
      <c r="AO27" s="160">
        <v>21</v>
      </c>
      <c r="AP27" s="160">
        <v>27</v>
      </c>
      <c r="AQ27" s="160">
        <v>10</v>
      </c>
      <c r="AR27" s="160">
        <v>43</v>
      </c>
      <c r="AS27" s="160">
        <f t="shared" si="2"/>
        <v>226</v>
      </c>
      <c r="AT27" s="160">
        <v>21</v>
      </c>
      <c r="AU27" s="160">
        <v>4</v>
      </c>
      <c r="AV27" s="160">
        <v>37</v>
      </c>
      <c r="AW27" s="160">
        <v>14</v>
      </c>
      <c r="AX27" s="160">
        <v>30</v>
      </c>
      <c r="AY27" s="160">
        <v>35</v>
      </c>
      <c r="AZ27" s="160">
        <v>37</v>
      </c>
      <c r="BA27" s="160">
        <v>661</v>
      </c>
    </row>
    <row r="28" spans="1:53" s="158" customFormat="1" ht="18" customHeight="1" x14ac:dyDescent="0.25">
      <c r="A28" s="161" t="s">
        <v>290</v>
      </c>
    </row>
  </sheetData>
  <mergeCells count="1">
    <mergeCell ref="A1:BA1"/>
  </mergeCells>
  <pageMargins left="0.7" right="0.7" top="0.75" bottom="0.75" header="0.3" footer="0.3"/>
  <pageSetup scale="9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BreakPreview" zoomScaleSheetLayoutView="100" workbookViewId="0">
      <selection activeCell="A30" sqref="A30:E30"/>
    </sheetView>
  </sheetViews>
  <sheetFormatPr defaultRowHeight="24" customHeight="1" x14ac:dyDescent="0.25"/>
  <cols>
    <col min="1" max="1" width="9.140625" style="169"/>
    <col min="2" max="2" width="15.85546875" style="169" customWidth="1"/>
    <col min="3" max="3" width="18.42578125" style="171" customWidth="1"/>
    <col min="4" max="4" width="16" style="171" customWidth="1"/>
    <col min="5" max="5" width="18.42578125" style="171" customWidth="1"/>
    <col min="6" max="8" width="9.140625" style="169" customWidth="1"/>
    <col min="9" max="16384" width="9.140625" style="169"/>
  </cols>
  <sheetData>
    <row r="1" spans="1:8" s="137" customFormat="1" ht="24" customHeight="1" x14ac:dyDescent="0.25">
      <c r="A1" s="243" t="s">
        <v>279</v>
      </c>
      <c r="B1" s="243"/>
      <c r="C1" s="243"/>
      <c r="D1" s="243"/>
      <c r="E1" s="243"/>
      <c r="F1" s="228"/>
      <c r="G1" s="228"/>
      <c r="H1" s="228"/>
    </row>
    <row r="2" spans="1:8" s="137" customFormat="1" ht="37.5" customHeight="1" x14ac:dyDescent="0.25">
      <c r="A2" s="172" t="s">
        <v>17</v>
      </c>
      <c r="B2" s="152" t="s">
        <v>23</v>
      </c>
      <c r="C2" s="173" t="s">
        <v>222</v>
      </c>
      <c r="D2" s="173" t="s">
        <v>221</v>
      </c>
      <c r="E2" s="174" t="s">
        <v>220</v>
      </c>
      <c r="F2" s="228"/>
      <c r="G2" s="228"/>
      <c r="H2" s="228"/>
    </row>
    <row r="3" spans="1:8" ht="24" customHeight="1" x14ac:dyDescent="0.25">
      <c r="A3" s="22">
        <v>1</v>
      </c>
      <c r="B3" s="22">
        <v>1877</v>
      </c>
      <c r="C3" s="170">
        <v>30.6</v>
      </c>
      <c r="D3" s="170">
        <v>28.9</v>
      </c>
      <c r="E3" s="170">
        <v>59.5</v>
      </c>
      <c r="F3" s="228"/>
      <c r="G3" s="228"/>
      <c r="H3" s="228"/>
    </row>
    <row r="4" spans="1:8" ht="24" customHeight="1" x14ac:dyDescent="0.25">
      <c r="A4" s="22">
        <v>2</v>
      </c>
      <c r="B4" s="22">
        <v>1891</v>
      </c>
      <c r="C4" s="170">
        <v>22.4</v>
      </c>
      <c r="D4" s="170">
        <v>0.3</v>
      </c>
      <c r="E4" s="170">
        <v>22.7</v>
      </c>
      <c r="F4" s="228"/>
      <c r="G4" s="228"/>
      <c r="H4" s="228"/>
    </row>
    <row r="5" spans="1:8" ht="24" customHeight="1" x14ac:dyDescent="0.25">
      <c r="A5" s="22">
        <v>3</v>
      </c>
      <c r="B5" s="22">
        <v>1899</v>
      </c>
      <c r="C5" s="170">
        <v>44.1</v>
      </c>
      <c r="D5" s="170">
        <v>24.3</v>
      </c>
      <c r="E5" s="170">
        <v>68.400000000000006</v>
      </c>
      <c r="F5" s="228"/>
      <c r="G5" s="228"/>
      <c r="H5" s="228"/>
    </row>
    <row r="6" spans="1:8" ht="24" customHeight="1" x14ac:dyDescent="0.25">
      <c r="A6" s="22">
        <v>4</v>
      </c>
      <c r="B6" s="22">
        <v>1901</v>
      </c>
      <c r="C6" s="170">
        <v>19.3</v>
      </c>
      <c r="D6" s="170">
        <v>10.7</v>
      </c>
      <c r="E6" s="170">
        <v>30</v>
      </c>
      <c r="F6" s="228"/>
      <c r="G6" s="228"/>
      <c r="H6" s="228"/>
    </row>
    <row r="7" spans="1:8" ht="24" customHeight="1" x14ac:dyDescent="0.25">
      <c r="A7" s="22">
        <v>5</v>
      </c>
      <c r="B7" s="22">
        <v>1904</v>
      </c>
      <c r="C7" s="170">
        <v>17.5</v>
      </c>
      <c r="D7" s="170">
        <v>16.899999999999999</v>
      </c>
      <c r="E7" s="170">
        <v>34.4</v>
      </c>
      <c r="F7" s="228"/>
      <c r="G7" s="228"/>
      <c r="H7" s="228"/>
    </row>
    <row r="8" spans="1:8" ht="24" customHeight="1" x14ac:dyDescent="0.25">
      <c r="A8" s="22">
        <v>6</v>
      </c>
      <c r="B8" s="22">
        <v>1905</v>
      </c>
      <c r="C8" s="170">
        <v>25.2</v>
      </c>
      <c r="D8" s="170">
        <v>12</v>
      </c>
      <c r="E8" s="170">
        <v>37.200000000000003</v>
      </c>
      <c r="F8" s="228"/>
      <c r="G8" s="228"/>
      <c r="H8" s="228"/>
    </row>
    <row r="9" spans="1:8" ht="24" customHeight="1" x14ac:dyDescent="0.25">
      <c r="A9" s="22">
        <v>7</v>
      </c>
      <c r="B9" s="22">
        <v>1907</v>
      </c>
      <c r="C9" s="170">
        <v>27.9</v>
      </c>
      <c r="D9" s="170">
        <v>1.2</v>
      </c>
      <c r="E9" s="170">
        <v>29.1</v>
      </c>
      <c r="F9" s="228"/>
      <c r="G9" s="228"/>
      <c r="H9" s="228"/>
    </row>
    <row r="10" spans="1:8" ht="24" customHeight="1" x14ac:dyDescent="0.25">
      <c r="A10" s="22">
        <v>8</v>
      </c>
      <c r="B10" s="22">
        <v>1911</v>
      </c>
      <c r="C10" s="170">
        <v>13</v>
      </c>
      <c r="D10" s="170">
        <v>15.4</v>
      </c>
      <c r="E10" s="170">
        <v>28.4</v>
      </c>
      <c r="F10" s="228"/>
      <c r="G10" s="228"/>
      <c r="H10" s="228"/>
    </row>
    <row r="11" spans="1:8" ht="24" customHeight="1" x14ac:dyDescent="0.25">
      <c r="A11" s="22">
        <v>9</v>
      </c>
      <c r="B11" s="22">
        <v>1913</v>
      </c>
      <c r="C11" s="170">
        <v>24.5</v>
      </c>
      <c r="D11" s="170">
        <v>0</v>
      </c>
      <c r="E11" s="170">
        <v>24.5</v>
      </c>
      <c r="F11" s="228"/>
      <c r="G11" s="228"/>
      <c r="H11" s="228"/>
    </row>
    <row r="12" spans="1:8" ht="24" customHeight="1" x14ac:dyDescent="0.25">
      <c r="A12" s="22">
        <v>10</v>
      </c>
      <c r="B12" s="22">
        <v>1915</v>
      </c>
      <c r="C12" s="170">
        <v>18.8</v>
      </c>
      <c r="D12" s="170">
        <v>3.4</v>
      </c>
      <c r="E12" s="170">
        <v>22.2</v>
      </c>
      <c r="F12" s="228"/>
      <c r="G12" s="228"/>
      <c r="H12" s="228"/>
    </row>
    <row r="13" spans="1:8" ht="24" customHeight="1" x14ac:dyDescent="0.25">
      <c r="A13" s="22">
        <v>11</v>
      </c>
      <c r="B13" s="22">
        <v>1918</v>
      </c>
      <c r="C13" s="170">
        <v>44.3</v>
      </c>
      <c r="D13" s="170">
        <v>25.7</v>
      </c>
      <c r="E13" s="170">
        <v>70</v>
      </c>
      <c r="F13" s="228"/>
      <c r="G13" s="228"/>
      <c r="H13" s="228"/>
    </row>
    <row r="14" spans="1:8" ht="24" customHeight="1" x14ac:dyDescent="0.25">
      <c r="A14" s="22">
        <v>12</v>
      </c>
      <c r="B14" s="22">
        <v>1920</v>
      </c>
      <c r="C14" s="170">
        <v>35.700000000000003</v>
      </c>
      <c r="D14" s="170">
        <v>2.2999999999999998</v>
      </c>
      <c r="E14" s="170">
        <v>38</v>
      </c>
      <c r="F14" s="228"/>
      <c r="G14" s="228"/>
      <c r="H14" s="228"/>
    </row>
    <row r="15" spans="1:8" ht="24" customHeight="1" x14ac:dyDescent="0.25">
      <c r="A15" s="22">
        <v>13</v>
      </c>
      <c r="B15" s="22">
        <v>1925</v>
      </c>
      <c r="C15" s="170">
        <v>21.1</v>
      </c>
      <c r="D15" s="170">
        <v>0</v>
      </c>
      <c r="E15" s="170">
        <v>21.1</v>
      </c>
      <c r="F15" s="228"/>
      <c r="G15" s="228"/>
      <c r="H15" s="228"/>
    </row>
    <row r="16" spans="1:8" ht="24" customHeight="1" x14ac:dyDescent="0.25">
      <c r="A16" s="22">
        <v>14</v>
      </c>
      <c r="B16" s="22">
        <v>1939</v>
      </c>
      <c r="C16" s="170">
        <v>17.8</v>
      </c>
      <c r="D16" s="170">
        <v>10.7</v>
      </c>
      <c r="E16" s="170">
        <v>28.5</v>
      </c>
      <c r="F16" s="228"/>
      <c r="G16" s="228"/>
      <c r="H16" s="228"/>
    </row>
    <row r="17" spans="1:8" ht="24" customHeight="1" x14ac:dyDescent="0.25">
      <c r="A17" s="22">
        <v>15</v>
      </c>
      <c r="B17" s="22">
        <v>1941</v>
      </c>
      <c r="C17" s="170">
        <v>35.5</v>
      </c>
      <c r="D17" s="170">
        <v>0</v>
      </c>
      <c r="E17" s="170">
        <v>35.5</v>
      </c>
      <c r="F17" s="228"/>
      <c r="G17" s="228"/>
      <c r="H17" s="228"/>
    </row>
    <row r="18" spans="1:8" ht="24" customHeight="1" x14ac:dyDescent="0.25">
      <c r="A18" s="22">
        <v>16</v>
      </c>
      <c r="B18" s="22">
        <v>1951</v>
      </c>
      <c r="C18" s="170">
        <v>35.1</v>
      </c>
      <c r="D18" s="170">
        <v>0</v>
      </c>
      <c r="E18" s="170">
        <v>35.1</v>
      </c>
      <c r="F18" s="228"/>
      <c r="G18" s="228"/>
      <c r="H18" s="228"/>
    </row>
    <row r="19" spans="1:8" ht="24" customHeight="1" x14ac:dyDescent="0.25">
      <c r="A19" s="22">
        <v>17</v>
      </c>
      <c r="B19" s="22">
        <v>1965</v>
      </c>
      <c r="C19" s="170">
        <v>38.299999999999997</v>
      </c>
      <c r="D19" s="170">
        <v>0</v>
      </c>
      <c r="E19" s="170">
        <v>38.299999999999997</v>
      </c>
      <c r="F19" s="228"/>
      <c r="G19" s="228"/>
      <c r="H19" s="228"/>
    </row>
    <row r="20" spans="1:8" ht="24" customHeight="1" x14ac:dyDescent="0.25">
      <c r="A20" s="22">
        <v>18</v>
      </c>
      <c r="B20" s="22">
        <v>1966</v>
      </c>
      <c r="C20" s="170">
        <v>35.4</v>
      </c>
      <c r="D20" s="170">
        <v>0</v>
      </c>
      <c r="E20" s="170">
        <v>35.4</v>
      </c>
      <c r="F20" s="228"/>
      <c r="G20" s="228"/>
      <c r="H20" s="228"/>
    </row>
    <row r="21" spans="1:8" ht="24" customHeight="1" x14ac:dyDescent="0.25">
      <c r="A21" s="22">
        <v>19</v>
      </c>
      <c r="B21" s="22">
        <v>1968</v>
      </c>
      <c r="C21" s="170">
        <v>21.98</v>
      </c>
      <c r="D21" s="170">
        <v>0</v>
      </c>
      <c r="E21" s="170">
        <v>21.9</v>
      </c>
      <c r="F21" s="228"/>
      <c r="G21" s="228"/>
      <c r="H21" s="228"/>
    </row>
    <row r="22" spans="1:8" ht="24" customHeight="1" x14ac:dyDescent="0.25">
      <c r="A22" s="22">
        <v>20</v>
      </c>
      <c r="B22" s="22">
        <v>1972</v>
      </c>
      <c r="C22" s="170">
        <v>36.6</v>
      </c>
      <c r="D22" s="170">
        <v>3.8</v>
      </c>
      <c r="E22" s="170">
        <v>40.4</v>
      </c>
      <c r="F22" s="228"/>
      <c r="G22" s="228"/>
      <c r="H22" s="228"/>
    </row>
    <row r="23" spans="1:8" ht="24" customHeight="1" x14ac:dyDescent="0.25">
      <c r="A23" s="22">
        <v>21</v>
      </c>
      <c r="B23" s="22">
        <v>1974</v>
      </c>
      <c r="C23" s="170">
        <v>27.1</v>
      </c>
      <c r="D23" s="170">
        <v>6.9</v>
      </c>
      <c r="E23" s="170">
        <v>34</v>
      </c>
      <c r="F23" s="228"/>
      <c r="G23" s="228"/>
      <c r="H23" s="228"/>
    </row>
    <row r="24" spans="1:8" ht="24" customHeight="1" x14ac:dyDescent="0.25">
      <c r="A24" s="22">
        <v>22</v>
      </c>
      <c r="B24" s="22">
        <v>1979</v>
      </c>
      <c r="C24" s="170">
        <v>33</v>
      </c>
      <c r="D24" s="170">
        <v>1.8</v>
      </c>
      <c r="E24" s="170">
        <v>34.799999999999997</v>
      </c>
      <c r="F24" s="228"/>
      <c r="G24" s="228"/>
      <c r="H24" s="228"/>
    </row>
    <row r="25" spans="1:8" ht="24" customHeight="1" x14ac:dyDescent="0.25">
      <c r="A25" s="22">
        <v>23</v>
      </c>
      <c r="B25" s="22">
        <v>1982</v>
      </c>
      <c r="C25" s="170">
        <v>29.1</v>
      </c>
      <c r="D25" s="170">
        <v>0</v>
      </c>
      <c r="E25" s="170">
        <v>29.1</v>
      </c>
      <c r="F25" s="228"/>
      <c r="G25" s="228"/>
      <c r="H25" s="228"/>
    </row>
    <row r="26" spans="1:8" ht="24" customHeight="1" x14ac:dyDescent="0.25">
      <c r="A26" s="22">
        <v>24</v>
      </c>
      <c r="B26" s="22">
        <v>1985</v>
      </c>
      <c r="C26" s="170">
        <v>25.6</v>
      </c>
      <c r="D26" s="170">
        <v>16.7</v>
      </c>
      <c r="E26" s="170">
        <v>42.3</v>
      </c>
      <c r="F26" s="228"/>
      <c r="G26" s="228"/>
      <c r="H26" s="228"/>
    </row>
    <row r="27" spans="1:8" ht="24" customHeight="1" x14ac:dyDescent="0.25">
      <c r="A27" s="22">
        <v>25</v>
      </c>
      <c r="B27" s="22">
        <v>1987</v>
      </c>
      <c r="C27" s="170">
        <v>29.8</v>
      </c>
      <c r="D27" s="170">
        <v>17.899999999999999</v>
      </c>
      <c r="E27" s="170">
        <v>47.7</v>
      </c>
      <c r="F27" s="228"/>
      <c r="G27" s="228"/>
      <c r="H27" s="228"/>
    </row>
    <row r="28" spans="1:8" ht="24" customHeight="1" x14ac:dyDescent="0.25">
      <c r="A28" s="22">
        <v>26</v>
      </c>
      <c r="B28" s="22">
        <v>2002</v>
      </c>
      <c r="C28" s="170">
        <v>19</v>
      </c>
      <c r="D28" s="170">
        <v>10</v>
      </c>
      <c r="E28" s="170">
        <v>29</v>
      </c>
      <c r="F28" s="228"/>
      <c r="G28" s="228"/>
      <c r="H28" s="228"/>
    </row>
    <row r="29" spans="1:8" ht="24" customHeight="1" x14ac:dyDescent="0.25">
      <c r="A29" s="22">
        <v>27</v>
      </c>
      <c r="B29" s="22">
        <v>2009</v>
      </c>
      <c r="C29" s="170">
        <v>32.5</v>
      </c>
      <c r="D29" s="170">
        <v>13.5</v>
      </c>
      <c r="E29" s="170">
        <v>46</v>
      </c>
      <c r="F29" s="228"/>
      <c r="G29" s="228"/>
      <c r="H29" s="228"/>
    </row>
    <row r="30" spans="1:8" ht="36" customHeight="1" x14ac:dyDescent="0.25">
      <c r="A30" s="244" t="s">
        <v>283</v>
      </c>
      <c r="B30" s="245"/>
      <c r="C30" s="245"/>
      <c r="D30" s="245"/>
      <c r="E30" s="246"/>
      <c r="F30" s="228"/>
      <c r="G30" s="228"/>
      <c r="H30" s="228"/>
    </row>
    <row r="31" spans="1:8" ht="24" customHeight="1" x14ac:dyDescent="0.25">
      <c r="F31" s="228"/>
      <c r="G31" s="228"/>
      <c r="H31" s="228"/>
    </row>
  </sheetData>
  <mergeCells count="3">
    <mergeCell ref="A1:E1"/>
    <mergeCell ref="F1:H31"/>
    <mergeCell ref="A30:E30"/>
  </mergeCells>
  <printOptions gridLines="1"/>
  <pageMargins left="0.7" right="0.7" top="0.75" bottom="0.75" header="0.3" footer="0.3"/>
  <pageSetup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showGridLines="0" tabSelected="1" view="pageBreakPreview" topLeftCell="A22" zoomScale="90" zoomScaleSheetLayoutView="90" workbookViewId="0">
      <selection activeCell="A31" sqref="A31"/>
    </sheetView>
  </sheetViews>
  <sheetFormatPr defaultRowHeight="15" x14ac:dyDescent="0.25"/>
  <cols>
    <col min="1" max="1" width="7" style="106" customWidth="1"/>
    <col min="2" max="2" width="18" style="63" bestFit="1" customWidth="1"/>
    <col min="3" max="16384" width="9.140625" style="63"/>
  </cols>
  <sheetData>
    <row r="1" spans="1:19" ht="15.75" customHeight="1" x14ac:dyDescent="0.3">
      <c r="A1" s="247" t="s">
        <v>280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</row>
    <row r="2" spans="1:19" s="177" customFormat="1" ht="27.75" customHeight="1" x14ac:dyDescent="0.25">
      <c r="A2" s="105" t="s">
        <v>231</v>
      </c>
      <c r="B2" s="182" t="s">
        <v>0</v>
      </c>
      <c r="C2" s="178">
        <v>2000</v>
      </c>
      <c r="D2" s="178">
        <v>2001</v>
      </c>
      <c r="E2" s="178">
        <v>2002</v>
      </c>
      <c r="F2" s="178">
        <v>2003</v>
      </c>
      <c r="G2" s="178">
        <v>2004</v>
      </c>
      <c r="H2" s="178">
        <v>2005</v>
      </c>
      <c r="I2" s="178">
        <v>2006</v>
      </c>
      <c r="J2" s="178">
        <v>2007</v>
      </c>
      <c r="K2" s="178">
        <v>2008</v>
      </c>
      <c r="L2" s="178">
        <v>2009</v>
      </c>
      <c r="M2" s="178">
        <v>2010</v>
      </c>
      <c r="N2" s="178">
        <v>2011</v>
      </c>
      <c r="O2" s="178">
        <v>2012</v>
      </c>
      <c r="P2" s="178">
        <v>2013</v>
      </c>
      <c r="Q2" s="178">
        <v>2014</v>
      </c>
      <c r="R2" s="178">
        <v>2015</v>
      </c>
      <c r="S2" s="178">
        <v>2016</v>
      </c>
    </row>
    <row r="3" spans="1:19" s="133" customFormat="1" ht="22.5" customHeight="1" x14ac:dyDescent="0.25">
      <c r="A3" s="151">
        <v>1</v>
      </c>
      <c r="B3" s="183" t="s">
        <v>12</v>
      </c>
      <c r="C3" s="204" t="s">
        <v>4</v>
      </c>
      <c r="D3" s="204">
        <v>13</v>
      </c>
      <c r="E3" s="204">
        <v>13</v>
      </c>
      <c r="F3" s="204">
        <v>13</v>
      </c>
      <c r="G3" s="204">
        <v>13</v>
      </c>
      <c r="H3" s="204">
        <v>13</v>
      </c>
      <c r="I3" s="204">
        <v>4</v>
      </c>
      <c r="J3" s="204" t="s">
        <v>4</v>
      </c>
      <c r="K3" s="204" t="s">
        <v>4</v>
      </c>
      <c r="L3" s="204">
        <v>13</v>
      </c>
      <c r="M3" s="204" t="s">
        <v>4</v>
      </c>
      <c r="N3" s="204">
        <v>13</v>
      </c>
      <c r="O3" s="204">
        <v>6</v>
      </c>
      <c r="P3" s="204">
        <v>3</v>
      </c>
      <c r="Q3" s="204">
        <v>6</v>
      </c>
      <c r="R3" s="204">
        <v>10</v>
      </c>
      <c r="S3" s="204">
        <v>7</v>
      </c>
    </row>
    <row r="4" spans="1:19" s="133" customFormat="1" ht="22.5" customHeight="1" x14ac:dyDescent="0.25">
      <c r="A4" s="151">
        <v>2</v>
      </c>
      <c r="B4" s="183" t="s">
        <v>13</v>
      </c>
      <c r="C4" s="204" t="s">
        <v>4</v>
      </c>
      <c r="D4" s="204" t="s">
        <v>4</v>
      </c>
      <c r="E4" s="204" t="s">
        <v>4</v>
      </c>
      <c r="F4" s="204" t="s">
        <v>4</v>
      </c>
      <c r="G4" s="204" t="s">
        <v>4</v>
      </c>
      <c r="H4" s="204" t="s">
        <v>4</v>
      </c>
      <c r="I4" s="204">
        <v>20</v>
      </c>
      <c r="J4" s="204" t="s">
        <v>4</v>
      </c>
      <c r="K4" s="204" t="s">
        <v>4</v>
      </c>
      <c r="L4" s="204">
        <v>27</v>
      </c>
      <c r="M4" s="204" t="s">
        <v>4</v>
      </c>
      <c r="N4" s="204" t="s">
        <v>4</v>
      </c>
      <c r="O4" s="204" t="s">
        <v>4</v>
      </c>
      <c r="P4" s="204" t="s">
        <v>4</v>
      </c>
      <c r="Q4" s="204" t="s">
        <v>4</v>
      </c>
      <c r="R4" s="204" t="s">
        <v>4</v>
      </c>
      <c r="S4" s="204" t="s">
        <v>4</v>
      </c>
    </row>
    <row r="5" spans="1:19" s="133" customFormat="1" ht="22.5" customHeight="1" x14ac:dyDescent="0.25">
      <c r="A5" s="151">
        <v>3</v>
      </c>
      <c r="B5" s="183" t="s">
        <v>2</v>
      </c>
      <c r="C5" s="204" t="s">
        <v>4</v>
      </c>
      <c r="D5" s="204">
        <v>37</v>
      </c>
      <c r="E5" s="204" t="s">
        <v>4</v>
      </c>
      <c r="F5" s="204" t="s">
        <v>4</v>
      </c>
      <c r="G5" s="204">
        <v>19</v>
      </c>
      <c r="H5" s="204" t="s">
        <v>4</v>
      </c>
      <c r="I5" s="204" t="s">
        <v>4</v>
      </c>
      <c r="J5" s="204" t="s">
        <v>4</v>
      </c>
      <c r="K5" s="204" t="s">
        <v>4</v>
      </c>
      <c r="L5" s="204">
        <v>26</v>
      </c>
      <c r="M5" s="204">
        <v>38</v>
      </c>
      <c r="N5" s="204" t="s">
        <v>4</v>
      </c>
      <c r="O5" s="204" t="s">
        <v>4</v>
      </c>
      <c r="P5" s="204">
        <v>33</v>
      </c>
      <c r="Q5" s="204" t="s">
        <v>4</v>
      </c>
      <c r="R5" s="204" t="s">
        <v>4</v>
      </c>
      <c r="S5" s="204" t="s">
        <v>4</v>
      </c>
    </row>
    <row r="6" spans="1:19" s="133" customFormat="1" ht="22.5" customHeight="1" x14ac:dyDescent="0.25">
      <c r="A6" s="151">
        <v>4</v>
      </c>
      <c r="B6" s="183" t="s">
        <v>195</v>
      </c>
      <c r="C6" s="204">
        <v>12</v>
      </c>
      <c r="D6" s="204" t="s">
        <v>4</v>
      </c>
      <c r="E6" s="204">
        <v>14</v>
      </c>
      <c r="F6" s="204" t="s">
        <v>4</v>
      </c>
      <c r="G6" s="204">
        <v>14</v>
      </c>
      <c r="H6" s="204" t="s">
        <v>4</v>
      </c>
      <c r="I6" s="204" t="s">
        <v>4</v>
      </c>
      <c r="J6" s="204" t="s">
        <v>4</v>
      </c>
      <c r="K6" s="204" t="s">
        <v>4</v>
      </c>
      <c r="L6" s="204" t="s">
        <v>4</v>
      </c>
      <c r="M6" s="204" t="s">
        <v>4</v>
      </c>
      <c r="N6" s="204" t="s">
        <v>4</v>
      </c>
      <c r="O6" s="204" t="s">
        <v>4</v>
      </c>
      <c r="P6" s="204" t="s">
        <v>4</v>
      </c>
      <c r="Q6" s="204" t="s">
        <v>4</v>
      </c>
      <c r="R6" s="204">
        <v>25</v>
      </c>
      <c r="S6" s="204" t="s">
        <v>4</v>
      </c>
    </row>
    <row r="7" spans="1:19" s="133" customFormat="1" ht="22.5" customHeight="1" x14ac:dyDescent="0.25">
      <c r="A7" s="151">
        <v>5</v>
      </c>
      <c r="B7" s="183" t="s">
        <v>97</v>
      </c>
      <c r="C7" s="204">
        <v>22</v>
      </c>
      <c r="D7" s="204" t="s">
        <v>4</v>
      </c>
      <c r="E7" s="204">
        <v>14</v>
      </c>
      <c r="F7" s="204" t="s">
        <v>4</v>
      </c>
      <c r="G7" s="204" t="s">
        <v>4</v>
      </c>
      <c r="H7" s="204" t="s">
        <v>4</v>
      </c>
      <c r="I7" s="204" t="s">
        <v>4</v>
      </c>
      <c r="J7" s="204" t="s">
        <v>4</v>
      </c>
      <c r="K7" s="204" t="s">
        <v>4</v>
      </c>
      <c r="L7" s="204" t="s">
        <v>4</v>
      </c>
      <c r="M7" s="204" t="s">
        <v>4</v>
      </c>
      <c r="N7" s="204" t="s">
        <v>4</v>
      </c>
      <c r="O7" s="204">
        <v>16</v>
      </c>
      <c r="P7" s="204" t="s">
        <v>4</v>
      </c>
      <c r="Q7" s="204" t="s">
        <v>4</v>
      </c>
      <c r="R7" s="204">
        <v>6</v>
      </c>
      <c r="S7" s="204" t="s">
        <v>4</v>
      </c>
    </row>
    <row r="8" spans="1:19" s="133" customFormat="1" ht="22.5" customHeight="1" x14ac:dyDescent="0.25">
      <c r="A8" s="151">
        <v>6</v>
      </c>
      <c r="B8" s="183" t="s">
        <v>163</v>
      </c>
      <c r="C8" s="204" t="s">
        <v>4</v>
      </c>
      <c r="D8" s="204" t="s">
        <v>4</v>
      </c>
      <c r="E8" s="204">
        <v>19</v>
      </c>
      <c r="F8" s="204" t="s">
        <v>4</v>
      </c>
      <c r="G8" s="204" t="s">
        <v>4</v>
      </c>
      <c r="H8" s="204" t="s">
        <v>4</v>
      </c>
      <c r="I8" s="204" t="s">
        <v>4</v>
      </c>
      <c r="J8" s="204" t="s">
        <v>4</v>
      </c>
      <c r="K8" s="204" t="s">
        <v>4</v>
      </c>
      <c r="L8" s="204" t="s">
        <v>4</v>
      </c>
      <c r="M8" s="204" t="s">
        <v>4</v>
      </c>
      <c r="N8" s="204" t="s">
        <v>4</v>
      </c>
      <c r="O8" s="204" t="s">
        <v>4</v>
      </c>
      <c r="P8" s="204" t="s">
        <v>4</v>
      </c>
      <c r="Q8" s="204">
        <v>21</v>
      </c>
      <c r="R8" s="204" t="s">
        <v>4</v>
      </c>
      <c r="S8" s="204" t="s">
        <v>4</v>
      </c>
    </row>
    <row r="9" spans="1:19" s="133" customFormat="1" ht="22.5" customHeight="1" x14ac:dyDescent="0.25">
      <c r="A9" s="151">
        <v>7</v>
      </c>
      <c r="B9" s="183" t="s">
        <v>7</v>
      </c>
      <c r="C9" s="204">
        <v>12</v>
      </c>
      <c r="D9" s="204" t="s">
        <v>4</v>
      </c>
      <c r="E9" s="204">
        <v>12</v>
      </c>
      <c r="F9" s="204" t="s">
        <v>4</v>
      </c>
      <c r="G9" s="204" t="s">
        <v>4</v>
      </c>
      <c r="H9" s="204">
        <v>12</v>
      </c>
      <c r="I9" s="204" t="s">
        <v>4</v>
      </c>
      <c r="J9" s="204" t="s">
        <v>4</v>
      </c>
      <c r="K9" s="204" t="s">
        <v>4</v>
      </c>
      <c r="L9" s="204">
        <v>12</v>
      </c>
      <c r="M9" s="204" t="s">
        <v>4</v>
      </c>
      <c r="N9" s="204" t="s">
        <v>4</v>
      </c>
      <c r="O9" s="204" t="s">
        <v>4</v>
      </c>
      <c r="P9" s="204" t="s">
        <v>4</v>
      </c>
      <c r="Q9" s="204" t="s">
        <v>4</v>
      </c>
      <c r="R9" s="204" t="s">
        <v>4</v>
      </c>
      <c r="S9" s="204" t="s">
        <v>4</v>
      </c>
    </row>
    <row r="10" spans="1:19" s="133" customFormat="1" ht="22.5" customHeight="1" x14ac:dyDescent="0.25">
      <c r="A10" s="151">
        <v>8</v>
      </c>
      <c r="B10" s="183" t="s">
        <v>8</v>
      </c>
      <c r="C10" s="204">
        <v>6</v>
      </c>
      <c r="D10" s="204" t="s">
        <v>4</v>
      </c>
      <c r="E10" s="204" t="s">
        <v>4</v>
      </c>
      <c r="F10" s="204" t="s">
        <v>4</v>
      </c>
      <c r="G10" s="204" t="s">
        <v>4</v>
      </c>
      <c r="H10" s="204" t="s">
        <v>4</v>
      </c>
      <c r="I10" s="204" t="s">
        <v>4</v>
      </c>
      <c r="J10" s="204" t="s">
        <v>4</v>
      </c>
      <c r="K10" s="204" t="s">
        <v>4</v>
      </c>
      <c r="L10" s="204">
        <v>18</v>
      </c>
      <c r="M10" s="204" t="s">
        <v>4</v>
      </c>
      <c r="N10" s="204" t="s">
        <v>4</v>
      </c>
      <c r="O10" s="204" t="s">
        <v>4</v>
      </c>
      <c r="P10" s="204" t="s">
        <v>4</v>
      </c>
      <c r="Q10" s="204" t="s">
        <v>4</v>
      </c>
      <c r="R10" s="204" t="s">
        <v>4</v>
      </c>
      <c r="S10" s="204" t="s">
        <v>4</v>
      </c>
    </row>
    <row r="11" spans="1:19" s="133" customFormat="1" ht="22.5" customHeight="1" x14ac:dyDescent="0.25">
      <c r="A11" s="151">
        <v>9</v>
      </c>
      <c r="B11" s="183" t="s">
        <v>16</v>
      </c>
      <c r="C11" s="204" t="s">
        <v>4</v>
      </c>
      <c r="D11" s="204" t="s">
        <v>4</v>
      </c>
      <c r="E11" s="204">
        <v>22</v>
      </c>
      <c r="F11" s="204">
        <v>15</v>
      </c>
      <c r="G11" s="204">
        <v>20</v>
      </c>
      <c r="H11" s="204">
        <v>22</v>
      </c>
      <c r="I11" s="204" t="s">
        <v>4</v>
      </c>
      <c r="J11" s="204" t="s">
        <v>4</v>
      </c>
      <c r="K11" s="204" t="s">
        <v>4</v>
      </c>
      <c r="L11" s="204">
        <v>24</v>
      </c>
      <c r="M11" s="204">
        <v>24</v>
      </c>
      <c r="N11" s="204" t="s">
        <v>4</v>
      </c>
      <c r="O11" s="204" t="s">
        <v>4</v>
      </c>
      <c r="P11" s="204" t="s">
        <v>4</v>
      </c>
      <c r="Q11" s="204" t="s">
        <v>4</v>
      </c>
      <c r="R11" s="204">
        <v>22</v>
      </c>
      <c r="S11" s="204" t="s">
        <v>4</v>
      </c>
    </row>
    <row r="12" spans="1:19" s="133" customFormat="1" ht="22.5" customHeight="1" x14ac:dyDescent="0.25">
      <c r="A12" s="151">
        <v>10</v>
      </c>
      <c r="B12" s="183" t="s">
        <v>15</v>
      </c>
      <c r="C12" s="204" t="s">
        <v>4</v>
      </c>
      <c r="D12" s="204">
        <v>25</v>
      </c>
      <c r="E12" s="204">
        <v>24</v>
      </c>
      <c r="F12" s="204">
        <v>25</v>
      </c>
      <c r="G12" s="204">
        <v>21</v>
      </c>
      <c r="H12" s="204" t="s">
        <v>4</v>
      </c>
      <c r="I12" s="204">
        <v>23</v>
      </c>
      <c r="J12" s="204" t="s">
        <v>4</v>
      </c>
      <c r="K12" s="204">
        <v>21</v>
      </c>
      <c r="L12" s="204">
        <v>20</v>
      </c>
      <c r="M12" s="204" t="s">
        <v>4</v>
      </c>
      <c r="N12" s="204">
        <v>24</v>
      </c>
      <c r="O12" s="204">
        <v>26</v>
      </c>
      <c r="P12" s="204">
        <v>22</v>
      </c>
      <c r="Q12" s="204">
        <v>9</v>
      </c>
      <c r="R12" s="204">
        <v>24</v>
      </c>
      <c r="S12" s="204" t="s">
        <v>4</v>
      </c>
    </row>
    <row r="13" spans="1:19" s="133" customFormat="1" ht="22.5" customHeight="1" x14ac:dyDescent="0.25">
      <c r="A13" s="151">
        <v>11</v>
      </c>
      <c r="B13" s="183" t="s">
        <v>161</v>
      </c>
      <c r="C13" s="204" t="s">
        <v>4</v>
      </c>
      <c r="D13" s="204" t="s">
        <v>4</v>
      </c>
      <c r="E13" s="204">
        <v>11</v>
      </c>
      <c r="F13" s="204">
        <v>14</v>
      </c>
      <c r="G13" s="204" t="s">
        <v>4</v>
      </c>
      <c r="H13" s="204" t="s">
        <v>4</v>
      </c>
      <c r="I13" s="204" t="s">
        <v>4</v>
      </c>
      <c r="J13" s="204" t="s">
        <v>4</v>
      </c>
      <c r="K13" s="204" t="s">
        <v>4</v>
      </c>
      <c r="L13" s="204">
        <v>14</v>
      </c>
      <c r="M13" s="204" t="s">
        <v>4</v>
      </c>
      <c r="N13" s="204" t="s">
        <v>4</v>
      </c>
      <c r="O13" s="204">
        <v>14</v>
      </c>
      <c r="P13" s="204" t="s">
        <v>4</v>
      </c>
      <c r="Q13" s="204" t="s">
        <v>4</v>
      </c>
      <c r="R13" s="204" t="s">
        <v>4</v>
      </c>
      <c r="S13" s="204">
        <v>14</v>
      </c>
    </row>
    <row r="14" spans="1:19" s="133" customFormat="1" ht="22.5" customHeight="1" x14ac:dyDescent="0.25">
      <c r="A14" s="151">
        <v>12</v>
      </c>
      <c r="B14" s="183" t="s">
        <v>10</v>
      </c>
      <c r="C14" s="204">
        <v>30</v>
      </c>
      <c r="D14" s="204">
        <v>6</v>
      </c>
      <c r="E14" s="204">
        <v>33</v>
      </c>
      <c r="F14" s="204" t="s">
        <v>4</v>
      </c>
      <c r="G14" s="204">
        <v>26</v>
      </c>
      <c r="H14" s="204" t="s">
        <v>4</v>
      </c>
      <c r="I14" s="204">
        <v>10</v>
      </c>
      <c r="J14" s="204">
        <v>38</v>
      </c>
      <c r="K14" s="204" t="s">
        <v>4</v>
      </c>
      <c r="L14" s="204">
        <v>37</v>
      </c>
      <c r="M14" s="204" t="s">
        <v>4</v>
      </c>
      <c r="N14" s="204" t="s">
        <v>4</v>
      </c>
      <c r="O14" s="204" t="s">
        <v>4</v>
      </c>
      <c r="P14" s="204" t="s">
        <v>4</v>
      </c>
      <c r="Q14" s="204" t="s">
        <v>4</v>
      </c>
      <c r="R14" s="204">
        <v>43</v>
      </c>
      <c r="S14" s="204" t="s">
        <v>4</v>
      </c>
    </row>
    <row r="15" spans="1:19" s="133" customFormat="1" ht="22.5" customHeight="1" x14ac:dyDescent="0.25">
      <c r="A15" s="151">
        <v>13</v>
      </c>
      <c r="B15" s="183" t="s">
        <v>282</v>
      </c>
      <c r="C15" s="204">
        <v>26</v>
      </c>
      <c r="D15" s="204">
        <v>16</v>
      </c>
      <c r="E15" s="204">
        <v>32</v>
      </c>
      <c r="F15" s="204">
        <v>11</v>
      </c>
      <c r="G15" s="204">
        <v>25</v>
      </c>
      <c r="H15" s="204" t="s">
        <v>4</v>
      </c>
      <c r="I15" s="204" t="s">
        <v>4</v>
      </c>
      <c r="J15" s="204" t="s">
        <v>4</v>
      </c>
      <c r="K15" s="204" t="s">
        <v>4</v>
      </c>
      <c r="L15" s="204">
        <v>28</v>
      </c>
      <c r="M15" s="204" t="s">
        <v>4</v>
      </c>
      <c r="N15" s="204">
        <v>15</v>
      </c>
      <c r="O15" s="204">
        <v>17</v>
      </c>
      <c r="P15" s="204" t="s">
        <v>4</v>
      </c>
      <c r="Q15" s="204">
        <v>26</v>
      </c>
      <c r="R15" s="204">
        <v>28</v>
      </c>
      <c r="S15" s="204" t="s">
        <v>4</v>
      </c>
    </row>
    <row r="16" spans="1:19" s="133" customFormat="1" ht="22.5" customHeight="1" x14ac:dyDescent="0.25">
      <c r="A16" s="151">
        <v>14</v>
      </c>
      <c r="B16" s="183" t="s">
        <v>160</v>
      </c>
      <c r="C16" s="204" t="s">
        <v>4</v>
      </c>
      <c r="D16" s="204" t="s">
        <v>4</v>
      </c>
      <c r="E16" s="204" t="s">
        <v>4</v>
      </c>
      <c r="F16" s="204" t="s">
        <v>4</v>
      </c>
      <c r="G16" s="204" t="s">
        <v>4</v>
      </c>
      <c r="H16" s="204" t="s">
        <v>4</v>
      </c>
      <c r="I16" s="204" t="s">
        <v>4</v>
      </c>
      <c r="J16" s="204" t="s">
        <v>4</v>
      </c>
      <c r="K16" s="204" t="s">
        <v>4</v>
      </c>
      <c r="L16" s="204">
        <v>9</v>
      </c>
      <c r="M16" s="204" t="s">
        <v>4</v>
      </c>
      <c r="N16" s="204" t="s">
        <v>4</v>
      </c>
      <c r="O16" s="204" t="s">
        <v>4</v>
      </c>
      <c r="P16" s="204" t="s">
        <v>4</v>
      </c>
      <c r="Q16" s="204" t="s">
        <v>4</v>
      </c>
      <c r="R16" s="204" t="s">
        <v>4</v>
      </c>
      <c r="S16" s="204" t="s">
        <v>4</v>
      </c>
    </row>
    <row r="17" spans="1:19" s="133" customFormat="1" ht="22.5" customHeight="1" x14ac:dyDescent="0.25">
      <c r="A17" s="151">
        <v>15</v>
      </c>
      <c r="B17" s="183" t="s">
        <v>158</v>
      </c>
      <c r="C17" s="204" t="s">
        <v>4</v>
      </c>
      <c r="D17" s="204" t="s">
        <v>4</v>
      </c>
      <c r="E17" s="204" t="s">
        <v>4</v>
      </c>
      <c r="F17" s="204" t="s">
        <v>4</v>
      </c>
      <c r="G17" s="204" t="s">
        <v>4</v>
      </c>
      <c r="H17" s="204" t="s">
        <v>4</v>
      </c>
      <c r="I17" s="204" t="s">
        <v>4</v>
      </c>
      <c r="J17" s="204" t="s">
        <v>4</v>
      </c>
      <c r="K17" s="204" t="s">
        <v>4</v>
      </c>
      <c r="L17" s="204">
        <v>11</v>
      </c>
      <c r="M17" s="204" t="s">
        <v>4</v>
      </c>
      <c r="N17" s="204" t="s">
        <v>4</v>
      </c>
      <c r="O17" s="204" t="s">
        <v>4</v>
      </c>
      <c r="P17" s="204" t="s">
        <v>4</v>
      </c>
      <c r="Q17" s="204" t="s">
        <v>4</v>
      </c>
      <c r="R17" s="204" t="s">
        <v>4</v>
      </c>
      <c r="S17" s="204" t="s">
        <v>4</v>
      </c>
    </row>
    <row r="18" spans="1:19" s="133" customFormat="1" ht="22.5" customHeight="1" x14ac:dyDescent="0.25">
      <c r="A18" s="151">
        <v>16</v>
      </c>
      <c r="B18" s="183" t="s">
        <v>11</v>
      </c>
      <c r="C18" s="204">
        <v>28</v>
      </c>
      <c r="D18" s="204" t="s">
        <v>4</v>
      </c>
      <c r="E18" s="204">
        <v>30</v>
      </c>
      <c r="F18" s="204" t="s">
        <v>4</v>
      </c>
      <c r="G18" s="204" t="s">
        <v>4</v>
      </c>
      <c r="H18" s="204" t="s">
        <v>4</v>
      </c>
      <c r="I18" s="204" t="s">
        <v>4</v>
      </c>
      <c r="J18" s="204" t="s">
        <v>4</v>
      </c>
      <c r="K18" s="204" t="s">
        <v>4</v>
      </c>
      <c r="L18" s="204">
        <v>17</v>
      </c>
      <c r="M18" s="204">
        <v>16</v>
      </c>
      <c r="N18" s="204" t="s">
        <v>4</v>
      </c>
      <c r="O18" s="204" t="s">
        <v>4</v>
      </c>
      <c r="P18" s="204" t="s">
        <v>4</v>
      </c>
      <c r="Q18" s="204" t="s">
        <v>4</v>
      </c>
      <c r="R18" s="204">
        <v>25</v>
      </c>
      <c r="S18" s="204" t="s">
        <v>4</v>
      </c>
    </row>
    <row r="19" spans="1:19" s="133" customFormat="1" ht="22.5" customHeight="1" x14ac:dyDescent="0.25">
      <c r="A19" s="151">
        <v>17</v>
      </c>
      <c r="B19" s="183" t="s">
        <v>153</v>
      </c>
      <c r="C19" s="204" t="s">
        <v>4</v>
      </c>
      <c r="D19" s="204" t="s">
        <v>4</v>
      </c>
      <c r="E19" s="204" t="s">
        <v>4</v>
      </c>
      <c r="F19" s="204" t="s">
        <v>4</v>
      </c>
      <c r="G19" s="204" t="s">
        <v>4</v>
      </c>
      <c r="H19" s="204" t="s">
        <v>4</v>
      </c>
      <c r="I19" s="204" t="s">
        <v>4</v>
      </c>
      <c r="J19" s="204" t="s">
        <v>4</v>
      </c>
      <c r="K19" s="204" t="s">
        <v>4</v>
      </c>
      <c r="L19" s="204" t="s">
        <v>4</v>
      </c>
      <c r="M19" s="204" t="s">
        <v>4</v>
      </c>
      <c r="N19" s="204" t="s">
        <v>4</v>
      </c>
      <c r="O19" s="204" t="s">
        <v>4</v>
      </c>
      <c r="P19" s="204" t="s">
        <v>4</v>
      </c>
      <c r="Q19" s="204" t="s">
        <v>4</v>
      </c>
      <c r="R19" s="204" t="s">
        <v>4</v>
      </c>
      <c r="S19" s="204">
        <v>2</v>
      </c>
    </row>
    <row r="20" spans="1:19" s="133" customFormat="1" ht="22.5" customHeight="1" x14ac:dyDescent="0.25">
      <c r="A20" s="151">
        <v>18</v>
      </c>
      <c r="B20" s="183" t="s">
        <v>6</v>
      </c>
      <c r="C20" s="204" t="s">
        <v>4</v>
      </c>
      <c r="D20" s="204" t="s">
        <v>4</v>
      </c>
      <c r="E20" s="204">
        <v>15</v>
      </c>
      <c r="F20" s="204" t="s">
        <v>4</v>
      </c>
      <c r="G20" s="204" t="s">
        <v>4</v>
      </c>
      <c r="H20" s="204" t="s">
        <v>4</v>
      </c>
      <c r="I20" s="204" t="s">
        <v>4</v>
      </c>
      <c r="J20" s="204" t="s">
        <v>4</v>
      </c>
      <c r="K20" s="204" t="s">
        <v>4</v>
      </c>
      <c r="L20" s="204" t="s">
        <v>4</v>
      </c>
      <c r="M20" s="204" t="s">
        <v>4</v>
      </c>
      <c r="N20" s="204" t="s">
        <v>4</v>
      </c>
      <c r="O20" s="204" t="s">
        <v>4</v>
      </c>
      <c r="P20" s="204" t="s">
        <v>4</v>
      </c>
      <c r="Q20" s="204" t="s">
        <v>4</v>
      </c>
      <c r="R20" s="204" t="s">
        <v>4</v>
      </c>
      <c r="S20" s="204" t="s">
        <v>4</v>
      </c>
    </row>
    <row r="21" spans="1:19" s="133" customFormat="1" ht="22.5" customHeight="1" x14ac:dyDescent="0.25">
      <c r="A21" s="151">
        <v>19</v>
      </c>
      <c r="B21" s="183" t="s">
        <v>5</v>
      </c>
      <c r="C21" s="204">
        <v>31</v>
      </c>
      <c r="D21" s="204">
        <v>18</v>
      </c>
      <c r="E21" s="204">
        <v>32</v>
      </c>
      <c r="F21" s="204">
        <v>3</v>
      </c>
      <c r="G21" s="204">
        <v>25</v>
      </c>
      <c r="H21" s="204">
        <v>22</v>
      </c>
      <c r="I21" s="204">
        <v>22</v>
      </c>
      <c r="J21" s="204" t="s">
        <v>4</v>
      </c>
      <c r="K21" s="204">
        <v>12</v>
      </c>
      <c r="L21" s="204">
        <v>26</v>
      </c>
      <c r="M21" s="204" t="s">
        <v>4</v>
      </c>
      <c r="N21" s="204" t="s">
        <v>4</v>
      </c>
      <c r="O21" s="204">
        <v>12</v>
      </c>
      <c r="P21" s="204">
        <v>29</v>
      </c>
      <c r="Q21" s="204" t="s">
        <v>4</v>
      </c>
      <c r="R21" s="204">
        <v>23</v>
      </c>
      <c r="S21" s="204">
        <v>13</v>
      </c>
    </row>
    <row r="22" spans="1:19" s="133" customFormat="1" ht="22.5" customHeight="1" x14ac:dyDescent="0.25">
      <c r="A22" s="151">
        <v>20</v>
      </c>
      <c r="B22" s="183" t="s">
        <v>14</v>
      </c>
      <c r="C22" s="204" t="s">
        <v>4</v>
      </c>
      <c r="D22" s="204" t="s">
        <v>4</v>
      </c>
      <c r="E22" s="204">
        <v>28</v>
      </c>
      <c r="F22" s="204">
        <v>29</v>
      </c>
      <c r="G22" s="204" t="s">
        <v>4</v>
      </c>
      <c r="H22" s="204" t="s">
        <v>4</v>
      </c>
      <c r="I22" s="204" t="s">
        <v>4</v>
      </c>
      <c r="J22" s="204" t="s">
        <v>4</v>
      </c>
      <c r="K22" s="204" t="s">
        <v>4</v>
      </c>
      <c r="L22" s="204" t="s">
        <v>4</v>
      </c>
      <c r="M22" s="204" t="s">
        <v>4</v>
      </c>
      <c r="N22" s="204" t="s">
        <v>4</v>
      </c>
      <c r="O22" s="204">
        <v>31</v>
      </c>
      <c r="P22" s="204" t="s">
        <v>4</v>
      </c>
      <c r="Q22" s="204" t="s">
        <v>4</v>
      </c>
      <c r="R22" s="204" t="s">
        <v>4</v>
      </c>
      <c r="S22" s="204" t="s">
        <v>4</v>
      </c>
    </row>
    <row r="23" spans="1:19" s="133" customFormat="1" ht="22.5" customHeight="1" x14ac:dyDescent="0.25">
      <c r="A23" s="151">
        <v>21</v>
      </c>
      <c r="B23" s="183" t="s">
        <v>156</v>
      </c>
      <c r="C23" s="204" t="s">
        <v>4</v>
      </c>
      <c r="D23" s="204" t="s">
        <v>4</v>
      </c>
      <c r="E23" s="204" t="s">
        <v>4</v>
      </c>
      <c r="F23" s="204" t="s">
        <v>4</v>
      </c>
      <c r="G23" s="204" t="s">
        <v>4</v>
      </c>
      <c r="H23" s="204" t="s">
        <v>4</v>
      </c>
      <c r="I23" s="204" t="s">
        <v>4</v>
      </c>
      <c r="J23" s="204" t="s">
        <v>4</v>
      </c>
      <c r="K23" s="204" t="s">
        <v>4</v>
      </c>
      <c r="L23" s="204" t="s">
        <v>4</v>
      </c>
      <c r="M23" s="204" t="s">
        <v>4</v>
      </c>
      <c r="N23" s="204" t="s">
        <v>4</v>
      </c>
      <c r="O23" s="204" t="s">
        <v>4</v>
      </c>
      <c r="P23" s="204" t="s">
        <v>4</v>
      </c>
      <c r="Q23" s="204" t="s">
        <v>4</v>
      </c>
      <c r="R23" s="204">
        <v>7</v>
      </c>
      <c r="S23" s="204" t="s">
        <v>4</v>
      </c>
    </row>
    <row r="24" spans="1:19" s="133" customFormat="1" ht="22.5" customHeight="1" x14ac:dyDescent="0.25">
      <c r="A24" s="151">
        <v>22</v>
      </c>
      <c r="B24" s="183" t="s">
        <v>3</v>
      </c>
      <c r="C24" s="204" t="s">
        <v>4</v>
      </c>
      <c r="D24" s="204" t="s">
        <v>4</v>
      </c>
      <c r="E24" s="204">
        <v>68</v>
      </c>
      <c r="F24" s="204" t="s">
        <v>4</v>
      </c>
      <c r="G24" s="204">
        <v>60</v>
      </c>
      <c r="H24" s="204" t="s">
        <v>4</v>
      </c>
      <c r="I24" s="204" t="s">
        <v>4</v>
      </c>
      <c r="J24" s="204">
        <v>9</v>
      </c>
      <c r="K24" s="204" t="s">
        <v>4</v>
      </c>
      <c r="L24" s="204">
        <v>56</v>
      </c>
      <c r="M24" s="204" t="s">
        <v>4</v>
      </c>
      <c r="N24" s="204" t="s">
        <v>4</v>
      </c>
      <c r="O24" s="204" t="s">
        <v>4</v>
      </c>
      <c r="P24" s="204" t="s">
        <v>4</v>
      </c>
      <c r="Q24" s="204">
        <v>43</v>
      </c>
      <c r="R24" s="204">
        <v>49</v>
      </c>
      <c r="S24" s="204" t="s">
        <v>4</v>
      </c>
    </row>
    <row r="25" spans="1:19" s="133" customFormat="1" ht="22.5" customHeight="1" x14ac:dyDescent="0.25">
      <c r="A25" s="151">
        <v>23</v>
      </c>
      <c r="B25" s="183" t="s">
        <v>154</v>
      </c>
      <c r="C25" s="204">
        <v>1</v>
      </c>
      <c r="D25" s="204" t="s">
        <v>4</v>
      </c>
      <c r="E25" s="204">
        <v>13</v>
      </c>
      <c r="F25" s="204">
        <v>8</v>
      </c>
      <c r="G25" s="204" t="s">
        <v>4</v>
      </c>
      <c r="H25" s="204">
        <v>11</v>
      </c>
      <c r="I25" s="204" t="s">
        <v>4</v>
      </c>
      <c r="J25" s="204">
        <v>9</v>
      </c>
      <c r="K25" s="204">
        <v>11</v>
      </c>
      <c r="L25" s="204" t="s">
        <v>4</v>
      </c>
      <c r="M25" s="204" t="s">
        <v>4</v>
      </c>
      <c r="N25" s="204" t="s">
        <v>4</v>
      </c>
      <c r="O25" s="204" t="s">
        <v>4</v>
      </c>
      <c r="P25" s="204" t="s">
        <v>4</v>
      </c>
      <c r="Q25" s="204" t="s">
        <v>4</v>
      </c>
      <c r="R25" s="204">
        <v>8</v>
      </c>
      <c r="S25" s="204" t="s">
        <v>4</v>
      </c>
    </row>
    <row r="26" spans="1:19" s="133" customFormat="1" ht="22.5" customHeight="1" x14ac:dyDescent="0.25">
      <c r="A26" s="151">
        <v>24</v>
      </c>
      <c r="B26" s="183" t="s">
        <v>1</v>
      </c>
      <c r="C26" s="204" t="s">
        <v>4</v>
      </c>
      <c r="D26" s="204" t="s">
        <v>4</v>
      </c>
      <c r="E26" s="204">
        <v>3</v>
      </c>
      <c r="F26" s="204" t="s">
        <v>4</v>
      </c>
      <c r="G26" s="204" t="s">
        <v>4</v>
      </c>
      <c r="H26" s="204" t="s">
        <v>4</v>
      </c>
      <c r="I26" s="204">
        <v>6</v>
      </c>
      <c r="J26" s="204" t="s">
        <v>4</v>
      </c>
      <c r="K26" s="204" t="s">
        <v>4</v>
      </c>
      <c r="L26" s="204" t="s">
        <v>4</v>
      </c>
      <c r="M26" s="204">
        <v>11</v>
      </c>
      <c r="N26" s="204" t="s">
        <v>4</v>
      </c>
      <c r="O26" s="204" t="s">
        <v>4</v>
      </c>
      <c r="P26" s="204" t="s">
        <v>4</v>
      </c>
      <c r="Q26" s="204" t="s">
        <v>4</v>
      </c>
      <c r="R26" s="204" t="s">
        <v>4</v>
      </c>
      <c r="S26" s="204" t="s">
        <v>4</v>
      </c>
    </row>
    <row r="27" spans="1:19" s="180" customFormat="1" ht="22.5" customHeight="1" x14ac:dyDescent="0.25">
      <c r="A27" s="179"/>
      <c r="B27" s="183" t="s">
        <v>152</v>
      </c>
      <c r="C27" s="86">
        <v>168</v>
      </c>
      <c r="D27" s="86">
        <v>115</v>
      </c>
      <c r="E27" s="86">
        <v>383</v>
      </c>
      <c r="F27" s="86">
        <v>118</v>
      </c>
      <c r="G27" s="86">
        <v>223</v>
      </c>
      <c r="H27" s="86">
        <v>80</v>
      </c>
      <c r="I27" s="86">
        <v>85</v>
      </c>
      <c r="J27" s="86">
        <v>56</v>
      </c>
      <c r="K27" s="86">
        <v>44</v>
      </c>
      <c r="L27" s="86">
        <v>338</v>
      </c>
      <c r="M27" s="86">
        <v>89</v>
      </c>
      <c r="N27" s="86">
        <v>52</v>
      </c>
      <c r="O27" s="86">
        <v>122</v>
      </c>
      <c r="P27" s="86">
        <v>87</v>
      </c>
      <c r="Q27" s="86">
        <v>105</v>
      </c>
      <c r="R27" s="86">
        <v>270</v>
      </c>
      <c r="S27" s="86">
        <v>36</v>
      </c>
    </row>
    <row r="28" spans="1:19" s="133" customFormat="1" ht="22.5" customHeight="1" x14ac:dyDescent="0.25">
      <c r="A28" s="181" t="s">
        <v>295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9"/>
    </row>
  </sheetData>
  <mergeCells count="1">
    <mergeCell ref="A1:R1"/>
  </mergeCells>
  <pageMargins left="0.53" right="0.74803149606299213" top="0.98425196850393704" bottom="0.98425196850393704" header="0.51181102362204722" footer="0.51181102362204722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4"/>
  <sheetViews>
    <sheetView view="pageBreakPreview" zoomScaleSheetLayoutView="100" workbookViewId="0">
      <selection activeCell="B26" sqref="B26:AI32"/>
    </sheetView>
  </sheetViews>
  <sheetFormatPr defaultRowHeight="15" x14ac:dyDescent="0.25"/>
  <cols>
    <col min="1" max="1" width="6.42578125" style="108" customWidth="1"/>
    <col min="2" max="2" width="18.85546875" style="108" bestFit="1" customWidth="1"/>
    <col min="3" max="12" width="9.140625" style="108" hidden="1" customWidth="1"/>
    <col min="13" max="13" width="9.140625" style="108"/>
    <col min="14" max="23" width="9.140625" style="108" hidden="1" customWidth="1"/>
    <col min="24" max="24" width="9.140625" style="108"/>
    <col min="25" max="34" width="9.140625" style="108" hidden="1" customWidth="1"/>
    <col min="35" max="35" width="9.140625" style="108"/>
    <col min="36" max="45" width="0" style="108" hidden="1" customWidth="1"/>
    <col min="46" max="16384" width="9.140625" style="108"/>
  </cols>
  <sheetData>
    <row r="1" spans="1:54" ht="17.25" x14ac:dyDescent="0.3">
      <c r="A1" s="205" t="s">
        <v>294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</row>
    <row r="2" spans="1:54" s="165" customFormat="1" ht="22.5" customHeight="1" x14ac:dyDescent="0.25">
      <c r="A2" s="163" t="s">
        <v>240</v>
      </c>
      <c r="B2" s="163" t="s">
        <v>173</v>
      </c>
      <c r="C2" s="164">
        <v>1967</v>
      </c>
      <c r="D2" s="164">
        <v>1970</v>
      </c>
      <c r="E2" s="164">
        <v>1972</v>
      </c>
      <c r="F2" s="164">
        <v>1973</v>
      </c>
      <c r="G2" s="164">
        <v>1974</v>
      </c>
      <c r="H2" s="164">
        <v>1975</v>
      </c>
      <c r="I2" s="164">
        <v>1976</v>
      </c>
      <c r="J2" s="164">
        <v>1977</v>
      </c>
      <c r="K2" s="164">
        <v>1978</v>
      </c>
      <c r="L2" s="164">
        <v>1979</v>
      </c>
      <c r="M2" s="164" t="s">
        <v>233</v>
      </c>
      <c r="N2" s="164">
        <v>1980</v>
      </c>
      <c r="O2" s="164">
        <v>1981</v>
      </c>
      <c r="P2" s="164">
        <v>1982</v>
      </c>
      <c r="Q2" s="164">
        <v>1983</v>
      </c>
      <c r="R2" s="164">
        <v>1984</v>
      </c>
      <c r="S2" s="164">
        <v>1985</v>
      </c>
      <c r="T2" s="164">
        <v>1986</v>
      </c>
      <c r="U2" s="164">
        <v>1987</v>
      </c>
      <c r="V2" s="164">
        <v>1988</v>
      </c>
      <c r="W2" s="164">
        <v>1989</v>
      </c>
      <c r="X2" s="164" t="s">
        <v>234</v>
      </c>
      <c r="Y2" s="164">
        <v>1990</v>
      </c>
      <c r="Z2" s="164">
        <v>1991</v>
      </c>
      <c r="AA2" s="164">
        <v>1992</v>
      </c>
      <c r="AB2" s="164">
        <v>1993</v>
      </c>
      <c r="AC2" s="164">
        <v>1994</v>
      </c>
      <c r="AD2" s="164">
        <v>1995</v>
      </c>
      <c r="AE2" s="164">
        <v>1996</v>
      </c>
      <c r="AF2" s="164">
        <v>1997</v>
      </c>
      <c r="AG2" s="164">
        <v>1998</v>
      </c>
      <c r="AH2" s="164">
        <v>1999</v>
      </c>
      <c r="AI2" s="164" t="s">
        <v>235</v>
      </c>
      <c r="AJ2" s="164">
        <v>2000</v>
      </c>
      <c r="AK2" s="164">
        <v>2001</v>
      </c>
      <c r="AL2" s="164">
        <v>2002</v>
      </c>
      <c r="AM2" s="164">
        <v>2003</v>
      </c>
      <c r="AN2" s="164">
        <v>2004</v>
      </c>
      <c r="AO2" s="164">
        <v>2005</v>
      </c>
      <c r="AP2" s="164">
        <v>2006</v>
      </c>
      <c r="AQ2" s="164">
        <v>2007</v>
      </c>
      <c r="AR2" s="164">
        <v>2008</v>
      </c>
      <c r="AS2" s="164">
        <v>2009</v>
      </c>
      <c r="AT2" s="164" t="s">
        <v>236</v>
      </c>
      <c r="AU2" s="164">
        <v>2010</v>
      </c>
      <c r="AV2" s="164">
        <v>2011</v>
      </c>
      <c r="AW2" s="164">
        <v>2012</v>
      </c>
      <c r="AX2" s="164">
        <v>2013</v>
      </c>
      <c r="AY2" s="164">
        <v>2014</v>
      </c>
      <c r="AZ2" s="164">
        <v>2015</v>
      </c>
      <c r="BA2" s="164">
        <v>2016</v>
      </c>
      <c r="BB2" s="164" t="s">
        <v>152</v>
      </c>
    </row>
    <row r="3" spans="1:54" s="158" customFormat="1" ht="21.75" customHeight="1" x14ac:dyDescent="0.25">
      <c r="A3" s="154">
        <v>1</v>
      </c>
      <c r="B3" s="155" t="s">
        <v>241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7" t="s">
        <v>4</v>
      </c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 t="s">
        <v>4</v>
      </c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 t="s">
        <v>4</v>
      </c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 t="s">
        <v>4</v>
      </c>
      <c r="AU3" s="157" t="s">
        <v>4</v>
      </c>
      <c r="AV3" s="157" t="s">
        <v>4</v>
      </c>
      <c r="AW3" s="157">
        <v>1</v>
      </c>
      <c r="AX3" s="157" t="s">
        <v>4</v>
      </c>
      <c r="AY3" s="157" t="s">
        <v>4</v>
      </c>
      <c r="AZ3" s="157" t="s">
        <v>4</v>
      </c>
      <c r="BA3" s="157" t="s">
        <v>4</v>
      </c>
      <c r="BB3" s="157">
        <v>1</v>
      </c>
    </row>
    <row r="4" spans="1:54" s="158" customFormat="1" ht="21.75" customHeight="1" x14ac:dyDescent="0.25">
      <c r="A4" s="154">
        <v>2</v>
      </c>
      <c r="B4" s="155" t="s">
        <v>2</v>
      </c>
      <c r="C4" s="156"/>
      <c r="D4" s="156"/>
      <c r="E4" s="156">
        <v>3</v>
      </c>
      <c r="F4" s="156">
        <v>2</v>
      </c>
      <c r="G4" s="156">
        <v>2</v>
      </c>
      <c r="H4" s="156"/>
      <c r="I4" s="156">
        <v>1</v>
      </c>
      <c r="J4" s="156">
        <v>1</v>
      </c>
      <c r="K4" s="156">
        <v>2</v>
      </c>
      <c r="L4" s="156">
        <v>3</v>
      </c>
      <c r="M4" s="157">
        <f>SUM(C4:L4)</f>
        <v>14</v>
      </c>
      <c r="N4" s="157">
        <v>3</v>
      </c>
      <c r="O4" s="157">
        <v>1</v>
      </c>
      <c r="P4" s="157">
        <v>3</v>
      </c>
      <c r="Q4" s="157">
        <v>1</v>
      </c>
      <c r="R4" s="157">
        <v>1</v>
      </c>
      <c r="S4" s="157">
        <v>8</v>
      </c>
      <c r="T4" s="157">
        <v>2</v>
      </c>
      <c r="U4" s="157">
        <v>1</v>
      </c>
      <c r="V4" s="157">
        <v>1</v>
      </c>
      <c r="W4" s="157">
        <v>1</v>
      </c>
      <c r="X4" s="157">
        <f>SUM(N4:W4)</f>
        <v>22</v>
      </c>
      <c r="Y4" s="157">
        <v>1</v>
      </c>
      <c r="Z4" s="157"/>
      <c r="AA4" s="157">
        <v>1</v>
      </c>
      <c r="AB4" s="157">
        <v>5</v>
      </c>
      <c r="AC4" s="157">
        <v>1</v>
      </c>
      <c r="AD4" s="157">
        <v>3</v>
      </c>
      <c r="AE4" s="157">
        <v>2</v>
      </c>
      <c r="AF4" s="157">
        <v>11</v>
      </c>
      <c r="AG4" s="157">
        <v>2</v>
      </c>
      <c r="AH4" s="157">
        <v>3</v>
      </c>
      <c r="AI4" s="157">
        <f>SUM(Y4:AH4)</f>
        <v>29</v>
      </c>
      <c r="AJ4" s="157">
        <v>3</v>
      </c>
      <c r="AK4" s="157">
        <v>3</v>
      </c>
      <c r="AL4" s="157">
        <v>2</v>
      </c>
      <c r="AM4" s="157">
        <v>2</v>
      </c>
      <c r="AN4" s="157">
        <v>3</v>
      </c>
      <c r="AO4" s="157"/>
      <c r="AP4" s="157"/>
      <c r="AQ4" s="157">
        <v>2</v>
      </c>
      <c r="AR4" s="157"/>
      <c r="AS4" s="157">
        <v>2</v>
      </c>
      <c r="AT4" s="157">
        <f>SUM(AJ4:AS4)</f>
        <v>17</v>
      </c>
      <c r="AU4" s="157">
        <v>6</v>
      </c>
      <c r="AV4" s="157">
        <v>3</v>
      </c>
      <c r="AW4" s="157">
        <v>2</v>
      </c>
      <c r="AX4" s="157">
        <v>1</v>
      </c>
      <c r="AY4" s="157" t="s">
        <v>4</v>
      </c>
      <c r="AZ4" s="157" t="s">
        <v>4</v>
      </c>
      <c r="BA4" s="157">
        <v>1</v>
      </c>
      <c r="BB4" s="157">
        <v>95</v>
      </c>
    </row>
    <row r="5" spans="1:54" s="158" customFormat="1" ht="21.75" customHeight="1" x14ac:dyDescent="0.25">
      <c r="A5" s="154">
        <v>3</v>
      </c>
      <c r="B5" s="155" t="s">
        <v>237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7" t="s">
        <v>4</v>
      </c>
      <c r="N5" s="157"/>
      <c r="O5" s="157">
        <v>1</v>
      </c>
      <c r="P5" s="157"/>
      <c r="Q5" s="157"/>
      <c r="R5" s="157"/>
      <c r="S5" s="157">
        <v>1</v>
      </c>
      <c r="T5" s="157"/>
      <c r="U5" s="157"/>
      <c r="V5" s="157"/>
      <c r="W5" s="157"/>
      <c r="X5" s="157">
        <f t="shared" ref="X5:X22" si="0">SUM(N5:W5)</f>
        <v>2</v>
      </c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 t="s">
        <v>4</v>
      </c>
      <c r="AJ5" s="157"/>
      <c r="AK5" s="157">
        <v>1</v>
      </c>
      <c r="AL5" s="157"/>
      <c r="AM5" s="157">
        <v>1</v>
      </c>
      <c r="AN5" s="157">
        <v>1</v>
      </c>
      <c r="AO5" s="157">
        <v>1</v>
      </c>
      <c r="AP5" s="157">
        <v>1</v>
      </c>
      <c r="AQ5" s="157">
        <v>1</v>
      </c>
      <c r="AR5" s="157">
        <v>1</v>
      </c>
      <c r="AS5" s="157"/>
      <c r="AT5" s="157">
        <f t="shared" ref="AT5:AT22" si="1">SUM(AJ5:AS5)</f>
        <v>7</v>
      </c>
      <c r="AU5" s="157">
        <v>3</v>
      </c>
      <c r="AV5" s="157" t="s">
        <v>4</v>
      </c>
      <c r="AW5" s="157" t="s">
        <v>4</v>
      </c>
      <c r="AX5" s="157" t="s">
        <v>4</v>
      </c>
      <c r="AY5" s="157" t="s">
        <v>4</v>
      </c>
      <c r="AZ5" s="157" t="s">
        <v>4</v>
      </c>
      <c r="BA5" s="157" t="s">
        <v>4</v>
      </c>
      <c r="BB5" s="157">
        <v>12</v>
      </c>
    </row>
    <row r="6" spans="1:54" s="158" customFormat="1" ht="21.75" customHeight="1" x14ac:dyDescent="0.25">
      <c r="A6" s="154">
        <v>4</v>
      </c>
      <c r="B6" s="155" t="s">
        <v>195</v>
      </c>
      <c r="C6" s="156"/>
      <c r="D6" s="156">
        <v>1</v>
      </c>
      <c r="E6" s="156"/>
      <c r="F6" s="156"/>
      <c r="G6" s="156"/>
      <c r="H6" s="156"/>
      <c r="I6" s="156"/>
      <c r="J6" s="156"/>
      <c r="K6" s="156"/>
      <c r="L6" s="156"/>
      <c r="M6" s="157">
        <f>SUM(C6:L6)</f>
        <v>1</v>
      </c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 t="s">
        <v>4</v>
      </c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 t="s">
        <v>4</v>
      </c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 t="s">
        <v>4</v>
      </c>
      <c r="AU6" s="157" t="s">
        <v>4</v>
      </c>
      <c r="AV6" s="157">
        <v>1</v>
      </c>
      <c r="AW6" s="157" t="s">
        <v>4</v>
      </c>
      <c r="AX6" s="157" t="s">
        <v>4</v>
      </c>
      <c r="AY6" s="157" t="s">
        <v>4</v>
      </c>
      <c r="AZ6" s="157" t="s">
        <v>4</v>
      </c>
      <c r="BA6" s="157">
        <v>1</v>
      </c>
      <c r="BB6" s="157">
        <v>3</v>
      </c>
    </row>
    <row r="7" spans="1:54" s="158" customFormat="1" ht="21.75" customHeight="1" x14ac:dyDescent="0.25">
      <c r="A7" s="154">
        <v>5</v>
      </c>
      <c r="B7" s="155" t="s">
        <v>238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7" t="s">
        <v>4</v>
      </c>
      <c r="N7" s="157"/>
      <c r="O7" s="157">
        <v>1</v>
      </c>
      <c r="P7" s="157"/>
      <c r="Q7" s="157"/>
      <c r="R7" s="157"/>
      <c r="S7" s="157"/>
      <c r="T7" s="157"/>
      <c r="U7" s="157"/>
      <c r="V7" s="157"/>
      <c r="W7" s="157"/>
      <c r="X7" s="157">
        <f t="shared" si="0"/>
        <v>1</v>
      </c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 t="s">
        <v>4</v>
      </c>
      <c r="AJ7" s="157"/>
      <c r="AK7" s="157">
        <v>1</v>
      </c>
      <c r="AL7" s="157">
        <v>1</v>
      </c>
      <c r="AM7" s="157">
        <v>1</v>
      </c>
      <c r="AN7" s="157"/>
      <c r="AO7" s="157"/>
      <c r="AP7" s="157"/>
      <c r="AQ7" s="157">
        <v>1</v>
      </c>
      <c r="AR7" s="157"/>
      <c r="AS7" s="157"/>
      <c r="AT7" s="157">
        <f t="shared" si="1"/>
        <v>4</v>
      </c>
      <c r="AU7" s="157" t="s">
        <v>4</v>
      </c>
      <c r="AV7" s="157" t="s">
        <v>4</v>
      </c>
      <c r="AW7" s="157" t="s">
        <v>4</v>
      </c>
      <c r="AX7" s="157" t="s">
        <v>4</v>
      </c>
      <c r="AY7" s="157">
        <v>2</v>
      </c>
      <c r="AZ7" s="157" t="s">
        <v>4</v>
      </c>
      <c r="BA7" s="157">
        <v>1</v>
      </c>
      <c r="BB7" s="157">
        <v>8</v>
      </c>
    </row>
    <row r="8" spans="1:54" s="158" customFormat="1" ht="21.75" customHeight="1" x14ac:dyDescent="0.25">
      <c r="A8" s="154">
        <v>6</v>
      </c>
      <c r="B8" s="155" t="s">
        <v>97</v>
      </c>
      <c r="C8" s="156"/>
      <c r="D8" s="156"/>
      <c r="E8" s="156">
        <v>1</v>
      </c>
      <c r="F8" s="156">
        <v>1</v>
      </c>
      <c r="G8" s="156">
        <v>1</v>
      </c>
      <c r="H8" s="156"/>
      <c r="I8" s="156"/>
      <c r="J8" s="156">
        <v>2</v>
      </c>
      <c r="K8" s="156"/>
      <c r="L8" s="156">
        <v>2</v>
      </c>
      <c r="M8" s="157">
        <f>SUM(C8:L8)</f>
        <v>7</v>
      </c>
      <c r="N8" s="157"/>
      <c r="O8" s="157">
        <v>1</v>
      </c>
      <c r="P8" s="157"/>
      <c r="Q8" s="157">
        <v>1</v>
      </c>
      <c r="R8" s="157"/>
      <c r="S8" s="157"/>
      <c r="T8" s="157">
        <v>1</v>
      </c>
      <c r="U8" s="157"/>
      <c r="V8" s="157"/>
      <c r="W8" s="157"/>
      <c r="X8" s="157">
        <f t="shared" si="0"/>
        <v>3</v>
      </c>
      <c r="Y8" s="157"/>
      <c r="Z8" s="157"/>
      <c r="AA8" s="157"/>
      <c r="AB8" s="157"/>
      <c r="AC8" s="157"/>
      <c r="AD8" s="157"/>
      <c r="AE8" s="157"/>
      <c r="AF8" s="157"/>
      <c r="AG8" s="157">
        <v>1</v>
      </c>
      <c r="AH8" s="157"/>
      <c r="AI8" s="157">
        <f t="shared" ref="AI8:AI22" si="2">SUM(Y8:AH8)</f>
        <v>1</v>
      </c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 t="s">
        <v>4</v>
      </c>
      <c r="AU8" s="157">
        <v>1</v>
      </c>
      <c r="AV8" s="157" t="s">
        <v>4</v>
      </c>
      <c r="AW8" s="157" t="s">
        <v>4</v>
      </c>
      <c r="AX8" s="157" t="s">
        <v>4</v>
      </c>
      <c r="AY8" s="157" t="s">
        <v>4</v>
      </c>
      <c r="AZ8" s="157" t="s">
        <v>4</v>
      </c>
      <c r="BA8" s="157" t="s">
        <v>4</v>
      </c>
      <c r="BB8" s="157">
        <v>12</v>
      </c>
    </row>
    <row r="9" spans="1:54" s="158" customFormat="1" ht="21.75" customHeight="1" x14ac:dyDescent="0.25">
      <c r="A9" s="154">
        <v>7</v>
      </c>
      <c r="B9" s="155" t="s">
        <v>163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7" t="s">
        <v>4</v>
      </c>
      <c r="N9" s="157"/>
      <c r="O9" s="157">
        <v>1</v>
      </c>
      <c r="P9" s="157"/>
      <c r="Q9" s="157">
        <v>1</v>
      </c>
      <c r="R9" s="157">
        <v>1</v>
      </c>
      <c r="S9" s="157"/>
      <c r="T9" s="157"/>
      <c r="U9" s="157"/>
      <c r="V9" s="157"/>
      <c r="W9" s="157">
        <v>1</v>
      </c>
      <c r="X9" s="157">
        <f t="shared" si="0"/>
        <v>4</v>
      </c>
      <c r="Y9" s="157">
        <v>2</v>
      </c>
      <c r="Z9" s="157"/>
      <c r="AA9" s="157">
        <v>1</v>
      </c>
      <c r="AB9" s="157"/>
      <c r="AC9" s="157"/>
      <c r="AD9" s="157">
        <v>1</v>
      </c>
      <c r="AE9" s="157"/>
      <c r="AF9" s="157">
        <v>1</v>
      </c>
      <c r="AG9" s="157">
        <v>1</v>
      </c>
      <c r="AH9" s="157"/>
      <c r="AI9" s="157">
        <f t="shared" si="2"/>
        <v>6</v>
      </c>
      <c r="AJ9" s="157">
        <v>2</v>
      </c>
      <c r="AK9" s="157">
        <v>2</v>
      </c>
      <c r="AL9" s="157">
        <v>1</v>
      </c>
      <c r="AM9" s="157">
        <v>2</v>
      </c>
      <c r="AN9" s="157">
        <v>1</v>
      </c>
      <c r="AO9" s="157">
        <v>2</v>
      </c>
      <c r="AP9" s="157">
        <v>2</v>
      </c>
      <c r="AQ9" s="157">
        <v>4</v>
      </c>
      <c r="AR9" s="157">
        <v>3</v>
      </c>
      <c r="AS9" s="157"/>
      <c r="AT9" s="157">
        <f t="shared" si="1"/>
        <v>19</v>
      </c>
      <c r="AU9" s="157">
        <v>4</v>
      </c>
      <c r="AV9" s="157" t="s">
        <v>4</v>
      </c>
      <c r="AW9" s="157" t="s">
        <v>4</v>
      </c>
      <c r="AX9" s="157">
        <v>1</v>
      </c>
      <c r="AY9" s="157">
        <v>2</v>
      </c>
      <c r="AZ9" s="157" t="s">
        <v>4</v>
      </c>
      <c r="BA9" s="157" t="s">
        <v>4</v>
      </c>
      <c r="BB9" s="157">
        <v>36</v>
      </c>
    </row>
    <row r="10" spans="1:54" s="158" customFormat="1" ht="21.75" customHeight="1" x14ac:dyDescent="0.25">
      <c r="A10" s="154">
        <v>8</v>
      </c>
      <c r="B10" s="155" t="s">
        <v>7</v>
      </c>
      <c r="C10" s="156"/>
      <c r="D10" s="156"/>
      <c r="E10" s="156">
        <v>1</v>
      </c>
      <c r="F10" s="156">
        <v>1</v>
      </c>
      <c r="G10" s="156"/>
      <c r="H10" s="156"/>
      <c r="I10" s="156"/>
      <c r="J10" s="156">
        <v>1</v>
      </c>
      <c r="K10" s="156"/>
      <c r="L10" s="156"/>
      <c r="M10" s="157">
        <f t="shared" ref="M10:M11" si="3">SUM(C10:L10)</f>
        <v>3</v>
      </c>
      <c r="N10" s="157"/>
      <c r="O10" s="157">
        <v>1</v>
      </c>
      <c r="P10" s="157"/>
      <c r="Q10" s="157"/>
      <c r="R10" s="157"/>
      <c r="S10" s="157"/>
      <c r="T10" s="157"/>
      <c r="U10" s="157"/>
      <c r="V10" s="157"/>
      <c r="W10" s="157">
        <v>3</v>
      </c>
      <c r="X10" s="157">
        <f t="shared" si="0"/>
        <v>4</v>
      </c>
      <c r="Y10" s="157"/>
      <c r="Z10" s="157">
        <v>1</v>
      </c>
      <c r="AA10" s="157"/>
      <c r="AB10" s="157"/>
      <c r="AC10" s="157"/>
      <c r="AD10" s="157">
        <v>1</v>
      </c>
      <c r="AE10" s="157"/>
      <c r="AF10" s="157"/>
      <c r="AG10" s="157"/>
      <c r="AH10" s="157">
        <v>1</v>
      </c>
      <c r="AI10" s="157">
        <f t="shared" si="2"/>
        <v>3</v>
      </c>
      <c r="AJ10" s="157">
        <v>1</v>
      </c>
      <c r="AK10" s="157"/>
      <c r="AL10" s="157">
        <v>1</v>
      </c>
      <c r="AM10" s="157">
        <v>1</v>
      </c>
      <c r="AN10" s="157"/>
      <c r="AO10" s="157"/>
      <c r="AP10" s="157"/>
      <c r="AQ10" s="157">
        <v>2</v>
      </c>
      <c r="AR10" s="157">
        <v>3</v>
      </c>
      <c r="AS10" s="157"/>
      <c r="AT10" s="157">
        <f t="shared" si="1"/>
        <v>8</v>
      </c>
      <c r="AU10" s="157" t="s">
        <v>4</v>
      </c>
      <c r="AV10" s="157" t="s">
        <v>4</v>
      </c>
      <c r="AW10" s="157" t="s">
        <v>4</v>
      </c>
      <c r="AX10" s="157" t="s">
        <v>4</v>
      </c>
      <c r="AY10" s="157" t="s">
        <v>4</v>
      </c>
      <c r="AZ10" s="157">
        <v>2</v>
      </c>
      <c r="BA10" s="157" t="s">
        <v>4</v>
      </c>
      <c r="BB10" s="157">
        <v>20</v>
      </c>
    </row>
    <row r="11" spans="1:54" s="158" customFormat="1" ht="21.75" customHeight="1" x14ac:dyDescent="0.25">
      <c r="A11" s="154">
        <v>9</v>
      </c>
      <c r="B11" s="155" t="s">
        <v>242</v>
      </c>
      <c r="C11" s="156"/>
      <c r="D11" s="156"/>
      <c r="E11" s="156">
        <v>1</v>
      </c>
      <c r="F11" s="156"/>
      <c r="G11" s="156">
        <v>2</v>
      </c>
      <c r="H11" s="156"/>
      <c r="I11" s="156"/>
      <c r="J11" s="156">
        <v>1</v>
      </c>
      <c r="K11" s="156">
        <v>1</v>
      </c>
      <c r="L11" s="156"/>
      <c r="M11" s="157">
        <f t="shared" si="3"/>
        <v>5</v>
      </c>
      <c r="N11" s="157"/>
      <c r="O11" s="157">
        <v>2</v>
      </c>
      <c r="P11" s="157"/>
      <c r="Q11" s="157"/>
      <c r="R11" s="157"/>
      <c r="S11" s="157">
        <v>3</v>
      </c>
      <c r="T11" s="157">
        <v>5</v>
      </c>
      <c r="U11" s="157"/>
      <c r="V11" s="157"/>
      <c r="W11" s="157"/>
      <c r="X11" s="157">
        <f t="shared" si="0"/>
        <v>10</v>
      </c>
      <c r="Y11" s="157"/>
      <c r="Z11" s="157"/>
      <c r="AA11" s="157"/>
      <c r="AB11" s="157"/>
      <c r="AC11" s="157"/>
      <c r="AD11" s="157"/>
      <c r="AE11" s="157"/>
      <c r="AF11" s="157">
        <v>1</v>
      </c>
      <c r="AG11" s="157"/>
      <c r="AH11" s="157">
        <v>1</v>
      </c>
      <c r="AI11" s="157">
        <f t="shared" si="2"/>
        <v>2</v>
      </c>
      <c r="AJ11" s="157"/>
      <c r="AK11" s="157"/>
      <c r="AL11" s="157"/>
      <c r="AM11" s="157"/>
      <c r="AN11" s="157"/>
      <c r="AO11" s="157"/>
      <c r="AP11" s="157"/>
      <c r="AQ11" s="157"/>
      <c r="AR11" s="157">
        <v>2</v>
      </c>
      <c r="AS11" s="157"/>
      <c r="AT11" s="157">
        <f t="shared" si="1"/>
        <v>2</v>
      </c>
      <c r="AU11" s="157">
        <v>2</v>
      </c>
      <c r="AV11" s="157">
        <v>2</v>
      </c>
      <c r="AW11" s="157" t="s">
        <v>4</v>
      </c>
      <c r="AX11" s="157" t="s">
        <v>4</v>
      </c>
      <c r="AY11" s="157" t="s">
        <v>4</v>
      </c>
      <c r="AZ11" s="157" t="s">
        <v>4</v>
      </c>
      <c r="BA11" s="157" t="s">
        <v>4</v>
      </c>
      <c r="BB11" s="157">
        <v>23</v>
      </c>
    </row>
    <row r="12" spans="1:54" s="158" customFormat="1" ht="21.75" customHeight="1" x14ac:dyDescent="0.25">
      <c r="A12" s="154">
        <v>10</v>
      </c>
      <c r="B12" s="155" t="s">
        <v>16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7" t="s">
        <v>4</v>
      </c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 t="s">
        <v>4</v>
      </c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 t="s">
        <v>4</v>
      </c>
      <c r="AJ12" s="157"/>
      <c r="AK12" s="157"/>
      <c r="AL12" s="157"/>
      <c r="AM12" s="157">
        <v>1</v>
      </c>
      <c r="AN12" s="157"/>
      <c r="AO12" s="157"/>
      <c r="AP12" s="157"/>
      <c r="AQ12" s="157"/>
      <c r="AR12" s="157">
        <v>2</v>
      </c>
      <c r="AS12" s="157"/>
      <c r="AT12" s="157">
        <f t="shared" si="1"/>
        <v>3</v>
      </c>
      <c r="AU12" s="157">
        <v>4</v>
      </c>
      <c r="AV12" s="157">
        <v>5</v>
      </c>
      <c r="AW12" s="157">
        <v>4</v>
      </c>
      <c r="AX12" s="157">
        <v>2</v>
      </c>
      <c r="AY12" s="157" t="s">
        <v>4</v>
      </c>
      <c r="AZ12" s="157" t="s">
        <v>4</v>
      </c>
      <c r="BA12" s="157">
        <v>1</v>
      </c>
      <c r="BB12" s="157">
        <v>19</v>
      </c>
    </row>
    <row r="13" spans="1:54" s="158" customFormat="1" ht="21.75" customHeight="1" x14ac:dyDescent="0.25">
      <c r="A13" s="154">
        <v>11</v>
      </c>
      <c r="B13" s="155" t="s">
        <v>10</v>
      </c>
      <c r="C13" s="156"/>
      <c r="D13" s="156">
        <v>1</v>
      </c>
      <c r="E13" s="156">
        <v>1</v>
      </c>
      <c r="F13" s="156"/>
      <c r="G13" s="156">
        <v>1</v>
      </c>
      <c r="H13" s="156"/>
      <c r="I13" s="156"/>
      <c r="J13" s="156">
        <v>2</v>
      </c>
      <c r="K13" s="156"/>
      <c r="L13" s="156"/>
      <c r="M13" s="157">
        <f t="shared" ref="M13:M14" si="4">SUM(C13:L13)</f>
        <v>5</v>
      </c>
      <c r="N13" s="157">
        <v>1</v>
      </c>
      <c r="O13" s="157"/>
      <c r="P13" s="157"/>
      <c r="Q13" s="157">
        <v>3</v>
      </c>
      <c r="R13" s="157"/>
      <c r="S13" s="157"/>
      <c r="T13" s="157"/>
      <c r="U13" s="157"/>
      <c r="V13" s="157"/>
      <c r="W13" s="157"/>
      <c r="X13" s="157">
        <f t="shared" si="0"/>
        <v>4</v>
      </c>
      <c r="Y13" s="157"/>
      <c r="Z13" s="157">
        <v>1</v>
      </c>
      <c r="AA13" s="157"/>
      <c r="AB13" s="157"/>
      <c r="AC13" s="157"/>
      <c r="AD13" s="157"/>
      <c r="AE13" s="157"/>
      <c r="AF13" s="157"/>
      <c r="AG13" s="157"/>
      <c r="AH13" s="157"/>
      <c r="AI13" s="157">
        <f t="shared" si="2"/>
        <v>1</v>
      </c>
      <c r="AJ13" s="157"/>
      <c r="AK13" s="157"/>
      <c r="AL13" s="157"/>
      <c r="AM13" s="157">
        <v>1</v>
      </c>
      <c r="AN13" s="157"/>
      <c r="AO13" s="157"/>
      <c r="AP13" s="157"/>
      <c r="AQ13" s="157"/>
      <c r="AR13" s="157"/>
      <c r="AS13" s="157"/>
      <c r="AT13" s="157">
        <f t="shared" si="1"/>
        <v>1</v>
      </c>
      <c r="AU13" s="157" t="s">
        <v>4</v>
      </c>
      <c r="AV13" s="157">
        <v>1</v>
      </c>
      <c r="AW13" s="157">
        <v>1</v>
      </c>
      <c r="AX13" s="157">
        <v>3</v>
      </c>
      <c r="AY13" s="157">
        <v>2</v>
      </c>
      <c r="AZ13" s="157">
        <v>1</v>
      </c>
      <c r="BA13" s="157">
        <v>1</v>
      </c>
      <c r="BB13" s="157">
        <v>20</v>
      </c>
    </row>
    <row r="14" spans="1:54" s="158" customFormat="1" ht="21.75" customHeight="1" x14ac:dyDescent="0.25">
      <c r="A14" s="154">
        <v>12</v>
      </c>
      <c r="B14" s="155" t="s">
        <v>9</v>
      </c>
      <c r="C14" s="156"/>
      <c r="D14" s="156">
        <v>2</v>
      </c>
      <c r="E14" s="156">
        <v>1</v>
      </c>
      <c r="F14" s="156"/>
      <c r="G14" s="156"/>
      <c r="H14" s="156"/>
      <c r="I14" s="156"/>
      <c r="J14" s="156"/>
      <c r="K14" s="156"/>
      <c r="L14" s="156"/>
      <c r="M14" s="157">
        <f t="shared" si="4"/>
        <v>3</v>
      </c>
      <c r="N14" s="157"/>
      <c r="O14" s="157"/>
      <c r="P14" s="157"/>
      <c r="Q14" s="157"/>
      <c r="R14" s="157"/>
      <c r="S14" s="157"/>
      <c r="T14" s="157"/>
      <c r="U14" s="157">
        <v>1</v>
      </c>
      <c r="V14" s="157"/>
      <c r="W14" s="157">
        <v>3</v>
      </c>
      <c r="X14" s="157">
        <f t="shared" si="0"/>
        <v>4</v>
      </c>
      <c r="Y14" s="157"/>
      <c r="Z14" s="157">
        <v>1</v>
      </c>
      <c r="AA14" s="157"/>
      <c r="AB14" s="157"/>
      <c r="AC14" s="157">
        <v>1</v>
      </c>
      <c r="AD14" s="157"/>
      <c r="AE14" s="157"/>
      <c r="AF14" s="157"/>
      <c r="AG14" s="157"/>
      <c r="AH14" s="157">
        <v>1</v>
      </c>
      <c r="AI14" s="157">
        <f t="shared" si="2"/>
        <v>3</v>
      </c>
      <c r="AJ14" s="157"/>
      <c r="AK14" s="157"/>
      <c r="AL14" s="157">
        <v>1</v>
      </c>
      <c r="AM14" s="157"/>
      <c r="AN14" s="157"/>
      <c r="AO14" s="157"/>
      <c r="AP14" s="157"/>
      <c r="AQ14" s="157"/>
      <c r="AR14" s="157">
        <v>1</v>
      </c>
      <c r="AS14" s="157"/>
      <c r="AT14" s="157">
        <f t="shared" si="1"/>
        <v>2</v>
      </c>
      <c r="AU14" s="157" t="s">
        <v>4</v>
      </c>
      <c r="AV14" s="157">
        <v>1</v>
      </c>
      <c r="AW14" s="157" t="s">
        <v>4</v>
      </c>
      <c r="AX14" s="157">
        <v>1</v>
      </c>
      <c r="AY14" s="157">
        <v>1</v>
      </c>
      <c r="AZ14" s="157" t="s">
        <v>4</v>
      </c>
      <c r="BA14" s="157" t="s">
        <v>4</v>
      </c>
      <c r="BB14" s="157">
        <v>15</v>
      </c>
    </row>
    <row r="15" spans="1:54" s="158" customFormat="1" ht="21.75" customHeight="1" x14ac:dyDescent="0.25">
      <c r="A15" s="154">
        <v>13</v>
      </c>
      <c r="B15" s="155" t="s">
        <v>243</v>
      </c>
      <c r="C15" s="156">
        <v>1</v>
      </c>
      <c r="D15" s="156"/>
      <c r="E15" s="156"/>
      <c r="F15" s="156"/>
      <c r="G15" s="156"/>
      <c r="H15" s="156"/>
      <c r="I15" s="156"/>
      <c r="J15" s="156"/>
      <c r="K15" s="156"/>
      <c r="L15" s="156"/>
      <c r="M15" s="157" t="s">
        <v>4</v>
      </c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 t="s">
        <v>4</v>
      </c>
      <c r="Y15" s="157"/>
      <c r="Z15" s="157"/>
      <c r="AA15" s="157"/>
      <c r="AB15" s="157">
        <v>1</v>
      </c>
      <c r="AC15" s="157"/>
      <c r="AD15" s="157"/>
      <c r="AE15" s="157"/>
      <c r="AF15" s="157"/>
      <c r="AG15" s="157"/>
      <c r="AH15" s="157"/>
      <c r="AI15" s="157">
        <v>1</v>
      </c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 t="s">
        <v>4</v>
      </c>
      <c r="AU15" s="157" t="s">
        <v>4</v>
      </c>
      <c r="AV15" s="157" t="s">
        <v>4</v>
      </c>
      <c r="AW15" s="157" t="s">
        <v>4</v>
      </c>
      <c r="AX15" s="157" t="s">
        <v>4</v>
      </c>
      <c r="AY15" s="157" t="s">
        <v>4</v>
      </c>
      <c r="AZ15" s="157" t="s">
        <v>4</v>
      </c>
      <c r="BA15" s="157" t="s">
        <v>4</v>
      </c>
      <c r="BB15" s="157">
        <v>1</v>
      </c>
    </row>
    <row r="16" spans="1:54" s="158" customFormat="1" ht="21.75" customHeight="1" x14ac:dyDescent="0.25">
      <c r="A16" s="154">
        <v>14</v>
      </c>
      <c r="B16" s="159" t="s">
        <v>11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7" t="s">
        <v>4</v>
      </c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 t="s">
        <v>4</v>
      </c>
      <c r="Y16" s="157"/>
      <c r="Z16" s="157"/>
      <c r="AA16" s="157"/>
      <c r="AB16" s="157"/>
      <c r="AC16" s="157"/>
      <c r="AD16" s="157"/>
      <c r="AE16" s="157"/>
      <c r="AF16" s="157">
        <v>1</v>
      </c>
      <c r="AG16" s="157"/>
      <c r="AH16" s="157"/>
      <c r="AI16" s="157">
        <f t="shared" si="2"/>
        <v>1</v>
      </c>
      <c r="AJ16" s="157">
        <v>1</v>
      </c>
      <c r="AK16" s="157">
        <v>2</v>
      </c>
      <c r="AL16" s="157"/>
      <c r="AM16" s="157"/>
      <c r="AN16" s="157"/>
      <c r="AO16" s="157"/>
      <c r="AP16" s="157"/>
      <c r="AQ16" s="157"/>
      <c r="AR16" s="157"/>
      <c r="AS16" s="157"/>
      <c r="AT16" s="157">
        <f t="shared" si="1"/>
        <v>3</v>
      </c>
      <c r="AU16" s="157" t="s">
        <v>4</v>
      </c>
      <c r="AV16" s="157">
        <v>1</v>
      </c>
      <c r="AW16" s="157" t="s">
        <v>4</v>
      </c>
      <c r="AX16" s="157" t="s">
        <v>4</v>
      </c>
      <c r="AY16" s="157" t="s">
        <v>4</v>
      </c>
      <c r="AZ16" s="157" t="s">
        <v>4</v>
      </c>
      <c r="BA16" s="157" t="s">
        <v>4</v>
      </c>
      <c r="BB16" s="157">
        <v>5</v>
      </c>
    </row>
    <row r="17" spans="1:54" s="158" customFormat="1" ht="21.75" customHeight="1" x14ac:dyDescent="0.25">
      <c r="A17" s="154">
        <v>15</v>
      </c>
      <c r="B17" s="155" t="s">
        <v>6</v>
      </c>
      <c r="C17" s="156"/>
      <c r="D17" s="156"/>
      <c r="E17" s="156">
        <v>1</v>
      </c>
      <c r="F17" s="156"/>
      <c r="G17" s="156"/>
      <c r="H17" s="156"/>
      <c r="I17" s="156"/>
      <c r="J17" s="156"/>
      <c r="K17" s="156"/>
      <c r="L17" s="156"/>
      <c r="M17" s="157">
        <f>SUM(C17:L17)</f>
        <v>1</v>
      </c>
      <c r="N17" s="157">
        <v>1</v>
      </c>
      <c r="O17" s="157">
        <v>1</v>
      </c>
      <c r="P17" s="157">
        <v>3</v>
      </c>
      <c r="Q17" s="157">
        <v>3</v>
      </c>
      <c r="R17" s="157">
        <v>6</v>
      </c>
      <c r="S17" s="157">
        <v>2</v>
      </c>
      <c r="T17" s="157">
        <v>4</v>
      </c>
      <c r="U17" s="157"/>
      <c r="V17" s="157"/>
      <c r="W17" s="157">
        <v>4</v>
      </c>
      <c r="X17" s="157">
        <f t="shared" si="0"/>
        <v>24</v>
      </c>
      <c r="Y17" s="157">
        <v>1</v>
      </c>
      <c r="Z17" s="157"/>
      <c r="AA17" s="157"/>
      <c r="AB17" s="157"/>
      <c r="AC17" s="157"/>
      <c r="AD17" s="157"/>
      <c r="AE17" s="157"/>
      <c r="AF17" s="157">
        <v>1</v>
      </c>
      <c r="AG17" s="157">
        <v>1</v>
      </c>
      <c r="AH17" s="157"/>
      <c r="AI17" s="157">
        <f t="shared" si="2"/>
        <v>3</v>
      </c>
      <c r="AJ17" s="157">
        <v>2</v>
      </c>
      <c r="AK17" s="157">
        <v>4</v>
      </c>
      <c r="AL17" s="157">
        <v>2</v>
      </c>
      <c r="AM17" s="157">
        <v>2</v>
      </c>
      <c r="AN17" s="157"/>
      <c r="AO17" s="157">
        <v>1</v>
      </c>
      <c r="AP17" s="157">
        <v>1</v>
      </c>
      <c r="AQ17" s="157">
        <v>2</v>
      </c>
      <c r="AR17" s="157">
        <v>3</v>
      </c>
      <c r="AS17" s="157">
        <v>2</v>
      </c>
      <c r="AT17" s="157">
        <f t="shared" si="1"/>
        <v>19</v>
      </c>
      <c r="AU17" s="157">
        <v>5</v>
      </c>
      <c r="AV17" s="157" t="s">
        <v>4</v>
      </c>
      <c r="AW17" s="157" t="s">
        <v>4</v>
      </c>
      <c r="AX17" s="157">
        <v>1</v>
      </c>
      <c r="AY17" s="157">
        <v>1</v>
      </c>
      <c r="AZ17" s="157" t="s">
        <v>4</v>
      </c>
      <c r="BA17" s="157" t="s">
        <v>4</v>
      </c>
      <c r="BB17" s="157">
        <v>54</v>
      </c>
    </row>
    <row r="18" spans="1:54" s="158" customFormat="1" ht="21.75" customHeight="1" x14ac:dyDescent="0.25">
      <c r="A18" s="154">
        <v>16</v>
      </c>
      <c r="B18" s="155" t="s">
        <v>5</v>
      </c>
      <c r="C18" s="156"/>
      <c r="D18" s="156"/>
      <c r="E18" s="156">
        <v>2</v>
      </c>
      <c r="F18" s="156"/>
      <c r="G18" s="156">
        <v>2</v>
      </c>
      <c r="H18" s="156"/>
      <c r="I18" s="156"/>
      <c r="J18" s="156">
        <v>2</v>
      </c>
      <c r="K18" s="156"/>
      <c r="L18" s="156">
        <v>1</v>
      </c>
      <c r="M18" s="157">
        <f>SUM(C18:L18)</f>
        <v>7</v>
      </c>
      <c r="N18" s="157">
        <v>1</v>
      </c>
      <c r="O18" s="157"/>
      <c r="P18" s="157"/>
      <c r="Q18" s="157"/>
      <c r="R18" s="157"/>
      <c r="S18" s="157"/>
      <c r="T18" s="157"/>
      <c r="U18" s="157"/>
      <c r="V18" s="157"/>
      <c r="W18" s="157">
        <v>1</v>
      </c>
      <c r="X18" s="157">
        <f t="shared" si="0"/>
        <v>2</v>
      </c>
      <c r="Y18" s="157">
        <v>2</v>
      </c>
      <c r="Z18" s="157">
        <v>3</v>
      </c>
      <c r="AA18" s="157">
        <v>5</v>
      </c>
      <c r="AB18" s="157">
        <v>4</v>
      </c>
      <c r="AC18" s="157">
        <v>4</v>
      </c>
      <c r="AD18" s="157">
        <v>2</v>
      </c>
      <c r="AE18" s="157">
        <v>3</v>
      </c>
      <c r="AF18" s="157">
        <v>4</v>
      </c>
      <c r="AG18" s="157">
        <v>2</v>
      </c>
      <c r="AH18" s="157">
        <v>8</v>
      </c>
      <c r="AI18" s="157">
        <f t="shared" si="2"/>
        <v>37</v>
      </c>
      <c r="AJ18" s="157">
        <v>2</v>
      </c>
      <c r="AK18" s="157">
        <v>2</v>
      </c>
      <c r="AL18" s="157">
        <v>2</v>
      </c>
      <c r="AM18" s="157">
        <v>1</v>
      </c>
      <c r="AN18" s="157">
        <v>5</v>
      </c>
      <c r="AO18" s="157">
        <v>5</v>
      </c>
      <c r="AP18" s="157">
        <v>4</v>
      </c>
      <c r="AQ18" s="157">
        <v>4</v>
      </c>
      <c r="AR18" s="157">
        <v>6</v>
      </c>
      <c r="AS18" s="157"/>
      <c r="AT18" s="157">
        <f t="shared" si="1"/>
        <v>31</v>
      </c>
      <c r="AU18" s="157">
        <v>1</v>
      </c>
      <c r="AV18" s="157">
        <v>2</v>
      </c>
      <c r="AW18" s="157">
        <v>1</v>
      </c>
      <c r="AX18" s="157">
        <v>1</v>
      </c>
      <c r="AY18" s="157">
        <v>5</v>
      </c>
      <c r="AZ18" s="157">
        <v>1</v>
      </c>
      <c r="BA18" s="157" t="s">
        <v>4</v>
      </c>
      <c r="BB18" s="157">
        <v>88</v>
      </c>
    </row>
    <row r="19" spans="1:54" s="158" customFormat="1" ht="21.75" customHeight="1" x14ac:dyDescent="0.25">
      <c r="A19" s="154">
        <v>17</v>
      </c>
      <c r="B19" s="155" t="s">
        <v>3</v>
      </c>
      <c r="C19" s="156"/>
      <c r="D19" s="156"/>
      <c r="E19" s="156">
        <v>3</v>
      </c>
      <c r="F19" s="156">
        <v>2</v>
      </c>
      <c r="G19" s="156">
        <v>1</v>
      </c>
      <c r="H19" s="156">
        <v>1</v>
      </c>
      <c r="I19" s="156"/>
      <c r="J19" s="156">
        <v>2</v>
      </c>
      <c r="K19" s="156">
        <v>2</v>
      </c>
      <c r="L19" s="156">
        <v>3</v>
      </c>
      <c r="M19" s="157">
        <f>SUM(C19:L19)</f>
        <v>14</v>
      </c>
      <c r="N19" s="157">
        <v>9</v>
      </c>
      <c r="O19" s="157">
        <v>2</v>
      </c>
      <c r="P19" s="157">
        <v>2</v>
      </c>
      <c r="Q19" s="157">
        <v>3</v>
      </c>
      <c r="R19" s="157">
        <v>2</v>
      </c>
      <c r="S19" s="157">
        <v>1</v>
      </c>
      <c r="T19" s="157">
        <v>2</v>
      </c>
      <c r="U19" s="157">
        <v>2</v>
      </c>
      <c r="V19" s="157"/>
      <c r="W19" s="157">
        <v>1</v>
      </c>
      <c r="X19" s="157">
        <f t="shared" si="0"/>
        <v>24</v>
      </c>
      <c r="Y19" s="157"/>
      <c r="Z19" s="157">
        <v>1</v>
      </c>
      <c r="AA19" s="157">
        <v>1</v>
      </c>
      <c r="AB19" s="157"/>
      <c r="AC19" s="157">
        <v>1</v>
      </c>
      <c r="AD19" s="157"/>
      <c r="AE19" s="157">
        <v>3</v>
      </c>
      <c r="AF19" s="157">
        <v>4</v>
      </c>
      <c r="AG19" s="157">
        <v>2</v>
      </c>
      <c r="AH19" s="157">
        <v>1</v>
      </c>
      <c r="AI19" s="157">
        <f t="shared" si="2"/>
        <v>13</v>
      </c>
      <c r="AJ19" s="157">
        <v>3</v>
      </c>
      <c r="AK19" s="157">
        <v>2</v>
      </c>
      <c r="AL19" s="157">
        <v>2</v>
      </c>
      <c r="AM19" s="157">
        <v>2</v>
      </c>
      <c r="AN19" s="157">
        <v>2</v>
      </c>
      <c r="AO19" s="157">
        <v>4</v>
      </c>
      <c r="AP19" s="157">
        <v>2</v>
      </c>
      <c r="AQ19" s="157">
        <v>3</v>
      </c>
      <c r="AR19" s="157">
        <v>5</v>
      </c>
      <c r="AS19" s="157">
        <v>3</v>
      </c>
      <c r="AT19" s="157">
        <f t="shared" si="1"/>
        <v>28</v>
      </c>
      <c r="AU19" s="157">
        <v>6</v>
      </c>
      <c r="AV19" s="157">
        <v>6</v>
      </c>
      <c r="AW19" s="157">
        <v>3</v>
      </c>
      <c r="AX19" s="157">
        <v>1</v>
      </c>
      <c r="AY19" s="157">
        <v>6</v>
      </c>
      <c r="AZ19" s="157">
        <v>2</v>
      </c>
      <c r="BA19" s="157">
        <v>2</v>
      </c>
      <c r="BB19" s="157">
        <v>105</v>
      </c>
    </row>
    <row r="20" spans="1:54" s="158" customFormat="1" ht="21.75" customHeight="1" x14ac:dyDescent="0.25">
      <c r="A20" s="154">
        <v>18</v>
      </c>
      <c r="B20" s="155" t="s">
        <v>154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7" t="s">
        <v>4</v>
      </c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 t="s">
        <v>4</v>
      </c>
      <c r="Y20" s="157"/>
      <c r="Z20" s="157">
        <v>1</v>
      </c>
      <c r="AA20" s="157"/>
      <c r="AB20" s="157"/>
      <c r="AC20" s="157"/>
      <c r="AD20" s="157"/>
      <c r="AE20" s="157"/>
      <c r="AF20" s="157"/>
      <c r="AG20" s="157"/>
      <c r="AH20" s="157"/>
      <c r="AI20" s="157">
        <f t="shared" si="2"/>
        <v>1</v>
      </c>
      <c r="AJ20" s="157">
        <v>1</v>
      </c>
      <c r="AK20" s="157"/>
      <c r="AL20" s="157"/>
      <c r="AM20" s="157"/>
      <c r="AN20" s="157"/>
      <c r="AO20" s="157"/>
      <c r="AP20" s="157"/>
      <c r="AQ20" s="157"/>
      <c r="AR20" s="157"/>
      <c r="AS20" s="157"/>
      <c r="AT20" s="157">
        <f t="shared" si="1"/>
        <v>1</v>
      </c>
      <c r="AU20" s="157" t="s">
        <v>4</v>
      </c>
      <c r="AV20" s="157" t="s">
        <v>4</v>
      </c>
      <c r="AW20" s="157" t="s">
        <v>4</v>
      </c>
      <c r="AX20" s="157" t="s">
        <v>4</v>
      </c>
      <c r="AY20" s="157" t="s">
        <v>4</v>
      </c>
      <c r="AZ20" s="157" t="s">
        <v>4</v>
      </c>
      <c r="BA20" s="157" t="s">
        <v>4</v>
      </c>
      <c r="BB20" s="157">
        <v>2</v>
      </c>
    </row>
    <row r="21" spans="1:54" s="158" customFormat="1" ht="21.75" customHeight="1" x14ac:dyDescent="0.25">
      <c r="A21" s="154">
        <v>19</v>
      </c>
      <c r="B21" s="155" t="s">
        <v>1</v>
      </c>
      <c r="C21" s="156"/>
      <c r="D21" s="156"/>
      <c r="E21" s="156"/>
      <c r="F21" s="156"/>
      <c r="G21" s="156">
        <v>2</v>
      </c>
      <c r="H21" s="156"/>
      <c r="I21" s="156"/>
      <c r="J21" s="156"/>
      <c r="K21" s="156"/>
      <c r="L21" s="156"/>
      <c r="M21" s="157">
        <f t="shared" ref="M21:M22" si="5">SUM(C21:L21)</f>
        <v>2</v>
      </c>
      <c r="N21" s="157"/>
      <c r="O21" s="157"/>
      <c r="P21" s="157"/>
      <c r="Q21" s="157"/>
      <c r="R21" s="157"/>
      <c r="S21" s="157"/>
      <c r="T21" s="157">
        <v>1</v>
      </c>
      <c r="U21" s="157"/>
      <c r="V21" s="157"/>
      <c r="W21" s="157">
        <v>1</v>
      </c>
      <c r="X21" s="157">
        <f t="shared" si="0"/>
        <v>2</v>
      </c>
      <c r="Y21" s="157">
        <v>1</v>
      </c>
      <c r="Z21" s="157">
        <v>3</v>
      </c>
      <c r="AA21" s="157">
        <v>3</v>
      </c>
      <c r="AB21" s="157">
        <v>1</v>
      </c>
      <c r="AC21" s="157"/>
      <c r="AD21" s="157">
        <v>2</v>
      </c>
      <c r="AE21" s="157">
        <v>3</v>
      </c>
      <c r="AF21" s="157">
        <v>3</v>
      </c>
      <c r="AG21" s="157">
        <v>3</v>
      </c>
      <c r="AH21" s="157">
        <v>4</v>
      </c>
      <c r="AI21" s="157">
        <f t="shared" si="2"/>
        <v>23</v>
      </c>
      <c r="AJ21" s="157"/>
      <c r="AK21" s="157"/>
      <c r="AL21" s="157">
        <v>1</v>
      </c>
      <c r="AM21" s="157">
        <v>1</v>
      </c>
      <c r="AN21" s="157">
        <v>2</v>
      </c>
      <c r="AO21" s="157">
        <v>4</v>
      </c>
      <c r="AP21" s="157"/>
      <c r="AQ21" s="157"/>
      <c r="AR21" s="157"/>
      <c r="AS21" s="157"/>
      <c r="AT21" s="157">
        <f t="shared" si="1"/>
        <v>8</v>
      </c>
      <c r="AU21" s="157">
        <v>1</v>
      </c>
      <c r="AV21" s="157">
        <v>2</v>
      </c>
      <c r="AW21" s="157">
        <v>1</v>
      </c>
      <c r="AX21" s="157">
        <v>1</v>
      </c>
      <c r="AY21" s="157" t="s">
        <v>4</v>
      </c>
      <c r="AZ21" s="157" t="s">
        <v>4</v>
      </c>
      <c r="BA21" s="157">
        <v>1</v>
      </c>
      <c r="BB21" s="157">
        <v>41</v>
      </c>
    </row>
    <row r="22" spans="1:54" s="158" customFormat="1" ht="21.75" customHeight="1" x14ac:dyDescent="0.25">
      <c r="A22" s="206" t="s">
        <v>239</v>
      </c>
      <c r="B22" s="206"/>
      <c r="C22" s="160">
        <v>1</v>
      </c>
      <c r="D22" s="160">
        <v>4</v>
      </c>
      <c r="E22" s="160">
        <v>14</v>
      </c>
      <c r="F22" s="160">
        <v>6</v>
      </c>
      <c r="G22" s="160">
        <v>11</v>
      </c>
      <c r="H22" s="160">
        <v>1</v>
      </c>
      <c r="I22" s="160">
        <v>1</v>
      </c>
      <c r="J22" s="160">
        <v>11</v>
      </c>
      <c r="K22" s="160">
        <v>5</v>
      </c>
      <c r="L22" s="160">
        <v>9</v>
      </c>
      <c r="M22" s="160">
        <f t="shared" si="5"/>
        <v>63</v>
      </c>
      <c r="N22" s="160">
        <v>15</v>
      </c>
      <c r="O22" s="160">
        <v>11</v>
      </c>
      <c r="P22" s="160">
        <v>8</v>
      </c>
      <c r="Q22" s="160">
        <v>12</v>
      </c>
      <c r="R22" s="160">
        <v>10</v>
      </c>
      <c r="S22" s="160">
        <v>15</v>
      </c>
      <c r="T22" s="160">
        <v>15</v>
      </c>
      <c r="U22" s="160">
        <v>4</v>
      </c>
      <c r="V22" s="160">
        <v>1</v>
      </c>
      <c r="W22" s="160">
        <v>15</v>
      </c>
      <c r="X22" s="160">
        <f t="shared" si="0"/>
        <v>106</v>
      </c>
      <c r="Y22" s="160">
        <v>7</v>
      </c>
      <c r="Z22" s="160">
        <v>11</v>
      </c>
      <c r="AA22" s="160">
        <v>11</v>
      </c>
      <c r="AB22" s="160">
        <v>11</v>
      </c>
      <c r="AC22" s="160">
        <v>7</v>
      </c>
      <c r="AD22" s="160">
        <v>9</v>
      </c>
      <c r="AE22" s="160">
        <v>11</v>
      </c>
      <c r="AF22" s="160">
        <v>26</v>
      </c>
      <c r="AG22" s="160">
        <v>12</v>
      </c>
      <c r="AH22" s="160">
        <v>19</v>
      </c>
      <c r="AI22" s="160">
        <f t="shared" si="2"/>
        <v>124</v>
      </c>
      <c r="AJ22" s="160">
        <v>15</v>
      </c>
      <c r="AK22" s="160">
        <v>17</v>
      </c>
      <c r="AL22" s="160">
        <v>13</v>
      </c>
      <c r="AM22" s="160">
        <v>15</v>
      </c>
      <c r="AN22" s="160">
        <v>14</v>
      </c>
      <c r="AO22" s="160">
        <v>17</v>
      </c>
      <c r="AP22" s="160">
        <v>10</v>
      </c>
      <c r="AQ22" s="160">
        <v>19</v>
      </c>
      <c r="AR22" s="160">
        <v>26</v>
      </c>
      <c r="AS22" s="160">
        <v>7</v>
      </c>
      <c r="AT22" s="160">
        <f t="shared" si="1"/>
        <v>153</v>
      </c>
      <c r="AU22" s="160">
        <v>33</v>
      </c>
      <c r="AV22" s="160">
        <v>24</v>
      </c>
      <c r="AW22" s="160">
        <v>13</v>
      </c>
      <c r="AX22" s="160">
        <v>12</v>
      </c>
      <c r="AY22" s="160">
        <v>19</v>
      </c>
      <c r="AZ22" s="160">
        <v>6</v>
      </c>
      <c r="BA22" s="160">
        <v>8</v>
      </c>
      <c r="BB22" s="160">
        <v>561</v>
      </c>
    </row>
    <row r="23" spans="1:54" s="158" customFormat="1" ht="21.75" customHeight="1" x14ac:dyDescent="0.25">
      <c r="A23" s="161" t="s">
        <v>290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</row>
    <row r="24" spans="1:54" x14ac:dyDescent="0.25">
      <c r="C24" s="108" t="e">
        <f>C4+#REF!</f>
        <v>#REF!</v>
      </c>
    </row>
  </sheetData>
  <mergeCells count="2">
    <mergeCell ref="A1:BB1"/>
    <mergeCell ref="A22:B22"/>
  </mergeCells>
  <pageMargins left="0.7" right="0.7" top="0.75" bottom="0.75" header="0.3" footer="0.3"/>
  <pageSetup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view="pageBreakPreview" zoomScaleSheetLayoutView="100" workbookViewId="0">
      <selection activeCell="A54" sqref="A54"/>
    </sheetView>
  </sheetViews>
  <sheetFormatPr defaultColWidth="9" defaultRowHeight="15" x14ac:dyDescent="0.25"/>
  <cols>
    <col min="1" max="1" width="11.42578125" style="110" customWidth="1"/>
    <col min="2" max="15" width="9" style="110"/>
    <col min="16" max="16384" width="9" style="186"/>
  </cols>
  <sheetData>
    <row r="1" spans="1:15" ht="17.25" x14ac:dyDescent="0.25">
      <c r="A1" s="207" t="s">
        <v>271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</row>
    <row r="2" spans="1:15" s="187" customFormat="1" ht="15.75" x14ac:dyDescent="0.25">
      <c r="A2" s="126" t="s">
        <v>23</v>
      </c>
      <c r="B2" s="127" t="s">
        <v>244</v>
      </c>
      <c r="C2" s="127" t="s">
        <v>245</v>
      </c>
      <c r="D2" s="127" t="s">
        <v>246</v>
      </c>
      <c r="E2" s="127" t="s">
        <v>247</v>
      </c>
      <c r="F2" s="127" t="s">
        <v>248</v>
      </c>
      <c r="G2" s="127" t="s">
        <v>249</v>
      </c>
      <c r="H2" s="127" t="s">
        <v>250</v>
      </c>
      <c r="I2" s="127" t="s">
        <v>251</v>
      </c>
      <c r="J2" s="127" t="s">
        <v>252</v>
      </c>
      <c r="K2" s="127" t="s">
        <v>253</v>
      </c>
      <c r="L2" s="127" t="s">
        <v>254</v>
      </c>
      <c r="M2" s="127" t="s">
        <v>255</v>
      </c>
      <c r="N2" s="127" t="s">
        <v>256</v>
      </c>
      <c r="O2" s="184" t="s">
        <v>152</v>
      </c>
    </row>
    <row r="3" spans="1:15" hidden="1" x14ac:dyDescent="0.25">
      <c r="A3" s="111">
        <v>1967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>
        <v>1</v>
      </c>
      <c r="M3" s="112"/>
      <c r="N3" s="112"/>
      <c r="O3" s="185">
        <v>1</v>
      </c>
    </row>
    <row r="4" spans="1:15" hidden="1" x14ac:dyDescent="0.25">
      <c r="A4" s="111">
        <v>1968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>
        <v>1</v>
      </c>
      <c r="M4" s="112"/>
      <c r="N4" s="112"/>
      <c r="O4" s="185">
        <v>1</v>
      </c>
    </row>
    <row r="5" spans="1:15" hidden="1" x14ac:dyDescent="0.25">
      <c r="A5" s="111">
        <v>1969</v>
      </c>
      <c r="B5" s="112"/>
      <c r="C5" s="112"/>
      <c r="D5" s="112"/>
      <c r="E5" s="112"/>
      <c r="F5" s="112">
        <v>1</v>
      </c>
      <c r="G5" s="112"/>
      <c r="H5" s="112"/>
      <c r="I5" s="112"/>
      <c r="J5" s="112"/>
      <c r="K5" s="112"/>
      <c r="L5" s="112"/>
      <c r="M5" s="112">
        <v>1</v>
      </c>
      <c r="N5" s="112"/>
      <c r="O5" s="185">
        <v>2</v>
      </c>
    </row>
    <row r="6" spans="1:15" hidden="1" x14ac:dyDescent="0.25">
      <c r="A6" s="111">
        <v>1970</v>
      </c>
      <c r="B6" s="112"/>
      <c r="C6" s="112"/>
      <c r="D6" s="112"/>
      <c r="E6" s="112"/>
      <c r="F6" s="112"/>
      <c r="G6" s="112">
        <v>1</v>
      </c>
      <c r="H6" s="112"/>
      <c r="I6" s="112"/>
      <c r="J6" s="112"/>
      <c r="K6" s="112"/>
      <c r="L6" s="112">
        <v>1</v>
      </c>
      <c r="M6" s="112">
        <v>1</v>
      </c>
      <c r="N6" s="112"/>
      <c r="O6" s="185">
        <v>3</v>
      </c>
    </row>
    <row r="7" spans="1:15" hidden="1" x14ac:dyDescent="0.25">
      <c r="A7" s="111">
        <v>1971</v>
      </c>
      <c r="B7" s="112"/>
      <c r="C7" s="112"/>
      <c r="D7" s="112"/>
      <c r="E7" s="112"/>
      <c r="F7" s="112"/>
      <c r="G7" s="112"/>
      <c r="H7" s="112"/>
      <c r="I7" s="112"/>
      <c r="J7" s="112"/>
      <c r="K7" s="112">
        <v>1</v>
      </c>
      <c r="L7" s="112">
        <v>1</v>
      </c>
      <c r="M7" s="112">
        <v>1</v>
      </c>
      <c r="N7" s="112"/>
      <c r="O7" s="185">
        <v>3</v>
      </c>
    </row>
    <row r="8" spans="1:15" hidden="1" x14ac:dyDescent="0.25">
      <c r="A8" s="111">
        <v>1972</v>
      </c>
      <c r="B8" s="112"/>
      <c r="C8" s="112"/>
      <c r="D8" s="112"/>
      <c r="E8" s="112"/>
      <c r="F8" s="112"/>
      <c r="G8" s="112"/>
      <c r="H8" s="112">
        <v>1</v>
      </c>
      <c r="I8" s="112"/>
      <c r="J8" s="112"/>
      <c r="K8" s="112">
        <v>3</v>
      </c>
      <c r="L8" s="112"/>
      <c r="M8" s="112">
        <v>1</v>
      </c>
      <c r="N8" s="112">
        <v>1</v>
      </c>
      <c r="O8" s="185">
        <v>6</v>
      </c>
    </row>
    <row r="9" spans="1:15" hidden="1" x14ac:dyDescent="0.25">
      <c r="A9" s="111">
        <v>1973</v>
      </c>
      <c r="B9" s="112"/>
      <c r="C9" s="112"/>
      <c r="D9" s="112"/>
      <c r="E9" s="112"/>
      <c r="F9" s="112"/>
      <c r="G9" s="112"/>
      <c r="H9" s="112"/>
      <c r="I9" s="112">
        <v>1</v>
      </c>
      <c r="J9" s="112"/>
      <c r="K9" s="112"/>
      <c r="L9" s="112"/>
      <c r="M9" s="112"/>
      <c r="N9" s="112"/>
      <c r="O9" s="185">
        <v>1</v>
      </c>
    </row>
    <row r="10" spans="1:15" hidden="1" x14ac:dyDescent="0.25">
      <c r="A10" s="111">
        <v>1974</v>
      </c>
      <c r="B10" s="112"/>
      <c r="C10" s="112"/>
      <c r="D10" s="112"/>
      <c r="E10" s="112"/>
      <c r="F10" s="112"/>
      <c r="G10" s="112"/>
      <c r="H10" s="112"/>
      <c r="I10" s="112"/>
      <c r="J10" s="112">
        <v>1</v>
      </c>
      <c r="K10" s="112"/>
      <c r="L10" s="112"/>
      <c r="M10" s="112"/>
      <c r="N10" s="112"/>
      <c r="O10" s="185">
        <v>1</v>
      </c>
    </row>
    <row r="11" spans="1:15" hidden="1" x14ac:dyDescent="0.25">
      <c r="A11" s="111">
        <v>1975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>
        <v>1</v>
      </c>
      <c r="M11" s="112"/>
      <c r="N11" s="112"/>
      <c r="O11" s="185">
        <v>1</v>
      </c>
    </row>
    <row r="12" spans="1:15" hidden="1" x14ac:dyDescent="0.25">
      <c r="A12" s="111">
        <v>1976</v>
      </c>
      <c r="B12" s="112"/>
      <c r="C12" s="112"/>
      <c r="D12" s="112"/>
      <c r="E12" s="112"/>
      <c r="F12" s="112">
        <v>2</v>
      </c>
      <c r="G12" s="112"/>
      <c r="H12" s="112"/>
      <c r="I12" s="112"/>
      <c r="J12" s="112"/>
      <c r="K12" s="112">
        <v>1</v>
      </c>
      <c r="L12" s="112">
        <v>1</v>
      </c>
      <c r="M12" s="112">
        <v>4</v>
      </c>
      <c r="N12" s="112">
        <v>1</v>
      </c>
      <c r="O12" s="185">
        <v>9</v>
      </c>
    </row>
    <row r="13" spans="1:15" hidden="1" x14ac:dyDescent="0.25">
      <c r="A13" s="111">
        <v>1977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>
        <v>2</v>
      </c>
      <c r="N13" s="112"/>
      <c r="O13" s="185">
        <v>2</v>
      </c>
    </row>
    <row r="14" spans="1:15" hidden="1" x14ac:dyDescent="0.25">
      <c r="A14" s="111">
        <v>1978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>
        <v>3</v>
      </c>
      <c r="N14" s="112"/>
      <c r="O14" s="185">
        <v>3</v>
      </c>
    </row>
    <row r="15" spans="1:15" hidden="1" x14ac:dyDescent="0.25">
      <c r="A15" s="111">
        <v>1979</v>
      </c>
      <c r="B15" s="112"/>
      <c r="C15" s="112"/>
      <c r="D15" s="112"/>
      <c r="E15" s="112"/>
      <c r="F15" s="112">
        <v>1</v>
      </c>
      <c r="G15" s="112"/>
      <c r="H15" s="112"/>
      <c r="I15" s="112"/>
      <c r="J15" s="112">
        <v>1</v>
      </c>
      <c r="K15" s="112"/>
      <c r="L15" s="112"/>
      <c r="M15" s="112"/>
      <c r="N15" s="112"/>
      <c r="O15" s="185">
        <v>2</v>
      </c>
    </row>
    <row r="16" spans="1:15" ht="18.75" customHeight="1" x14ac:dyDescent="0.25">
      <c r="A16" s="111" t="s">
        <v>257</v>
      </c>
      <c r="B16" s="112">
        <f>SUM(B3:B15)</f>
        <v>0</v>
      </c>
      <c r="C16" s="112">
        <f t="shared" ref="C16:O16" si="0">SUM(C3:C15)</f>
        <v>0</v>
      </c>
      <c r="D16" s="112">
        <f t="shared" si="0"/>
        <v>0</v>
      </c>
      <c r="E16" s="112">
        <f t="shared" si="0"/>
        <v>0</v>
      </c>
      <c r="F16" s="112">
        <f t="shared" si="0"/>
        <v>4</v>
      </c>
      <c r="G16" s="112">
        <f t="shared" si="0"/>
        <v>1</v>
      </c>
      <c r="H16" s="112">
        <f t="shared" si="0"/>
        <v>1</v>
      </c>
      <c r="I16" s="112">
        <f t="shared" si="0"/>
        <v>1</v>
      </c>
      <c r="J16" s="112">
        <f t="shared" si="0"/>
        <v>2</v>
      </c>
      <c r="K16" s="112">
        <f t="shared" si="0"/>
        <v>5</v>
      </c>
      <c r="L16" s="112">
        <f t="shared" si="0"/>
        <v>6</v>
      </c>
      <c r="M16" s="112">
        <f t="shared" si="0"/>
        <v>13</v>
      </c>
      <c r="N16" s="112">
        <f t="shared" si="0"/>
        <v>2</v>
      </c>
      <c r="O16" s="185">
        <f t="shared" si="0"/>
        <v>35</v>
      </c>
    </row>
    <row r="17" spans="1:15" ht="18.75" hidden="1" customHeight="1" x14ac:dyDescent="0.25">
      <c r="A17" s="111">
        <v>1981</v>
      </c>
      <c r="B17" s="112"/>
      <c r="C17" s="112"/>
      <c r="D17" s="112"/>
      <c r="E17" s="112"/>
      <c r="F17" s="112"/>
      <c r="G17" s="112"/>
      <c r="H17" s="112"/>
      <c r="I17" s="112"/>
      <c r="J17" s="112">
        <v>1</v>
      </c>
      <c r="K17" s="112">
        <v>3</v>
      </c>
      <c r="L17" s="112">
        <v>1</v>
      </c>
      <c r="M17" s="112"/>
      <c r="N17" s="112">
        <v>1</v>
      </c>
      <c r="O17" s="185">
        <v>6</v>
      </c>
    </row>
    <row r="18" spans="1:15" ht="18.75" hidden="1" customHeight="1" x14ac:dyDescent="0.25">
      <c r="A18" s="111">
        <v>1982</v>
      </c>
      <c r="B18" s="112"/>
      <c r="C18" s="112"/>
      <c r="D18" s="112"/>
      <c r="E18" s="112"/>
      <c r="F18" s="112"/>
      <c r="G18" s="112">
        <v>1</v>
      </c>
      <c r="H18" s="112"/>
      <c r="I18" s="112"/>
      <c r="J18" s="112"/>
      <c r="K18" s="112"/>
      <c r="L18" s="112">
        <v>2</v>
      </c>
      <c r="M18" s="112"/>
      <c r="N18" s="112"/>
      <c r="O18" s="185">
        <v>3</v>
      </c>
    </row>
    <row r="19" spans="1:15" ht="18.75" hidden="1" customHeight="1" x14ac:dyDescent="0.25">
      <c r="A19" s="111">
        <v>1983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>
        <v>1</v>
      </c>
      <c r="M19" s="112"/>
      <c r="N19" s="112"/>
      <c r="O19" s="185">
        <v>1</v>
      </c>
    </row>
    <row r="20" spans="1:15" ht="18.75" hidden="1" customHeight="1" x14ac:dyDescent="0.25">
      <c r="A20" s="111">
        <v>1984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>
        <v>1</v>
      </c>
      <c r="N20" s="112"/>
      <c r="O20" s="185">
        <v>1</v>
      </c>
    </row>
    <row r="21" spans="1:15" ht="18.75" hidden="1" customHeight="1" x14ac:dyDescent="0.25">
      <c r="A21" s="111">
        <v>1985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>
        <v>1</v>
      </c>
      <c r="L21" s="112">
        <v>3</v>
      </c>
      <c r="M21" s="112"/>
      <c r="N21" s="112">
        <v>1</v>
      </c>
      <c r="O21" s="185">
        <v>5</v>
      </c>
    </row>
    <row r="22" spans="1:15" ht="18.75" hidden="1" customHeight="1" x14ac:dyDescent="0.25">
      <c r="A22" s="111">
        <v>1987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>
        <v>2</v>
      </c>
      <c r="M22" s="112">
        <v>1</v>
      </c>
      <c r="N22" s="112"/>
      <c r="O22" s="185">
        <v>3</v>
      </c>
    </row>
    <row r="23" spans="1:15" ht="18.75" hidden="1" customHeight="1" x14ac:dyDescent="0.25">
      <c r="A23" s="111">
        <v>1988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>
        <v>1</v>
      </c>
      <c r="N23" s="112"/>
      <c r="O23" s="185">
        <v>1</v>
      </c>
    </row>
    <row r="24" spans="1:15" ht="18.75" hidden="1" customHeight="1" x14ac:dyDescent="0.25">
      <c r="A24" s="111">
        <v>1989</v>
      </c>
      <c r="B24" s="112"/>
      <c r="C24" s="112"/>
      <c r="D24" s="112"/>
      <c r="E24" s="112"/>
      <c r="F24" s="112">
        <v>1</v>
      </c>
      <c r="G24" s="112"/>
      <c r="H24" s="112"/>
      <c r="I24" s="112">
        <v>1</v>
      </c>
      <c r="J24" s="112"/>
      <c r="K24" s="112">
        <v>1</v>
      </c>
      <c r="L24" s="112"/>
      <c r="M24" s="112"/>
      <c r="N24" s="112"/>
      <c r="O24" s="185">
        <v>3</v>
      </c>
    </row>
    <row r="25" spans="1:15" ht="18.75" hidden="1" customHeight="1" x14ac:dyDescent="0.25">
      <c r="A25" s="111">
        <v>1990</v>
      </c>
      <c r="B25" s="112"/>
      <c r="C25" s="112"/>
      <c r="D25" s="112"/>
      <c r="E25" s="112"/>
      <c r="F25" s="112">
        <v>2</v>
      </c>
      <c r="G25" s="112"/>
      <c r="H25" s="112"/>
      <c r="I25" s="112"/>
      <c r="J25" s="112"/>
      <c r="K25" s="112"/>
      <c r="L25" s="112"/>
      <c r="M25" s="112"/>
      <c r="N25" s="112"/>
      <c r="O25" s="185">
        <v>2</v>
      </c>
    </row>
    <row r="26" spans="1:15" ht="18.75" customHeight="1" x14ac:dyDescent="0.25">
      <c r="A26" s="111" t="s">
        <v>223</v>
      </c>
      <c r="B26" s="112">
        <f>SUM(B17:B25)</f>
        <v>0</v>
      </c>
      <c r="C26" s="112">
        <f t="shared" ref="C26:O26" si="1">SUM(C17:C25)</f>
        <v>0</v>
      </c>
      <c r="D26" s="112">
        <f t="shared" si="1"/>
        <v>0</v>
      </c>
      <c r="E26" s="112">
        <f t="shared" si="1"/>
        <v>0</v>
      </c>
      <c r="F26" s="112">
        <f t="shared" si="1"/>
        <v>3</v>
      </c>
      <c r="G26" s="112">
        <f t="shared" si="1"/>
        <v>1</v>
      </c>
      <c r="H26" s="112">
        <f t="shared" si="1"/>
        <v>0</v>
      </c>
      <c r="I26" s="112">
        <f t="shared" si="1"/>
        <v>1</v>
      </c>
      <c r="J26" s="112">
        <f t="shared" si="1"/>
        <v>1</v>
      </c>
      <c r="K26" s="112">
        <f t="shared" si="1"/>
        <v>5</v>
      </c>
      <c r="L26" s="112">
        <f t="shared" si="1"/>
        <v>9</v>
      </c>
      <c r="M26" s="112">
        <f t="shared" si="1"/>
        <v>3</v>
      </c>
      <c r="N26" s="112">
        <f t="shared" si="1"/>
        <v>2</v>
      </c>
      <c r="O26" s="185">
        <f t="shared" si="1"/>
        <v>25</v>
      </c>
    </row>
    <row r="27" spans="1:15" ht="18.75" hidden="1" customHeight="1" x14ac:dyDescent="0.25">
      <c r="A27" s="111">
        <v>1991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>
        <v>2</v>
      </c>
      <c r="N27" s="112"/>
      <c r="O27" s="185">
        <v>2</v>
      </c>
    </row>
    <row r="28" spans="1:15" ht="18.75" hidden="1" customHeight="1" x14ac:dyDescent="0.25">
      <c r="A28" s="111">
        <v>1992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>
        <v>2</v>
      </c>
      <c r="N28" s="112"/>
      <c r="O28" s="185">
        <v>2</v>
      </c>
    </row>
    <row r="29" spans="1:15" ht="18.75" hidden="1" customHeight="1" x14ac:dyDescent="0.25">
      <c r="A29" s="111">
        <v>1993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>
        <v>1</v>
      </c>
      <c r="O29" s="185">
        <v>1</v>
      </c>
    </row>
    <row r="30" spans="1:15" ht="18.75" hidden="1" customHeight="1" x14ac:dyDescent="0.25">
      <c r="A30" s="111">
        <v>1994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>
        <v>2</v>
      </c>
      <c r="M30" s="112"/>
      <c r="N30" s="112"/>
      <c r="O30" s="185">
        <v>2</v>
      </c>
    </row>
    <row r="31" spans="1:15" ht="18.75" hidden="1" customHeight="1" x14ac:dyDescent="0.25">
      <c r="A31" s="111">
        <v>1995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>
        <v>3</v>
      </c>
      <c r="N31" s="112"/>
      <c r="O31" s="185">
        <v>3</v>
      </c>
    </row>
    <row r="32" spans="1:15" ht="18.75" hidden="1" customHeight="1" x14ac:dyDescent="0.25">
      <c r="A32" s="111">
        <v>1996</v>
      </c>
      <c r="B32" s="112"/>
      <c r="C32" s="112"/>
      <c r="D32" s="112"/>
      <c r="E32" s="112"/>
      <c r="F32" s="112"/>
      <c r="G32" s="112">
        <v>4</v>
      </c>
      <c r="H32" s="112"/>
      <c r="I32" s="112"/>
      <c r="J32" s="112"/>
      <c r="K32" s="112"/>
      <c r="L32" s="112"/>
      <c r="M32" s="112">
        <v>2</v>
      </c>
      <c r="N32" s="112"/>
      <c r="O32" s="185">
        <v>6</v>
      </c>
    </row>
    <row r="33" spans="1:15" ht="18.75" hidden="1" customHeight="1" x14ac:dyDescent="0.25">
      <c r="A33" s="111">
        <v>1998</v>
      </c>
      <c r="B33" s="112"/>
      <c r="C33" s="112"/>
      <c r="D33" s="112"/>
      <c r="E33" s="112"/>
      <c r="F33" s="112"/>
      <c r="G33" s="112">
        <v>1</v>
      </c>
      <c r="H33" s="112"/>
      <c r="I33" s="112"/>
      <c r="J33" s="112"/>
      <c r="K33" s="112"/>
      <c r="L33" s="112"/>
      <c r="M33" s="112">
        <v>1</v>
      </c>
      <c r="N33" s="112"/>
      <c r="O33" s="185">
        <v>2</v>
      </c>
    </row>
    <row r="34" spans="1:15" ht="18.75" hidden="1" customHeight="1" x14ac:dyDescent="0.25">
      <c r="A34" s="111">
        <v>1999</v>
      </c>
      <c r="B34" s="112"/>
      <c r="C34" s="112"/>
      <c r="D34" s="112"/>
      <c r="E34" s="112"/>
      <c r="F34" s="112">
        <v>1</v>
      </c>
      <c r="G34" s="112"/>
      <c r="H34" s="112"/>
      <c r="I34" s="112"/>
      <c r="J34" s="112"/>
      <c r="K34" s="112"/>
      <c r="L34" s="112">
        <v>3</v>
      </c>
      <c r="M34" s="112"/>
      <c r="N34" s="112"/>
      <c r="O34" s="185">
        <v>4</v>
      </c>
    </row>
    <row r="35" spans="1:15" ht="18.75" hidden="1" customHeight="1" x14ac:dyDescent="0.25">
      <c r="A35" s="111">
        <v>2000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>
        <v>1</v>
      </c>
      <c r="N35" s="112"/>
      <c r="O35" s="185">
        <v>1</v>
      </c>
    </row>
    <row r="36" spans="1:15" ht="18.75" customHeight="1" x14ac:dyDescent="0.25">
      <c r="A36" s="111" t="s">
        <v>258</v>
      </c>
      <c r="B36" s="112">
        <f>SUM(B27:B35)</f>
        <v>0</v>
      </c>
      <c r="C36" s="112">
        <f t="shared" ref="C36:O36" si="2">SUM(C27:C35)</f>
        <v>0</v>
      </c>
      <c r="D36" s="112">
        <f t="shared" si="2"/>
        <v>0</v>
      </c>
      <c r="E36" s="112">
        <f t="shared" si="2"/>
        <v>0</v>
      </c>
      <c r="F36" s="112">
        <f t="shared" si="2"/>
        <v>1</v>
      </c>
      <c r="G36" s="112">
        <f t="shared" si="2"/>
        <v>5</v>
      </c>
      <c r="H36" s="112">
        <f t="shared" si="2"/>
        <v>0</v>
      </c>
      <c r="I36" s="112">
        <f t="shared" si="2"/>
        <v>0</v>
      </c>
      <c r="J36" s="112">
        <f t="shared" si="2"/>
        <v>0</v>
      </c>
      <c r="K36" s="112">
        <f t="shared" si="2"/>
        <v>0</v>
      </c>
      <c r="L36" s="112">
        <f t="shared" si="2"/>
        <v>5</v>
      </c>
      <c r="M36" s="112">
        <f t="shared" si="2"/>
        <v>11</v>
      </c>
      <c r="N36" s="112">
        <f t="shared" si="2"/>
        <v>1</v>
      </c>
      <c r="O36" s="185">
        <f t="shared" si="2"/>
        <v>23</v>
      </c>
    </row>
    <row r="37" spans="1:15" ht="18.75" customHeight="1" x14ac:dyDescent="0.25">
      <c r="A37" s="111">
        <v>2001</v>
      </c>
      <c r="B37" s="112">
        <v>0</v>
      </c>
      <c r="C37" s="112">
        <v>0</v>
      </c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1</v>
      </c>
      <c r="M37" s="112">
        <v>0</v>
      </c>
      <c r="N37" s="112">
        <v>0</v>
      </c>
      <c r="O37" s="185">
        <v>1</v>
      </c>
    </row>
    <row r="38" spans="1:15" ht="18.75" customHeight="1" x14ac:dyDescent="0.25">
      <c r="A38" s="111">
        <v>2002</v>
      </c>
      <c r="B38" s="112">
        <v>0</v>
      </c>
      <c r="C38" s="112">
        <v>0</v>
      </c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2</v>
      </c>
      <c r="N38" s="112">
        <v>0</v>
      </c>
      <c r="O38" s="185">
        <v>2</v>
      </c>
    </row>
    <row r="39" spans="1:15" ht="18.75" customHeight="1" x14ac:dyDescent="0.25">
      <c r="A39" s="111">
        <v>2003</v>
      </c>
      <c r="B39" s="112">
        <v>0</v>
      </c>
      <c r="C39" s="112">
        <v>0</v>
      </c>
      <c r="D39" s="112">
        <v>0</v>
      </c>
      <c r="E39" s="112">
        <v>0</v>
      </c>
      <c r="F39" s="112">
        <v>0</v>
      </c>
      <c r="G39" s="112">
        <v>0</v>
      </c>
      <c r="H39" s="112">
        <v>0</v>
      </c>
      <c r="I39" s="112">
        <v>0</v>
      </c>
      <c r="J39" s="112">
        <v>0</v>
      </c>
      <c r="K39" s="112">
        <v>0</v>
      </c>
      <c r="L39" s="112">
        <v>0</v>
      </c>
      <c r="M39" s="112">
        <v>0</v>
      </c>
      <c r="N39" s="112">
        <v>1</v>
      </c>
      <c r="O39" s="185">
        <v>1</v>
      </c>
    </row>
    <row r="40" spans="1:15" ht="18.75" customHeight="1" x14ac:dyDescent="0.25">
      <c r="A40" s="111">
        <v>2004</v>
      </c>
      <c r="B40" s="112">
        <v>0</v>
      </c>
      <c r="C40" s="112">
        <v>0</v>
      </c>
      <c r="D40" s="112">
        <v>0</v>
      </c>
      <c r="E40" s="112">
        <v>0</v>
      </c>
      <c r="F40" s="112">
        <v>1</v>
      </c>
      <c r="G40" s="112">
        <v>0</v>
      </c>
      <c r="H40" s="112">
        <v>0</v>
      </c>
      <c r="I40" s="112">
        <v>0</v>
      </c>
      <c r="J40" s="112">
        <v>0</v>
      </c>
      <c r="K40" s="112">
        <v>0</v>
      </c>
      <c r="L40" s="112">
        <v>0</v>
      </c>
      <c r="M40" s="112">
        <v>0</v>
      </c>
      <c r="N40" s="112">
        <v>0</v>
      </c>
      <c r="O40" s="185">
        <v>1</v>
      </c>
    </row>
    <row r="41" spans="1:15" ht="18.75" customHeight="1" x14ac:dyDescent="0.25">
      <c r="A41" s="111">
        <v>2005</v>
      </c>
      <c r="B41" s="112">
        <v>0</v>
      </c>
      <c r="C41" s="112">
        <v>0</v>
      </c>
      <c r="D41" s="112">
        <v>0</v>
      </c>
      <c r="E41" s="112">
        <v>0</v>
      </c>
      <c r="F41" s="112">
        <v>0</v>
      </c>
      <c r="G41" s="112">
        <v>0</v>
      </c>
      <c r="H41" s="112">
        <v>0</v>
      </c>
      <c r="I41" s="112">
        <v>0</v>
      </c>
      <c r="J41" s="112">
        <v>0</v>
      </c>
      <c r="K41" s="112">
        <v>1</v>
      </c>
      <c r="L41" s="112">
        <v>0</v>
      </c>
      <c r="M41" s="112">
        <v>0</v>
      </c>
      <c r="N41" s="112">
        <v>2</v>
      </c>
      <c r="O41" s="185">
        <v>3</v>
      </c>
    </row>
    <row r="42" spans="1:15" ht="18.75" customHeight="1" x14ac:dyDescent="0.25">
      <c r="A42" s="111">
        <v>2006</v>
      </c>
      <c r="B42" s="112">
        <v>1</v>
      </c>
      <c r="C42" s="112">
        <v>0</v>
      </c>
      <c r="D42" s="112">
        <v>0</v>
      </c>
      <c r="E42" s="112">
        <v>0</v>
      </c>
      <c r="F42" s="112">
        <v>0</v>
      </c>
      <c r="G42" s="112">
        <v>0</v>
      </c>
      <c r="H42" s="112">
        <v>0</v>
      </c>
      <c r="I42" s="112">
        <v>0</v>
      </c>
      <c r="J42" s="112">
        <v>0</v>
      </c>
      <c r="K42" s="112">
        <v>0</v>
      </c>
      <c r="L42" s="112">
        <v>0</v>
      </c>
      <c r="M42" s="112">
        <v>0</v>
      </c>
      <c r="N42" s="112">
        <v>0</v>
      </c>
      <c r="O42" s="185">
        <v>1</v>
      </c>
    </row>
    <row r="43" spans="1:15" ht="18.75" customHeight="1" x14ac:dyDescent="0.25">
      <c r="A43" s="111">
        <v>2007</v>
      </c>
      <c r="B43" s="112">
        <v>0</v>
      </c>
      <c r="C43" s="112">
        <v>0</v>
      </c>
      <c r="D43" s="112">
        <v>0</v>
      </c>
      <c r="E43" s="112">
        <v>0</v>
      </c>
      <c r="F43" s="112">
        <v>0</v>
      </c>
      <c r="G43" s="112">
        <v>0</v>
      </c>
      <c r="H43" s="112">
        <v>0</v>
      </c>
      <c r="I43" s="112">
        <v>0</v>
      </c>
      <c r="J43" s="112">
        <v>0</v>
      </c>
      <c r="K43" s="112">
        <v>0</v>
      </c>
      <c r="L43" s="112">
        <v>0</v>
      </c>
      <c r="M43" s="112">
        <v>1</v>
      </c>
      <c r="N43" s="112">
        <v>0</v>
      </c>
      <c r="O43" s="185">
        <v>1</v>
      </c>
    </row>
    <row r="44" spans="1:15" ht="18.75" customHeight="1" x14ac:dyDescent="0.25">
      <c r="A44" s="111">
        <v>2008</v>
      </c>
      <c r="B44" s="112">
        <v>0</v>
      </c>
      <c r="C44" s="112">
        <v>0</v>
      </c>
      <c r="D44" s="112">
        <v>0</v>
      </c>
      <c r="E44" s="112">
        <v>0</v>
      </c>
      <c r="F44" s="112">
        <v>0</v>
      </c>
      <c r="G44" s="112">
        <v>0</v>
      </c>
      <c r="H44" s="112">
        <v>0</v>
      </c>
      <c r="I44" s="112">
        <v>0</v>
      </c>
      <c r="J44" s="112">
        <v>0</v>
      </c>
      <c r="K44" s="112">
        <v>0</v>
      </c>
      <c r="L44" s="112">
        <v>2</v>
      </c>
      <c r="M44" s="112">
        <v>2</v>
      </c>
      <c r="N44" s="112">
        <v>0</v>
      </c>
      <c r="O44" s="185">
        <v>4</v>
      </c>
    </row>
    <row r="45" spans="1:15" ht="18.75" customHeight="1" x14ac:dyDescent="0.25">
      <c r="A45" s="111">
        <v>2009</v>
      </c>
      <c r="B45" s="112">
        <v>0</v>
      </c>
      <c r="C45" s="112">
        <v>0</v>
      </c>
      <c r="D45" s="112">
        <v>0</v>
      </c>
      <c r="E45" s="112">
        <v>0</v>
      </c>
      <c r="F45" s="112">
        <v>1</v>
      </c>
      <c r="G45" s="112">
        <v>0</v>
      </c>
      <c r="H45" s="112">
        <v>0</v>
      </c>
      <c r="I45" s="112">
        <v>0</v>
      </c>
      <c r="J45" s="112">
        <v>0</v>
      </c>
      <c r="K45" s="112">
        <v>0</v>
      </c>
      <c r="L45" s="112">
        <v>0</v>
      </c>
      <c r="M45" s="112">
        <v>1</v>
      </c>
      <c r="N45" s="112">
        <v>0</v>
      </c>
      <c r="O45" s="185">
        <v>2</v>
      </c>
    </row>
    <row r="46" spans="1:15" ht="18.75" customHeight="1" x14ac:dyDescent="0.25">
      <c r="A46" s="111">
        <v>2010</v>
      </c>
      <c r="B46" s="112">
        <v>0</v>
      </c>
      <c r="C46" s="112">
        <v>0</v>
      </c>
      <c r="D46" s="112">
        <v>0</v>
      </c>
      <c r="E46" s="112">
        <v>0</v>
      </c>
      <c r="F46" s="112">
        <v>1</v>
      </c>
      <c r="G46" s="112">
        <v>0</v>
      </c>
      <c r="H46" s="112">
        <v>0</v>
      </c>
      <c r="I46" s="112">
        <v>0</v>
      </c>
      <c r="J46" s="112">
        <v>0</v>
      </c>
      <c r="K46" s="112">
        <v>0</v>
      </c>
      <c r="L46" s="112">
        <v>0</v>
      </c>
      <c r="M46" s="112">
        <v>1</v>
      </c>
      <c r="N46" s="112">
        <v>0</v>
      </c>
      <c r="O46" s="185">
        <v>2</v>
      </c>
    </row>
    <row r="47" spans="1:15" ht="18.75" customHeight="1" x14ac:dyDescent="0.25">
      <c r="A47" s="111">
        <v>2011</v>
      </c>
      <c r="B47" s="112">
        <v>0</v>
      </c>
      <c r="C47" s="112">
        <v>0</v>
      </c>
      <c r="D47" s="112">
        <v>0</v>
      </c>
      <c r="E47" s="112">
        <v>0</v>
      </c>
      <c r="F47" s="112">
        <v>0</v>
      </c>
      <c r="G47" s="112">
        <v>0</v>
      </c>
      <c r="H47" s="112">
        <v>0</v>
      </c>
      <c r="I47" s="112">
        <v>0</v>
      </c>
      <c r="J47" s="112">
        <v>0</v>
      </c>
      <c r="K47" s="112">
        <v>0</v>
      </c>
      <c r="L47" s="112">
        <v>0</v>
      </c>
      <c r="M47" s="112">
        <v>0</v>
      </c>
      <c r="N47" s="112">
        <v>1</v>
      </c>
      <c r="O47" s="185">
        <v>1</v>
      </c>
    </row>
    <row r="48" spans="1:15" ht="18.75" customHeight="1" x14ac:dyDescent="0.25">
      <c r="A48" s="111">
        <v>2012</v>
      </c>
      <c r="B48" s="112">
        <v>0</v>
      </c>
      <c r="C48" s="112">
        <v>0</v>
      </c>
      <c r="D48" s="112">
        <v>0</v>
      </c>
      <c r="E48" s="112">
        <v>0</v>
      </c>
      <c r="F48" s="112">
        <v>0</v>
      </c>
      <c r="G48" s="112">
        <v>0</v>
      </c>
      <c r="H48" s="112">
        <v>0</v>
      </c>
      <c r="I48" s="112">
        <v>0</v>
      </c>
      <c r="J48" s="112">
        <v>0</v>
      </c>
      <c r="K48" s="112">
        <v>0</v>
      </c>
      <c r="L48" s="112">
        <v>2</v>
      </c>
      <c r="M48" s="112">
        <v>0</v>
      </c>
      <c r="N48" s="112">
        <v>0</v>
      </c>
      <c r="O48" s="185">
        <v>2</v>
      </c>
    </row>
    <row r="49" spans="1:15" ht="18.75" customHeight="1" x14ac:dyDescent="0.25">
      <c r="A49" s="111">
        <v>2013</v>
      </c>
      <c r="B49" s="112">
        <v>0</v>
      </c>
      <c r="C49" s="112">
        <v>0</v>
      </c>
      <c r="D49" s="112">
        <v>0</v>
      </c>
      <c r="E49" s="112">
        <v>0</v>
      </c>
      <c r="F49" s="112">
        <v>0</v>
      </c>
      <c r="G49" s="112">
        <v>0</v>
      </c>
      <c r="H49" s="112">
        <v>0</v>
      </c>
      <c r="I49" s="112">
        <v>0</v>
      </c>
      <c r="J49" s="112">
        <v>0</v>
      </c>
      <c r="K49" s="112">
        <v>0</v>
      </c>
      <c r="L49" s="112">
        <v>2</v>
      </c>
      <c r="M49" s="112">
        <v>1</v>
      </c>
      <c r="N49" s="112">
        <v>0</v>
      </c>
      <c r="O49" s="185">
        <v>3</v>
      </c>
    </row>
    <row r="50" spans="1:15" ht="18.75" customHeight="1" x14ac:dyDescent="0.25">
      <c r="A50" s="111">
        <v>2014</v>
      </c>
      <c r="B50" s="112">
        <v>0</v>
      </c>
      <c r="C50" s="112">
        <v>0</v>
      </c>
      <c r="D50" s="112">
        <v>0</v>
      </c>
      <c r="E50" s="112">
        <v>0</v>
      </c>
      <c r="F50" s="112">
        <v>0</v>
      </c>
      <c r="G50" s="112">
        <v>0</v>
      </c>
      <c r="H50" s="112">
        <v>0</v>
      </c>
      <c r="I50" s="112">
        <v>0</v>
      </c>
      <c r="J50" s="112">
        <v>0</v>
      </c>
      <c r="K50" s="112">
        <v>0</v>
      </c>
      <c r="L50" s="112">
        <v>1</v>
      </c>
      <c r="M50" s="112">
        <v>0</v>
      </c>
      <c r="N50" s="112">
        <v>0</v>
      </c>
      <c r="O50" s="185">
        <v>1</v>
      </c>
    </row>
    <row r="51" spans="1:15" ht="18.75" customHeight="1" x14ac:dyDescent="0.25">
      <c r="A51" s="111">
        <v>2015</v>
      </c>
      <c r="B51" s="112">
        <v>0</v>
      </c>
      <c r="C51" s="112">
        <v>0</v>
      </c>
      <c r="D51" s="112">
        <v>0</v>
      </c>
      <c r="E51" s="112">
        <v>0</v>
      </c>
      <c r="F51" s="112">
        <v>0</v>
      </c>
      <c r="G51" s="112">
        <v>0</v>
      </c>
      <c r="H51" s="112">
        <v>0</v>
      </c>
      <c r="I51" s="112">
        <v>3</v>
      </c>
      <c r="J51" s="112">
        <v>0</v>
      </c>
      <c r="K51" s="112">
        <v>0</v>
      </c>
      <c r="L51" s="112">
        <v>0</v>
      </c>
      <c r="M51" s="112">
        <v>0</v>
      </c>
      <c r="N51" s="112">
        <v>0</v>
      </c>
      <c r="O51" s="185">
        <v>3</v>
      </c>
    </row>
    <row r="52" spans="1:15" ht="18.75" customHeight="1" x14ac:dyDescent="0.25">
      <c r="A52" s="111">
        <v>2016</v>
      </c>
      <c r="B52" s="112">
        <v>0</v>
      </c>
      <c r="C52" s="112">
        <v>0</v>
      </c>
      <c r="D52" s="112">
        <v>0</v>
      </c>
      <c r="E52" s="112">
        <v>0</v>
      </c>
      <c r="F52" s="112">
        <v>1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1</v>
      </c>
      <c r="O52" s="185">
        <v>2</v>
      </c>
    </row>
    <row r="53" spans="1:15" s="188" customFormat="1" ht="18.75" customHeight="1" x14ac:dyDescent="0.25">
      <c r="A53" s="17" t="s">
        <v>239</v>
      </c>
      <c r="B53" s="17">
        <f>B16+B26+B36+SUM(B37:B52)</f>
        <v>1</v>
      </c>
      <c r="C53" s="17">
        <f t="shared" ref="C53:O53" si="3">C16+C26+C36+SUM(C37:C52)</f>
        <v>0</v>
      </c>
      <c r="D53" s="17">
        <f t="shared" si="3"/>
        <v>0</v>
      </c>
      <c r="E53" s="17">
        <f t="shared" si="3"/>
        <v>0</v>
      </c>
      <c r="F53" s="17">
        <f t="shared" si="3"/>
        <v>12</v>
      </c>
      <c r="G53" s="17">
        <f t="shared" si="3"/>
        <v>7</v>
      </c>
      <c r="H53" s="17">
        <f t="shared" si="3"/>
        <v>1</v>
      </c>
      <c r="I53" s="17">
        <f t="shared" si="3"/>
        <v>5</v>
      </c>
      <c r="J53" s="17">
        <f t="shared" si="3"/>
        <v>3</v>
      </c>
      <c r="K53" s="17">
        <f t="shared" si="3"/>
        <v>11</v>
      </c>
      <c r="L53" s="17">
        <f t="shared" si="3"/>
        <v>28</v>
      </c>
      <c r="M53" s="17">
        <f t="shared" si="3"/>
        <v>35</v>
      </c>
      <c r="N53" s="17">
        <f t="shared" si="3"/>
        <v>10</v>
      </c>
      <c r="O53" s="43">
        <f t="shared" si="3"/>
        <v>113</v>
      </c>
    </row>
    <row r="54" spans="1:15" ht="18.75" customHeight="1" x14ac:dyDescent="0.25">
      <c r="A54" s="109" t="s">
        <v>290</v>
      </c>
    </row>
  </sheetData>
  <mergeCells count="1">
    <mergeCell ref="A1:O1"/>
  </mergeCells>
  <pageMargins left="0.7" right="0.7" top="0.75" bottom="0.75" header="0.3" footer="0.3"/>
  <pageSetup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view="pageBreakPreview" zoomScaleSheetLayoutView="100" workbookViewId="0">
      <selection activeCell="C7" sqref="C7"/>
    </sheetView>
  </sheetViews>
  <sheetFormatPr defaultRowHeight="15" x14ac:dyDescent="0.25"/>
  <cols>
    <col min="1" max="1" width="7" style="74" customWidth="1"/>
    <col min="2" max="2" width="9.5703125" style="74" customWidth="1"/>
    <col min="3" max="3" width="24" style="72" bestFit="1" customWidth="1"/>
    <col min="4" max="4" width="52.7109375" style="72" customWidth="1"/>
    <col min="5" max="6" width="9.140625" style="72"/>
    <col min="7" max="7" width="13.140625" style="72" bestFit="1" customWidth="1"/>
    <col min="8" max="255" width="9.140625" style="72"/>
    <col min="256" max="256" width="7" style="72" customWidth="1"/>
    <col min="257" max="257" width="9.5703125" style="72" customWidth="1"/>
    <col min="258" max="258" width="18.28515625" style="72" customWidth="1"/>
    <col min="259" max="259" width="38.5703125" style="72" customWidth="1"/>
    <col min="260" max="260" width="43.140625" style="72" customWidth="1"/>
    <col min="261" max="262" width="9.140625" style="72"/>
    <col min="263" max="263" width="13.140625" style="72" bestFit="1" customWidth="1"/>
    <col min="264" max="511" width="9.140625" style="72"/>
    <col min="512" max="512" width="7" style="72" customWidth="1"/>
    <col min="513" max="513" width="9.5703125" style="72" customWidth="1"/>
    <col min="514" max="514" width="18.28515625" style="72" customWidth="1"/>
    <col min="515" max="515" width="38.5703125" style="72" customWidth="1"/>
    <col min="516" max="516" width="43.140625" style="72" customWidth="1"/>
    <col min="517" max="518" width="9.140625" style="72"/>
    <col min="519" max="519" width="13.140625" style="72" bestFit="1" customWidth="1"/>
    <col min="520" max="767" width="9.140625" style="72"/>
    <col min="768" max="768" width="7" style="72" customWidth="1"/>
    <col min="769" max="769" width="9.5703125" style="72" customWidth="1"/>
    <col min="770" max="770" width="18.28515625" style="72" customWidth="1"/>
    <col min="771" max="771" width="38.5703125" style="72" customWidth="1"/>
    <col min="772" max="772" width="43.140625" style="72" customWidth="1"/>
    <col min="773" max="774" width="9.140625" style="72"/>
    <col min="775" max="775" width="13.140625" style="72" bestFit="1" customWidth="1"/>
    <col min="776" max="1023" width="9.140625" style="72"/>
    <col min="1024" max="1024" width="7" style="72" customWidth="1"/>
    <col min="1025" max="1025" width="9.5703125" style="72" customWidth="1"/>
    <col min="1026" max="1026" width="18.28515625" style="72" customWidth="1"/>
    <col min="1027" max="1027" width="38.5703125" style="72" customWidth="1"/>
    <col min="1028" max="1028" width="43.140625" style="72" customWidth="1"/>
    <col min="1029" max="1030" width="9.140625" style="72"/>
    <col min="1031" max="1031" width="13.140625" style="72" bestFit="1" customWidth="1"/>
    <col min="1032" max="1279" width="9.140625" style="72"/>
    <col min="1280" max="1280" width="7" style="72" customWidth="1"/>
    <col min="1281" max="1281" width="9.5703125" style="72" customWidth="1"/>
    <col min="1282" max="1282" width="18.28515625" style="72" customWidth="1"/>
    <col min="1283" max="1283" width="38.5703125" style="72" customWidth="1"/>
    <col min="1284" max="1284" width="43.140625" style="72" customWidth="1"/>
    <col min="1285" max="1286" width="9.140625" style="72"/>
    <col min="1287" max="1287" width="13.140625" style="72" bestFit="1" customWidth="1"/>
    <col min="1288" max="1535" width="9.140625" style="72"/>
    <col min="1536" max="1536" width="7" style="72" customWidth="1"/>
    <col min="1537" max="1537" width="9.5703125" style="72" customWidth="1"/>
    <col min="1538" max="1538" width="18.28515625" style="72" customWidth="1"/>
    <col min="1539" max="1539" width="38.5703125" style="72" customWidth="1"/>
    <col min="1540" max="1540" width="43.140625" style="72" customWidth="1"/>
    <col min="1541" max="1542" width="9.140625" style="72"/>
    <col min="1543" max="1543" width="13.140625" style="72" bestFit="1" customWidth="1"/>
    <col min="1544" max="1791" width="9.140625" style="72"/>
    <col min="1792" max="1792" width="7" style="72" customWidth="1"/>
    <col min="1793" max="1793" width="9.5703125" style="72" customWidth="1"/>
    <col min="1794" max="1794" width="18.28515625" style="72" customWidth="1"/>
    <col min="1795" max="1795" width="38.5703125" style="72" customWidth="1"/>
    <col min="1796" max="1796" width="43.140625" style="72" customWidth="1"/>
    <col min="1797" max="1798" width="9.140625" style="72"/>
    <col min="1799" max="1799" width="13.140625" style="72" bestFit="1" customWidth="1"/>
    <col min="1800" max="2047" width="9.140625" style="72"/>
    <col min="2048" max="2048" width="7" style="72" customWidth="1"/>
    <col min="2049" max="2049" width="9.5703125" style="72" customWidth="1"/>
    <col min="2050" max="2050" width="18.28515625" style="72" customWidth="1"/>
    <col min="2051" max="2051" width="38.5703125" style="72" customWidth="1"/>
    <col min="2052" max="2052" width="43.140625" style="72" customWidth="1"/>
    <col min="2053" max="2054" width="9.140625" style="72"/>
    <col min="2055" max="2055" width="13.140625" style="72" bestFit="1" customWidth="1"/>
    <col min="2056" max="2303" width="9.140625" style="72"/>
    <col min="2304" max="2304" width="7" style="72" customWidth="1"/>
    <col min="2305" max="2305" width="9.5703125" style="72" customWidth="1"/>
    <col min="2306" max="2306" width="18.28515625" style="72" customWidth="1"/>
    <col min="2307" max="2307" width="38.5703125" style="72" customWidth="1"/>
    <col min="2308" max="2308" width="43.140625" style="72" customWidth="1"/>
    <col min="2309" max="2310" width="9.140625" style="72"/>
    <col min="2311" max="2311" width="13.140625" style="72" bestFit="1" customWidth="1"/>
    <col min="2312" max="2559" width="9.140625" style="72"/>
    <col min="2560" max="2560" width="7" style="72" customWidth="1"/>
    <col min="2561" max="2561" width="9.5703125" style="72" customWidth="1"/>
    <col min="2562" max="2562" width="18.28515625" style="72" customWidth="1"/>
    <col min="2563" max="2563" width="38.5703125" style="72" customWidth="1"/>
    <col min="2564" max="2564" width="43.140625" style="72" customWidth="1"/>
    <col min="2565" max="2566" width="9.140625" style="72"/>
    <col min="2567" max="2567" width="13.140625" style="72" bestFit="1" customWidth="1"/>
    <col min="2568" max="2815" width="9.140625" style="72"/>
    <col min="2816" max="2816" width="7" style="72" customWidth="1"/>
    <col min="2817" max="2817" width="9.5703125" style="72" customWidth="1"/>
    <col min="2818" max="2818" width="18.28515625" style="72" customWidth="1"/>
    <col min="2819" max="2819" width="38.5703125" style="72" customWidth="1"/>
    <col min="2820" max="2820" width="43.140625" style="72" customWidth="1"/>
    <col min="2821" max="2822" width="9.140625" style="72"/>
    <col min="2823" max="2823" width="13.140625" style="72" bestFit="1" customWidth="1"/>
    <col min="2824" max="3071" width="9.140625" style="72"/>
    <col min="3072" max="3072" width="7" style="72" customWidth="1"/>
    <col min="3073" max="3073" width="9.5703125" style="72" customWidth="1"/>
    <col min="3074" max="3074" width="18.28515625" style="72" customWidth="1"/>
    <col min="3075" max="3075" width="38.5703125" style="72" customWidth="1"/>
    <col min="3076" max="3076" width="43.140625" style="72" customWidth="1"/>
    <col min="3077" max="3078" width="9.140625" style="72"/>
    <col min="3079" max="3079" width="13.140625" style="72" bestFit="1" customWidth="1"/>
    <col min="3080" max="3327" width="9.140625" style="72"/>
    <col min="3328" max="3328" width="7" style="72" customWidth="1"/>
    <col min="3329" max="3329" width="9.5703125" style="72" customWidth="1"/>
    <col min="3330" max="3330" width="18.28515625" style="72" customWidth="1"/>
    <col min="3331" max="3331" width="38.5703125" style="72" customWidth="1"/>
    <col min="3332" max="3332" width="43.140625" style="72" customWidth="1"/>
    <col min="3333" max="3334" width="9.140625" style="72"/>
    <col min="3335" max="3335" width="13.140625" style="72" bestFit="1" customWidth="1"/>
    <col min="3336" max="3583" width="9.140625" style="72"/>
    <col min="3584" max="3584" width="7" style="72" customWidth="1"/>
    <col min="3585" max="3585" width="9.5703125" style="72" customWidth="1"/>
    <col min="3586" max="3586" width="18.28515625" style="72" customWidth="1"/>
    <col min="3587" max="3587" width="38.5703125" style="72" customWidth="1"/>
    <col min="3588" max="3588" width="43.140625" style="72" customWidth="1"/>
    <col min="3589" max="3590" width="9.140625" style="72"/>
    <col min="3591" max="3591" width="13.140625" style="72" bestFit="1" customWidth="1"/>
    <col min="3592" max="3839" width="9.140625" style="72"/>
    <col min="3840" max="3840" width="7" style="72" customWidth="1"/>
    <col min="3841" max="3841" width="9.5703125" style="72" customWidth="1"/>
    <col min="3842" max="3842" width="18.28515625" style="72" customWidth="1"/>
    <col min="3843" max="3843" width="38.5703125" style="72" customWidth="1"/>
    <col min="3844" max="3844" width="43.140625" style="72" customWidth="1"/>
    <col min="3845" max="3846" width="9.140625" style="72"/>
    <col min="3847" max="3847" width="13.140625" style="72" bestFit="1" customWidth="1"/>
    <col min="3848" max="4095" width="9.140625" style="72"/>
    <col min="4096" max="4096" width="7" style="72" customWidth="1"/>
    <col min="4097" max="4097" width="9.5703125" style="72" customWidth="1"/>
    <col min="4098" max="4098" width="18.28515625" style="72" customWidth="1"/>
    <col min="4099" max="4099" width="38.5703125" style="72" customWidth="1"/>
    <col min="4100" max="4100" width="43.140625" style="72" customWidth="1"/>
    <col min="4101" max="4102" width="9.140625" style="72"/>
    <col min="4103" max="4103" width="13.140625" style="72" bestFit="1" customWidth="1"/>
    <col min="4104" max="4351" width="9.140625" style="72"/>
    <col min="4352" max="4352" width="7" style="72" customWidth="1"/>
    <col min="4353" max="4353" width="9.5703125" style="72" customWidth="1"/>
    <col min="4354" max="4354" width="18.28515625" style="72" customWidth="1"/>
    <col min="4355" max="4355" width="38.5703125" style="72" customWidth="1"/>
    <col min="4356" max="4356" width="43.140625" style="72" customWidth="1"/>
    <col min="4357" max="4358" width="9.140625" style="72"/>
    <col min="4359" max="4359" width="13.140625" style="72" bestFit="1" customWidth="1"/>
    <col min="4360" max="4607" width="9.140625" style="72"/>
    <col min="4608" max="4608" width="7" style="72" customWidth="1"/>
    <col min="4609" max="4609" width="9.5703125" style="72" customWidth="1"/>
    <col min="4610" max="4610" width="18.28515625" style="72" customWidth="1"/>
    <col min="4611" max="4611" width="38.5703125" style="72" customWidth="1"/>
    <col min="4612" max="4612" width="43.140625" style="72" customWidth="1"/>
    <col min="4613" max="4614" width="9.140625" style="72"/>
    <col min="4615" max="4615" width="13.140625" style="72" bestFit="1" customWidth="1"/>
    <col min="4616" max="4863" width="9.140625" style="72"/>
    <col min="4864" max="4864" width="7" style="72" customWidth="1"/>
    <col min="4865" max="4865" width="9.5703125" style="72" customWidth="1"/>
    <col min="4866" max="4866" width="18.28515625" style="72" customWidth="1"/>
    <col min="4867" max="4867" width="38.5703125" style="72" customWidth="1"/>
    <col min="4868" max="4868" width="43.140625" style="72" customWidth="1"/>
    <col min="4869" max="4870" width="9.140625" style="72"/>
    <col min="4871" max="4871" width="13.140625" style="72" bestFit="1" customWidth="1"/>
    <col min="4872" max="5119" width="9.140625" style="72"/>
    <col min="5120" max="5120" width="7" style="72" customWidth="1"/>
    <col min="5121" max="5121" width="9.5703125" style="72" customWidth="1"/>
    <col min="5122" max="5122" width="18.28515625" style="72" customWidth="1"/>
    <col min="5123" max="5123" width="38.5703125" style="72" customWidth="1"/>
    <col min="5124" max="5124" width="43.140625" style="72" customWidth="1"/>
    <col min="5125" max="5126" width="9.140625" style="72"/>
    <col min="5127" max="5127" width="13.140625" style="72" bestFit="1" customWidth="1"/>
    <col min="5128" max="5375" width="9.140625" style="72"/>
    <col min="5376" max="5376" width="7" style="72" customWidth="1"/>
    <col min="5377" max="5377" width="9.5703125" style="72" customWidth="1"/>
    <col min="5378" max="5378" width="18.28515625" style="72" customWidth="1"/>
    <col min="5379" max="5379" width="38.5703125" style="72" customWidth="1"/>
    <col min="5380" max="5380" width="43.140625" style="72" customWidth="1"/>
    <col min="5381" max="5382" width="9.140625" style="72"/>
    <col min="5383" max="5383" width="13.140625" style="72" bestFit="1" customWidth="1"/>
    <col min="5384" max="5631" width="9.140625" style="72"/>
    <col min="5632" max="5632" width="7" style="72" customWidth="1"/>
    <col min="5633" max="5633" width="9.5703125" style="72" customWidth="1"/>
    <col min="5634" max="5634" width="18.28515625" style="72" customWidth="1"/>
    <col min="5635" max="5635" width="38.5703125" style="72" customWidth="1"/>
    <col min="5636" max="5636" width="43.140625" style="72" customWidth="1"/>
    <col min="5637" max="5638" width="9.140625" style="72"/>
    <col min="5639" max="5639" width="13.140625" style="72" bestFit="1" customWidth="1"/>
    <col min="5640" max="5887" width="9.140625" style="72"/>
    <col min="5888" max="5888" width="7" style="72" customWidth="1"/>
    <col min="5889" max="5889" width="9.5703125" style="72" customWidth="1"/>
    <col min="5890" max="5890" width="18.28515625" style="72" customWidth="1"/>
    <col min="5891" max="5891" width="38.5703125" style="72" customWidth="1"/>
    <col min="5892" max="5892" width="43.140625" style="72" customWidth="1"/>
    <col min="5893" max="5894" width="9.140625" style="72"/>
    <col min="5895" max="5895" width="13.140625" style="72" bestFit="1" customWidth="1"/>
    <col min="5896" max="6143" width="9.140625" style="72"/>
    <col min="6144" max="6144" width="7" style="72" customWidth="1"/>
    <col min="6145" max="6145" width="9.5703125" style="72" customWidth="1"/>
    <col min="6146" max="6146" width="18.28515625" style="72" customWidth="1"/>
    <col min="6147" max="6147" width="38.5703125" style="72" customWidth="1"/>
    <col min="6148" max="6148" width="43.140625" style="72" customWidth="1"/>
    <col min="6149" max="6150" width="9.140625" style="72"/>
    <col min="6151" max="6151" width="13.140625" style="72" bestFit="1" customWidth="1"/>
    <col min="6152" max="6399" width="9.140625" style="72"/>
    <col min="6400" max="6400" width="7" style="72" customWidth="1"/>
    <col min="6401" max="6401" width="9.5703125" style="72" customWidth="1"/>
    <col min="6402" max="6402" width="18.28515625" style="72" customWidth="1"/>
    <col min="6403" max="6403" width="38.5703125" style="72" customWidth="1"/>
    <col min="6404" max="6404" width="43.140625" style="72" customWidth="1"/>
    <col min="6405" max="6406" width="9.140625" style="72"/>
    <col min="6407" max="6407" width="13.140625" style="72" bestFit="1" customWidth="1"/>
    <col min="6408" max="6655" width="9.140625" style="72"/>
    <col min="6656" max="6656" width="7" style="72" customWidth="1"/>
    <col min="6657" max="6657" width="9.5703125" style="72" customWidth="1"/>
    <col min="6658" max="6658" width="18.28515625" style="72" customWidth="1"/>
    <col min="6659" max="6659" width="38.5703125" style="72" customWidth="1"/>
    <col min="6660" max="6660" width="43.140625" style="72" customWidth="1"/>
    <col min="6661" max="6662" width="9.140625" style="72"/>
    <col min="6663" max="6663" width="13.140625" style="72" bestFit="1" customWidth="1"/>
    <col min="6664" max="6911" width="9.140625" style="72"/>
    <col min="6912" max="6912" width="7" style="72" customWidth="1"/>
    <col min="6913" max="6913" width="9.5703125" style="72" customWidth="1"/>
    <col min="6914" max="6914" width="18.28515625" style="72" customWidth="1"/>
    <col min="6915" max="6915" width="38.5703125" style="72" customWidth="1"/>
    <col min="6916" max="6916" width="43.140625" style="72" customWidth="1"/>
    <col min="6917" max="6918" width="9.140625" style="72"/>
    <col min="6919" max="6919" width="13.140625" style="72" bestFit="1" customWidth="1"/>
    <col min="6920" max="7167" width="9.140625" style="72"/>
    <col min="7168" max="7168" width="7" style="72" customWidth="1"/>
    <col min="7169" max="7169" width="9.5703125" style="72" customWidth="1"/>
    <col min="7170" max="7170" width="18.28515625" style="72" customWidth="1"/>
    <col min="7171" max="7171" width="38.5703125" style="72" customWidth="1"/>
    <col min="7172" max="7172" width="43.140625" style="72" customWidth="1"/>
    <col min="7173" max="7174" width="9.140625" style="72"/>
    <col min="7175" max="7175" width="13.140625" style="72" bestFit="1" customWidth="1"/>
    <col min="7176" max="7423" width="9.140625" style="72"/>
    <col min="7424" max="7424" width="7" style="72" customWidth="1"/>
    <col min="7425" max="7425" width="9.5703125" style="72" customWidth="1"/>
    <col min="7426" max="7426" width="18.28515625" style="72" customWidth="1"/>
    <col min="7427" max="7427" width="38.5703125" style="72" customWidth="1"/>
    <col min="7428" max="7428" width="43.140625" style="72" customWidth="1"/>
    <col min="7429" max="7430" width="9.140625" style="72"/>
    <col min="7431" max="7431" width="13.140625" style="72" bestFit="1" customWidth="1"/>
    <col min="7432" max="7679" width="9.140625" style="72"/>
    <col min="7680" max="7680" width="7" style="72" customWidth="1"/>
    <col min="7681" max="7681" width="9.5703125" style="72" customWidth="1"/>
    <col min="7682" max="7682" width="18.28515625" style="72" customWidth="1"/>
    <col min="7683" max="7683" width="38.5703125" style="72" customWidth="1"/>
    <col min="7684" max="7684" width="43.140625" style="72" customWidth="1"/>
    <col min="7685" max="7686" width="9.140625" style="72"/>
    <col min="7687" max="7687" width="13.140625" style="72" bestFit="1" customWidth="1"/>
    <col min="7688" max="7935" width="9.140625" style="72"/>
    <col min="7936" max="7936" width="7" style="72" customWidth="1"/>
    <col min="7937" max="7937" width="9.5703125" style="72" customWidth="1"/>
    <col min="7938" max="7938" width="18.28515625" style="72" customWidth="1"/>
    <col min="7939" max="7939" width="38.5703125" style="72" customWidth="1"/>
    <col min="7940" max="7940" width="43.140625" style="72" customWidth="1"/>
    <col min="7941" max="7942" width="9.140625" style="72"/>
    <col min="7943" max="7943" width="13.140625" style="72" bestFit="1" customWidth="1"/>
    <col min="7944" max="8191" width="9.140625" style="72"/>
    <col min="8192" max="8192" width="7" style="72" customWidth="1"/>
    <col min="8193" max="8193" width="9.5703125" style="72" customWidth="1"/>
    <col min="8194" max="8194" width="18.28515625" style="72" customWidth="1"/>
    <col min="8195" max="8195" width="38.5703125" style="72" customWidth="1"/>
    <col min="8196" max="8196" width="43.140625" style="72" customWidth="1"/>
    <col min="8197" max="8198" width="9.140625" style="72"/>
    <col min="8199" max="8199" width="13.140625" style="72" bestFit="1" customWidth="1"/>
    <col min="8200" max="8447" width="9.140625" style="72"/>
    <col min="8448" max="8448" width="7" style="72" customWidth="1"/>
    <col min="8449" max="8449" width="9.5703125" style="72" customWidth="1"/>
    <col min="8450" max="8450" width="18.28515625" style="72" customWidth="1"/>
    <col min="8451" max="8451" width="38.5703125" style="72" customWidth="1"/>
    <col min="8452" max="8452" width="43.140625" style="72" customWidth="1"/>
    <col min="8453" max="8454" width="9.140625" style="72"/>
    <col min="8455" max="8455" width="13.140625" style="72" bestFit="1" customWidth="1"/>
    <col min="8456" max="8703" width="9.140625" style="72"/>
    <col min="8704" max="8704" width="7" style="72" customWidth="1"/>
    <col min="8705" max="8705" width="9.5703125" style="72" customWidth="1"/>
    <col min="8706" max="8706" width="18.28515625" style="72" customWidth="1"/>
    <col min="8707" max="8707" width="38.5703125" style="72" customWidth="1"/>
    <col min="8708" max="8708" width="43.140625" style="72" customWidth="1"/>
    <col min="8709" max="8710" width="9.140625" style="72"/>
    <col min="8711" max="8711" width="13.140625" style="72" bestFit="1" customWidth="1"/>
    <col min="8712" max="8959" width="9.140625" style="72"/>
    <col min="8960" max="8960" width="7" style="72" customWidth="1"/>
    <col min="8961" max="8961" width="9.5703125" style="72" customWidth="1"/>
    <col min="8962" max="8962" width="18.28515625" style="72" customWidth="1"/>
    <col min="8963" max="8963" width="38.5703125" style="72" customWidth="1"/>
    <col min="8964" max="8964" width="43.140625" style="72" customWidth="1"/>
    <col min="8965" max="8966" width="9.140625" style="72"/>
    <col min="8967" max="8967" width="13.140625" style="72" bestFit="1" customWidth="1"/>
    <col min="8968" max="9215" width="9.140625" style="72"/>
    <col min="9216" max="9216" width="7" style="72" customWidth="1"/>
    <col min="9217" max="9217" width="9.5703125" style="72" customWidth="1"/>
    <col min="9218" max="9218" width="18.28515625" style="72" customWidth="1"/>
    <col min="9219" max="9219" width="38.5703125" style="72" customWidth="1"/>
    <col min="9220" max="9220" width="43.140625" style="72" customWidth="1"/>
    <col min="9221" max="9222" width="9.140625" style="72"/>
    <col min="9223" max="9223" width="13.140625" style="72" bestFit="1" customWidth="1"/>
    <col min="9224" max="9471" width="9.140625" style="72"/>
    <col min="9472" max="9472" width="7" style="72" customWidth="1"/>
    <col min="9473" max="9473" width="9.5703125" style="72" customWidth="1"/>
    <col min="9474" max="9474" width="18.28515625" style="72" customWidth="1"/>
    <col min="9475" max="9475" width="38.5703125" style="72" customWidth="1"/>
    <col min="9476" max="9476" width="43.140625" style="72" customWidth="1"/>
    <col min="9477" max="9478" width="9.140625" style="72"/>
    <col min="9479" max="9479" width="13.140625" style="72" bestFit="1" customWidth="1"/>
    <col min="9480" max="9727" width="9.140625" style="72"/>
    <col min="9728" max="9728" width="7" style="72" customWidth="1"/>
    <col min="9729" max="9729" width="9.5703125" style="72" customWidth="1"/>
    <col min="9730" max="9730" width="18.28515625" style="72" customWidth="1"/>
    <col min="9731" max="9731" width="38.5703125" style="72" customWidth="1"/>
    <col min="9732" max="9732" width="43.140625" style="72" customWidth="1"/>
    <col min="9733" max="9734" width="9.140625" style="72"/>
    <col min="9735" max="9735" width="13.140625" style="72" bestFit="1" customWidth="1"/>
    <col min="9736" max="9983" width="9.140625" style="72"/>
    <col min="9984" max="9984" width="7" style="72" customWidth="1"/>
    <col min="9985" max="9985" width="9.5703125" style="72" customWidth="1"/>
    <col min="9986" max="9986" width="18.28515625" style="72" customWidth="1"/>
    <col min="9987" max="9987" width="38.5703125" style="72" customWidth="1"/>
    <col min="9988" max="9988" width="43.140625" style="72" customWidth="1"/>
    <col min="9989" max="9990" width="9.140625" style="72"/>
    <col min="9991" max="9991" width="13.140625" style="72" bestFit="1" customWidth="1"/>
    <col min="9992" max="10239" width="9.140625" style="72"/>
    <col min="10240" max="10240" width="7" style="72" customWidth="1"/>
    <col min="10241" max="10241" width="9.5703125" style="72" customWidth="1"/>
    <col min="10242" max="10242" width="18.28515625" style="72" customWidth="1"/>
    <col min="10243" max="10243" width="38.5703125" style="72" customWidth="1"/>
    <col min="10244" max="10244" width="43.140625" style="72" customWidth="1"/>
    <col min="10245" max="10246" width="9.140625" style="72"/>
    <col min="10247" max="10247" width="13.140625" style="72" bestFit="1" customWidth="1"/>
    <col min="10248" max="10495" width="9.140625" style="72"/>
    <col min="10496" max="10496" width="7" style="72" customWidth="1"/>
    <col min="10497" max="10497" width="9.5703125" style="72" customWidth="1"/>
    <col min="10498" max="10498" width="18.28515625" style="72" customWidth="1"/>
    <col min="10499" max="10499" width="38.5703125" style="72" customWidth="1"/>
    <col min="10500" max="10500" width="43.140625" style="72" customWidth="1"/>
    <col min="10501" max="10502" width="9.140625" style="72"/>
    <col min="10503" max="10503" width="13.140625" style="72" bestFit="1" customWidth="1"/>
    <col min="10504" max="10751" width="9.140625" style="72"/>
    <col min="10752" max="10752" width="7" style="72" customWidth="1"/>
    <col min="10753" max="10753" width="9.5703125" style="72" customWidth="1"/>
    <col min="10754" max="10754" width="18.28515625" style="72" customWidth="1"/>
    <col min="10755" max="10755" width="38.5703125" style="72" customWidth="1"/>
    <col min="10756" max="10756" width="43.140625" style="72" customWidth="1"/>
    <col min="10757" max="10758" width="9.140625" style="72"/>
    <col min="10759" max="10759" width="13.140625" style="72" bestFit="1" customWidth="1"/>
    <col min="10760" max="11007" width="9.140625" style="72"/>
    <col min="11008" max="11008" width="7" style="72" customWidth="1"/>
    <col min="11009" max="11009" width="9.5703125" style="72" customWidth="1"/>
    <col min="11010" max="11010" width="18.28515625" style="72" customWidth="1"/>
    <col min="11011" max="11011" width="38.5703125" style="72" customWidth="1"/>
    <col min="11012" max="11012" width="43.140625" style="72" customWidth="1"/>
    <col min="11013" max="11014" width="9.140625" style="72"/>
    <col min="11015" max="11015" width="13.140625" style="72" bestFit="1" customWidth="1"/>
    <col min="11016" max="11263" width="9.140625" style="72"/>
    <col min="11264" max="11264" width="7" style="72" customWidth="1"/>
    <col min="11265" max="11265" width="9.5703125" style="72" customWidth="1"/>
    <col min="11266" max="11266" width="18.28515625" style="72" customWidth="1"/>
    <col min="11267" max="11267" width="38.5703125" style="72" customWidth="1"/>
    <col min="11268" max="11268" width="43.140625" style="72" customWidth="1"/>
    <col min="11269" max="11270" width="9.140625" style="72"/>
    <col min="11271" max="11271" width="13.140625" style="72" bestFit="1" customWidth="1"/>
    <col min="11272" max="11519" width="9.140625" style="72"/>
    <col min="11520" max="11520" width="7" style="72" customWidth="1"/>
    <col min="11521" max="11521" width="9.5703125" style="72" customWidth="1"/>
    <col min="11522" max="11522" width="18.28515625" style="72" customWidth="1"/>
    <col min="11523" max="11523" width="38.5703125" style="72" customWidth="1"/>
    <col min="11524" max="11524" width="43.140625" style="72" customWidth="1"/>
    <col min="11525" max="11526" width="9.140625" style="72"/>
    <col min="11527" max="11527" width="13.140625" style="72" bestFit="1" customWidth="1"/>
    <col min="11528" max="11775" width="9.140625" style="72"/>
    <col min="11776" max="11776" width="7" style="72" customWidth="1"/>
    <col min="11777" max="11777" width="9.5703125" style="72" customWidth="1"/>
    <col min="11778" max="11778" width="18.28515625" style="72" customWidth="1"/>
    <col min="11779" max="11779" width="38.5703125" style="72" customWidth="1"/>
    <col min="11780" max="11780" width="43.140625" style="72" customWidth="1"/>
    <col min="11781" max="11782" width="9.140625" style="72"/>
    <col min="11783" max="11783" width="13.140625" style="72" bestFit="1" customWidth="1"/>
    <col min="11784" max="12031" width="9.140625" style="72"/>
    <col min="12032" max="12032" width="7" style="72" customWidth="1"/>
    <col min="12033" max="12033" width="9.5703125" style="72" customWidth="1"/>
    <col min="12034" max="12034" width="18.28515625" style="72" customWidth="1"/>
    <col min="12035" max="12035" width="38.5703125" style="72" customWidth="1"/>
    <col min="12036" max="12036" width="43.140625" style="72" customWidth="1"/>
    <col min="12037" max="12038" width="9.140625" style="72"/>
    <col min="12039" max="12039" width="13.140625" style="72" bestFit="1" customWidth="1"/>
    <col min="12040" max="12287" width="9.140625" style="72"/>
    <col min="12288" max="12288" width="7" style="72" customWidth="1"/>
    <col min="12289" max="12289" width="9.5703125" style="72" customWidth="1"/>
    <col min="12290" max="12290" width="18.28515625" style="72" customWidth="1"/>
    <col min="12291" max="12291" width="38.5703125" style="72" customWidth="1"/>
    <col min="12292" max="12292" width="43.140625" style="72" customWidth="1"/>
    <col min="12293" max="12294" width="9.140625" style="72"/>
    <col min="12295" max="12295" width="13.140625" style="72" bestFit="1" customWidth="1"/>
    <col min="12296" max="12543" width="9.140625" style="72"/>
    <col min="12544" max="12544" width="7" style="72" customWidth="1"/>
    <col min="12545" max="12545" width="9.5703125" style="72" customWidth="1"/>
    <col min="12546" max="12546" width="18.28515625" style="72" customWidth="1"/>
    <col min="12547" max="12547" width="38.5703125" style="72" customWidth="1"/>
    <col min="12548" max="12548" width="43.140625" style="72" customWidth="1"/>
    <col min="12549" max="12550" width="9.140625" style="72"/>
    <col min="12551" max="12551" width="13.140625" style="72" bestFit="1" customWidth="1"/>
    <col min="12552" max="12799" width="9.140625" style="72"/>
    <col min="12800" max="12800" width="7" style="72" customWidth="1"/>
    <col min="12801" max="12801" width="9.5703125" style="72" customWidth="1"/>
    <col min="12802" max="12802" width="18.28515625" style="72" customWidth="1"/>
    <col min="12803" max="12803" width="38.5703125" style="72" customWidth="1"/>
    <col min="12804" max="12804" width="43.140625" style="72" customWidth="1"/>
    <col min="12805" max="12806" width="9.140625" style="72"/>
    <col min="12807" max="12807" width="13.140625" style="72" bestFit="1" customWidth="1"/>
    <col min="12808" max="13055" width="9.140625" style="72"/>
    <col min="13056" max="13056" width="7" style="72" customWidth="1"/>
    <col min="13057" max="13057" width="9.5703125" style="72" customWidth="1"/>
    <col min="13058" max="13058" width="18.28515625" style="72" customWidth="1"/>
    <col min="13059" max="13059" width="38.5703125" style="72" customWidth="1"/>
    <col min="13060" max="13060" width="43.140625" style="72" customWidth="1"/>
    <col min="13061" max="13062" width="9.140625" style="72"/>
    <col min="13063" max="13063" width="13.140625" style="72" bestFit="1" customWidth="1"/>
    <col min="13064" max="13311" width="9.140625" style="72"/>
    <col min="13312" max="13312" width="7" style="72" customWidth="1"/>
    <col min="13313" max="13313" width="9.5703125" style="72" customWidth="1"/>
    <col min="13314" max="13314" width="18.28515625" style="72" customWidth="1"/>
    <col min="13315" max="13315" width="38.5703125" style="72" customWidth="1"/>
    <col min="13316" max="13316" width="43.140625" style="72" customWidth="1"/>
    <col min="13317" max="13318" width="9.140625" style="72"/>
    <col min="13319" max="13319" width="13.140625" style="72" bestFit="1" customWidth="1"/>
    <col min="13320" max="13567" width="9.140625" style="72"/>
    <col min="13568" max="13568" width="7" style="72" customWidth="1"/>
    <col min="13569" max="13569" width="9.5703125" style="72" customWidth="1"/>
    <col min="13570" max="13570" width="18.28515625" style="72" customWidth="1"/>
    <col min="13571" max="13571" width="38.5703125" style="72" customWidth="1"/>
    <col min="13572" max="13572" width="43.140625" style="72" customWidth="1"/>
    <col min="13573" max="13574" width="9.140625" style="72"/>
    <col min="13575" max="13575" width="13.140625" style="72" bestFit="1" customWidth="1"/>
    <col min="13576" max="13823" width="9.140625" style="72"/>
    <col min="13824" max="13824" width="7" style="72" customWidth="1"/>
    <col min="13825" max="13825" width="9.5703125" style="72" customWidth="1"/>
    <col min="13826" max="13826" width="18.28515625" style="72" customWidth="1"/>
    <col min="13827" max="13827" width="38.5703125" style="72" customWidth="1"/>
    <col min="13828" max="13828" width="43.140625" style="72" customWidth="1"/>
    <col min="13829" max="13830" width="9.140625" style="72"/>
    <col min="13831" max="13831" width="13.140625" style="72" bestFit="1" customWidth="1"/>
    <col min="13832" max="14079" width="9.140625" style="72"/>
    <col min="14080" max="14080" width="7" style="72" customWidth="1"/>
    <col min="14081" max="14081" width="9.5703125" style="72" customWidth="1"/>
    <col min="14082" max="14082" width="18.28515625" style="72" customWidth="1"/>
    <col min="14083" max="14083" width="38.5703125" style="72" customWidth="1"/>
    <col min="14084" max="14084" width="43.140625" style="72" customWidth="1"/>
    <col min="14085" max="14086" width="9.140625" style="72"/>
    <col min="14087" max="14087" width="13.140625" style="72" bestFit="1" customWidth="1"/>
    <col min="14088" max="14335" width="9.140625" style="72"/>
    <col min="14336" max="14336" width="7" style="72" customWidth="1"/>
    <col min="14337" max="14337" width="9.5703125" style="72" customWidth="1"/>
    <col min="14338" max="14338" width="18.28515625" style="72" customWidth="1"/>
    <col min="14339" max="14339" width="38.5703125" style="72" customWidth="1"/>
    <col min="14340" max="14340" width="43.140625" style="72" customWidth="1"/>
    <col min="14341" max="14342" width="9.140625" style="72"/>
    <col min="14343" max="14343" width="13.140625" style="72" bestFit="1" customWidth="1"/>
    <col min="14344" max="14591" width="9.140625" style="72"/>
    <col min="14592" max="14592" width="7" style="72" customWidth="1"/>
    <col min="14593" max="14593" width="9.5703125" style="72" customWidth="1"/>
    <col min="14594" max="14594" width="18.28515625" style="72" customWidth="1"/>
    <col min="14595" max="14595" width="38.5703125" style="72" customWidth="1"/>
    <col min="14596" max="14596" width="43.140625" style="72" customWidth="1"/>
    <col min="14597" max="14598" width="9.140625" style="72"/>
    <col min="14599" max="14599" width="13.140625" style="72" bestFit="1" customWidth="1"/>
    <col min="14600" max="14847" width="9.140625" style="72"/>
    <col min="14848" max="14848" width="7" style="72" customWidth="1"/>
    <col min="14849" max="14849" width="9.5703125" style="72" customWidth="1"/>
    <col min="14850" max="14850" width="18.28515625" style="72" customWidth="1"/>
    <col min="14851" max="14851" width="38.5703125" style="72" customWidth="1"/>
    <col min="14852" max="14852" width="43.140625" style="72" customWidth="1"/>
    <col min="14853" max="14854" width="9.140625" style="72"/>
    <col min="14855" max="14855" width="13.140625" style="72" bestFit="1" customWidth="1"/>
    <col min="14856" max="15103" width="9.140625" style="72"/>
    <col min="15104" max="15104" width="7" style="72" customWidth="1"/>
    <col min="15105" max="15105" width="9.5703125" style="72" customWidth="1"/>
    <col min="15106" max="15106" width="18.28515625" style="72" customWidth="1"/>
    <col min="15107" max="15107" width="38.5703125" style="72" customWidth="1"/>
    <col min="15108" max="15108" width="43.140625" style="72" customWidth="1"/>
    <col min="15109" max="15110" width="9.140625" style="72"/>
    <col min="15111" max="15111" width="13.140625" style="72" bestFit="1" customWidth="1"/>
    <col min="15112" max="15359" width="9.140625" style="72"/>
    <col min="15360" max="15360" width="7" style="72" customWidth="1"/>
    <col min="15361" max="15361" width="9.5703125" style="72" customWidth="1"/>
    <col min="15362" max="15362" width="18.28515625" style="72" customWidth="1"/>
    <col min="15363" max="15363" width="38.5703125" style="72" customWidth="1"/>
    <col min="15364" max="15364" width="43.140625" style="72" customWidth="1"/>
    <col min="15365" max="15366" width="9.140625" style="72"/>
    <col min="15367" max="15367" width="13.140625" style="72" bestFit="1" customWidth="1"/>
    <col min="15368" max="15615" width="9.140625" style="72"/>
    <col min="15616" max="15616" width="7" style="72" customWidth="1"/>
    <col min="15617" max="15617" width="9.5703125" style="72" customWidth="1"/>
    <col min="15618" max="15618" width="18.28515625" style="72" customWidth="1"/>
    <col min="15619" max="15619" width="38.5703125" style="72" customWidth="1"/>
    <col min="15620" max="15620" width="43.140625" style="72" customWidth="1"/>
    <col min="15621" max="15622" width="9.140625" style="72"/>
    <col min="15623" max="15623" width="13.140625" style="72" bestFit="1" customWidth="1"/>
    <col min="15624" max="15871" width="9.140625" style="72"/>
    <col min="15872" max="15872" width="7" style="72" customWidth="1"/>
    <col min="15873" max="15873" width="9.5703125" style="72" customWidth="1"/>
    <col min="15874" max="15874" width="18.28515625" style="72" customWidth="1"/>
    <col min="15875" max="15875" width="38.5703125" style="72" customWidth="1"/>
    <col min="15876" max="15876" width="43.140625" style="72" customWidth="1"/>
    <col min="15877" max="15878" width="9.140625" style="72"/>
    <col min="15879" max="15879" width="13.140625" style="72" bestFit="1" customWidth="1"/>
    <col min="15880" max="16127" width="9.140625" style="72"/>
    <col min="16128" max="16128" width="7" style="72" customWidth="1"/>
    <col min="16129" max="16129" width="9.5703125" style="72" customWidth="1"/>
    <col min="16130" max="16130" width="18.28515625" style="72" customWidth="1"/>
    <col min="16131" max="16131" width="38.5703125" style="72" customWidth="1"/>
    <col min="16132" max="16132" width="43.140625" style="72" customWidth="1"/>
    <col min="16133" max="16134" width="9.140625" style="72"/>
    <col min="16135" max="16135" width="13.140625" style="72" bestFit="1" customWidth="1"/>
    <col min="16136" max="16384" width="9.140625" style="72"/>
  </cols>
  <sheetData>
    <row r="1" spans="1:8" ht="24" customHeight="1" x14ac:dyDescent="0.25">
      <c r="A1" s="208" t="s">
        <v>287</v>
      </c>
      <c r="B1" s="208"/>
      <c r="C1" s="208"/>
      <c r="D1" s="208"/>
    </row>
    <row r="2" spans="1:8" s="75" customFormat="1" ht="31.5" x14ac:dyDescent="0.25">
      <c r="A2" s="128" t="s">
        <v>17</v>
      </c>
      <c r="B2" s="128" t="s">
        <v>23</v>
      </c>
      <c r="C2" s="129" t="s">
        <v>18</v>
      </c>
      <c r="D2" s="129" t="s">
        <v>24</v>
      </c>
    </row>
    <row r="3" spans="1:8" s="73" customFormat="1" ht="19.5" customHeight="1" x14ac:dyDescent="0.25">
      <c r="A3" s="121">
        <v>1</v>
      </c>
      <c r="B3" s="121">
        <v>1990</v>
      </c>
      <c r="C3" s="122" t="s">
        <v>25</v>
      </c>
      <c r="D3" s="122" t="s">
        <v>12</v>
      </c>
    </row>
    <row r="4" spans="1:8" s="73" customFormat="1" ht="19.5" customHeight="1" x14ac:dyDescent="0.25">
      <c r="A4" s="121">
        <v>2</v>
      </c>
      <c r="B4" s="121">
        <v>1993</v>
      </c>
      <c r="C4" s="122" t="s">
        <v>21</v>
      </c>
      <c r="D4" s="118" t="s">
        <v>26</v>
      </c>
    </row>
    <row r="5" spans="1:8" s="73" customFormat="1" ht="19.5" customHeight="1" x14ac:dyDescent="0.25">
      <c r="A5" s="121">
        <v>3</v>
      </c>
      <c r="B5" s="121">
        <v>1996</v>
      </c>
      <c r="C5" s="122" t="s">
        <v>25</v>
      </c>
      <c r="D5" s="122" t="s">
        <v>12</v>
      </c>
      <c r="H5" s="123"/>
    </row>
    <row r="6" spans="1:8" s="73" customFormat="1" ht="19.5" customHeight="1" x14ac:dyDescent="0.25">
      <c r="A6" s="121">
        <v>4</v>
      </c>
      <c r="B6" s="121">
        <v>1999</v>
      </c>
      <c r="C6" s="122" t="s">
        <v>25</v>
      </c>
      <c r="D6" s="122" t="s">
        <v>11</v>
      </c>
    </row>
    <row r="7" spans="1:8" s="73" customFormat="1" ht="30" x14ac:dyDescent="0.25">
      <c r="A7" s="121">
        <v>5</v>
      </c>
      <c r="B7" s="121">
        <v>2001</v>
      </c>
      <c r="C7" s="122" t="s">
        <v>21</v>
      </c>
      <c r="D7" s="122" t="s">
        <v>27</v>
      </c>
    </row>
    <row r="8" spans="1:8" s="73" customFormat="1" ht="30" x14ac:dyDescent="0.25">
      <c r="A8" s="121">
        <v>6</v>
      </c>
      <c r="B8" s="121">
        <v>2004</v>
      </c>
      <c r="C8" s="118" t="s">
        <v>28</v>
      </c>
      <c r="D8" s="118" t="s">
        <v>284</v>
      </c>
    </row>
    <row r="9" spans="1:8" s="73" customFormat="1" ht="20.25" customHeight="1" x14ac:dyDescent="0.25">
      <c r="A9" s="121">
        <v>7</v>
      </c>
      <c r="B9" s="121">
        <v>2005</v>
      </c>
      <c r="C9" s="118" t="s">
        <v>29</v>
      </c>
      <c r="D9" s="122" t="s">
        <v>30</v>
      </c>
    </row>
    <row r="10" spans="1:8" s="73" customFormat="1" ht="20.25" customHeight="1" x14ac:dyDescent="0.25">
      <c r="A10" s="121">
        <v>8</v>
      </c>
      <c r="B10" s="121">
        <v>2005</v>
      </c>
      <c r="C10" s="118" t="s">
        <v>19</v>
      </c>
      <c r="D10" s="118" t="s">
        <v>31</v>
      </c>
    </row>
    <row r="11" spans="1:8" s="73" customFormat="1" ht="20.25" customHeight="1" x14ac:dyDescent="0.25">
      <c r="A11" s="121">
        <v>9</v>
      </c>
      <c r="B11" s="121">
        <v>2008</v>
      </c>
      <c r="C11" s="122" t="s">
        <v>32</v>
      </c>
      <c r="D11" s="122" t="s">
        <v>14</v>
      </c>
    </row>
    <row r="12" spans="1:8" s="73" customFormat="1" ht="20.25" customHeight="1" x14ac:dyDescent="0.25">
      <c r="A12" s="121">
        <v>10</v>
      </c>
      <c r="B12" s="121">
        <v>2008</v>
      </c>
      <c r="C12" s="122" t="s">
        <v>33</v>
      </c>
      <c r="D12" s="122" t="s">
        <v>34</v>
      </c>
    </row>
    <row r="13" spans="1:8" s="73" customFormat="1" ht="20.25" customHeight="1" x14ac:dyDescent="0.25">
      <c r="A13" s="121">
        <v>11</v>
      </c>
      <c r="B13" s="121">
        <v>2009</v>
      </c>
      <c r="C13" s="122" t="s">
        <v>19</v>
      </c>
      <c r="D13" s="118" t="s">
        <v>35</v>
      </c>
    </row>
    <row r="14" spans="1:8" s="73" customFormat="1" ht="20.25" customHeight="1" x14ac:dyDescent="0.25">
      <c r="A14" s="121">
        <v>12</v>
      </c>
      <c r="B14" s="121">
        <v>2009</v>
      </c>
      <c r="C14" s="122" t="s">
        <v>20</v>
      </c>
      <c r="D14" s="122" t="s">
        <v>36</v>
      </c>
    </row>
    <row r="15" spans="1:8" s="73" customFormat="1" ht="20.25" customHeight="1" x14ac:dyDescent="0.25">
      <c r="A15" s="121">
        <v>13</v>
      </c>
      <c r="B15" s="121">
        <v>2010</v>
      </c>
      <c r="C15" s="122" t="s">
        <v>37</v>
      </c>
      <c r="D15" s="122" t="s">
        <v>285</v>
      </c>
    </row>
    <row r="16" spans="1:8" s="73" customFormat="1" ht="30" x14ac:dyDescent="0.25">
      <c r="A16" s="121">
        <v>14</v>
      </c>
      <c r="B16" s="121">
        <v>2011</v>
      </c>
      <c r="C16" s="122" t="s">
        <v>21</v>
      </c>
      <c r="D16" s="122" t="s">
        <v>38</v>
      </c>
    </row>
    <row r="17" spans="1:4" s="73" customFormat="1" ht="18" customHeight="1" x14ac:dyDescent="0.25">
      <c r="A17" s="121">
        <v>15</v>
      </c>
      <c r="B17" s="121">
        <v>2011</v>
      </c>
      <c r="C17" s="122" t="s">
        <v>39</v>
      </c>
      <c r="D17" s="122" t="s">
        <v>40</v>
      </c>
    </row>
    <row r="18" spans="1:4" s="73" customFormat="1" ht="18" customHeight="1" x14ac:dyDescent="0.25">
      <c r="A18" s="121">
        <v>16</v>
      </c>
      <c r="B18" s="121">
        <v>2011</v>
      </c>
      <c r="C18" s="122" t="s">
        <v>21</v>
      </c>
      <c r="D18" s="122" t="s">
        <v>41</v>
      </c>
    </row>
    <row r="19" spans="1:4" s="73" customFormat="1" ht="18" customHeight="1" x14ac:dyDescent="0.25">
      <c r="A19" s="121">
        <v>17</v>
      </c>
      <c r="B19" s="121">
        <v>2011</v>
      </c>
      <c r="C19" s="122" t="s">
        <v>42</v>
      </c>
      <c r="D19" s="122" t="s">
        <v>43</v>
      </c>
    </row>
    <row r="20" spans="1:4" s="73" customFormat="1" ht="18" customHeight="1" x14ac:dyDescent="0.25">
      <c r="A20" s="121">
        <v>18</v>
      </c>
      <c r="B20" s="121">
        <v>2012</v>
      </c>
      <c r="C20" s="122" t="s">
        <v>19</v>
      </c>
      <c r="D20" s="122" t="s">
        <v>13</v>
      </c>
    </row>
    <row r="21" spans="1:4" s="73" customFormat="1" ht="30" x14ac:dyDescent="0.25">
      <c r="A21" s="121">
        <v>19</v>
      </c>
      <c r="B21" s="121">
        <v>2012</v>
      </c>
      <c r="C21" s="122" t="s">
        <v>19</v>
      </c>
      <c r="D21" s="122" t="s">
        <v>286</v>
      </c>
    </row>
    <row r="22" spans="1:4" s="73" customFormat="1" ht="19.5" customHeight="1" x14ac:dyDescent="0.25">
      <c r="A22" s="121">
        <v>20</v>
      </c>
      <c r="B22" s="121">
        <v>2012</v>
      </c>
      <c r="C22" s="122" t="s">
        <v>44</v>
      </c>
      <c r="D22" s="122" t="s">
        <v>14</v>
      </c>
    </row>
    <row r="23" spans="1:4" s="73" customFormat="1" ht="19.5" customHeight="1" x14ac:dyDescent="0.25">
      <c r="A23" s="121">
        <v>21</v>
      </c>
      <c r="B23" s="121">
        <v>2013</v>
      </c>
      <c r="C23" s="122" t="s">
        <v>45</v>
      </c>
      <c r="D23" s="122" t="s">
        <v>14</v>
      </c>
    </row>
    <row r="24" spans="1:4" s="73" customFormat="1" ht="19.5" customHeight="1" x14ac:dyDescent="0.25">
      <c r="A24" s="121">
        <v>22</v>
      </c>
      <c r="B24" s="121">
        <v>2013</v>
      </c>
      <c r="C24" s="122" t="s">
        <v>46</v>
      </c>
      <c r="D24" s="122" t="s">
        <v>47</v>
      </c>
    </row>
    <row r="25" spans="1:4" s="73" customFormat="1" ht="19.5" customHeight="1" x14ac:dyDescent="0.25">
      <c r="A25" s="121">
        <v>23</v>
      </c>
      <c r="B25" s="121">
        <v>2013</v>
      </c>
      <c r="C25" s="122" t="s">
        <v>48</v>
      </c>
      <c r="D25" s="122" t="s">
        <v>49</v>
      </c>
    </row>
    <row r="26" spans="1:4" s="73" customFormat="1" ht="19.5" customHeight="1" x14ac:dyDescent="0.25">
      <c r="A26" s="121">
        <v>24</v>
      </c>
      <c r="B26" s="121">
        <v>2013</v>
      </c>
      <c r="C26" s="122" t="s">
        <v>19</v>
      </c>
      <c r="D26" s="122" t="s">
        <v>12</v>
      </c>
    </row>
    <row r="27" spans="1:4" s="73" customFormat="1" ht="19.5" customHeight="1" x14ac:dyDescent="0.25">
      <c r="A27" s="121">
        <v>25</v>
      </c>
      <c r="B27" s="121">
        <v>2013</v>
      </c>
      <c r="C27" s="122" t="s">
        <v>19</v>
      </c>
      <c r="D27" s="122" t="s">
        <v>11</v>
      </c>
    </row>
    <row r="28" spans="1:4" s="73" customFormat="1" ht="19.5" customHeight="1" x14ac:dyDescent="0.25">
      <c r="A28" s="121">
        <v>26</v>
      </c>
      <c r="B28" s="121">
        <v>2014</v>
      </c>
      <c r="C28" s="122" t="s">
        <v>50</v>
      </c>
      <c r="D28" s="122" t="s">
        <v>51</v>
      </c>
    </row>
    <row r="29" spans="1:4" s="73" customFormat="1" ht="19.5" customHeight="1" x14ac:dyDescent="0.25">
      <c r="A29" s="121">
        <v>27</v>
      </c>
      <c r="B29" s="121">
        <v>2014</v>
      </c>
      <c r="C29" s="122" t="s">
        <v>19</v>
      </c>
      <c r="D29" s="122" t="s">
        <v>8</v>
      </c>
    </row>
    <row r="30" spans="1:4" s="73" customFormat="1" ht="19.5" customHeight="1" x14ac:dyDescent="0.25">
      <c r="A30" s="121">
        <v>28</v>
      </c>
      <c r="B30" s="121">
        <v>2015</v>
      </c>
      <c r="C30" s="124" t="s">
        <v>259</v>
      </c>
      <c r="D30" s="124" t="s">
        <v>1</v>
      </c>
    </row>
    <row r="31" spans="1:4" s="73" customFormat="1" ht="19.5" customHeight="1" x14ac:dyDescent="0.25">
      <c r="A31" s="121">
        <v>29</v>
      </c>
      <c r="B31" s="121">
        <v>2015</v>
      </c>
      <c r="C31" s="125" t="s">
        <v>260</v>
      </c>
      <c r="D31" s="124" t="s">
        <v>14</v>
      </c>
    </row>
    <row r="32" spans="1:4" s="73" customFormat="1" ht="19.5" customHeight="1" x14ac:dyDescent="0.25">
      <c r="A32" s="121">
        <v>30</v>
      </c>
      <c r="B32" s="121">
        <v>2015</v>
      </c>
      <c r="C32" s="125" t="s">
        <v>260</v>
      </c>
      <c r="D32" s="124" t="s">
        <v>5</v>
      </c>
    </row>
    <row r="33" spans="1:4" s="73" customFormat="1" ht="19.5" customHeight="1" x14ac:dyDescent="0.25">
      <c r="A33" s="121">
        <v>31</v>
      </c>
      <c r="B33" s="121">
        <v>2015</v>
      </c>
      <c r="C33" s="125" t="s">
        <v>260</v>
      </c>
      <c r="D33" s="124" t="s">
        <v>12</v>
      </c>
    </row>
    <row r="34" spans="1:4" s="73" customFormat="1" ht="19.5" customHeight="1" x14ac:dyDescent="0.25">
      <c r="A34" s="121">
        <v>32</v>
      </c>
      <c r="B34" s="121">
        <v>2015</v>
      </c>
      <c r="C34" s="125" t="s">
        <v>260</v>
      </c>
      <c r="D34" s="124" t="s">
        <v>97</v>
      </c>
    </row>
    <row r="35" spans="1:4" s="73" customFormat="1" ht="19.5" customHeight="1" x14ac:dyDescent="0.25">
      <c r="A35" s="121">
        <v>33</v>
      </c>
      <c r="B35" s="121">
        <v>2016</v>
      </c>
      <c r="C35" s="124" t="s">
        <v>259</v>
      </c>
      <c r="D35" s="124" t="s">
        <v>14</v>
      </c>
    </row>
    <row r="36" spans="1:4" s="73" customFormat="1" ht="19.5" customHeight="1" x14ac:dyDescent="0.25">
      <c r="A36" s="109" t="s">
        <v>290</v>
      </c>
      <c r="B36" s="72"/>
      <c r="C36" s="72"/>
      <c r="D36" s="72"/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scale="93" firstPageNumber="163" orientation="portrait" useFirstPageNumber="1" r:id="rId1"/>
  <headerFooter scaleWithDoc="0" alignWithMargins="0">
    <evenFooter>&amp;C164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view="pageBreakPreview" topLeftCell="A28" zoomScaleSheetLayoutView="100" workbookViewId="0">
      <selection activeCell="I38" sqref="I38:J48"/>
    </sheetView>
  </sheetViews>
  <sheetFormatPr defaultRowHeight="12.75" x14ac:dyDescent="0.2"/>
  <cols>
    <col min="1" max="1" width="4.85546875" style="68" customWidth="1"/>
    <col min="2" max="2" width="12.7109375" style="66" customWidth="1"/>
    <col min="3" max="3" width="13" style="66" customWidth="1"/>
    <col min="4" max="4" width="13.140625" style="66" customWidth="1"/>
    <col min="5" max="5" width="12.28515625" style="70" customWidth="1"/>
    <col min="6" max="6" width="30.42578125" style="66" customWidth="1"/>
    <col min="7" max="7" width="47.5703125" style="66" hidden="1" customWidth="1"/>
    <col min="8" max="256" width="9.140625" style="66"/>
    <col min="257" max="257" width="4.85546875" style="66" customWidth="1"/>
    <col min="258" max="258" width="12.7109375" style="66" customWidth="1"/>
    <col min="259" max="259" width="13" style="66" customWidth="1"/>
    <col min="260" max="260" width="13.140625" style="66" customWidth="1"/>
    <col min="261" max="261" width="12.28515625" style="66" customWidth="1"/>
    <col min="262" max="262" width="24.7109375" style="66" customWidth="1"/>
    <col min="263" max="263" width="47.5703125" style="66" customWidth="1"/>
    <col min="264" max="512" width="9.140625" style="66"/>
    <col min="513" max="513" width="4.85546875" style="66" customWidth="1"/>
    <col min="514" max="514" width="12.7109375" style="66" customWidth="1"/>
    <col min="515" max="515" width="13" style="66" customWidth="1"/>
    <col min="516" max="516" width="13.140625" style="66" customWidth="1"/>
    <col min="517" max="517" width="12.28515625" style="66" customWidth="1"/>
    <col min="518" max="518" width="24.7109375" style="66" customWidth="1"/>
    <col min="519" max="519" width="47.5703125" style="66" customWidth="1"/>
    <col min="520" max="768" width="9.140625" style="66"/>
    <col min="769" max="769" width="4.85546875" style="66" customWidth="1"/>
    <col min="770" max="770" width="12.7109375" style="66" customWidth="1"/>
    <col min="771" max="771" width="13" style="66" customWidth="1"/>
    <col min="772" max="772" width="13.140625" style="66" customWidth="1"/>
    <col min="773" max="773" width="12.28515625" style="66" customWidth="1"/>
    <col min="774" max="774" width="24.7109375" style="66" customWidth="1"/>
    <col min="775" max="775" width="47.5703125" style="66" customWidth="1"/>
    <col min="776" max="1024" width="9.140625" style="66"/>
    <col min="1025" max="1025" width="4.85546875" style="66" customWidth="1"/>
    <col min="1026" max="1026" width="12.7109375" style="66" customWidth="1"/>
    <col min="1027" max="1027" width="13" style="66" customWidth="1"/>
    <col min="1028" max="1028" width="13.140625" style="66" customWidth="1"/>
    <col min="1029" max="1029" width="12.28515625" style="66" customWidth="1"/>
    <col min="1030" max="1030" width="24.7109375" style="66" customWidth="1"/>
    <col min="1031" max="1031" width="47.5703125" style="66" customWidth="1"/>
    <col min="1032" max="1280" width="9.140625" style="66"/>
    <col min="1281" max="1281" width="4.85546875" style="66" customWidth="1"/>
    <col min="1282" max="1282" width="12.7109375" style="66" customWidth="1"/>
    <col min="1283" max="1283" width="13" style="66" customWidth="1"/>
    <col min="1284" max="1284" width="13.140625" style="66" customWidth="1"/>
    <col min="1285" max="1285" width="12.28515625" style="66" customWidth="1"/>
    <col min="1286" max="1286" width="24.7109375" style="66" customWidth="1"/>
    <col min="1287" max="1287" width="47.5703125" style="66" customWidth="1"/>
    <col min="1288" max="1536" width="9.140625" style="66"/>
    <col min="1537" max="1537" width="4.85546875" style="66" customWidth="1"/>
    <col min="1538" max="1538" width="12.7109375" style="66" customWidth="1"/>
    <col min="1539" max="1539" width="13" style="66" customWidth="1"/>
    <col min="1540" max="1540" width="13.140625" style="66" customWidth="1"/>
    <col min="1541" max="1541" width="12.28515625" style="66" customWidth="1"/>
    <col min="1542" max="1542" width="24.7109375" style="66" customWidth="1"/>
    <col min="1543" max="1543" width="47.5703125" style="66" customWidth="1"/>
    <col min="1544" max="1792" width="9.140625" style="66"/>
    <col min="1793" max="1793" width="4.85546875" style="66" customWidth="1"/>
    <col min="1794" max="1794" width="12.7109375" style="66" customWidth="1"/>
    <col min="1795" max="1795" width="13" style="66" customWidth="1"/>
    <col min="1796" max="1796" width="13.140625" style="66" customWidth="1"/>
    <col min="1797" max="1797" width="12.28515625" style="66" customWidth="1"/>
    <col min="1798" max="1798" width="24.7109375" style="66" customWidth="1"/>
    <col min="1799" max="1799" width="47.5703125" style="66" customWidth="1"/>
    <col min="1800" max="2048" width="9.140625" style="66"/>
    <col min="2049" max="2049" width="4.85546875" style="66" customWidth="1"/>
    <col min="2050" max="2050" width="12.7109375" style="66" customWidth="1"/>
    <col min="2051" max="2051" width="13" style="66" customWidth="1"/>
    <col min="2052" max="2052" width="13.140625" style="66" customWidth="1"/>
    <col min="2053" max="2053" width="12.28515625" style="66" customWidth="1"/>
    <col min="2054" max="2054" width="24.7109375" style="66" customWidth="1"/>
    <col min="2055" max="2055" width="47.5703125" style="66" customWidth="1"/>
    <col min="2056" max="2304" width="9.140625" style="66"/>
    <col min="2305" max="2305" width="4.85546875" style="66" customWidth="1"/>
    <col min="2306" max="2306" width="12.7109375" style="66" customWidth="1"/>
    <col min="2307" max="2307" width="13" style="66" customWidth="1"/>
    <col min="2308" max="2308" width="13.140625" style="66" customWidth="1"/>
    <col min="2309" max="2309" width="12.28515625" style="66" customWidth="1"/>
    <col min="2310" max="2310" width="24.7109375" style="66" customWidth="1"/>
    <col min="2311" max="2311" width="47.5703125" style="66" customWidth="1"/>
    <col min="2312" max="2560" width="9.140625" style="66"/>
    <col min="2561" max="2561" width="4.85546875" style="66" customWidth="1"/>
    <col min="2562" max="2562" width="12.7109375" style="66" customWidth="1"/>
    <col min="2563" max="2563" width="13" style="66" customWidth="1"/>
    <col min="2564" max="2564" width="13.140625" style="66" customWidth="1"/>
    <col min="2565" max="2565" width="12.28515625" style="66" customWidth="1"/>
    <col min="2566" max="2566" width="24.7109375" style="66" customWidth="1"/>
    <col min="2567" max="2567" width="47.5703125" style="66" customWidth="1"/>
    <col min="2568" max="2816" width="9.140625" style="66"/>
    <col min="2817" max="2817" width="4.85546875" style="66" customWidth="1"/>
    <col min="2818" max="2818" width="12.7109375" style="66" customWidth="1"/>
    <col min="2819" max="2819" width="13" style="66" customWidth="1"/>
    <col min="2820" max="2820" width="13.140625" style="66" customWidth="1"/>
    <col min="2821" max="2821" width="12.28515625" style="66" customWidth="1"/>
    <col min="2822" max="2822" width="24.7109375" style="66" customWidth="1"/>
    <col min="2823" max="2823" width="47.5703125" style="66" customWidth="1"/>
    <col min="2824" max="3072" width="9.140625" style="66"/>
    <col min="3073" max="3073" width="4.85546875" style="66" customWidth="1"/>
    <col min="3074" max="3074" width="12.7109375" style="66" customWidth="1"/>
    <col min="3075" max="3075" width="13" style="66" customWidth="1"/>
    <col min="3076" max="3076" width="13.140625" style="66" customWidth="1"/>
    <col min="3077" max="3077" width="12.28515625" style="66" customWidth="1"/>
    <col min="3078" max="3078" width="24.7109375" style="66" customWidth="1"/>
    <col min="3079" max="3079" width="47.5703125" style="66" customWidth="1"/>
    <col min="3080" max="3328" width="9.140625" style="66"/>
    <col min="3329" max="3329" width="4.85546875" style="66" customWidth="1"/>
    <col min="3330" max="3330" width="12.7109375" style="66" customWidth="1"/>
    <col min="3331" max="3331" width="13" style="66" customWidth="1"/>
    <col min="3332" max="3332" width="13.140625" style="66" customWidth="1"/>
    <col min="3333" max="3333" width="12.28515625" style="66" customWidth="1"/>
    <col min="3334" max="3334" width="24.7109375" style="66" customWidth="1"/>
    <col min="3335" max="3335" width="47.5703125" style="66" customWidth="1"/>
    <col min="3336" max="3584" width="9.140625" style="66"/>
    <col min="3585" max="3585" width="4.85546875" style="66" customWidth="1"/>
    <col min="3586" max="3586" width="12.7109375" style="66" customWidth="1"/>
    <col min="3587" max="3587" width="13" style="66" customWidth="1"/>
    <col min="3588" max="3588" width="13.140625" style="66" customWidth="1"/>
    <col min="3589" max="3589" width="12.28515625" style="66" customWidth="1"/>
    <col min="3590" max="3590" width="24.7109375" style="66" customWidth="1"/>
    <col min="3591" max="3591" width="47.5703125" style="66" customWidth="1"/>
    <col min="3592" max="3840" width="9.140625" style="66"/>
    <col min="3841" max="3841" width="4.85546875" style="66" customWidth="1"/>
    <col min="3842" max="3842" width="12.7109375" style="66" customWidth="1"/>
    <col min="3843" max="3843" width="13" style="66" customWidth="1"/>
    <col min="3844" max="3844" width="13.140625" style="66" customWidth="1"/>
    <col min="3845" max="3845" width="12.28515625" style="66" customWidth="1"/>
    <col min="3846" max="3846" width="24.7109375" style="66" customWidth="1"/>
    <col min="3847" max="3847" width="47.5703125" style="66" customWidth="1"/>
    <col min="3848" max="4096" width="9.140625" style="66"/>
    <col min="4097" max="4097" width="4.85546875" style="66" customWidth="1"/>
    <col min="4098" max="4098" width="12.7109375" style="66" customWidth="1"/>
    <col min="4099" max="4099" width="13" style="66" customWidth="1"/>
    <col min="4100" max="4100" width="13.140625" style="66" customWidth="1"/>
    <col min="4101" max="4101" width="12.28515625" style="66" customWidth="1"/>
    <col min="4102" max="4102" width="24.7109375" style="66" customWidth="1"/>
    <col min="4103" max="4103" width="47.5703125" style="66" customWidth="1"/>
    <col min="4104" max="4352" width="9.140625" style="66"/>
    <col min="4353" max="4353" width="4.85546875" style="66" customWidth="1"/>
    <col min="4354" max="4354" width="12.7109375" style="66" customWidth="1"/>
    <col min="4355" max="4355" width="13" style="66" customWidth="1"/>
    <col min="4356" max="4356" width="13.140625" style="66" customWidth="1"/>
    <col min="4357" max="4357" width="12.28515625" style="66" customWidth="1"/>
    <col min="4358" max="4358" width="24.7109375" style="66" customWidth="1"/>
    <col min="4359" max="4359" width="47.5703125" style="66" customWidth="1"/>
    <col min="4360" max="4608" width="9.140625" style="66"/>
    <col min="4609" max="4609" width="4.85546875" style="66" customWidth="1"/>
    <col min="4610" max="4610" width="12.7109375" style="66" customWidth="1"/>
    <col min="4611" max="4611" width="13" style="66" customWidth="1"/>
    <col min="4612" max="4612" width="13.140625" style="66" customWidth="1"/>
    <col min="4613" max="4613" width="12.28515625" style="66" customWidth="1"/>
    <col min="4614" max="4614" width="24.7109375" style="66" customWidth="1"/>
    <col min="4615" max="4615" width="47.5703125" style="66" customWidth="1"/>
    <col min="4616" max="4864" width="9.140625" style="66"/>
    <col min="4865" max="4865" width="4.85546875" style="66" customWidth="1"/>
    <col min="4866" max="4866" width="12.7109375" style="66" customWidth="1"/>
    <col min="4867" max="4867" width="13" style="66" customWidth="1"/>
    <col min="4868" max="4868" width="13.140625" style="66" customWidth="1"/>
    <col min="4869" max="4869" width="12.28515625" style="66" customWidth="1"/>
    <col min="4870" max="4870" width="24.7109375" style="66" customWidth="1"/>
    <col min="4871" max="4871" width="47.5703125" style="66" customWidth="1"/>
    <col min="4872" max="5120" width="9.140625" style="66"/>
    <col min="5121" max="5121" width="4.85546875" style="66" customWidth="1"/>
    <col min="5122" max="5122" width="12.7109375" style="66" customWidth="1"/>
    <col min="5123" max="5123" width="13" style="66" customWidth="1"/>
    <col min="5124" max="5124" width="13.140625" style="66" customWidth="1"/>
    <col min="5125" max="5125" width="12.28515625" style="66" customWidth="1"/>
    <col min="5126" max="5126" width="24.7109375" style="66" customWidth="1"/>
    <col min="5127" max="5127" width="47.5703125" style="66" customWidth="1"/>
    <col min="5128" max="5376" width="9.140625" style="66"/>
    <col min="5377" max="5377" width="4.85546875" style="66" customWidth="1"/>
    <col min="5378" max="5378" width="12.7109375" style="66" customWidth="1"/>
    <col min="5379" max="5379" width="13" style="66" customWidth="1"/>
    <col min="5380" max="5380" width="13.140625" style="66" customWidth="1"/>
    <col min="5381" max="5381" width="12.28515625" style="66" customWidth="1"/>
    <col min="5382" max="5382" width="24.7109375" style="66" customWidth="1"/>
    <col min="5383" max="5383" width="47.5703125" style="66" customWidth="1"/>
    <col min="5384" max="5632" width="9.140625" style="66"/>
    <col min="5633" max="5633" width="4.85546875" style="66" customWidth="1"/>
    <col min="5634" max="5634" width="12.7109375" style="66" customWidth="1"/>
    <col min="5635" max="5635" width="13" style="66" customWidth="1"/>
    <col min="5636" max="5636" width="13.140625" style="66" customWidth="1"/>
    <col min="5637" max="5637" width="12.28515625" style="66" customWidth="1"/>
    <col min="5638" max="5638" width="24.7109375" style="66" customWidth="1"/>
    <col min="5639" max="5639" width="47.5703125" style="66" customWidth="1"/>
    <col min="5640" max="5888" width="9.140625" style="66"/>
    <col min="5889" max="5889" width="4.85546875" style="66" customWidth="1"/>
    <col min="5890" max="5890" width="12.7109375" style="66" customWidth="1"/>
    <col min="5891" max="5891" width="13" style="66" customWidth="1"/>
    <col min="5892" max="5892" width="13.140625" style="66" customWidth="1"/>
    <col min="5893" max="5893" width="12.28515625" style="66" customWidth="1"/>
    <col min="5894" max="5894" width="24.7109375" style="66" customWidth="1"/>
    <col min="5895" max="5895" width="47.5703125" style="66" customWidth="1"/>
    <col min="5896" max="6144" width="9.140625" style="66"/>
    <col min="6145" max="6145" width="4.85546875" style="66" customWidth="1"/>
    <col min="6146" max="6146" width="12.7109375" style="66" customWidth="1"/>
    <col min="6147" max="6147" width="13" style="66" customWidth="1"/>
    <col min="6148" max="6148" width="13.140625" style="66" customWidth="1"/>
    <col min="6149" max="6149" width="12.28515625" style="66" customWidth="1"/>
    <col min="6150" max="6150" width="24.7109375" style="66" customWidth="1"/>
    <col min="6151" max="6151" width="47.5703125" style="66" customWidth="1"/>
    <col min="6152" max="6400" width="9.140625" style="66"/>
    <col min="6401" max="6401" width="4.85546875" style="66" customWidth="1"/>
    <col min="6402" max="6402" width="12.7109375" style="66" customWidth="1"/>
    <col min="6403" max="6403" width="13" style="66" customWidth="1"/>
    <col min="6404" max="6404" width="13.140625" style="66" customWidth="1"/>
    <col min="6405" max="6405" width="12.28515625" style="66" customWidth="1"/>
    <col min="6406" max="6406" width="24.7109375" style="66" customWidth="1"/>
    <col min="6407" max="6407" width="47.5703125" style="66" customWidth="1"/>
    <col min="6408" max="6656" width="9.140625" style="66"/>
    <col min="6657" max="6657" width="4.85546875" style="66" customWidth="1"/>
    <col min="6658" max="6658" width="12.7109375" style="66" customWidth="1"/>
    <col min="6659" max="6659" width="13" style="66" customWidth="1"/>
    <col min="6660" max="6660" width="13.140625" style="66" customWidth="1"/>
    <col min="6661" max="6661" width="12.28515625" style="66" customWidth="1"/>
    <col min="6662" max="6662" width="24.7109375" style="66" customWidth="1"/>
    <col min="6663" max="6663" width="47.5703125" style="66" customWidth="1"/>
    <col min="6664" max="6912" width="9.140625" style="66"/>
    <col min="6913" max="6913" width="4.85546875" style="66" customWidth="1"/>
    <col min="6914" max="6914" width="12.7109375" style="66" customWidth="1"/>
    <col min="6915" max="6915" width="13" style="66" customWidth="1"/>
    <col min="6916" max="6916" width="13.140625" style="66" customWidth="1"/>
    <col min="6917" max="6917" width="12.28515625" style="66" customWidth="1"/>
    <col min="6918" max="6918" width="24.7109375" style="66" customWidth="1"/>
    <col min="6919" max="6919" width="47.5703125" style="66" customWidth="1"/>
    <col min="6920" max="7168" width="9.140625" style="66"/>
    <col min="7169" max="7169" width="4.85546875" style="66" customWidth="1"/>
    <col min="7170" max="7170" width="12.7109375" style="66" customWidth="1"/>
    <col min="7171" max="7171" width="13" style="66" customWidth="1"/>
    <col min="7172" max="7172" width="13.140625" style="66" customWidth="1"/>
    <col min="7173" max="7173" width="12.28515625" style="66" customWidth="1"/>
    <col min="7174" max="7174" width="24.7109375" style="66" customWidth="1"/>
    <col min="7175" max="7175" width="47.5703125" style="66" customWidth="1"/>
    <col min="7176" max="7424" width="9.140625" style="66"/>
    <col min="7425" max="7425" width="4.85546875" style="66" customWidth="1"/>
    <col min="7426" max="7426" width="12.7109375" style="66" customWidth="1"/>
    <col min="7427" max="7427" width="13" style="66" customWidth="1"/>
    <col min="7428" max="7428" width="13.140625" style="66" customWidth="1"/>
    <col min="7429" max="7429" width="12.28515625" style="66" customWidth="1"/>
    <col min="7430" max="7430" width="24.7109375" style="66" customWidth="1"/>
    <col min="7431" max="7431" width="47.5703125" style="66" customWidth="1"/>
    <col min="7432" max="7680" width="9.140625" style="66"/>
    <col min="7681" max="7681" width="4.85546875" style="66" customWidth="1"/>
    <col min="7682" max="7682" width="12.7109375" style="66" customWidth="1"/>
    <col min="7683" max="7683" width="13" style="66" customWidth="1"/>
    <col min="7684" max="7684" width="13.140625" style="66" customWidth="1"/>
    <col min="7685" max="7685" width="12.28515625" style="66" customWidth="1"/>
    <col min="7686" max="7686" width="24.7109375" style="66" customWidth="1"/>
    <col min="7687" max="7687" width="47.5703125" style="66" customWidth="1"/>
    <col min="7688" max="7936" width="9.140625" style="66"/>
    <col min="7937" max="7937" width="4.85546875" style="66" customWidth="1"/>
    <col min="7938" max="7938" width="12.7109375" style="66" customWidth="1"/>
    <col min="7939" max="7939" width="13" style="66" customWidth="1"/>
    <col min="7940" max="7940" width="13.140625" style="66" customWidth="1"/>
    <col min="7941" max="7941" width="12.28515625" style="66" customWidth="1"/>
    <col min="7942" max="7942" width="24.7109375" style="66" customWidth="1"/>
    <col min="7943" max="7943" width="47.5703125" style="66" customWidth="1"/>
    <col min="7944" max="8192" width="9.140625" style="66"/>
    <col min="8193" max="8193" width="4.85546875" style="66" customWidth="1"/>
    <col min="8194" max="8194" width="12.7109375" style="66" customWidth="1"/>
    <col min="8195" max="8195" width="13" style="66" customWidth="1"/>
    <col min="8196" max="8196" width="13.140625" style="66" customWidth="1"/>
    <col min="8197" max="8197" width="12.28515625" style="66" customWidth="1"/>
    <col min="8198" max="8198" width="24.7109375" style="66" customWidth="1"/>
    <col min="8199" max="8199" width="47.5703125" style="66" customWidth="1"/>
    <col min="8200" max="8448" width="9.140625" style="66"/>
    <col min="8449" max="8449" width="4.85546875" style="66" customWidth="1"/>
    <col min="8450" max="8450" width="12.7109375" style="66" customWidth="1"/>
    <col min="8451" max="8451" width="13" style="66" customWidth="1"/>
    <col min="8452" max="8452" width="13.140625" style="66" customWidth="1"/>
    <col min="8453" max="8453" width="12.28515625" style="66" customWidth="1"/>
    <col min="8454" max="8454" width="24.7109375" style="66" customWidth="1"/>
    <col min="8455" max="8455" width="47.5703125" style="66" customWidth="1"/>
    <col min="8456" max="8704" width="9.140625" style="66"/>
    <col min="8705" max="8705" width="4.85546875" style="66" customWidth="1"/>
    <col min="8706" max="8706" width="12.7109375" style="66" customWidth="1"/>
    <col min="8707" max="8707" width="13" style="66" customWidth="1"/>
    <col min="8708" max="8708" width="13.140625" style="66" customWidth="1"/>
    <col min="8709" max="8709" width="12.28515625" style="66" customWidth="1"/>
    <col min="8710" max="8710" width="24.7109375" style="66" customWidth="1"/>
    <col min="8711" max="8711" width="47.5703125" style="66" customWidth="1"/>
    <col min="8712" max="8960" width="9.140625" style="66"/>
    <col min="8961" max="8961" width="4.85546875" style="66" customWidth="1"/>
    <col min="8962" max="8962" width="12.7109375" style="66" customWidth="1"/>
    <col min="8963" max="8963" width="13" style="66" customWidth="1"/>
    <col min="8964" max="8964" width="13.140625" style="66" customWidth="1"/>
    <col min="8965" max="8965" width="12.28515625" style="66" customWidth="1"/>
    <col min="8966" max="8966" width="24.7109375" style="66" customWidth="1"/>
    <col min="8967" max="8967" width="47.5703125" style="66" customWidth="1"/>
    <col min="8968" max="9216" width="9.140625" style="66"/>
    <col min="9217" max="9217" width="4.85546875" style="66" customWidth="1"/>
    <col min="9218" max="9218" width="12.7109375" style="66" customWidth="1"/>
    <col min="9219" max="9219" width="13" style="66" customWidth="1"/>
    <col min="9220" max="9220" width="13.140625" style="66" customWidth="1"/>
    <col min="9221" max="9221" width="12.28515625" style="66" customWidth="1"/>
    <col min="9222" max="9222" width="24.7109375" style="66" customWidth="1"/>
    <col min="9223" max="9223" width="47.5703125" style="66" customWidth="1"/>
    <col min="9224" max="9472" width="9.140625" style="66"/>
    <col min="9473" max="9473" width="4.85546875" style="66" customWidth="1"/>
    <col min="9474" max="9474" width="12.7109375" style="66" customWidth="1"/>
    <col min="9475" max="9475" width="13" style="66" customWidth="1"/>
    <col min="9476" max="9476" width="13.140625" style="66" customWidth="1"/>
    <col min="9477" max="9477" width="12.28515625" style="66" customWidth="1"/>
    <col min="9478" max="9478" width="24.7109375" style="66" customWidth="1"/>
    <col min="9479" max="9479" width="47.5703125" style="66" customWidth="1"/>
    <col min="9480" max="9728" width="9.140625" style="66"/>
    <col min="9729" max="9729" width="4.85546875" style="66" customWidth="1"/>
    <col min="9730" max="9730" width="12.7109375" style="66" customWidth="1"/>
    <col min="9731" max="9731" width="13" style="66" customWidth="1"/>
    <col min="9732" max="9732" width="13.140625" style="66" customWidth="1"/>
    <col min="9733" max="9733" width="12.28515625" style="66" customWidth="1"/>
    <col min="9734" max="9734" width="24.7109375" style="66" customWidth="1"/>
    <col min="9735" max="9735" width="47.5703125" style="66" customWidth="1"/>
    <col min="9736" max="9984" width="9.140625" style="66"/>
    <col min="9985" max="9985" width="4.85546875" style="66" customWidth="1"/>
    <col min="9986" max="9986" width="12.7109375" style="66" customWidth="1"/>
    <col min="9987" max="9987" width="13" style="66" customWidth="1"/>
    <col min="9988" max="9988" width="13.140625" style="66" customWidth="1"/>
    <col min="9989" max="9989" width="12.28515625" style="66" customWidth="1"/>
    <col min="9990" max="9990" width="24.7109375" style="66" customWidth="1"/>
    <col min="9991" max="9991" width="47.5703125" style="66" customWidth="1"/>
    <col min="9992" max="10240" width="9.140625" style="66"/>
    <col min="10241" max="10241" width="4.85546875" style="66" customWidth="1"/>
    <col min="10242" max="10242" width="12.7109375" style="66" customWidth="1"/>
    <col min="10243" max="10243" width="13" style="66" customWidth="1"/>
    <col min="10244" max="10244" width="13.140625" style="66" customWidth="1"/>
    <col min="10245" max="10245" width="12.28515625" style="66" customWidth="1"/>
    <col min="10246" max="10246" width="24.7109375" style="66" customWidth="1"/>
    <col min="10247" max="10247" width="47.5703125" style="66" customWidth="1"/>
    <col min="10248" max="10496" width="9.140625" style="66"/>
    <col min="10497" max="10497" width="4.85546875" style="66" customWidth="1"/>
    <col min="10498" max="10498" width="12.7109375" style="66" customWidth="1"/>
    <col min="10499" max="10499" width="13" style="66" customWidth="1"/>
    <col min="10500" max="10500" width="13.140625" style="66" customWidth="1"/>
    <col min="10501" max="10501" width="12.28515625" style="66" customWidth="1"/>
    <col min="10502" max="10502" width="24.7109375" style="66" customWidth="1"/>
    <col min="10503" max="10503" width="47.5703125" style="66" customWidth="1"/>
    <col min="10504" max="10752" width="9.140625" style="66"/>
    <col min="10753" max="10753" width="4.85546875" style="66" customWidth="1"/>
    <col min="10754" max="10754" width="12.7109375" style="66" customWidth="1"/>
    <col min="10755" max="10755" width="13" style="66" customWidth="1"/>
    <col min="10756" max="10756" width="13.140625" style="66" customWidth="1"/>
    <col min="10757" max="10757" width="12.28515625" style="66" customWidth="1"/>
    <col min="10758" max="10758" width="24.7109375" style="66" customWidth="1"/>
    <col min="10759" max="10759" width="47.5703125" style="66" customWidth="1"/>
    <col min="10760" max="11008" width="9.140625" style="66"/>
    <col min="11009" max="11009" width="4.85546875" style="66" customWidth="1"/>
    <col min="11010" max="11010" width="12.7109375" style="66" customWidth="1"/>
    <col min="11011" max="11011" width="13" style="66" customWidth="1"/>
    <col min="11012" max="11012" width="13.140625" style="66" customWidth="1"/>
    <col min="11013" max="11013" width="12.28515625" style="66" customWidth="1"/>
    <col min="11014" max="11014" width="24.7109375" style="66" customWidth="1"/>
    <col min="11015" max="11015" width="47.5703125" style="66" customWidth="1"/>
    <col min="11016" max="11264" width="9.140625" style="66"/>
    <col min="11265" max="11265" width="4.85546875" style="66" customWidth="1"/>
    <col min="11266" max="11266" width="12.7109375" style="66" customWidth="1"/>
    <col min="11267" max="11267" width="13" style="66" customWidth="1"/>
    <col min="11268" max="11268" width="13.140625" style="66" customWidth="1"/>
    <col min="11269" max="11269" width="12.28515625" style="66" customWidth="1"/>
    <col min="11270" max="11270" width="24.7109375" style="66" customWidth="1"/>
    <col min="11271" max="11271" width="47.5703125" style="66" customWidth="1"/>
    <col min="11272" max="11520" width="9.140625" style="66"/>
    <col min="11521" max="11521" width="4.85546875" style="66" customWidth="1"/>
    <col min="11522" max="11522" width="12.7109375" style="66" customWidth="1"/>
    <col min="11523" max="11523" width="13" style="66" customWidth="1"/>
    <col min="11524" max="11524" width="13.140625" style="66" customWidth="1"/>
    <col min="11525" max="11525" width="12.28515625" style="66" customWidth="1"/>
    <col min="11526" max="11526" width="24.7109375" style="66" customWidth="1"/>
    <col min="11527" max="11527" width="47.5703125" style="66" customWidth="1"/>
    <col min="11528" max="11776" width="9.140625" style="66"/>
    <col min="11777" max="11777" width="4.85546875" style="66" customWidth="1"/>
    <col min="11778" max="11778" width="12.7109375" style="66" customWidth="1"/>
    <col min="11779" max="11779" width="13" style="66" customWidth="1"/>
    <col min="11780" max="11780" width="13.140625" style="66" customWidth="1"/>
    <col min="11781" max="11781" width="12.28515625" style="66" customWidth="1"/>
    <col min="11782" max="11782" width="24.7109375" style="66" customWidth="1"/>
    <col min="11783" max="11783" width="47.5703125" style="66" customWidth="1"/>
    <col min="11784" max="12032" width="9.140625" style="66"/>
    <col min="12033" max="12033" width="4.85546875" style="66" customWidth="1"/>
    <col min="12034" max="12034" width="12.7109375" style="66" customWidth="1"/>
    <col min="12035" max="12035" width="13" style="66" customWidth="1"/>
    <col min="12036" max="12036" width="13.140625" style="66" customWidth="1"/>
    <col min="12037" max="12037" width="12.28515625" style="66" customWidth="1"/>
    <col min="12038" max="12038" width="24.7109375" style="66" customWidth="1"/>
    <col min="12039" max="12039" width="47.5703125" style="66" customWidth="1"/>
    <col min="12040" max="12288" width="9.140625" style="66"/>
    <col min="12289" max="12289" width="4.85546875" style="66" customWidth="1"/>
    <col min="12290" max="12290" width="12.7109375" style="66" customWidth="1"/>
    <col min="12291" max="12291" width="13" style="66" customWidth="1"/>
    <col min="12292" max="12292" width="13.140625" style="66" customWidth="1"/>
    <col min="12293" max="12293" width="12.28515625" style="66" customWidth="1"/>
    <col min="12294" max="12294" width="24.7109375" style="66" customWidth="1"/>
    <col min="12295" max="12295" width="47.5703125" style="66" customWidth="1"/>
    <col min="12296" max="12544" width="9.140625" style="66"/>
    <col min="12545" max="12545" width="4.85546875" style="66" customWidth="1"/>
    <col min="12546" max="12546" width="12.7109375" style="66" customWidth="1"/>
    <col min="12547" max="12547" width="13" style="66" customWidth="1"/>
    <col min="12548" max="12548" width="13.140625" style="66" customWidth="1"/>
    <col min="12549" max="12549" width="12.28515625" style="66" customWidth="1"/>
    <col min="12550" max="12550" width="24.7109375" style="66" customWidth="1"/>
    <col min="12551" max="12551" width="47.5703125" style="66" customWidth="1"/>
    <col min="12552" max="12800" width="9.140625" style="66"/>
    <col min="12801" max="12801" width="4.85546875" style="66" customWidth="1"/>
    <col min="12802" max="12802" width="12.7109375" style="66" customWidth="1"/>
    <col min="12803" max="12803" width="13" style="66" customWidth="1"/>
    <col min="12804" max="12804" width="13.140625" style="66" customWidth="1"/>
    <col min="12805" max="12805" width="12.28515625" style="66" customWidth="1"/>
    <col min="12806" max="12806" width="24.7109375" style="66" customWidth="1"/>
    <col min="12807" max="12807" width="47.5703125" style="66" customWidth="1"/>
    <col min="12808" max="13056" width="9.140625" style="66"/>
    <col min="13057" max="13057" width="4.85546875" style="66" customWidth="1"/>
    <col min="13058" max="13058" width="12.7109375" style="66" customWidth="1"/>
    <col min="13059" max="13059" width="13" style="66" customWidth="1"/>
    <col min="13060" max="13060" width="13.140625" style="66" customWidth="1"/>
    <col min="13061" max="13061" width="12.28515625" style="66" customWidth="1"/>
    <col min="13062" max="13062" width="24.7109375" style="66" customWidth="1"/>
    <col min="13063" max="13063" width="47.5703125" style="66" customWidth="1"/>
    <col min="13064" max="13312" width="9.140625" style="66"/>
    <col min="13313" max="13313" width="4.85546875" style="66" customWidth="1"/>
    <col min="13314" max="13314" width="12.7109375" style="66" customWidth="1"/>
    <col min="13315" max="13315" width="13" style="66" customWidth="1"/>
    <col min="13316" max="13316" width="13.140625" style="66" customWidth="1"/>
    <col min="13317" max="13317" width="12.28515625" style="66" customWidth="1"/>
    <col min="13318" max="13318" width="24.7109375" style="66" customWidth="1"/>
    <col min="13319" max="13319" width="47.5703125" style="66" customWidth="1"/>
    <col min="13320" max="13568" width="9.140625" style="66"/>
    <col min="13569" max="13569" width="4.85546875" style="66" customWidth="1"/>
    <col min="13570" max="13570" width="12.7109375" style="66" customWidth="1"/>
    <col min="13571" max="13571" width="13" style="66" customWidth="1"/>
    <col min="13572" max="13572" width="13.140625" style="66" customWidth="1"/>
    <col min="13573" max="13573" width="12.28515625" style="66" customWidth="1"/>
    <col min="13574" max="13574" width="24.7109375" style="66" customWidth="1"/>
    <col min="13575" max="13575" width="47.5703125" style="66" customWidth="1"/>
    <col min="13576" max="13824" width="9.140625" style="66"/>
    <col min="13825" max="13825" width="4.85546875" style="66" customWidth="1"/>
    <col min="13826" max="13826" width="12.7109375" style="66" customWidth="1"/>
    <col min="13827" max="13827" width="13" style="66" customWidth="1"/>
    <col min="13828" max="13828" width="13.140625" style="66" customWidth="1"/>
    <col min="13829" max="13829" width="12.28515625" style="66" customWidth="1"/>
    <col min="13830" max="13830" width="24.7109375" style="66" customWidth="1"/>
    <col min="13831" max="13831" width="47.5703125" style="66" customWidth="1"/>
    <col min="13832" max="14080" width="9.140625" style="66"/>
    <col min="14081" max="14081" width="4.85546875" style="66" customWidth="1"/>
    <col min="14082" max="14082" width="12.7109375" style="66" customWidth="1"/>
    <col min="14083" max="14083" width="13" style="66" customWidth="1"/>
    <col min="14084" max="14084" width="13.140625" style="66" customWidth="1"/>
    <col min="14085" max="14085" width="12.28515625" style="66" customWidth="1"/>
    <col min="14086" max="14086" width="24.7109375" style="66" customWidth="1"/>
    <col min="14087" max="14087" width="47.5703125" style="66" customWidth="1"/>
    <col min="14088" max="14336" width="9.140625" style="66"/>
    <col min="14337" max="14337" width="4.85546875" style="66" customWidth="1"/>
    <col min="14338" max="14338" width="12.7109375" style="66" customWidth="1"/>
    <col min="14339" max="14339" width="13" style="66" customWidth="1"/>
    <col min="14340" max="14340" width="13.140625" style="66" customWidth="1"/>
    <col min="14341" max="14341" width="12.28515625" style="66" customWidth="1"/>
    <col min="14342" max="14342" width="24.7109375" style="66" customWidth="1"/>
    <col min="14343" max="14343" width="47.5703125" style="66" customWidth="1"/>
    <col min="14344" max="14592" width="9.140625" style="66"/>
    <col min="14593" max="14593" width="4.85546875" style="66" customWidth="1"/>
    <col min="14594" max="14594" width="12.7109375" style="66" customWidth="1"/>
    <col min="14595" max="14595" width="13" style="66" customWidth="1"/>
    <col min="14596" max="14596" width="13.140625" style="66" customWidth="1"/>
    <col min="14597" max="14597" width="12.28515625" style="66" customWidth="1"/>
    <col min="14598" max="14598" width="24.7109375" style="66" customWidth="1"/>
    <col min="14599" max="14599" width="47.5703125" style="66" customWidth="1"/>
    <col min="14600" max="14848" width="9.140625" style="66"/>
    <col min="14849" max="14849" width="4.85546875" style="66" customWidth="1"/>
    <col min="14850" max="14850" width="12.7109375" style="66" customWidth="1"/>
    <col min="14851" max="14851" width="13" style="66" customWidth="1"/>
    <col min="14852" max="14852" width="13.140625" style="66" customWidth="1"/>
    <col min="14853" max="14853" width="12.28515625" style="66" customWidth="1"/>
    <col min="14854" max="14854" width="24.7109375" style="66" customWidth="1"/>
    <col min="14855" max="14855" width="47.5703125" style="66" customWidth="1"/>
    <col min="14856" max="15104" width="9.140625" style="66"/>
    <col min="15105" max="15105" width="4.85546875" style="66" customWidth="1"/>
    <col min="15106" max="15106" width="12.7109375" style="66" customWidth="1"/>
    <col min="15107" max="15107" width="13" style="66" customWidth="1"/>
    <col min="15108" max="15108" width="13.140625" style="66" customWidth="1"/>
    <col min="15109" max="15109" width="12.28515625" style="66" customWidth="1"/>
    <col min="15110" max="15110" width="24.7109375" style="66" customWidth="1"/>
    <col min="15111" max="15111" width="47.5703125" style="66" customWidth="1"/>
    <col min="15112" max="15360" width="9.140625" style="66"/>
    <col min="15361" max="15361" width="4.85546875" style="66" customWidth="1"/>
    <col min="15362" max="15362" width="12.7109375" style="66" customWidth="1"/>
    <col min="15363" max="15363" width="13" style="66" customWidth="1"/>
    <col min="15364" max="15364" width="13.140625" style="66" customWidth="1"/>
    <col min="15365" max="15365" width="12.28515625" style="66" customWidth="1"/>
    <col min="15366" max="15366" width="24.7109375" style="66" customWidth="1"/>
    <col min="15367" max="15367" width="47.5703125" style="66" customWidth="1"/>
    <col min="15368" max="15616" width="9.140625" style="66"/>
    <col min="15617" max="15617" width="4.85546875" style="66" customWidth="1"/>
    <col min="15618" max="15618" width="12.7109375" style="66" customWidth="1"/>
    <col min="15619" max="15619" width="13" style="66" customWidth="1"/>
    <col min="15620" max="15620" width="13.140625" style="66" customWidth="1"/>
    <col min="15621" max="15621" width="12.28515625" style="66" customWidth="1"/>
    <col min="15622" max="15622" width="24.7109375" style="66" customWidth="1"/>
    <col min="15623" max="15623" width="47.5703125" style="66" customWidth="1"/>
    <col min="15624" max="15872" width="9.140625" style="66"/>
    <col min="15873" max="15873" width="4.85546875" style="66" customWidth="1"/>
    <col min="15874" max="15874" width="12.7109375" style="66" customWidth="1"/>
    <col min="15875" max="15875" width="13" style="66" customWidth="1"/>
    <col min="15876" max="15876" width="13.140625" style="66" customWidth="1"/>
    <col min="15877" max="15877" width="12.28515625" style="66" customWidth="1"/>
    <col min="15878" max="15878" width="24.7109375" style="66" customWidth="1"/>
    <col min="15879" max="15879" width="47.5703125" style="66" customWidth="1"/>
    <col min="15880" max="16128" width="9.140625" style="66"/>
    <col min="16129" max="16129" width="4.85546875" style="66" customWidth="1"/>
    <col min="16130" max="16130" width="12.7109375" style="66" customWidth="1"/>
    <col min="16131" max="16131" width="13" style="66" customWidth="1"/>
    <col min="16132" max="16132" width="13.140625" style="66" customWidth="1"/>
    <col min="16133" max="16133" width="12.28515625" style="66" customWidth="1"/>
    <col min="16134" max="16134" width="24.7109375" style="66" customWidth="1"/>
    <col min="16135" max="16135" width="47.5703125" style="66" customWidth="1"/>
    <col min="16136" max="16384" width="9.140625" style="66"/>
  </cols>
  <sheetData>
    <row r="1" spans="1:7" s="65" customFormat="1" ht="17.25" x14ac:dyDescent="0.3">
      <c r="A1" s="209" t="s">
        <v>272</v>
      </c>
      <c r="B1" s="209"/>
      <c r="C1" s="209"/>
      <c r="D1" s="209"/>
      <c r="E1" s="209"/>
      <c r="F1" s="209"/>
      <c r="G1" s="209"/>
    </row>
    <row r="2" spans="1:7" s="77" customFormat="1" ht="15.75" x14ac:dyDescent="0.25">
      <c r="A2" s="210" t="s">
        <v>17</v>
      </c>
      <c r="B2" s="212" t="s">
        <v>52</v>
      </c>
      <c r="C2" s="130" t="s">
        <v>53</v>
      </c>
      <c r="D2" s="130" t="s">
        <v>54</v>
      </c>
      <c r="E2" s="214" t="s">
        <v>55</v>
      </c>
      <c r="F2" s="212" t="s">
        <v>56</v>
      </c>
      <c r="G2" s="76" t="s">
        <v>57</v>
      </c>
    </row>
    <row r="3" spans="1:7" s="77" customFormat="1" ht="15.75" x14ac:dyDescent="0.25">
      <c r="A3" s="211"/>
      <c r="B3" s="213"/>
      <c r="C3" s="113" t="s">
        <v>58</v>
      </c>
      <c r="D3" s="113" t="s">
        <v>59</v>
      </c>
      <c r="E3" s="215"/>
      <c r="F3" s="213"/>
      <c r="G3" s="76"/>
    </row>
    <row r="4" spans="1:7" hidden="1" x14ac:dyDescent="0.2">
      <c r="A4" s="67">
        <v>1</v>
      </c>
      <c r="B4" s="67">
        <v>2</v>
      </c>
      <c r="C4" s="67">
        <v>3</v>
      </c>
      <c r="D4" s="67">
        <v>4</v>
      </c>
      <c r="E4" s="67">
        <v>5</v>
      </c>
      <c r="F4" s="67">
        <v>6</v>
      </c>
      <c r="G4" s="67">
        <v>7</v>
      </c>
    </row>
    <row r="5" spans="1:7" s="71" customFormat="1" ht="24.95" customHeight="1" x14ac:dyDescent="0.25">
      <c r="A5" s="114">
        <v>1</v>
      </c>
      <c r="B5" s="115" t="s">
        <v>60</v>
      </c>
      <c r="C5" s="116">
        <v>24</v>
      </c>
      <c r="D5" s="116">
        <v>70</v>
      </c>
      <c r="E5" s="117">
        <v>8</v>
      </c>
      <c r="F5" s="115" t="s">
        <v>61</v>
      </c>
      <c r="G5" s="80" t="s">
        <v>62</v>
      </c>
    </row>
    <row r="6" spans="1:7" s="71" customFormat="1" ht="24.95" customHeight="1" x14ac:dyDescent="0.25">
      <c r="A6" s="114">
        <v>2</v>
      </c>
      <c r="B6" s="115" t="s">
        <v>63</v>
      </c>
      <c r="C6" s="116">
        <v>25</v>
      </c>
      <c r="D6" s="116">
        <v>92</v>
      </c>
      <c r="E6" s="117">
        <v>8.6999999999999993</v>
      </c>
      <c r="F6" s="115" t="s">
        <v>13</v>
      </c>
      <c r="G6" s="80" t="s">
        <v>64</v>
      </c>
    </row>
    <row r="7" spans="1:7" s="71" customFormat="1" ht="12.75" hidden="1" customHeight="1" x14ac:dyDescent="0.25">
      <c r="A7" s="114"/>
      <c r="B7" s="115"/>
      <c r="C7" s="116"/>
      <c r="D7" s="116"/>
      <c r="E7" s="117"/>
      <c r="F7" s="115"/>
      <c r="G7" s="80" t="s">
        <v>65</v>
      </c>
    </row>
    <row r="8" spans="1:7" s="71" customFormat="1" ht="24.95" customHeight="1" x14ac:dyDescent="0.25">
      <c r="A8" s="114">
        <v>3</v>
      </c>
      <c r="B8" s="115" t="s">
        <v>66</v>
      </c>
      <c r="C8" s="116">
        <v>32.299999999999997</v>
      </c>
      <c r="D8" s="116">
        <v>76.25</v>
      </c>
      <c r="E8" s="117">
        <v>8</v>
      </c>
      <c r="F8" s="115" t="s">
        <v>67</v>
      </c>
      <c r="G8" s="80" t="s">
        <v>68</v>
      </c>
    </row>
    <row r="9" spans="1:7" s="71" customFormat="1" ht="24.95" customHeight="1" x14ac:dyDescent="0.25">
      <c r="A9" s="114">
        <v>4</v>
      </c>
      <c r="B9" s="115" t="s">
        <v>69</v>
      </c>
      <c r="C9" s="116">
        <v>26.6</v>
      </c>
      <c r="D9" s="116">
        <v>86.8</v>
      </c>
      <c r="E9" s="117">
        <v>8.3000000000000007</v>
      </c>
      <c r="F9" s="115" t="s">
        <v>70</v>
      </c>
      <c r="G9" s="80" t="s">
        <v>71</v>
      </c>
    </row>
    <row r="10" spans="1:7" s="71" customFormat="1" ht="12.75" hidden="1" customHeight="1" x14ac:dyDescent="0.25">
      <c r="A10" s="114"/>
      <c r="B10" s="115"/>
      <c r="C10" s="116"/>
      <c r="D10" s="116"/>
      <c r="E10" s="117"/>
      <c r="F10" s="115"/>
      <c r="G10" s="80" t="s">
        <v>72</v>
      </c>
    </row>
    <row r="11" spans="1:7" s="71" customFormat="1" ht="24.95" customHeight="1" x14ac:dyDescent="0.25">
      <c r="A11" s="114">
        <v>6</v>
      </c>
      <c r="B11" s="115" t="s">
        <v>73</v>
      </c>
      <c r="C11" s="116">
        <v>12.4</v>
      </c>
      <c r="D11" s="116">
        <v>92.5</v>
      </c>
      <c r="E11" s="117">
        <v>8.1</v>
      </c>
      <c r="F11" s="115" t="s">
        <v>74</v>
      </c>
      <c r="G11" s="80" t="s">
        <v>75</v>
      </c>
    </row>
    <row r="12" spans="1:7" s="71" customFormat="1" ht="24.95" customHeight="1" x14ac:dyDescent="0.25">
      <c r="A12" s="114">
        <v>7</v>
      </c>
      <c r="B12" s="115" t="s">
        <v>76</v>
      </c>
      <c r="C12" s="116">
        <v>28.46</v>
      </c>
      <c r="D12" s="116">
        <v>96.66</v>
      </c>
      <c r="E12" s="117">
        <v>8.5</v>
      </c>
      <c r="F12" s="115" t="s">
        <v>13</v>
      </c>
      <c r="G12" s="80" t="s">
        <v>77</v>
      </c>
    </row>
    <row r="13" spans="1:7" s="71" customFormat="1" ht="24.95" customHeight="1" x14ac:dyDescent="0.25">
      <c r="A13" s="114">
        <v>8</v>
      </c>
      <c r="B13" s="115" t="s">
        <v>78</v>
      </c>
      <c r="C13" s="116">
        <v>25.14</v>
      </c>
      <c r="D13" s="116">
        <v>95.12</v>
      </c>
      <c r="E13" s="117">
        <v>5.8</v>
      </c>
      <c r="F13" s="115" t="s">
        <v>79</v>
      </c>
      <c r="G13" s="80" t="s">
        <v>80</v>
      </c>
    </row>
    <row r="14" spans="1:7" s="71" customFormat="1" ht="24.95" customHeight="1" x14ac:dyDescent="0.25">
      <c r="A14" s="114">
        <v>9</v>
      </c>
      <c r="B14" s="115" t="s">
        <v>81</v>
      </c>
      <c r="C14" s="116">
        <v>26.78</v>
      </c>
      <c r="D14" s="116">
        <v>86.61</v>
      </c>
      <c r="E14" s="117">
        <v>6.5</v>
      </c>
      <c r="F14" s="115" t="s">
        <v>82</v>
      </c>
      <c r="G14" s="80" t="s">
        <v>83</v>
      </c>
    </row>
    <row r="15" spans="1:7" s="71" customFormat="1" ht="12.75" hidden="1" customHeight="1" x14ac:dyDescent="0.25">
      <c r="A15" s="114"/>
      <c r="B15" s="115"/>
      <c r="C15" s="116"/>
      <c r="D15" s="116"/>
      <c r="E15" s="117"/>
      <c r="F15" s="115"/>
      <c r="G15" s="79" t="s">
        <v>84</v>
      </c>
    </row>
    <row r="16" spans="1:7" s="81" customFormat="1" ht="24.95" customHeight="1" x14ac:dyDescent="0.25">
      <c r="A16" s="114">
        <v>10</v>
      </c>
      <c r="B16" s="115" t="s">
        <v>85</v>
      </c>
      <c r="C16" s="116">
        <v>30.75</v>
      </c>
      <c r="D16" s="116">
        <v>78.86</v>
      </c>
      <c r="E16" s="117">
        <v>6.6</v>
      </c>
      <c r="F16" s="115" t="s">
        <v>86</v>
      </c>
      <c r="G16" s="80" t="s">
        <v>87</v>
      </c>
    </row>
    <row r="17" spans="1:7" s="71" customFormat="1" ht="24.95" customHeight="1" x14ac:dyDescent="0.25">
      <c r="A17" s="114">
        <v>11</v>
      </c>
      <c r="B17" s="115" t="s">
        <v>88</v>
      </c>
      <c r="C17" s="116">
        <v>18.07</v>
      </c>
      <c r="D17" s="116">
        <v>76</v>
      </c>
      <c r="E17" s="117">
        <v>6.3</v>
      </c>
      <c r="F17" s="115" t="s">
        <v>89</v>
      </c>
      <c r="G17" s="80" t="s">
        <v>90</v>
      </c>
    </row>
    <row r="18" spans="1:7" s="71" customFormat="1" ht="24.95" customHeight="1" x14ac:dyDescent="0.25">
      <c r="A18" s="114">
        <v>12</v>
      </c>
      <c r="B18" s="115" t="s">
        <v>91</v>
      </c>
      <c r="C18" s="116">
        <v>23.08</v>
      </c>
      <c r="D18" s="116">
        <v>80.06</v>
      </c>
      <c r="E18" s="117">
        <v>6</v>
      </c>
      <c r="F18" s="115" t="s">
        <v>92</v>
      </c>
      <c r="G18" s="80" t="s">
        <v>93</v>
      </c>
    </row>
    <row r="19" spans="1:7" s="82" customFormat="1" ht="24.95" customHeight="1" x14ac:dyDescent="0.25">
      <c r="A19" s="114">
        <v>13</v>
      </c>
      <c r="B19" s="115" t="s">
        <v>94</v>
      </c>
      <c r="C19" s="116">
        <v>30.41</v>
      </c>
      <c r="D19" s="116">
        <v>79.42</v>
      </c>
      <c r="E19" s="117">
        <v>6.8</v>
      </c>
      <c r="F19" s="115" t="s">
        <v>3</v>
      </c>
      <c r="G19" s="80" t="s">
        <v>95</v>
      </c>
    </row>
    <row r="20" spans="1:7" s="82" customFormat="1" ht="24.95" customHeight="1" x14ac:dyDescent="0.25">
      <c r="A20" s="114">
        <v>14</v>
      </c>
      <c r="B20" s="115" t="s">
        <v>96</v>
      </c>
      <c r="C20" s="116">
        <v>23.4</v>
      </c>
      <c r="D20" s="116">
        <v>70.28</v>
      </c>
      <c r="E20" s="117">
        <v>7.9</v>
      </c>
      <c r="F20" s="115" t="s">
        <v>97</v>
      </c>
      <c r="G20" s="80" t="s">
        <v>98</v>
      </c>
    </row>
    <row r="21" spans="1:7" s="71" customFormat="1" ht="24.95" customHeight="1" x14ac:dyDescent="0.25">
      <c r="A21" s="115">
        <v>15</v>
      </c>
      <c r="B21" s="115" t="s">
        <v>99</v>
      </c>
      <c r="C21" s="115">
        <v>34.6</v>
      </c>
      <c r="D21" s="115">
        <v>37</v>
      </c>
      <c r="E21" s="115">
        <v>7.6</v>
      </c>
      <c r="F21" s="115" t="s">
        <v>100</v>
      </c>
      <c r="G21" s="78" t="s">
        <v>101</v>
      </c>
    </row>
    <row r="22" spans="1:7" s="71" customFormat="1" ht="12.75" hidden="1" customHeight="1" x14ac:dyDescent="0.25">
      <c r="A22" s="115"/>
      <c r="B22" s="115"/>
      <c r="C22" s="115"/>
      <c r="D22" s="115"/>
      <c r="E22" s="115"/>
      <c r="F22" s="115"/>
      <c r="G22" s="78" t="s">
        <v>102</v>
      </c>
    </row>
    <row r="23" spans="1:7" s="71" customFormat="1" ht="15" hidden="1" customHeight="1" x14ac:dyDescent="0.25">
      <c r="A23" s="115" t="s">
        <v>273</v>
      </c>
      <c r="B23" s="115"/>
      <c r="C23" s="115"/>
      <c r="D23" s="115"/>
      <c r="E23" s="115"/>
      <c r="F23" s="115"/>
      <c r="G23" s="78"/>
    </row>
    <row r="24" spans="1:7" s="71" customFormat="1" ht="12.75" hidden="1" customHeight="1" x14ac:dyDescent="0.25">
      <c r="A24" s="115"/>
      <c r="B24" s="115"/>
      <c r="C24" s="115"/>
      <c r="D24" s="115"/>
      <c r="E24" s="115"/>
      <c r="F24" s="115"/>
      <c r="G24" s="78"/>
    </row>
    <row r="25" spans="1:7" s="71" customFormat="1" ht="12.75" hidden="1" customHeight="1" x14ac:dyDescent="0.25">
      <c r="A25" s="115" t="s">
        <v>17</v>
      </c>
      <c r="B25" s="115" t="s">
        <v>52</v>
      </c>
      <c r="C25" s="115" t="s">
        <v>53</v>
      </c>
      <c r="D25" s="115" t="s">
        <v>54</v>
      </c>
      <c r="E25" s="115" t="s">
        <v>55</v>
      </c>
      <c r="F25" s="115" t="s">
        <v>56</v>
      </c>
      <c r="G25" s="78" t="s">
        <v>57</v>
      </c>
    </row>
    <row r="26" spans="1:7" s="71" customFormat="1" ht="12.75" hidden="1" customHeight="1" x14ac:dyDescent="0.25">
      <c r="A26" s="115"/>
      <c r="B26" s="115"/>
      <c r="C26" s="115" t="s">
        <v>58</v>
      </c>
      <c r="D26" s="115" t="s">
        <v>59</v>
      </c>
      <c r="E26" s="115"/>
      <c r="F26" s="115"/>
      <c r="G26" s="78"/>
    </row>
    <row r="27" spans="1:7" s="71" customFormat="1" ht="12.75" hidden="1" customHeight="1" x14ac:dyDescent="0.25">
      <c r="A27" s="115">
        <v>1</v>
      </c>
      <c r="B27" s="115">
        <v>2</v>
      </c>
      <c r="C27" s="115">
        <v>3</v>
      </c>
      <c r="D27" s="115">
        <v>4</v>
      </c>
      <c r="E27" s="115">
        <v>5</v>
      </c>
      <c r="F27" s="115">
        <v>6</v>
      </c>
      <c r="G27" s="78">
        <v>7</v>
      </c>
    </row>
    <row r="28" spans="1:7" s="71" customFormat="1" ht="24.95" customHeight="1" x14ac:dyDescent="0.25">
      <c r="A28" s="115">
        <v>16</v>
      </c>
      <c r="B28" s="115" t="s">
        <v>103</v>
      </c>
      <c r="C28" s="115">
        <v>14.1</v>
      </c>
      <c r="D28" s="115">
        <v>92.8</v>
      </c>
      <c r="E28" s="115">
        <v>7.7</v>
      </c>
      <c r="F28" s="115" t="s">
        <v>74</v>
      </c>
      <c r="G28" s="78" t="s">
        <v>104</v>
      </c>
    </row>
    <row r="29" spans="1:7" s="71" customFormat="1" ht="24.95" customHeight="1" x14ac:dyDescent="0.25">
      <c r="A29" s="115">
        <v>17</v>
      </c>
      <c r="B29" s="115" t="s">
        <v>105</v>
      </c>
      <c r="C29" s="115">
        <v>27.72</v>
      </c>
      <c r="D29" s="115">
        <v>88.06</v>
      </c>
      <c r="E29" s="115">
        <v>6.9</v>
      </c>
      <c r="F29" s="115" t="s">
        <v>106</v>
      </c>
      <c r="G29" s="78" t="s">
        <v>107</v>
      </c>
    </row>
    <row r="30" spans="1:7" s="71" customFormat="1" ht="24.95" customHeight="1" x14ac:dyDescent="0.25">
      <c r="A30" s="114">
        <v>18</v>
      </c>
      <c r="B30" s="115" t="s">
        <v>108</v>
      </c>
      <c r="C30" s="116">
        <v>28.6</v>
      </c>
      <c r="D30" s="116">
        <v>77.400000000000006</v>
      </c>
      <c r="E30" s="117">
        <v>5.2</v>
      </c>
      <c r="F30" s="115" t="s">
        <v>109</v>
      </c>
      <c r="G30" s="80" t="s">
        <v>110</v>
      </c>
    </row>
    <row r="31" spans="1:7" s="71" customFormat="1" ht="24.95" customHeight="1" x14ac:dyDescent="0.25">
      <c r="A31" s="114">
        <v>19</v>
      </c>
      <c r="B31" s="115" t="s">
        <v>111</v>
      </c>
      <c r="C31" s="116">
        <v>9.9</v>
      </c>
      <c r="D31" s="116">
        <v>94</v>
      </c>
      <c r="E31" s="117">
        <v>6.2</v>
      </c>
      <c r="F31" s="115" t="s">
        <v>112</v>
      </c>
      <c r="G31" s="80" t="s">
        <v>113</v>
      </c>
    </row>
    <row r="32" spans="1:7" s="71" customFormat="1" ht="24.95" customHeight="1" x14ac:dyDescent="0.25">
      <c r="A32" s="114">
        <v>20</v>
      </c>
      <c r="B32" s="115" t="s">
        <v>114</v>
      </c>
      <c r="C32" s="116">
        <v>7.6</v>
      </c>
      <c r="D32" s="116">
        <v>94.4</v>
      </c>
      <c r="E32" s="117">
        <v>6.7</v>
      </c>
      <c r="F32" s="115" t="s">
        <v>112</v>
      </c>
      <c r="G32" s="80" t="s">
        <v>113</v>
      </c>
    </row>
    <row r="33" spans="1:7" s="71" customFormat="1" ht="24.95" customHeight="1" x14ac:dyDescent="0.25">
      <c r="A33" s="114">
        <v>21</v>
      </c>
      <c r="B33" s="115" t="s">
        <v>115</v>
      </c>
      <c r="C33" s="116">
        <v>28.14</v>
      </c>
      <c r="D33" s="116">
        <v>84.7</v>
      </c>
      <c r="E33" s="117">
        <v>7.8</v>
      </c>
      <c r="F33" s="115" t="s">
        <v>116</v>
      </c>
      <c r="G33" s="80" t="s">
        <v>117</v>
      </c>
    </row>
    <row r="34" spans="1:7" s="71" customFormat="1" ht="24.95" customHeight="1" x14ac:dyDescent="0.25">
      <c r="A34" s="114">
        <v>22</v>
      </c>
      <c r="B34" s="115" t="s">
        <v>115</v>
      </c>
      <c r="C34" s="116">
        <v>28.19</v>
      </c>
      <c r="D34" s="116">
        <v>84.86</v>
      </c>
      <c r="E34" s="117">
        <v>6.6</v>
      </c>
      <c r="F34" s="115" t="s">
        <v>118</v>
      </c>
      <c r="G34" s="80" t="s">
        <v>119</v>
      </c>
    </row>
    <row r="35" spans="1:7" s="71" customFormat="1" ht="24.95" customHeight="1" x14ac:dyDescent="0.25">
      <c r="A35" s="114">
        <v>23</v>
      </c>
      <c r="B35" s="115" t="s">
        <v>120</v>
      </c>
      <c r="C35" s="116">
        <v>27.79</v>
      </c>
      <c r="D35" s="116">
        <v>85.97</v>
      </c>
      <c r="E35" s="117">
        <v>6.7</v>
      </c>
      <c r="F35" s="115" t="s">
        <v>116</v>
      </c>
      <c r="G35" s="80" t="s">
        <v>119</v>
      </c>
    </row>
    <row r="36" spans="1:7" s="71" customFormat="1" ht="24.95" customHeight="1" x14ac:dyDescent="0.25">
      <c r="A36" s="114">
        <v>24</v>
      </c>
      <c r="B36" s="115" t="s">
        <v>121</v>
      </c>
      <c r="C36" s="116">
        <v>27.79</v>
      </c>
      <c r="D36" s="116">
        <v>85.97</v>
      </c>
      <c r="E36" s="117">
        <v>6.7</v>
      </c>
      <c r="F36" s="115" t="s">
        <v>116</v>
      </c>
      <c r="G36" s="80" t="s">
        <v>122</v>
      </c>
    </row>
    <row r="37" spans="1:7" s="71" customFormat="1" ht="24.95" customHeight="1" x14ac:dyDescent="0.25">
      <c r="A37" s="114">
        <v>25</v>
      </c>
      <c r="B37" s="115" t="s">
        <v>123</v>
      </c>
      <c r="C37" s="116">
        <v>26.5</v>
      </c>
      <c r="D37" s="116">
        <v>90.1</v>
      </c>
      <c r="E37" s="117">
        <v>5.6</v>
      </c>
      <c r="F37" s="115" t="s">
        <v>124</v>
      </c>
      <c r="G37" s="80" t="s">
        <v>113</v>
      </c>
    </row>
    <row r="38" spans="1:7" s="71" customFormat="1" ht="32.25" customHeight="1" x14ac:dyDescent="0.25">
      <c r="A38" s="114">
        <v>26</v>
      </c>
      <c r="B38" s="115" t="s">
        <v>125</v>
      </c>
      <c r="C38" s="116">
        <v>36.14</v>
      </c>
      <c r="D38" s="116">
        <v>71.5</v>
      </c>
      <c r="E38" s="117">
        <v>7.7</v>
      </c>
      <c r="F38" s="118" t="s">
        <v>126</v>
      </c>
      <c r="G38" s="79" t="s">
        <v>127</v>
      </c>
    </row>
    <row r="39" spans="1:7" s="71" customFormat="1" ht="24.95" customHeight="1" x14ac:dyDescent="0.25">
      <c r="A39" s="114">
        <v>27</v>
      </c>
      <c r="B39" s="115" t="s">
        <v>128</v>
      </c>
      <c r="C39" s="119">
        <v>24.8</v>
      </c>
      <c r="D39" s="119">
        <v>93.6</v>
      </c>
      <c r="E39" s="120">
        <v>6.7</v>
      </c>
      <c r="F39" s="115" t="s">
        <v>129</v>
      </c>
      <c r="G39" s="83" t="s">
        <v>130</v>
      </c>
    </row>
    <row r="40" spans="1:7" s="71" customFormat="1" ht="15" x14ac:dyDescent="0.25">
      <c r="A40" s="109" t="s">
        <v>290</v>
      </c>
      <c r="C40" s="84"/>
      <c r="D40" s="84"/>
      <c r="E40" s="85"/>
    </row>
    <row r="41" spans="1:7" x14ac:dyDescent="0.2">
      <c r="C41" s="69"/>
      <c r="D41" s="69"/>
    </row>
    <row r="42" spans="1:7" ht="13.5" customHeight="1" x14ac:dyDescent="0.2">
      <c r="C42" s="69"/>
      <c r="D42" s="69"/>
    </row>
    <row r="43" spans="1:7" ht="13.5" customHeight="1" x14ac:dyDescent="0.2">
      <c r="C43" s="69"/>
      <c r="D43" s="69"/>
    </row>
    <row r="44" spans="1:7" ht="13.5" customHeight="1" x14ac:dyDescent="0.2">
      <c r="C44" s="69"/>
      <c r="D44" s="69"/>
    </row>
    <row r="45" spans="1:7" ht="13.5" customHeight="1" x14ac:dyDescent="0.2">
      <c r="C45" s="69"/>
      <c r="D45" s="69"/>
    </row>
    <row r="46" spans="1:7" x14ac:dyDescent="0.2">
      <c r="C46" s="69"/>
      <c r="D46" s="69"/>
    </row>
    <row r="47" spans="1:7" x14ac:dyDescent="0.2">
      <c r="C47" s="69"/>
      <c r="D47" s="69"/>
    </row>
    <row r="48" spans="1:7" x14ac:dyDescent="0.2">
      <c r="C48" s="69"/>
      <c r="D48" s="69"/>
    </row>
    <row r="49" spans="3:4" x14ac:dyDescent="0.2">
      <c r="C49" s="69"/>
      <c r="D49" s="69"/>
    </row>
    <row r="50" spans="3:4" x14ac:dyDescent="0.2">
      <c r="C50" s="69"/>
      <c r="D50" s="69"/>
    </row>
    <row r="51" spans="3:4" x14ac:dyDescent="0.2">
      <c r="C51" s="69"/>
      <c r="D51" s="69"/>
    </row>
    <row r="52" spans="3:4" x14ac:dyDescent="0.2">
      <c r="C52" s="69"/>
      <c r="D52" s="69"/>
    </row>
    <row r="53" spans="3:4" x14ac:dyDescent="0.2">
      <c r="C53" s="69"/>
      <c r="D53" s="69"/>
    </row>
    <row r="54" spans="3:4" x14ac:dyDescent="0.2">
      <c r="C54" s="69"/>
      <c r="D54" s="69"/>
    </row>
    <row r="55" spans="3:4" x14ac:dyDescent="0.2">
      <c r="C55" s="69"/>
      <c r="D55" s="69"/>
    </row>
    <row r="56" spans="3:4" x14ac:dyDescent="0.2">
      <c r="C56" s="69"/>
      <c r="D56" s="69"/>
    </row>
  </sheetData>
  <mergeCells count="5">
    <mergeCell ref="A1:G1"/>
    <mergeCell ref="A2:A3"/>
    <mergeCell ref="B2:B3"/>
    <mergeCell ref="F2:F3"/>
    <mergeCell ref="E2:E3"/>
  </mergeCells>
  <pageMargins left="0.74803149606299213" right="0.74803149606299213" top="0.55118110236220474" bottom="0.51181102362204722" header="0.51181102362204722" footer="0.51181102362204722"/>
  <pageSetup firstPageNumber="165" orientation="portrait" useFirstPageNumber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view="pageBreakPreview" topLeftCell="A56" zoomScaleSheetLayoutView="100" workbookViewId="0">
      <selection activeCell="C7" sqref="C7"/>
    </sheetView>
  </sheetViews>
  <sheetFormatPr defaultRowHeight="15" x14ac:dyDescent="0.25"/>
  <cols>
    <col min="1" max="1" width="21.5703125" style="63" customWidth="1"/>
    <col min="2" max="2" width="24.42578125" style="63" customWidth="1"/>
    <col min="3" max="3" width="27.140625" style="63" customWidth="1"/>
    <col min="4" max="16384" width="9.140625" style="63"/>
  </cols>
  <sheetData>
    <row r="1" spans="1:3" ht="37.5" customHeight="1" x14ac:dyDescent="0.25">
      <c r="A1" s="216" t="s">
        <v>291</v>
      </c>
      <c r="B1" s="216"/>
      <c r="C1" s="216"/>
    </row>
    <row r="2" spans="1:3" ht="15.75" x14ac:dyDescent="0.25">
      <c r="A2" s="86" t="s">
        <v>23</v>
      </c>
      <c r="B2" s="135" t="s">
        <v>261</v>
      </c>
      <c r="C2" s="135" t="s">
        <v>262</v>
      </c>
    </row>
    <row r="3" spans="1:3" hidden="1" x14ac:dyDescent="0.25">
      <c r="A3" s="87">
        <v>1970</v>
      </c>
      <c r="B3" s="88">
        <v>500</v>
      </c>
      <c r="C3" s="88">
        <v>2</v>
      </c>
    </row>
    <row r="4" spans="1:3" hidden="1" x14ac:dyDescent="0.25">
      <c r="A4" s="87">
        <v>1971</v>
      </c>
      <c r="B4" s="64">
        <v>0</v>
      </c>
      <c r="C4" s="64">
        <v>0</v>
      </c>
    </row>
    <row r="5" spans="1:3" hidden="1" x14ac:dyDescent="0.25">
      <c r="A5" s="87">
        <v>1972</v>
      </c>
      <c r="B5" s="88">
        <v>1201</v>
      </c>
      <c r="C5" s="88">
        <v>165</v>
      </c>
    </row>
    <row r="6" spans="1:3" hidden="1" x14ac:dyDescent="0.25">
      <c r="A6" s="87">
        <v>1973</v>
      </c>
      <c r="B6" s="88">
        <v>317</v>
      </c>
      <c r="C6" s="88">
        <v>113</v>
      </c>
    </row>
    <row r="7" spans="1:3" hidden="1" x14ac:dyDescent="0.25">
      <c r="A7" s="87">
        <v>1974</v>
      </c>
      <c r="B7" s="88">
        <v>11</v>
      </c>
      <c r="C7" s="88">
        <v>505</v>
      </c>
    </row>
    <row r="8" spans="1:3" s="133" customFormat="1" ht="23.25" customHeight="1" x14ac:dyDescent="0.25">
      <c r="A8" s="131" t="s">
        <v>263</v>
      </c>
      <c r="B8" s="132">
        <f>SUM(B3:B7)</f>
        <v>2029</v>
      </c>
      <c r="C8" s="132">
        <f>SUM(C3:C7)</f>
        <v>785</v>
      </c>
    </row>
    <row r="9" spans="1:3" s="133" customFormat="1" ht="23.25" hidden="1" customHeight="1" x14ac:dyDescent="0.25">
      <c r="A9" s="131">
        <v>1975</v>
      </c>
      <c r="B9" s="132">
        <v>43</v>
      </c>
      <c r="C9" s="132">
        <v>22</v>
      </c>
    </row>
    <row r="10" spans="1:3" s="133" customFormat="1" ht="23.25" hidden="1" customHeight="1" x14ac:dyDescent="0.25">
      <c r="A10" s="131">
        <v>1976</v>
      </c>
      <c r="B10" s="132">
        <v>48</v>
      </c>
      <c r="C10" s="132">
        <v>10</v>
      </c>
    </row>
    <row r="11" spans="1:3" s="133" customFormat="1" ht="23.25" hidden="1" customHeight="1" x14ac:dyDescent="0.25">
      <c r="A11" s="131">
        <v>1977</v>
      </c>
      <c r="B11" s="134">
        <v>0</v>
      </c>
      <c r="C11" s="132">
        <v>74</v>
      </c>
    </row>
    <row r="12" spans="1:3" s="133" customFormat="1" ht="23.25" hidden="1" customHeight="1" x14ac:dyDescent="0.25">
      <c r="A12" s="131">
        <v>1978</v>
      </c>
      <c r="B12" s="132">
        <v>368</v>
      </c>
      <c r="C12" s="132">
        <v>129</v>
      </c>
    </row>
    <row r="13" spans="1:3" s="133" customFormat="1" ht="23.25" hidden="1" customHeight="1" x14ac:dyDescent="0.25">
      <c r="A13" s="131">
        <v>1979</v>
      </c>
      <c r="B13" s="132">
        <v>0</v>
      </c>
      <c r="C13" s="132">
        <v>0</v>
      </c>
    </row>
    <row r="14" spans="1:3" s="133" customFormat="1" ht="23.25" customHeight="1" x14ac:dyDescent="0.25">
      <c r="A14" s="131" t="s">
        <v>264</v>
      </c>
      <c r="B14" s="132">
        <f>SUM(B9:B13)</f>
        <v>459</v>
      </c>
      <c r="C14" s="132">
        <f>SUM(C9:C13)</f>
        <v>235</v>
      </c>
    </row>
    <row r="15" spans="1:3" s="133" customFormat="1" ht="23.25" hidden="1" customHeight="1" x14ac:dyDescent="0.25">
      <c r="A15" s="131">
        <v>1980</v>
      </c>
      <c r="B15" s="132">
        <v>156</v>
      </c>
      <c r="C15" s="132">
        <v>185</v>
      </c>
    </row>
    <row r="16" spans="1:3" s="133" customFormat="1" ht="23.25" hidden="1" customHeight="1" x14ac:dyDescent="0.25">
      <c r="A16" s="131">
        <v>1981</v>
      </c>
      <c r="B16" s="132">
        <v>33</v>
      </c>
      <c r="C16" s="132">
        <v>192</v>
      </c>
    </row>
    <row r="17" spans="1:3" s="133" customFormat="1" ht="23.25" hidden="1" customHeight="1" x14ac:dyDescent="0.25">
      <c r="A17" s="131">
        <v>1982</v>
      </c>
      <c r="B17" s="132">
        <v>16</v>
      </c>
      <c r="C17" s="132">
        <v>63</v>
      </c>
    </row>
    <row r="18" spans="1:3" s="133" customFormat="1" ht="23.25" hidden="1" customHeight="1" x14ac:dyDescent="0.25">
      <c r="A18" s="131">
        <v>1983</v>
      </c>
      <c r="B18" s="132">
        <v>187</v>
      </c>
      <c r="C18" s="132">
        <v>488</v>
      </c>
    </row>
    <row r="19" spans="1:3" s="133" customFormat="1" ht="23.25" hidden="1" customHeight="1" x14ac:dyDescent="0.25">
      <c r="A19" s="131">
        <v>1984</v>
      </c>
      <c r="B19" s="132">
        <v>58</v>
      </c>
      <c r="C19" s="132">
        <v>155</v>
      </c>
    </row>
    <row r="20" spans="1:3" s="133" customFormat="1" ht="23.25" customHeight="1" x14ac:dyDescent="0.25">
      <c r="A20" s="131" t="s">
        <v>265</v>
      </c>
      <c r="B20" s="132">
        <f>SUM(B15:B19)</f>
        <v>450</v>
      </c>
      <c r="C20" s="132">
        <f>SUM(C15:C19)</f>
        <v>1083</v>
      </c>
    </row>
    <row r="21" spans="1:3" s="133" customFormat="1" ht="23.25" hidden="1" customHeight="1" x14ac:dyDescent="0.25">
      <c r="A21" s="131">
        <v>1985</v>
      </c>
      <c r="B21" s="132">
        <v>142</v>
      </c>
      <c r="C21" s="132">
        <v>494</v>
      </c>
    </row>
    <row r="22" spans="1:3" s="133" customFormat="1" ht="23.25" hidden="1" customHeight="1" x14ac:dyDescent="0.25">
      <c r="A22" s="131">
        <v>1986</v>
      </c>
      <c r="B22" s="132">
        <v>156</v>
      </c>
      <c r="C22" s="132">
        <v>276</v>
      </c>
    </row>
    <row r="23" spans="1:3" s="133" customFormat="1" ht="23.25" hidden="1" customHeight="1" x14ac:dyDescent="0.25">
      <c r="A23" s="131">
        <v>1987</v>
      </c>
      <c r="B23" s="132">
        <v>87</v>
      </c>
      <c r="C23" s="132">
        <v>105</v>
      </c>
    </row>
    <row r="24" spans="1:3" s="133" customFormat="1" ht="23.25" hidden="1" customHeight="1" x14ac:dyDescent="0.25">
      <c r="A24" s="131">
        <v>1988</v>
      </c>
      <c r="B24" s="132">
        <v>627</v>
      </c>
      <c r="C24" s="132">
        <v>15</v>
      </c>
    </row>
    <row r="25" spans="1:3" s="133" customFormat="1" ht="23.25" hidden="1" customHeight="1" x14ac:dyDescent="0.25">
      <c r="A25" s="131">
        <v>1989</v>
      </c>
      <c r="B25" s="132">
        <v>43</v>
      </c>
      <c r="C25" s="132">
        <v>215</v>
      </c>
    </row>
    <row r="26" spans="1:3" s="133" customFormat="1" ht="23.25" customHeight="1" x14ac:dyDescent="0.25">
      <c r="A26" s="131" t="s">
        <v>266</v>
      </c>
      <c r="B26" s="132">
        <f>SUM(B21:B25)</f>
        <v>1055</v>
      </c>
      <c r="C26" s="132">
        <f>SUM(C21:C25)</f>
        <v>1105</v>
      </c>
    </row>
    <row r="27" spans="1:3" s="133" customFormat="1" ht="23.25" hidden="1" customHeight="1" x14ac:dyDescent="0.25">
      <c r="A27" s="131">
        <v>1990</v>
      </c>
      <c r="B27" s="132">
        <v>2</v>
      </c>
      <c r="C27" s="132">
        <v>82</v>
      </c>
    </row>
    <row r="28" spans="1:3" s="133" customFormat="1" ht="23.25" hidden="1" customHeight="1" x14ac:dyDescent="0.25">
      <c r="A28" s="131">
        <v>1991</v>
      </c>
      <c r="B28" s="132">
        <v>252</v>
      </c>
      <c r="C28" s="132">
        <v>34</v>
      </c>
    </row>
    <row r="29" spans="1:3" s="133" customFormat="1" ht="23.25" hidden="1" customHeight="1" x14ac:dyDescent="0.25">
      <c r="A29" s="131">
        <v>1992</v>
      </c>
      <c r="B29" s="132">
        <v>114</v>
      </c>
      <c r="C29" s="132">
        <v>303</v>
      </c>
    </row>
    <row r="30" spans="1:3" s="133" customFormat="1" ht="23.25" hidden="1" customHeight="1" x14ac:dyDescent="0.25">
      <c r="A30" s="131">
        <v>1993</v>
      </c>
      <c r="B30" s="132">
        <v>30</v>
      </c>
      <c r="C30" s="132">
        <v>63</v>
      </c>
    </row>
    <row r="31" spans="1:3" s="133" customFormat="1" ht="23.25" hidden="1" customHeight="1" x14ac:dyDescent="0.25">
      <c r="A31" s="131">
        <v>1994</v>
      </c>
      <c r="B31" s="132">
        <v>234</v>
      </c>
      <c r="C31" s="132">
        <v>40</v>
      </c>
    </row>
    <row r="32" spans="1:3" s="133" customFormat="1" ht="23.25" customHeight="1" x14ac:dyDescent="0.25">
      <c r="A32" s="131" t="s">
        <v>267</v>
      </c>
      <c r="B32" s="132">
        <f>SUM(B27:B31)</f>
        <v>632</v>
      </c>
      <c r="C32" s="132">
        <f>SUM(C27:C31)</f>
        <v>522</v>
      </c>
    </row>
    <row r="33" spans="1:3" s="133" customFormat="1" ht="23.25" hidden="1" customHeight="1" x14ac:dyDescent="0.25">
      <c r="A33" s="131">
        <v>1995</v>
      </c>
      <c r="B33" s="132">
        <v>412</v>
      </c>
      <c r="C33" s="132">
        <v>42</v>
      </c>
    </row>
    <row r="34" spans="1:3" s="133" customFormat="1" ht="23.25" hidden="1" customHeight="1" x14ac:dyDescent="0.25">
      <c r="A34" s="131">
        <v>1996</v>
      </c>
      <c r="B34" s="132">
        <v>20</v>
      </c>
      <c r="C34" s="132">
        <v>68</v>
      </c>
    </row>
    <row r="35" spans="1:3" s="133" customFormat="1" ht="23.25" hidden="1" customHeight="1" x14ac:dyDescent="0.25">
      <c r="A35" s="131">
        <v>1997</v>
      </c>
      <c r="B35" s="132">
        <v>21</v>
      </c>
      <c r="C35" s="132">
        <v>140</v>
      </c>
    </row>
    <row r="36" spans="1:3" s="133" customFormat="1" ht="23.25" hidden="1" customHeight="1" x14ac:dyDescent="0.25">
      <c r="A36" s="131">
        <v>1998</v>
      </c>
      <c r="B36" s="132">
        <v>1712</v>
      </c>
      <c r="C36" s="132">
        <v>113</v>
      </c>
    </row>
    <row r="37" spans="1:3" s="133" customFormat="1" ht="23.25" hidden="1" customHeight="1" x14ac:dyDescent="0.25">
      <c r="A37" s="131">
        <v>1999</v>
      </c>
      <c r="B37" s="132">
        <v>119</v>
      </c>
      <c r="C37" s="132">
        <v>222</v>
      </c>
    </row>
    <row r="38" spans="1:3" s="133" customFormat="1" ht="23.25" customHeight="1" x14ac:dyDescent="0.25">
      <c r="A38" s="131" t="s">
        <v>268</v>
      </c>
      <c r="B38" s="132">
        <f>SUM(B33:B37)</f>
        <v>2284</v>
      </c>
      <c r="C38" s="132">
        <f>SUM(C33:C37)</f>
        <v>585</v>
      </c>
    </row>
    <row r="39" spans="1:3" s="133" customFormat="1" ht="23.25" customHeight="1" x14ac:dyDescent="0.25">
      <c r="A39" s="131">
        <v>2000</v>
      </c>
      <c r="B39" s="132">
        <v>55</v>
      </c>
      <c r="C39" s="132">
        <v>368</v>
      </c>
    </row>
    <row r="40" spans="1:3" s="133" customFormat="1" ht="23.25" customHeight="1" x14ac:dyDescent="0.25">
      <c r="A40" s="131">
        <v>2001</v>
      </c>
      <c r="B40" s="132">
        <v>56</v>
      </c>
      <c r="C40" s="132">
        <v>490</v>
      </c>
    </row>
    <row r="41" spans="1:3" s="133" customFormat="1" ht="23.25" customHeight="1" x14ac:dyDescent="0.25">
      <c r="A41" s="131">
        <v>2002</v>
      </c>
      <c r="B41" s="132">
        <v>807</v>
      </c>
      <c r="C41" s="132">
        <v>107</v>
      </c>
    </row>
    <row r="42" spans="1:3" s="133" customFormat="1" ht="23.25" customHeight="1" x14ac:dyDescent="0.25">
      <c r="A42" s="131">
        <v>2003</v>
      </c>
      <c r="B42" s="132">
        <v>1539</v>
      </c>
      <c r="C42" s="132">
        <v>1156</v>
      </c>
    </row>
    <row r="43" spans="1:3" s="133" customFormat="1" ht="23.25" customHeight="1" x14ac:dyDescent="0.25">
      <c r="A43" s="131">
        <v>2004</v>
      </c>
      <c r="B43" s="132">
        <v>117</v>
      </c>
      <c r="C43" s="132">
        <v>462</v>
      </c>
    </row>
    <row r="44" spans="1:3" s="133" customFormat="1" ht="23.25" customHeight="1" x14ac:dyDescent="0.25">
      <c r="A44" s="131">
        <v>2005</v>
      </c>
      <c r="B44" s="132">
        <v>585</v>
      </c>
      <c r="C44" s="132">
        <v>90</v>
      </c>
    </row>
    <row r="45" spans="1:3" s="133" customFormat="1" ht="23.25" customHeight="1" x14ac:dyDescent="0.25">
      <c r="A45" s="131">
        <v>2006</v>
      </c>
      <c r="B45" s="132">
        <v>135</v>
      </c>
      <c r="C45" s="132">
        <v>58</v>
      </c>
    </row>
    <row r="46" spans="1:3" s="133" customFormat="1" ht="23.25" customHeight="1" x14ac:dyDescent="0.25">
      <c r="A46" s="131">
        <v>2007</v>
      </c>
      <c r="B46" s="132">
        <v>419</v>
      </c>
      <c r="C46" s="132">
        <v>63</v>
      </c>
    </row>
    <row r="47" spans="1:3" s="133" customFormat="1" ht="23.25" customHeight="1" x14ac:dyDescent="0.25">
      <c r="A47" s="131">
        <v>2008</v>
      </c>
      <c r="B47" s="132">
        <v>111</v>
      </c>
      <c r="C47" s="132">
        <v>114</v>
      </c>
    </row>
    <row r="48" spans="1:3" s="133" customFormat="1" ht="23.25" customHeight="1" x14ac:dyDescent="0.25">
      <c r="A48" s="131">
        <v>2009</v>
      </c>
      <c r="B48" s="132">
        <v>216</v>
      </c>
      <c r="C48" s="132">
        <v>79</v>
      </c>
    </row>
    <row r="49" spans="1:3" s="133" customFormat="1" ht="23.25" customHeight="1" x14ac:dyDescent="0.25">
      <c r="A49" s="131">
        <v>2010</v>
      </c>
      <c r="B49" s="132">
        <v>242</v>
      </c>
      <c r="C49" s="132">
        <v>450</v>
      </c>
    </row>
    <row r="50" spans="1:3" s="133" customFormat="1" ht="23.25" customHeight="1" x14ac:dyDescent="0.25">
      <c r="A50" s="131">
        <v>2011</v>
      </c>
      <c r="B50" s="132">
        <v>12</v>
      </c>
      <c r="C50" s="132">
        <v>722</v>
      </c>
    </row>
    <row r="51" spans="1:3" s="133" customFormat="1" ht="23.25" customHeight="1" x14ac:dyDescent="0.25">
      <c r="A51" s="131">
        <v>2012</v>
      </c>
      <c r="B51" s="132">
        <v>729</v>
      </c>
      <c r="C51" s="132">
        <v>139</v>
      </c>
    </row>
    <row r="52" spans="1:3" s="133" customFormat="1" ht="23.25" customHeight="1" x14ac:dyDescent="0.25">
      <c r="A52" s="131">
        <v>2013</v>
      </c>
      <c r="B52" s="132">
        <v>1433</v>
      </c>
      <c r="C52" s="132">
        <v>271</v>
      </c>
    </row>
    <row r="53" spans="1:3" s="133" customFormat="1" ht="23.25" customHeight="1" x14ac:dyDescent="0.25">
      <c r="A53" s="131">
        <v>2014</v>
      </c>
      <c r="B53" s="132">
        <v>547</v>
      </c>
      <c r="C53" s="132">
        <v>58</v>
      </c>
    </row>
    <row r="54" spans="1:3" s="133" customFormat="1" ht="23.25" customHeight="1" x14ac:dyDescent="0.25">
      <c r="A54" s="131">
        <v>2015</v>
      </c>
      <c r="B54" s="132">
        <v>2081</v>
      </c>
      <c r="C54" s="132">
        <v>18</v>
      </c>
    </row>
    <row r="55" spans="1:3" s="133" customFormat="1" ht="23.25" customHeight="1" x14ac:dyDescent="0.25">
      <c r="A55" s="131">
        <v>2016</v>
      </c>
      <c r="B55" s="132">
        <v>137</v>
      </c>
      <c r="C55" s="132">
        <v>42</v>
      </c>
    </row>
    <row r="56" spans="1:3" x14ac:dyDescent="0.25">
      <c r="A56" s="109" t="s">
        <v>290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view="pageBreakPreview" zoomScaleSheetLayoutView="100" workbookViewId="0">
      <selection activeCell="B27" sqref="B27:O42"/>
    </sheetView>
  </sheetViews>
  <sheetFormatPr defaultRowHeight="15" x14ac:dyDescent="0.25"/>
  <cols>
    <col min="1" max="1" width="12.140625" style="3" customWidth="1"/>
    <col min="2" max="2" width="17" style="3" customWidth="1"/>
    <col min="3" max="3" width="14.140625" customWidth="1"/>
    <col min="4" max="4" width="16.85546875" customWidth="1"/>
    <col min="5" max="5" width="22.140625" style="2" customWidth="1"/>
    <col min="11" max="14" width="0" hidden="1" customWidth="1"/>
  </cols>
  <sheetData>
    <row r="1" spans="1:13" ht="28.5" customHeight="1" x14ac:dyDescent="0.25">
      <c r="A1" s="217" t="s">
        <v>274</v>
      </c>
      <c r="B1" s="217"/>
      <c r="C1" s="217"/>
      <c r="D1" s="217"/>
      <c r="E1" s="217"/>
    </row>
    <row r="2" spans="1:13" s="7" customFormat="1" ht="45" x14ac:dyDescent="0.25">
      <c r="A2" s="175" t="s">
        <v>23</v>
      </c>
      <c r="B2" s="153" t="s">
        <v>148</v>
      </c>
      <c r="C2" s="153" t="s">
        <v>150</v>
      </c>
      <c r="D2" s="153" t="s">
        <v>149</v>
      </c>
      <c r="E2" s="176" t="s">
        <v>224</v>
      </c>
      <c r="K2" s="9" t="s">
        <v>23</v>
      </c>
      <c r="L2" s="8" t="s">
        <v>148</v>
      </c>
    </row>
    <row r="3" spans="1:13" s="137" customFormat="1" ht="24.75" customHeight="1" x14ac:dyDescent="0.25">
      <c r="A3" s="136" t="s">
        <v>147</v>
      </c>
      <c r="B3" s="1">
        <v>834</v>
      </c>
      <c r="C3" s="1">
        <v>21269</v>
      </c>
      <c r="D3" s="1">
        <v>346878</v>
      </c>
      <c r="E3" s="50">
        <v>18.72</v>
      </c>
      <c r="K3" s="136" t="s">
        <v>147</v>
      </c>
      <c r="L3" s="1">
        <v>834</v>
      </c>
      <c r="M3" s="137">
        <f>L3-B3</f>
        <v>0</v>
      </c>
    </row>
    <row r="4" spans="1:13" s="137" customFormat="1" ht="24.75" customHeight="1" x14ac:dyDescent="0.25">
      <c r="A4" s="136" t="s">
        <v>146</v>
      </c>
      <c r="B4" s="1">
        <v>898</v>
      </c>
      <c r="C4" s="1">
        <v>3729</v>
      </c>
      <c r="D4" s="1">
        <v>462700</v>
      </c>
      <c r="E4" s="50">
        <v>21</v>
      </c>
      <c r="K4" s="136" t="s">
        <v>146</v>
      </c>
      <c r="L4" s="1">
        <v>898</v>
      </c>
      <c r="M4" s="137">
        <f t="shared" ref="M4:M18" si="0">L4-B4</f>
        <v>0</v>
      </c>
    </row>
    <row r="5" spans="1:13" s="137" customFormat="1" ht="24.75" customHeight="1" x14ac:dyDescent="0.25">
      <c r="A5" s="136" t="s">
        <v>145</v>
      </c>
      <c r="B5" s="1">
        <v>1992</v>
      </c>
      <c r="C5" s="1">
        <v>25393</v>
      </c>
      <c r="D5" s="1">
        <v>682209</v>
      </c>
      <c r="E5" s="50">
        <v>31.98</v>
      </c>
      <c r="K5" s="136" t="s">
        <v>145</v>
      </c>
      <c r="L5" s="1">
        <v>1992</v>
      </c>
      <c r="M5" s="137">
        <f t="shared" si="0"/>
        <v>0</v>
      </c>
    </row>
    <row r="6" spans="1:13" s="137" customFormat="1" ht="24.75" customHeight="1" x14ac:dyDescent="0.25">
      <c r="A6" s="136" t="s">
        <v>144</v>
      </c>
      <c r="B6" s="1">
        <v>1995</v>
      </c>
      <c r="C6" s="1">
        <v>12389</v>
      </c>
      <c r="D6" s="1">
        <v>1603300</v>
      </c>
      <c r="E6" s="50">
        <v>32.53</v>
      </c>
      <c r="K6" s="136" t="s">
        <v>144</v>
      </c>
      <c r="L6" s="1">
        <v>1995</v>
      </c>
      <c r="M6" s="137">
        <f t="shared" si="0"/>
        <v>0</v>
      </c>
    </row>
    <row r="7" spans="1:13" s="137" customFormat="1" ht="24.75" customHeight="1" x14ac:dyDescent="0.25">
      <c r="A7" s="136" t="s">
        <v>143</v>
      </c>
      <c r="B7" s="1">
        <v>2698</v>
      </c>
      <c r="C7" s="1">
        <v>110997</v>
      </c>
      <c r="D7" s="1">
        <v>2120012</v>
      </c>
      <c r="E7" s="50">
        <v>35.520000000000003</v>
      </c>
      <c r="K7" s="136" t="s">
        <v>143</v>
      </c>
      <c r="L7" s="1">
        <v>2698</v>
      </c>
      <c r="M7" s="137">
        <f t="shared" si="0"/>
        <v>0</v>
      </c>
    </row>
    <row r="8" spans="1:13" s="137" customFormat="1" ht="24.75" customHeight="1" x14ac:dyDescent="0.25">
      <c r="A8" s="136" t="s">
        <v>142</v>
      </c>
      <c r="B8" s="1">
        <v>2402</v>
      </c>
      <c r="C8" s="1">
        <v>455619</v>
      </c>
      <c r="D8" s="1">
        <v>1934680</v>
      </c>
      <c r="E8" s="50">
        <v>70.87</v>
      </c>
      <c r="K8" s="136" t="s">
        <v>142</v>
      </c>
      <c r="L8" s="1">
        <v>2402</v>
      </c>
      <c r="M8" s="137">
        <f t="shared" si="0"/>
        <v>0</v>
      </c>
    </row>
    <row r="9" spans="1:13" s="137" customFormat="1" ht="24.75" customHeight="1" x14ac:dyDescent="0.25">
      <c r="A9" s="136" t="s">
        <v>141</v>
      </c>
      <c r="B9" s="1">
        <v>3764</v>
      </c>
      <c r="C9" s="1">
        <v>119218</v>
      </c>
      <c r="D9" s="1">
        <v>3527041</v>
      </c>
      <c r="E9" s="50">
        <v>85.13</v>
      </c>
      <c r="K9" s="136" t="s">
        <v>141</v>
      </c>
      <c r="L9" s="1">
        <v>3764</v>
      </c>
      <c r="M9" s="137">
        <f t="shared" si="0"/>
        <v>0</v>
      </c>
    </row>
    <row r="10" spans="1:13" s="137" customFormat="1" ht="24.75" customHeight="1" x14ac:dyDescent="0.25">
      <c r="A10" s="136" t="s">
        <v>140</v>
      </c>
      <c r="B10" s="1">
        <v>3405</v>
      </c>
      <c r="C10" s="1">
        <v>53833</v>
      </c>
      <c r="D10" s="1">
        <v>1646905</v>
      </c>
      <c r="E10" s="50">
        <v>35.56</v>
      </c>
      <c r="K10" s="136" t="s">
        <v>140</v>
      </c>
      <c r="L10" s="1">
        <v>3405</v>
      </c>
      <c r="M10" s="137">
        <f t="shared" si="0"/>
        <v>0</v>
      </c>
    </row>
    <row r="11" spans="1:13" s="137" customFormat="1" ht="24.75" customHeight="1" x14ac:dyDescent="0.25">
      <c r="A11" s="136" t="s">
        <v>139</v>
      </c>
      <c r="B11" s="1">
        <v>1677</v>
      </c>
      <c r="C11" s="1">
        <v>128452</v>
      </c>
      <c r="D11" s="1">
        <v>1359726</v>
      </c>
      <c r="E11" s="50">
        <v>47.13</v>
      </c>
      <c r="K11" s="136" t="s">
        <v>139</v>
      </c>
      <c r="L11" s="1">
        <v>1677</v>
      </c>
      <c r="M11" s="137">
        <f t="shared" si="0"/>
        <v>0</v>
      </c>
    </row>
    <row r="12" spans="1:13" s="137" customFormat="1" ht="24.75" customHeight="1" x14ac:dyDescent="0.25">
      <c r="A12" s="136" t="s">
        <v>138</v>
      </c>
      <c r="B12" s="1">
        <v>2310</v>
      </c>
      <c r="C12" s="1">
        <v>48778</v>
      </c>
      <c r="D12" s="1">
        <v>1338619</v>
      </c>
      <c r="E12" s="50">
        <v>46.25</v>
      </c>
      <c r="K12" s="136" t="s">
        <v>138</v>
      </c>
      <c r="L12" s="1">
        <v>2310</v>
      </c>
      <c r="M12" s="137">
        <f t="shared" si="0"/>
        <v>0</v>
      </c>
    </row>
    <row r="13" spans="1:13" s="137" customFormat="1" ht="24.75" customHeight="1" x14ac:dyDescent="0.25">
      <c r="A13" s="138" t="s">
        <v>137</v>
      </c>
      <c r="B13" s="1">
        <v>1600</v>
      </c>
      <c r="C13" s="1">
        <v>9126</v>
      </c>
      <c r="D13" s="1">
        <v>876168</v>
      </c>
      <c r="E13" s="1">
        <v>18.87</v>
      </c>
      <c r="K13" s="138" t="s">
        <v>137</v>
      </c>
      <c r="L13" s="1">
        <v>1600</v>
      </c>
      <c r="M13" s="137">
        <f t="shared" si="0"/>
        <v>0</v>
      </c>
    </row>
    <row r="14" spans="1:13" s="137" customFormat="1" ht="24.75" customHeight="1" x14ac:dyDescent="0.25">
      <c r="A14" s="138" t="s">
        <v>136</v>
      </c>
      <c r="B14" s="1">
        <v>946</v>
      </c>
      <c r="C14" s="1">
        <v>24293</v>
      </c>
      <c r="D14" s="1">
        <v>667319</v>
      </c>
      <c r="E14" s="1">
        <v>14.44</v>
      </c>
      <c r="K14" s="138" t="s">
        <v>136</v>
      </c>
      <c r="L14" s="1">
        <v>946</v>
      </c>
      <c r="M14" s="137">
        <f t="shared" si="0"/>
        <v>0</v>
      </c>
    </row>
    <row r="15" spans="1:13" s="137" customFormat="1" ht="24.75" customHeight="1" x14ac:dyDescent="0.25">
      <c r="A15" s="138" t="s">
        <v>134</v>
      </c>
      <c r="B15" s="1" t="s">
        <v>135</v>
      </c>
      <c r="C15" s="1">
        <v>102998</v>
      </c>
      <c r="D15" s="1">
        <v>1210227</v>
      </c>
      <c r="E15" s="1">
        <v>63.75</v>
      </c>
      <c r="K15" s="138" t="s">
        <v>134</v>
      </c>
      <c r="L15" s="1">
        <v>5677</v>
      </c>
      <c r="M15" s="137" t="e">
        <f t="shared" si="0"/>
        <v>#VALUE!</v>
      </c>
    </row>
    <row r="16" spans="1:13" s="137" customFormat="1" ht="24.75" customHeight="1" x14ac:dyDescent="0.25">
      <c r="A16" s="138" t="s">
        <v>133</v>
      </c>
      <c r="B16" s="1">
        <v>1674</v>
      </c>
      <c r="C16" s="1">
        <v>92180</v>
      </c>
      <c r="D16" s="1">
        <v>725390</v>
      </c>
      <c r="E16" s="1">
        <v>26.85</v>
      </c>
      <c r="K16" s="138" t="s">
        <v>133</v>
      </c>
      <c r="L16" s="1">
        <v>1674</v>
      </c>
      <c r="M16" s="137">
        <f t="shared" si="0"/>
        <v>0</v>
      </c>
    </row>
    <row r="17" spans="1:13" s="137" customFormat="1" ht="24.75" customHeight="1" x14ac:dyDescent="0.25">
      <c r="A17" s="138" t="s">
        <v>132</v>
      </c>
      <c r="B17" s="1">
        <v>1460</v>
      </c>
      <c r="C17" s="1">
        <v>59057</v>
      </c>
      <c r="D17" s="1">
        <v>1313371</v>
      </c>
      <c r="E17" s="1">
        <v>31.09</v>
      </c>
      <c r="I17" s="139"/>
      <c r="K17" s="138" t="s">
        <v>132</v>
      </c>
      <c r="L17" s="1">
        <v>1460</v>
      </c>
      <c r="M17" s="137">
        <f t="shared" si="0"/>
        <v>0</v>
      </c>
    </row>
    <row r="18" spans="1:13" s="137" customFormat="1" ht="24.75" customHeight="1" x14ac:dyDescent="0.25">
      <c r="A18" s="138" t="s">
        <v>288</v>
      </c>
      <c r="B18" s="1">
        <v>1487</v>
      </c>
      <c r="C18" s="1">
        <v>41965</v>
      </c>
      <c r="D18" s="1">
        <v>546518</v>
      </c>
      <c r="E18" s="1">
        <v>25.49</v>
      </c>
      <c r="K18" s="138" t="s">
        <v>131</v>
      </c>
      <c r="L18" s="1">
        <v>1487</v>
      </c>
      <c r="M18" s="137">
        <f t="shared" si="0"/>
        <v>0</v>
      </c>
    </row>
    <row r="19" spans="1:13" s="137" customFormat="1" ht="24.75" customHeight="1" x14ac:dyDescent="0.25">
      <c r="A19" s="218" t="s">
        <v>281</v>
      </c>
      <c r="B19" s="218"/>
      <c r="C19" s="218"/>
      <c r="D19" s="218"/>
      <c r="E19" s="218"/>
    </row>
    <row r="20" spans="1:13" s="137" customFormat="1" ht="24.75" customHeight="1" x14ac:dyDescent="0.25">
      <c r="A20" s="140" t="s">
        <v>269</v>
      </c>
    </row>
    <row r="21" spans="1:13" s="137" customFormat="1" ht="24.75" customHeight="1" x14ac:dyDescent="0.25">
      <c r="A21" s="141" t="s">
        <v>289</v>
      </c>
      <c r="B21" s="142"/>
      <c r="E21" s="143"/>
    </row>
  </sheetData>
  <mergeCells count="2">
    <mergeCell ref="A1:E1"/>
    <mergeCell ref="A19:E19"/>
  </mergeCells>
  <pageMargins left="0.7" right="0.7" top="0.75" bottom="0.75" header="0.3" footer="0.3"/>
  <pageSetup scale="109" orientation="portrait" r:id="rId1"/>
  <colBreaks count="1" manualBreakCount="1">
    <brk id="5" max="3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6"/>
  <sheetViews>
    <sheetView view="pageBreakPreview" topLeftCell="A152" zoomScaleNormal="70" zoomScaleSheetLayoutView="100" workbookViewId="0">
      <selection activeCell="L162" sqref="L162:Q172"/>
    </sheetView>
  </sheetViews>
  <sheetFormatPr defaultRowHeight="15" x14ac:dyDescent="0.25"/>
  <cols>
    <col min="1" max="1" width="7.140625" customWidth="1"/>
    <col min="2" max="2" width="21.28515625" customWidth="1"/>
    <col min="3" max="3" width="9.5703125" customWidth="1"/>
    <col min="4" max="4" width="9.42578125" customWidth="1"/>
    <col min="5" max="5" width="12.28515625" customWidth="1"/>
    <col min="6" max="6" width="11.42578125" customWidth="1"/>
    <col min="8" max="8" width="9" customWidth="1"/>
    <col min="9" max="9" width="10.28515625" customWidth="1"/>
    <col min="10" max="10" width="10.5703125" customWidth="1"/>
  </cols>
  <sheetData>
    <row r="1" spans="1:10" ht="45" customHeight="1" x14ac:dyDescent="0.25">
      <c r="A1" s="219" t="s">
        <v>275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 s="10" customFormat="1" ht="15" customHeight="1" x14ac:dyDescent="0.25">
      <c r="A2" s="220" t="s">
        <v>17</v>
      </c>
      <c r="B2" s="220" t="s">
        <v>204</v>
      </c>
      <c r="C2" s="222" t="s">
        <v>203</v>
      </c>
      <c r="D2" s="223"/>
      <c r="E2" s="223"/>
      <c r="F2" s="223"/>
      <c r="G2" s="222" t="s">
        <v>202</v>
      </c>
      <c r="H2" s="223"/>
      <c r="I2" s="223"/>
      <c r="J2" s="224"/>
    </row>
    <row r="3" spans="1:10" s="10" customFormat="1" ht="78.75" customHeight="1" x14ac:dyDescent="0.25">
      <c r="A3" s="221"/>
      <c r="B3" s="221" t="s">
        <v>173</v>
      </c>
      <c r="C3" s="8" t="s">
        <v>170</v>
      </c>
      <c r="D3" s="8" t="s">
        <v>169</v>
      </c>
      <c r="E3" s="8" t="s">
        <v>168</v>
      </c>
      <c r="F3" s="48" t="s">
        <v>167</v>
      </c>
      <c r="G3" s="8" t="s">
        <v>170</v>
      </c>
      <c r="H3" s="8" t="s">
        <v>169</v>
      </c>
      <c r="I3" s="8" t="s">
        <v>168</v>
      </c>
      <c r="J3" s="8" t="s">
        <v>167</v>
      </c>
    </row>
    <row r="4" spans="1:10" s="10" customFormat="1" ht="15" customHeight="1" x14ac:dyDescent="0.25">
      <c r="A4" s="47">
        <v>1</v>
      </c>
      <c r="B4" s="47">
        <v>2</v>
      </c>
      <c r="C4" s="47">
        <v>3</v>
      </c>
      <c r="D4" s="47" t="s">
        <v>201</v>
      </c>
      <c r="E4" s="47" t="s">
        <v>200</v>
      </c>
      <c r="F4" s="47" t="s">
        <v>199</v>
      </c>
      <c r="G4" s="47">
        <v>4</v>
      </c>
      <c r="H4" s="45" t="s">
        <v>201</v>
      </c>
      <c r="I4" s="46" t="s">
        <v>200</v>
      </c>
      <c r="J4" s="45" t="s">
        <v>199</v>
      </c>
    </row>
    <row r="5" spans="1:10" ht="15" customHeight="1" x14ac:dyDescent="0.25">
      <c r="A5" s="22">
        <v>1</v>
      </c>
      <c r="B5" s="5" t="s">
        <v>12</v>
      </c>
      <c r="C5" s="4">
        <v>247</v>
      </c>
      <c r="D5" s="4">
        <v>366308</v>
      </c>
      <c r="E5" s="4">
        <v>322074</v>
      </c>
      <c r="F5" s="4">
        <v>8.1300000000000008</v>
      </c>
      <c r="G5" s="4">
        <v>134</v>
      </c>
      <c r="H5" s="4">
        <v>47598</v>
      </c>
      <c r="I5" s="4">
        <v>235814</v>
      </c>
      <c r="J5" s="4">
        <v>1.93</v>
      </c>
    </row>
    <row r="6" spans="1:10" ht="15" customHeight="1" x14ac:dyDescent="0.25">
      <c r="A6" s="22">
        <v>2</v>
      </c>
      <c r="B6" s="5" t="s">
        <v>166</v>
      </c>
      <c r="C6" s="4" t="s">
        <v>4</v>
      </c>
      <c r="D6" s="4" t="s">
        <v>4</v>
      </c>
      <c r="E6" s="4" t="s">
        <v>4</v>
      </c>
      <c r="F6" s="4" t="s">
        <v>4</v>
      </c>
      <c r="G6" s="4">
        <v>4</v>
      </c>
      <c r="H6" s="4">
        <v>14736</v>
      </c>
      <c r="I6" s="4">
        <v>12987</v>
      </c>
      <c r="J6" s="4">
        <v>0.28000000000000003</v>
      </c>
    </row>
    <row r="7" spans="1:10" ht="15" customHeight="1" x14ac:dyDescent="0.25">
      <c r="A7" s="22">
        <v>3</v>
      </c>
      <c r="B7" s="5" t="s">
        <v>13</v>
      </c>
      <c r="C7" s="4">
        <v>7</v>
      </c>
      <c r="D7" s="4">
        <v>20</v>
      </c>
      <c r="E7" s="4">
        <v>2367</v>
      </c>
      <c r="F7" s="4">
        <v>0.11</v>
      </c>
      <c r="G7" s="4">
        <v>134</v>
      </c>
      <c r="H7" s="4" t="s">
        <v>4</v>
      </c>
      <c r="I7" s="4">
        <v>15846</v>
      </c>
      <c r="J7" s="4">
        <v>6.75</v>
      </c>
    </row>
    <row r="8" spans="1:10" ht="15" customHeight="1" x14ac:dyDescent="0.25">
      <c r="A8" s="22">
        <v>4</v>
      </c>
      <c r="B8" s="5" t="s">
        <v>2</v>
      </c>
      <c r="C8" s="4">
        <v>25</v>
      </c>
      <c r="D8" s="4">
        <v>19</v>
      </c>
      <c r="E8" s="4">
        <v>17447</v>
      </c>
      <c r="F8" s="4">
        <v>0.75</v>
      </c>
      <c r="G8" s="4">
        <v>976</v>
      </c>
      <c r="H8" s="4">
        <v>988</v>
      </c>
      <c r="I8" s="4">
        <v>690466</v>
      </c>
      <c r="J8" s="4">
        <v>16.62</v>
      </c>
    </row>
    <row r="9" spans="1:10" x14ac:dyDescent="0.25">
      <c r="A9" s="22">
        <v>5</v>
      </c>
      <c r="B9" s="5" t="s">
        <v>165</v>
      </c>
      <c r="C9" s="4">
        <v>37</v>
      </c>
      <c r="D9" s="4">
        <v>9653</v>
      </c>
      <c r="E9" s="4">
        <v>15820</v>
      </c>
      <c r="F9" s="4">
        <v>10.15</v>
      </c>
      <c r="G9" s="4">
        <v>15</v>
      </c>
      <c r="H9" s="4">
        <v>53</v>
      </c>
      <c r="I9" s="4">
        <v>12482</v>
      </c>
      <c r="J9" s="4">
        <v>2.5999999999999999E-2</v>
      </c>
    </row>
    <row r="10" spans="1:10" ht="15" customHeight="1" x14ac:dyDescent="0.25">
      <c r="A10" s="22">
        <v>6</v>
      </c>
      <c r="B10" s="5" t="s">
        <v>97</v>
      </c>
      <c r="C10" s="4">
        <v>293</v>
      </c>
      <c r="D10" s="4">
        <v>8421</v>
      </c>
      <c r="E10" s="4">
        <v>161625</v>
      </c>
      <c r="F10" s="4">
        <v>7.47</v>
      </c>
      <c r="G10" s="4">
        <v>486</v>
      </c>
      <c r="H10" s="4">
        <v>9707</v>
      </c>
      <c r="I10" s="4">
        <v>41756</v>
      </c>
      <c r="J10" s="4">
        <v>4.68</v>
      </c>
    </row>
    <row r="11" spans="1:10" ht="15" customHeight="1" x14ac:dyDescent="0.25">
      <c r="A11" s="22">
        <v>7</v>
      </c>
      <c r="B11" s="5" t="s">
        <v>164</v>
      </c>
      <c r="C11" s="4" t="s">
        <v>4</v>
      </c>
      <c r="D11" s="4" t="s">
        <v>4</v>
      </c>
      <c r="E11" s="4">
        <v>5</v>
      </c>
      <c r="F11" s="4">
        <v>2E-3</v>
      </c>
      <c r="G11" s="4">
        <v>3</v>
      </c>
      <c r="H11" s="4" t="s">
        <v>4</v>
      </c>
      <c r="I11" s="4">
        <v>1100</v>
      </c>
      <c r="J11" s="4" t="s">
        <v>190</v>
      </c>
    </row>
    <row r="12" spans="1:10" ht="15" customHeight="1" x14ac:dyDescent="0.25">
      <c r="A12" s="22">
        <v>8</v>
      </c>
      <c r="B12" s="5" t="s">
        <v>163</v>
      </c>
      <c r="C12" s="4">
        <v>6</v>
      </c>
      <c r="D12" s="4" t="s">
        <v>4</v>
      </c>
      <c r="E12" s="4" t="s">
        <v>4</v>
      </c>
      <c r="F12" s="4" t="s">
        <v>4</v>
      </c>
      <c r="G12" s="4" t="s">
        <v>4</v>
      </c>
      <c r="H12" s="4" t="s">
        <v>4</v>
      </c>
      <c r="I12" s="4" t="s">
        <v>4</v>
      </c>
      <c r="J12" s="4" t="s">
        <v>4</v>
      </c>
    </row>
    <row r="13" spans="1:10" ht="15" customHeight="1" x14ac:dyDescent="0.25">
      <c r="A13" s="22">
        <v>9</v>
      </c>
      <c r="B13" s="5" t="s">
        <v>7</v>
      </c>
      <c r="C13" s="4">
        <v>48</v>
      </c>
      <c r="D13" s="4">
        <v>846</v>
      </c>
      <c r="E13" s="4">
        <v>4379</v>
      </c>
      <c r="F13" s="4">
        <v>0.94</v>
      </c>
      <c r="G13" s="4">
        <v>98</v>
      </c>
      <c r="H13" s="4">
        <v>3087</v>
      </c>
      <c r="I13" s="4">
        <v>10820</v>
      </c>
      <c r="J13" s="4">
        <v>1.1299999999999999</v>
      </c>
    </row>
    <row r="14" spans="1:10" ht="15" customHeight="1" x14ac:dyDescent="0.25">
      <c r="A14" s="22">
        <v>10</v>
      </c>
      <c r="B14" s="5" t="s">
        <v>8</v>
      </c>
      <c r="C14" s="4">
        <v>25</v>
      </c>
      <c r="D14" s="4">
        <v>2677</v>
      </c>
      <c r="E14" s="4">
        <v>11835</v>
      </c>
      <c r="F14" s="4">
        <v>0.61</v>
      </c>
      <c r="G14" s="4" t="s">
        <v>4</v>
      </c>
      <c r="H14" s="4" t="s">
        <v>4</v>
      </c>
      <c r="I14" s="4" t="s">
        <v>4</v>
      </c>
      <c r="J14" s="4" t="s">
        <v>4</v>
      </c>
    </row>
    <row r="15" spans="1:10" ht="15" customHeight="1" x14ac:dyDescent="0.25">
      <c r="A15" s="22">
        <v>11</v>
      </c>
      <c r="B15" s="5" t="s">
        <v>16</v>
      </c>
      <c r="C15" s="4">
        <v>5</v>
      </c>
      <c r="D15" s="4">
        <v>101</v>
      </c>
      <c r="E15" s="4">
        <v>3011</v>
      </c>
      <c r="F15" s="4">
        <v>0.03</v>
      </c>
      <c r="G15" s="4">
        <v>2</v>
      </c>
      <c r="H15" s="4">
        <v>2</v>
      </c>
      <c r="I15" s="4">
        <v>986</v>
      </c>
      <c r="J15" s="4">
        <v>0.01</v>
      </c>
    </row>
    <row r="16" spans="1:10" ht="15" customHeight="1" x14ac:dyDescent="0.25">
      <c r="A16" s="22">
        <v>12</v>
      </c>
      <c r="B16" s="5" t="s">
        <v>15</v>
      </c>
      <c r="C16" s="4">
        <v>123</v>
      </c>
      <c r="D16" s="4">
        <v>236</v>
      </c>
      <c r="E16" s="4">
        <v>204401</v>
      </c>
      <c r="F16" s="4">
        <v>1.55</v>
      </c>
      <c r="G16" s="4">
        <v>222</v>
      </c>
      <c r="H16" s="4">
        <v>12958</v>
      </c>
      <c r="I16" s="4">
        <v>231698</v>
      </c>
      <c r="J16" s="4">
        <v>5</v>
      </c>
    </row>
    <row r="17" spans="1:10" ht="15" customHeight="1" x14ac:dyDescent="0.25">
      <c r="A17" s="22">
        <v>13</v>
      </c>
      <c r="B17" s="5" t="s">
        <v>161</v>
      </c>
      <c r="C17" s="4">
        <v>180</v>
      </c>
      <c r="D17" s="4">
        <v>2269</v>
      </c>
      <c r="E17" s="4">
        <v>114435</v>
      </c>
      <c r="F17" s="4">
        <v>0.24</v>
      </c>
      <c r="G17" s="4">
        <v>262</v>
      </c>
      <c r="H17" s="4">
        <v>2813</v>
      </c>
      <c r="I17" s="4">
        <v>58804</v>
      </c>
      <c r="J17" s="4">
        <v>0.38</v>
      </c>
    </row>
    <row r="18" spans="1:10" ht="15" customHeight="1" x14ac:dyDescent="0.25">
      <c r="A18" s="22">
        <v>14</v>
      </c>
      <c r="B18" s="5" t="s">
        <v>10</v>
      </c>
      <c r="C18" s="4">
        <v>168</v>
      </c>
      <c r="D18" s="4">
        <v>6107</v>
      </c>
      <c r="E18" s="4">
        <v>129998</v>
      </c>
      <c r="F18" s="4" t="s">
        <v>4</v>
      </c>
      <c r="G18" s="4">
        <v>76</v>
      </c>
      <c r="H18" s="4">
        <v>307</v>
      </c>
      <c r="I18" s="4">
        <v>18321</v>
      </c>
      <c r="J18" s="4">
        <v>0.04</v>
      </c>
    </row>
    <row r="19" spans="1:10" ht="15" customHeight="1" x14ac:dyDescent="0.25">
      <c r="A19" s="22">
        <v>15</v>
      </c>
      <c r="B19" s="5" t="s">
        <v>194</v>
      </c>
      <c r="C19" s="4" t="s">
        <v>4</v>
      </c>
      <c r="D19" s="4" t="s">
        <v>4</v>
      </c>
      <c r="E19" s="4" t="s">
        <v>4</v>
      </c>
      <c r="F19" s="4" t="s">
        <v>4</v>
      </c>
      <c r="G19" s="4">
        <v>12</v>
      </c>
      <c r="H19" s="4">
        <v>8</v>
      </c>
      <c r="I19" s="4">
        <v>2243</v>
      </c>
      <c r="J19" s="4">
        <v>0.04</v>
      </c>
    </row>
    <row r="20" spans="1:10" ht="15" customHeight="1" x14ac:dyDescent="0.25">
      <c r="A20" s="22">
        <v>16</v>
      </c>
      <c r="B20" s="5" t="s">
        <v>9</v>
      </c>
      <c r="C20" s="4">
        <v>423</v>
      </c>
      <c r="D20" s="4">
        <v>13417</v>
      </c>
      <c r="E20" s="4">
        <v>594516</v>
      </c>
      <c r="F20" s="4">
        <v>12.59</v>
      </c>
      <c r="G20" s="4">
        <v>155</v>
      </c>
      <c r="H20" s="4">
        <v>1477</v>
      </c>
      <c r="I20" s="4">
        <v>47045</v>
      </c>
      <c r="J20" s="4" t="s">
        <v>4</v>
      </c>
    </row>
    <row r="21" spans="1:10" ht="15" customHeight="1" x14ac:dyDescent="0.25">
      <c r="A21" s="22">
        <v>17</v>
      </c>
      <c r="B21" s="5" t="s">
        <v>159</v>
      </c>
      <c r="C21" s="4" t="s">
        <v>4</v>
      </c>
      <c r="D21" s="4" t="s">
        <v>4</v>
      </c>
      <c r="E21" s="4" t="s">
        <v>4</v>
      </c>
      <c r="F21" s="4" t="s">
        <v>198</v>
      </c>
      <c r="G21" s="4" t="s">
        <v>4</v>
      </c>
      <c r="H21" s="4" t="s">
        <v>4</v>
      </c>
      <c r="I21" s="4" t="s">
        <v>4</v>
      </c>
      <c r="J21" s="4" t="s">
        <v>190</v>
      </c>
    </row>
    <row r="22" spans="1:10" ht="15" customHeight="1" x14ac:dyDescent="0.25">
      <c r="A22" s="22">
        <v>18</v>
      </c>
      <c r="B22" s="5" t="s">
        <v>11</v>
      </c>
      <c r="C22" s="4">
        <v>90</v>
      </c>
      <c r="D22" s="4">
        <v>1656</v>
      </c>
      <c r="E22" s="4">
        <v>120356</v>
      </c>
      <c r="F22" s="4">
        <v>3.09</v>
      </c>
      <c r="G22" s="4">
        <v>91</v>
      </c>
      <c r="H22" s="4">
        <v>662</v>
      </c>
      <c r="I22" s="4">
        <v>104712</v>
      </c>
      <c r="J22" s="4">
        <v>3.19</v>
      </c>
    </row>
    <row r="23" spans="1:10" ht="15" customHeight="1" x14ac:dyDescent="0.25">
      <c r="A23" s="22">
        <v>19</v>
      </c>
      <c r="B23" s="5" t="s">
        <v>6</v>
      </c>
      <c r="C23" s="4">
        <v>8</v>
      </c>
      <c r="D23" s="4">
        <v>16</v>
      </c>
      <c r="E23" s="4">
        <v>224</v>
      </c>
      <c r="F23" s="4">
        <v>0.02</v>
      </c>
      <c r="G23" s="4">
        <v>7</v>
      </c>
      <c r="H23" s="4">
        <v>18</v>
      </c>
      <c r="I23" s="4">
        <v>527</v>
      </c>
      <c r="J23" s="4">
        <v>0.28000000000000003</v>
      </c>
    </row>
    <row r="24" spans="1:10" ht="15" customHeight="1" x14ac:dyDescent="0.25">
      <c r="A24" s="22">
        <v>20</v>
      </c>
      <c r="B24" s="5" t="s">
        <v>5</v>
      </c>
      <c r="C24" s="4">
        <v>146</v>
      </c>
      <c r="D24" s="4">
        <v>42253</v>
      </c>
      <c r="E24" s="4">
        <v>254844</v>
      </c>
      <c r="F24" s="4">
        <v>17.36</v>
      </c>
      <c r="G24" s="4">
        <v>63</v>
      </c>
      <c r="H24" s="4">
        <v>5114</v>
      </c>
      <c r="I24" s="4">
        <v>10058</v>
      </c>
      <c r="J24" s="4" t="s">
        <v>190</v>
      </c>
    </row>
    <row r="25" spans="1:10" ht="15" customHeight="1" x14ac:dyDescent="0.25">
      <c r="A25" s="22">
        <v>21</v>
      </c>
      <c r="B25" s="5" t="s">
        <v>14</v>
      </c>
      <c r="C25" s="4">
        <v>23</v>
      </c>
      <c r="D25" s="4">
        <v>67</v>
      </c>
      <c r="E25" s="4">
        <v>444</v>
      </c>
      <c r="F25" s="4">
        <v>17.37</v>
      </c>
      <c r="G25" s="4">
        <v>52</v>
      </c>
      <c r="H25" s="4">
        <v>159</v>
      </c>
      <c r="I25" s="4">
        <v>726</v>
      </c>
      <c r="J25" s="4" t="s">
        <v>4</v>
      </c>
    </row>
    <row r="26" spans="1:10" ht="15" customHeight="1" x14ac:dyDescent="0.25">
      <c r="A26" s="22">
        <v>22</v>
      </c>
      <c r="B26" s="5" t="s">
        <v>155</v>
      </c>
      <c r="C26" s="4">
        <v>4</v>
      </c>
      <c r="D26" s="4" t="s">
        <v>4</v>
      </c>
      <c r="E26" s="4" t="s">
        <v>4</v>
      </c>
      <c r="F26" s="4" t="s">
        <v>4</v>
      </c>
      <c r="G26" s="4">
        <v>8</v>
      </c>
      <c r="H26" s="4" t="s">
        <v>4</v>
      </c>
      <c r="I26" s="4">
        <v>3</v>
      </c>
      <c r="J26" s="4" t="s">
        <v>4</v>
      </c>
    </row>
    <row r="27" spans="1:10" ht="15" customHeight="1" x14ac:dyDescent="0.25">
      <c r="A27" s="22">
        <v>23</v>
      </c>
      <c r="B27" s="5" t="s">
        <v>3</v>
      </c>
      <c r="C27" s="4">
        <v>508</v>
      </c>
      <c r="D27" s="4">
        <v>588</v>
      </c>
      <c r="E27" s="4" t="s">
        <v>4</v>
      </c>
      <c r="F27" s="4" t="s">
        <v>4</v>
      </c>
      <c r="G27" s="4">
        <v>261</v>
      </c>
      <c r="H27" s="4">
        <v>157</v>
      </c>
      <c r="I27" s="4">
        <v>165064</v>
      </c>
      <c r="J27" s="4">
        <v>5.13</v>
      </c>
    </row>
    <row r="28" spans="1:10" ht="15" customHeight="1" x14ac:dyDescent="0.25">
      <c r="A28" s="22">
        <v>24</v>
      </c>
      <c r="B28" s="5" t="s">
        <v>154</v>
      </c>
      <c r="C28" s="4" t="s">
        <v>4</v>
      </c>
      <c r="D28" s="4" t="s">
        <v>4</v>
      </c>
      <c r="E28" s="4" t="s">
        <v>4</v>
      </c>
      <c r="F28" s="4" t="s">
        <v>4</v>
      </c>
      <c r="G28" s="4">
        <v>83</v>
      </c>
      <c r="H28" s="4">
        <v>275</v>
      </c>
      <c r="I28" s="4">
        <v>979</v>
      </c>
      <c r="J28" s="4" t="s">
        <v>4</v>
      </c>
    </row>
    <row r="29" spans="1:10" x14ac:dyDescent="0.25">
      <c r="A29" s="22">
        <v>25</v>
      </c>
      <c r="B29" s="5" t="s">
        <v>1</v>
      </c>
      <c r="C29" s="4">
        <v>36</v>
      </c>
      <c r="D29" s="4">
        <v>697</v>
      </c>
      <c r="E29" s="4">
        <v>160575</v>
      </c>
      <c r="F29" s="4">
        <v>0.45</v>
      </c>
      <c r="G29" s="4">
        <v>348</v>
      </c>
      <c r="H29" s="4">
        <v>4154</v>
      </c>
      <c r="I29" s="4">
        <v>996948</v>
      </c>
      <c r="J29" s="4">
        <v>24.91</v>
      </c>
    </row>
    <row r="30" spans="1:10" ht="15" customHeight="1" x14ac:dyDescent="0.25">
      <c r="A30" s="22">
        <v>26</v>
      </c>
      <c r="B30" s="5" t="s">
        <v>153</v>
      </c>
      <c r="C30" s="4" t="s">
        <v>4</v>
      </c>
      <c r="D30" s="4">
        <v>268</v>
      </c>
      <c r="E30" s="4">
        <v>285</v>
      </c>
      <c r="F30" s="4" t="s">
        <v>198</v>
      </c>
      <c r="G30" s="4">
        <v>2</v>
      </c>
      <c r="H30" s="4">
        <v>150</v>
      </c>
      <c r="I30" s="4">
        <v>159</v>
      </c>
      <c r="J30" s="4">
        <v>2.15</v>
      </c>
    </row>
    <row r="31" spans="1:10" ht="15" customHeight="1" x14ac:dyDescent="0.25">
      <c r="A31" s="44"/>
      <c r="B31" s="43" t="s">
        <v>152</v>
      </c>
      <c r="C31" s="34">
        <f t="shared" ref="C31:J31" si="0">SUM(C5:C30)</f>
        <v>2402</v>
      </c>
      <c r="D31" s="34">
        <f t="shared" si="0"/>
        <v>455619</v>
      </c>
      <c r="E31" s="34">
        <f t="shared" si="0"/>
        <v>2118641</v>
      </c>
      <c r="F31" s="34">
        <f t="shared" si="0"/>
        <v>80.862000000000009</v>
      </c>
      <c r="G31" s="34">
        <f t="shared" si="0"/>
        <v>3494</v>
      </c>
      <c r="H31" s="34">
        <f t="shared" si="0"/>
        <v>104423</v>
      </c>
      <c r="I31" s="34">
        <f t="shared" si="0"/>
        <v>2659544</v>
      </c>
      <c r="J31" s="34">
        <f t="shared" si="0"/>
        <v>72.546000000000006</v>
      </c>
    </row>
    <row r="32" spans="1:10" x14ac:dyDescent="0.25">
      <c r="A32" s="3" t="s">
        <v>188</v>
      </c>
      <c r="C32" s="32" t="s">
        <v>4</v>
      </c>
      <c r="D32" s="228" t="s">
        <v>187</v>
      </c>
      <c r="E32" s="228"/>
      <c r="F32" t="s">
        <v>186</v>
      </c>
    </row>
    <row r="33" spans="1:12" x14ac:dyDescent="0.25">
      <c r="A33" s="3"/>
      <c r="D33" s="32"/>
      <c r="J33" s="10" t="s">
        <v>189</v>
      </c>
    </row>
    <row r="35" spans="1:12" ht="33" customHeight="1" x14ac:dyDescent="0.25">
      <c r="A35" s="226" t="s">
        <v>276</v>
      </c>
      <c r="B35" s="226"/>
      <c r="C35" s="226"/>
      <c r="D35" s="226"/>
      <c r="E35" s="226"/>
      <c r="F35" s="226"/>
      <c r="G35" s="226"/>
      <c r="H35" s="226"/>
      <c r="I35" s="226"/>
      <c r="J35" s="226"/>
      <c r="L35" s="11"/>
    </row>
    <row r="36" spans="1:12" s="10" customFormat="1" ht="21.75" customHeight="1" x14ac:dyDescent="0.25">
      <c r="A36" s="220" t="s">
        <v>174</v>
      </c>
      <c r="B36" s="229" t="s">
        <v>173</v>
      </c>
      <c r="C36" s="226" t="s">
        <v>197</v>
      </c>
      <c r="D36" s="226"/>
      <c r="E36" s="226"/>
      <c r="F36" s="226"/>
      <c r="G36" s="231" t="s">
        <v>196</v>
      </c>
      <c r="H36" s="231"/>
      <c r="I36" s="231"/>
      <c r="J36" s="231"/>
      <c r="L36" s="35"/>
    </row>
    <row r="37" spans="1:12" s="41" customFormat="1" ht="85.5" customHeight="1" x14ac:dyDescent="0.25">
      <c r="A37" s="221"/>
      <c r="B37" s="230"/>
      <c r="C37" s="29" t="s">
        <v>170</v>
      </c>
      <c r="D37" s="28" t="s">
        <v>169</v>
      </c>
      <c r="E37" s="29" t="s">
        <v>168</v>
      </c>
      <c r="F37" s="28" t="s">
        <v>167</v>
      </c>
      <c r="G37" s="29" t="s">
        <v>170</v>
      </c>
      <c r="H37" s="28" t="s">
        <v>169</v>
      </c>
      <c r="I37" s="29" t="s">
        <v>168</v>
      </c>
      <c r="J37" s="28" t="s">
        <v>167</v>
      </c>
      <c r="L37" s="42"/>
    </row>
    <row r="38" spans="1:12" s="38" customFormat="1" x14ac:dyDescent="0.25">
      <c r="A38" s="27">
        <v>1</v>
      </c>
      <c r="B38" s="8">
        <v>2</v>
      </c>
      <c r="C38" s="8">
        <v>3</v>
      </c>
      <c r="D38" s="8">
        <v>4</v>
      </c>
      <c r="E38" s="8">
        <v>5</v>
      </c>
      <c r="F38" s="8">
        <v>6</v>
      </c>
      <c r="G38" s="40">
        <v>7</v>
      </c>
      <c r="H38" s="40">
        <v>8</v>
      </c>
      <c r="I38" s="40">
        <v>9</v>
      </c>
      <c r="J38" s="27">
        <v>10</v>
      </c>
      <c r="L38" s="39"/>
    </row>
    <row r="39" spans="1:12" x14ac:dyDescent="0.25">
      <c r="A39" s="22">
        <v>1</v>
      </c>
      <c r="B39" s="5" t="s">
        <v>12</v>
      </c>
      <c r="C39" s="4">
        <v>108</v>
      </c>
      <c r="D39" s="4">
        <v>44132</v>
      </c>
      <c r="E39" s="4">
        <v>213748</v>
      </c>
      <c r="F39" s="4">
        <v>2.82</v>
      </c>
      <c r="G39" s="4">
        <v>133</v>
      </c>
      <c r="H39" s="4">
        <v>17230</v>
      </c>
      <c r="I39" s="4">
        <v>38152</v>
      </c>
      <c r="J39" s="4">
        <v>12.07</v>
      </c>
      <c r="L39" s="11"/>
    </row>
    <row r="40" spans="1:12" x14ac:dyDescent="0.25">
      <c r="A40" s="22">
        <v>2</v>
      </c>
      <c r="B40" s="5" t="s">
        <v>166</v>
      </c>
      <c r="C40" s="4" t="s">
        <v>4</v>
      </c>
      <c r="D40" s="4" t="s">
        <v>4</v>
      </c>
      <c r="E40" s="4" t="s">
        <v>4</v>
      </c>
      <c r="F40" s="4" t="s">
        <v>4</v>
      </c>
      <c r="G40" s="4">
        <v>44</v>
      </c>
      <c r="H40" s="4">
        <v>10163</v>
      </c>
      <c r="I40" s="4">
        <v>19409</v>
      </c>
      <c r="J40" s="4">
        <v>1.64</v>
      </c>
      <c r="L40" s="11"/>
    </row>
    <row r="41" spans="1:12" x14ac:dyDescent="0.25">
      <c r="A41" s="22">
        <v>3</v>
      </c>
      <c r="B41" s="5" t="s">
        <v>13</v>
      </c>
      <c r="C41" s="4">
        <v>8</v>
      </c>
      <c r="D41" s="4">
        <v>12</v>
      </c>
      <c r="E41" s="4">
        <v>240</v>
      </c>
      <c r="F41" s="4">
        <v>0.29799999999999999</v>
      </c>
      <c r="G41" s="4">
        <v>57</v>
      </c>
      <c r="H41" s="4">
        <v>3623</v>
      </c>
      <c r="I41" s="4">
        <v>383408</v>
      </c>
      <c r="J41" s="4">
        <v>1.87</v>
      </c>
      <c r="L41" s="11"/>
    </row>
    <row r="42" spans="1:12" x14ac:dyDescent="0.25">
      <c r="A42" s="22">
        <v>4</v>
      </c>
      <c r="B42" s="5" t="s">
        <v>2</v>
      </c>
      <c r="C42" s="4">
        <v>63</v>
      </c>
      <c r="D42" s="4">
        <v>2</v>
      </c>
      <c r="E42" s="4">
        <v>6050</v>
      </c>
      <c r="F42" s="4" t="s">
        <v>190</v>
      </c>
      <c r="G42" s="4">
        <v>93</v>
      </c>
      <c r="H42" s="4">
        <v>142</v>
      </c>
      <c r="I42" s="4">
        <v>138092</v>
      </c>
      <c r="J42" s="4">
        <v>0.32</v>
      </c>
      <c r="L42" s="11"/>
    </row>
    <row r="43" spans="1:12" x14ac:dyDescent="0.25">
      <c r="A43" s="22">
        <v>5</v>
      </c>
      <c r="B43" s="5" t="s">
        <v>195</v>
      </c>
      <c r="C43" s="20">
        <v>5</v>
      </c>
      <c r="D43" s="4">
        <v>3</v>
      </c>
      <c r="E43" s="20">
        <v>1321</v>
      </c>
      <c r="F43" s="4" t="s">
        <v>4</v>
      </c>
      <c r="G43" s="4" t="s">
        <v>4</v>
      </c>
      <c r="H43" s="4" t="s">
        <v>4</v>
      </c>
      <c r="I43" s="4" t="s">
        <v>4</v>
      </c>
      <c r="J43" s="4" t="s">
        <v>4</v>
      </c>
      <c r="L43" s="11"/>
    </row>
    <row r="44" spans="1:12" x14ac:dyDescent="0.25">
      <c r="A44" s="22">
        <v>6</v>
      </c>
      <c r="B44" s="5" t="s">
        <v>164</v>
      </c>
      <c r="C44" s="20">
        <v>3</v>
      </c>
      <c r="D44" s="4">
        <v>265</v>
      </c>
      <c r="E44" s="20">
        <v>1053</v>
      </c>
      <c r="F44" s="4">
        <v>3.4000000000000002E-2</v>
      </c>
      <c r="G44" s="4">
        <v>1</v>
      </c>
      <c r="H44" s="4">
        <v>1</v>
      </c>
      <c r="I44" s="4">
        <v>101</v>
      </c>
      <c r="J44" s="4" t="s">
        <v>4</v>
      </c>
      <c r="L44" s="37"/>
    </row>
    <row r="45" spans="1:12" x14ac:dyDescent="0.25">
      <c r="A45" s="22">
        <v>7</v>
      </c>
      <c r="B45" s="5" t="s">
        <v>97</v>
      </c>
      <c r="C45" s="20">
        <v>94</v>
      </c>
      <c r="D45" s="4">
        <v>456</v>
      </c>
      <c r="E45" s="20">
        <v>12641</v>
      </c>
      <c r="F45" s="4">
        <v>2.9000000000000001E-2</v>
      </c>
      <c r="G45" s="4">
        <v>232</v>
      </c>
      <c r="H45" s="4">
        <v>541</v>
      </c>
      <c r="I45" s="4">
        <v>4735</v>
      </c>
      <c r="J45" s="4">
        <v>0.67</v>
      </c>
      <c r="L45" s="37"/>
    </row>
    <row r="46" spans="1:12" x14ac:dyDescent="0.25">
      <c r="A46" s="22">
        <v>8</v>
      </c>
      <c r="B46" s="25" t="s">
        <v>163</v>
      </c>
      <c r="C46" s="20">
        <v>9</v>
      </c>
      <c r="D46" s="4">
        <v>16</v>
      </c>
      <c r="E46" s="20">
        <v>2216</v>
      </c>
      <c r="F46" s="4">
        <v>8.3000000000000004E-2</v>
      </c>
      <c r="G46" s="4">
        <v>38</v>
      </c>
      <c r="H46" s="4">
        <v>67</v>
      </c>
      <c r="I46" s="4">
        <v>5362</v>
      </c>
      <c r="J46" s="4">
        <v>1.31</v>
      </c>
      <c r="L46" s="11"/>
    </row>
    <row r="47" spans="1:12" x14ac:dyDescent="0.25">
      <c r="A47" s="22">
        <v>9</v>
      </c>
      <c r="B47" s="5" t="s">
        <v>7</v>
      </c>
      <c r="C47" s="20">
        <v>25</v>
      </c>
      <c r="D47" s="4">
        <v>104</v>
      </c>
      <c r="E47" s="20">
        <v>2670</v>
      </c>
      <c r="F47" s="4" t="s">
        <v>4</v>
      </c>
      <c r="G47" s="4">
        <v>62</v>
      </c>
      <c r="H47" s="4">
        <v>5889</v>
      </c>
      <c r="I47" s="4">
        <v>6656</v>
      </c>
      <c r="J47" s="4">
        <v>0.26</v>
      </c>
      <c r="L47" s="11"/>
    </row>
    <row r="48" spans="1:12" x14ac:dyDescent="0.25">
      <c r="A48" s="22">
        <v>10</v>
      </c>
      <c r="B48" s="5" t="s">
        <v>8</v>
      </c>
      <c r="C48" s="4" t="s">
        <v>4</v>
      </c>
      <c r="D48" s="4" t="s">
        <v>4</v>
      </c>
      <c r="E48" s="4" t="s">
        <v>4</v>
      </c>
      <c r="F48" s="4" t="s">
        <v>4</v>
      </c>
      <c r="G48" s="4">
        <v>239</v>
      </c>
      <c r="H48" s="4">
        <v>1805</v>
      </c>
      <c r="I48" s="4">
        <v>2901</v>
      </c>
      <c r="J48" s="4">
        <v>0.14000000000000001</v>
      </c>
      <c r="L48" s="11"/>
    </row>
    <row r="49" spans="1:12" x14ac:dyDescent="0.25">
      <c r="A49" s="22">
        <v>11</v>
      </c>
      <c r="B49" s="5" t="s">
        <v>16</v>
      </c>
      <c r="C49" s="4" t="s">
        <v>4</v>
      </c>
      <c r="D49" s="4" t="s">
        <v>4</v>
      </c>
      <c r="E49" s="4" t="s">
        <v>4</v>
      </c>
      <c r="F49" s="4" t="s">
        <v>4</v>
      </c>
      <c r="G49" s="4">
        <v>22</v>
      </c>
      <c r="H49" s="4">
        <v>74</v>
      </c>
      <c r="I49" s="4">
        <v>4726</v>
      </c>
      <c r="J49" s="4">
        <v>1.4E-3</v>
      </c>
      <c r="L49" s="11"/>
    </row>
    <row r="50" spans="1:12" x14ac:dyDescent="0.25">
      <c r="A50" s="22">
        <v>12</v>
      </c>
      <c r="B50" s="5" t="s">
        <v>15</v>
      </c>
      <c r="C50" s="20">
        <v>396</v>
      </c>
      <c r="D50" s="4">
        <v>9043</v>
      </c>
      <c r="E50" s="4">
        <v>665877</v>
      </c>
      <c r="F50" s="4">
        <v>24.22</v>
      </c>
      <c r="G50" s="4">
        <v>82</v>
      </c>
      <c r="H50" s="4">
        <v>215</v>
      </c>
      <c r="I50" s="4">
        <v>14400</v>
      </c>
      <c r="J50" s="4">
        <v>0.14000000000000001</v>
      </c>
      <c r="L50" s="11"/>
    </row>
    <row r="51" spans="1:12" x14ac:dyDescent="0.25">
      <c r="A51" s="22">
        <v>13</v>
      </c>
      <c r="B51" s="5" t="s">
        <v>161</v>
      </c>
      <c r="C51" s="20">
        <v>142</v>
      </c>
      <c r="D51" s="4">
        <v>177</v>
      </c>
      <c r="E51" s="20">
        <v>22744</v>
      </c>
      <c r="F51" s="4">
        <v>0.39</v>
      </c>
      <c r="G51" s="4">
        <v>103</v>
      </c>
      <c r="H51" s="4">
        <v>87</v>
      </c>
      <c r="I51" s="4">
        <v>15328</v>
      </c>
      <c r="J51" s="4">
        <v>0.03</v>
      </c>
      <c r="L51" s="11"/>
    </row>
    <row r="52" spans="1:12" x14ac:dyDescent="0.25">
      <c r="A52" s="22">
        <v>14</v>
      </c>
      <c r="B52" s="5" t="s">
        <v>10</v>
      </c>
      <c r="C52" s="20">
        <v>56</v>
      </c>
      <c r="D52" s="4">
        <v>148</v>
      </c>
      <c r="E52" s="20">
        <v>11356</v>
      </c>
      <c r="F52" s="4" t="s">
        <v>4</v>
      </c>
      <c r="G52" s="4">
        <v>38</v>
      </c>
      <c r="H52" s="4">
        <v>5</v>
      </c>
      <c r="I52" s="4">
        <v>143</v>
      </c>
      <c r="J52" s="4" t="s">
        <v>4</v>
      </c>
      <c r="L52" s="11"/>
    </row>
    <row r="53" spans="1:12" x14ac:dyDescent="0.25">
      <c r="A53" s="22">
        <v>15</v>
      </c>
      <c r="B53" s="5" t="s">
        <v>9</v>
      </c>
      <c r="C53" s="20">
        <v>65</v>
      </c>
      <c r="D53" s="4">
        <v>31509</v>
      </c>
      <c r="E53" s="20">
        <v>75441</v>
      </c>
      <c r="F53" s="4">
        <v>8.7899999999999991</v>
      </c>
      <c r="G53" s="4">
        <v>8</v>
      </c>
      <c r="H53" s="4">
        <v>5</v>
      </c>
      <c r="I53" s="4">
        <v>9</v>
      </c>
      <c r="J53" s="4" t="s">
        <v>4</v>
      </c>
      <c r="L53" s="11"/>
    </row>
    <row r="54" spans="1:12" x14ac:dyDescent="0.25">
      <c r="A54" s="22">
        <v>16</v>
      </c>
      <c r="B54" s="5" t="s">
        <v>159</v>
      </c>
      <c r="C54" s="4" t="s">
        <v>4</v>
      </c>
      <c r="D54" s="4" t="s">
        <v>4</v>
      </c>
      <c r="E54" s="4" t="s">
        <v>4</v>
      </c>
      <c r="F54" s="4" t="s">
        <v>4</v>
      </c>
      <c r="G54" s="4" t="s">
        <v>4</v>
      </c>
      <c r="H54" s="4" t="s">
        <v>4</v>
      </c>
      <c r="I54" s="4">
        <v>6</v>
      </c>
      <c r="J54" s="4" t="s">
        <v>4</v>
      </c>
      <c r="L54" s="37"/>
    </row>
    <row r="55" spans="1:12" x14ac:dyDescent="0.25">
      <c r="A55" s="22">
        <v>17</v>
      </c>
      <c r="B55" s="5" t="s">
        <v>194</v>
      </c>
      <c r="C55" s="4" t="s">
        <v>4</v>
      </c>
      <c r="D55" s="4" t="s">
        <v>4</v>
      </c>
      <c r="E55" s="4" t="s">
        <v>4</v>
      </c>
      <c r="F55" s="4" t="s">
        <v>4</v>
      </c>
      <c r="G55" s="4">
        <v>4</v>
      </c>
      <c r="H55" s="4" t="s">
        <v>4</v>
      </c>
      <c r="I55" s="4">
        <v>10127</v>
      </c>
      <c r="J55" s="4">
        <v>0.02</v>
      </c>
      <c r="L55" s="37"/>
    </row>
    <row r="56" spans="1:12" x14ac:dyDescent="0.25">
      <c r="A56" s="22">
        <v>18</v>
      </c>
      <c r="B56" s="5" t="s">
        <v>11</v>
      </c>
      <c r="C56" s="20">
        <v>59</v>
      </c>
      <c r="D56" s="4" t="s">
        <v>4</v>
      </c>
      <c r="E56" s="20">
        <v>13547</v>
      </c>
      <c r="F56" s="4">
        <v>1.33</v>
      </c>
      <c r="G56" s="4">
        <v>10</v>
      </c>
      <c r="H56" s="4">
        <v>260</v>
      </c>
      <c r="I56" s="4">
        <v>5339</v>
      </c>
      <c r="J56" s="4">
        <v>0.3</v>
      </c>
      <c r="L56" s="11"/>
    </row>
    <row r="57" spans="1:12" x14ac:dyDescent="0.25">
      <c r="A57" s="22">
        <v>19</v>
      </c>
      <c r="B57" s="5" t="s">
        <v>6</v>
      </c>
      <c r="C57" s="20">
        <v>8</v>
      </c>
      <c r="D57" s="4" t="s">
        <v>4</v>
      </c>
      <c r="E57" s="20">
        <v>72</v>
      </c>
      <c r="F57" s="4">
        <v>0.06</v>
      </c>
      <c r="G57" s="4">
        <v>38</v>
      </c>
      <c r="H57" s="4">
        <v>108</v>
      </c>
      <c r="I57" s="4">
        <v>2040</v>
      </c>
      <c r="J57" s="4">
        <v>0.84</v>
      </c>
      <c r="L57" s="11"/>
    </row>
    <row r="58" spans="1:12" x14ac:dyDescent="0.25">
      <c r="A58" s="22">
        <v>20</v>
      </c>
      <c r="B58" s="5" t="s">
        <v>5</v>
      </c>
      <c r="C58" s="20">
        <v>48</v>
      </c>
      <c r="D58" s="4">
        <v>3509</v>
      </c>
      <c r="E58" s="20">
        <v>221</v>
      </c>
      <c r="F58" s="4" t="s">
        <v>4</v>
      </c>
      <c r="G58" s="4" t="s">
        <v>4</v>
      </c>
      <c r="H58" s="4" t="s">
        <v>4</v>
      </c>
      <c r="I58" s="4" t="s">
        <v>4</v>
      </c>
      <c r="J58" s="4" t="s">
        <v>4</v>
      </c>
      <c r="L58" s="11"/>
    </row>
    <row r="59" spans="1:12" x14ac:dyDescent="0.25">
      <c r="A59" s="22">
        <v>21</v>
      </c>
      <c r="B59" s="36" t="s">
        <v>157</v>
      </c>
      <c r="C59" s="20">
        <v>1</v>
      </c>
      <c r="D59" s="4" t="s">
        <v>4</v>
      </c>
      <c r="E59" s="4" t="s">
        <v>4</v>
      </c>
      <c r="F59" s="4" t="s">
        <v>4</v>
      </c>
      <c r="G59" s="4">
        <v>3</v>
      </c>
      <c r="H59" s="4">
        <v>300</v>
      </c>
      <c r="I59" s="4">
        <v>511</v>
      </c>
      <c r="J59" s="4" t="s">
        <v>4</v>
      </c>
      <c r="L59" s="11"/>
    </row>
    <row r="60" spans="1:12" x14ac:dyDescent="0.25">
      <c r="A60" s="22">
        <v>22</v>
      </c>
      <c r="B60" s="5" t="s">
        <v>14</v>
      </c>
      <c r="C60" s="20">
        <v>108</v>
      </c>
      <c r="D60" s="4">
        <v>312</v>
      </c>
      <c r="E60" s="20">
        <v>8437</v>
      </c>
      <c r="F60" s="4" t="s">
        <v>4</v>
      </c>
      <c r="G60" s="4" t="s">
        <v>4</v>
      </c>
      <c r="H60" s="4" t="s">
        <v>4</v>
      </c>
      <c r="I60" s="4" t="s">
        <v>4</v>
      </c>
      <c r="J60" s="4" t="s">
        <v>4</v>
      </c>
      <c r="L60" s="11"/>
    </row>
    <row r="61" spans="1:12" x14ac:dyDescent="0.25">
      <c r="A61" s="22">
        <v>23</v>
      </c>
      <c r="B61" s="5" t="s">
        <v>3</v>
      </c>
      <c r="C61" s="20">
        <v>254</v>
      </c>
      <c r="D61" s="4">
        <v>101</v>
      </c>
      <c r="E61" s="20">
        <v>2893</v>
      </c>
      <c r="F61" s="4">
        <v>4.6100000000000003</v>
      </c>
      <c r="G61" s="4">
        <v>530</v>
      </c>
      <c r="H61" s="4">
        <v>1049</v>
      </c>
      <c r="I61" s="4">
        <v>157523</v>
      </c>
      <c r="J61" s="4">
        <v>8.15</v>
      </c>
      <c r="L61" s="11"/>
    </row>
    <row r="62" spans="1:12" x14ac:dyDescent="0.25">
      <c r="A62" s="22">
        <v>24</v>
      </c>
      <c r="B62" s="5" t="s">
        <v>154</v>
      </c>
      <c r="C62" s="20">
        <v>87</v>
      </c>
      <c r="D62" s="4">
        <v>362</v>
      </c>
      <c r="E62" s="20">
        <v>412</v>
      </c>
      <c r="F62" s="4" t="s">
        <v>4</v>
      </c>
      <c r="G62" s="4">
        <v>214</v>
      </c>
      <c r="H62" s="4">
        <v>1771</v>
      </c>
      <c r="I62" s="4">
        <v>23851</v>
      </c>
      <c r="J62" s="4">
        <v>5.0199999999999996</v>
      </c>
      <c r="L62" s="11"/>
    </row>
    <row r="63" spans="1:12" x14ac:dyDescent="0.25">
      <c r="A63" s="22">
        <v>25</v>
      </c>
      <c r="B63" s="5" t="s">
        <v>1</v>
      </c>
      <c r="C63" s="20">
        <v>137</v>
      </c>
      <c r="D63" s="4">
        <v>38744</v>
      </c>
      <c r="E63" s="20">
        <v>318786</v>
      </c>
      <c r="F63" s="4">
        <v>4.47</v>
      </c>
      <c r="G63" s="4">
        <v>112</v>
      </c>
      <c r="H63" s="4">
        <v>7</v>
      </c>
      <c r="I63" s="4">
        <v>180374</v>
      </c>
      <c r="J63" s="4">
        <v>0.3</v>
      </c>
      <c r="L63" s="11"/>
    </row>
    <row r="64" spans="1:12" x14ac:dyDescent="0.25">
      <c r="A64" s="22">
        <v>26</v>
      </c>
      <c r="B64" s="5" t="s">
        <v>193</v>
      </c>
      <c r="C64" s="4" t="s">
        <v>4</v>
      </c>
      <c r="D64" s="4" t="s">
        <v>4</v>
      </c>
      <c r="E64" s="4" t="s">
        <v>4</v>
      </c>
      <c r="F64" s="4" t="s">
        <v>4</v>
      </c>
      <c r="G64" s="4">
        <v>6</v>
      </c>
      <c r="H64" s="4" t="s">
        <v>4</v>
      </c>
      <c r="I64" s="4" t="s">
        <v>4</v>
      </c>
      <c r="J64" s="4" t="s">
        <v>4</v>
      </c>
      <c r="L64" s="11"/>
    </row>
    <row r="65" spans="1:18" x14ac:dyDescent="0.25">
      <c r="A65" s="22">
        <v>27</v>
      </c>
      <c r="B65" s="5" t="s">
        <v>153</v>
      </c>
      <c r="C65" s="4" t="s">
        <v>4</v>
      </c>
      <c r="D65" s="4">
        <v>7</v>
      </c>
      <c r="E65" s="20">
        <v>1</v>
      </c>
      <c r="F65" s="4" t="s">
        <v>190</v>
      </c>
      <c r="G65" s="4" t="s">
        <v>4</v>
      </c>
      <c r="H65" s="4" t="s">
        <v>4</v>
      </c>
      <c r="I65" s="4">
        <v>346</v>
      </c>
      <c r="J65" s="4">
        <v>0.01</v>
      </c>
      <c r="L65" s="11"/>
    </row>
    <row r="66" spans="1:18" x14ac:dyDescent="0.25">
      <c r="A66" s="22"/>
      <c r="B66" s="18" t="s">
        <v>152</v>
      </c>
      <c r="C66" s="34">
        <f t="shared" ref="C66:J66" si="1">SUM(C39:C65)</f>
        <v>1676</v>
      </c>
      <c r="D66" s="34">
        <f t="shared" si="1"/>
        <v>128902</v>
      </c>
      <c r="E66" s="34">
        <f t="shared" si="1"/>
        <v>1359726</v>
      </c>
      <c r="F66" s="34">
        <f t="shared" si="1"/>
        <v>47.134</v>
      </c>
      <c r="G66" s="34">
        <f t="shared" si="1"/>
        <v>2069</v>
      </c>
      <c r="H66" s="34">
        <f t="shared" si="1"/>
        <v>43342</v>
      </c>
      <c r="I66" s="34">
        <f t="shared" si="1"/>
        <v>1013539</v>
      </c>
      <c r="J66" s="34">
        <f t="shared" si="1"/>
        <v>33.0914</v>
      </c>
      <c r="L66" s="11"/>
    </row>
    <row r="67" spans="1:18" ht="30" customHeight="1" x14ac:dyDescent="0.25">
      <c r="A67" s="3" t="s">
        <v>188</v>
      </c>
      <c r="C67" s="32" t="s">
        <v>4</v>
      </c>
      <c r="D67" s="225" t="s">
        <v>187</v>
      </c>
      <c r="E67" s="225"/>
      <c r="F67" s="32"/>
      <c r="G67" s="11"/>
      <c r="H67" s="11"/>
      <c r="I67" s="11"/>
      <c r="J67" s="11"/>
    </row>
    <row r="68" spans="1:18" x14ac:dyDescent="0.25">
      <c r="A68" t="s">
        <v>186</v>
      </c>
      <c r="G68" s="11"/>
      <c r="H68" s="11"/>
      <c r="I68" s="11"/>
      <c r="J68" s="35" t="s">
        <v>189</v>
      </c>
    </row>
    <row r="70" spans="1:18" ht="39.75" customHeight="1" x14ac:dyDescent="0.25">
      <c r="A70" s="226" t="s">
        <v>276</v>
      </c>
      <c r="B70" s="226"/>
      <c r="C70" s="226"/>
      <c r="D70" s="226"/>
      <c r="E70" s="226"/>
      <c r="F70" s="226"/>
      <c r="G70" s="226"/>
      <c r="H70" s="226"/>
      <c r="I70" s="226"/>
      <c r="J70" s="226"/>
    </row>
    <row r="71" spans="1:18" x14ac:dyDescent="0.25">
      <c r="A71" s="227" t="s">
        <v>174</v>
      </c>
      <c r="B71" s="219" t="s">
        <v>173</v>
      </c>
      <c r="C71" s="226" t="s">
        <v>192</v>
      </c>
      <c r="D71" s="226"/>
      <c r="E71" s="226"/>
      <c r="F71" s="226"/>
      <c r="G71" s="231" t="s">
        <v>191</v>
      </c>
      <c r="H71" s="231"/>
      <c r="I71" s="231"/>
      <c r="J71" s="231"/>
    </row>
    <row r="72" spans="1:18" ht="75" x14ac:dyDescent="0.25">
      <c r="A72" s="227"/>
      <c r="B72" s="219"/>
      <c r="C72" s="29" t="s">
        <v>170</v>
      </c>
      <c r="D72" s="28" t="s">
        <v>169</v>
      </c>
      <c r="E72" s="29" t="s">
        <v>168</v>
      </c>
      <c r="F72" s="28" t="s">
        <v>167</v>
      </c>
      <c r="G72" s="29" t="s">
        <v>170</v>
      </c>
      <c r="H72" s="28" t="s">
        <v>169</v>
      </c>
      <c r="I72" s="29" t="s">
        <v>168</v>
      </c>
      <c r="J72" s="28" t="s">
        <v>167</v>
      </c>
    </row>
    <row r="73" spans="1:18" x14ac:dyDescent="0.25">
      <c r="A73" s="27">
        <v>1</v>
      </c>
      <c r="B73" s="8">
        <v>2</v>
      </c>
      <c r="C73" s="8">
        <v>3</v>
      </c>
      <c r="D73" s="8">
        <v>4</v>
      </c>
      <c r="E73" s="8">
        <v>5</v>
      </c>
      <c r="F73" s="8">
        <v>6</v>
      </c>
      <c r="G73" s="27">
        <v>7</v>
      </c>
      <c r="H73" s="27">
        <v>8</v>
      </c>
      <c r="I73" s="27">
        <v>9</v>
      </c>
      <c r="J73" s="27">
        <v>10</v>
      </c>
    </row>
    <row r="74" spans="1:18" x14ac:dyDescent="0.25">
      <c r="A74" s="22">
        <v>1</v>
      </c>
      <c r="B74" s="5" t="s">
        <v>12</v>
      </c>
      <c r="C74" s="4">
        <v>0</v>
      </c>
      <c r="D74" s="4">
        <v>0</v>
      </c>
      <c r="E74" s="4">
        <v>0</v>
      </c>
      <c r="F74" s="4">
        <v>0</v>
      </c>
      <c r="G74" s="4">
        <v>61</v>
      </c>
      <c r="H74" s="4">
        <v>1858</v>
      </c>
      <c r="I74" s="4">
        <v>30973</v>
      </c>
      <c r="J74" s="4">
        <v>8.3699999999999992</v>
      </c>
    </row>
    <row r="75" spans="1:18" x14ac:dyDescent="0.25">
      <c r="A75" s="22">
        <v>2</v>
      </c>
      <c r="B75" s="5" t="s">
        <v>166</v>
      </c>
      <c r="C75" s="4">
        <v>47</v>
      </c>
      <c r="D75" s="4">
        <v>929</v>
      </c>
      <c r="E75" s="4">
        <v>2443</v>
      </c>
      <c r="F75" s="4">
        <v>0</v>
      </c>
      <c r="G75" s="4">
        <v>70</v>
      </c>
      <c r="H75" s="4">
        <v>891</v>
      </c>
      <c r="I75" s="4">
        <v>1819</v>
      </c>
      <c r="J75" s="4">
        <v>0.13</v>
      </c>
      <c r="P75" s="12"/>
      <c r="Q75" s="12"/>
      <c r="R75" s="12"/>
    </row>
    <row r="76" spans="1:18" x14ac:dyDescent="0.25">
      <c r="A76" s="22">
        <v>3</v>
      </c>
      <c r="B76" s="5" t="s">
        <v>13</v>
      </c>
      <c r="C76" s="4">
        <v>13</v>
      </c>
      <c r="D76" s="4" t="s">
        <v>4</v>
      </c>
      <c r="E76" s="4">
        <v>277</v>
      </c>
      <c r="F76" s="6">
        <v>4.17</v>
      </c>
      <c r="G76" s="4">
        <v>168</v>
      </c>
      <c r="H76" s="4">
        <v>9921</v>
      </c>
      <c r="I76" s="4">
        <v>531186</v>
      </c>
      <c r="J76" s="4">
        <v>3.28</v>
      </c>
      <c r="P76" s="12"/>
      <c r="Q76" s="12"/>
      <c r="R76" s="12"/>
    </row>
    <row r="77" spans="1:18" x14ac:dyDescent="0.25">
      <c r="A77" s="22">
        <v>4</v>
      </c>
      <c r="B77" s="5" t="s">
        <v>2</v>
      </c>
      <c r="C77" s="4">
        <v>37</v>
      </c>
      <c r="D77" s="4" t="s">
        <v>4</v>
      </c>
      <c r="E77" s="4">
        <v>1603</v>
      </c>
      <c r="F77" s="4" t="s">
        <v>4</v>
      </c>
      <c r="G77" s="4">
        <v>8</v>
      </c>
      <c r="H77" s="4" t="s">
        <v>4</v>
      </c>
      <c r="I77" s="4">
        <v>1713</v>
      </c>
      <c r="J77" s="4">
        <v>0.08</v>
      </c>
      <c r="P77" s="12"/>
      <c r="Q77" s="12"/>
      <c r="R77" s="12"/>
    </row>
    <row r="78" spans="1:18" x14ac:dyDescent="0.25">
      <c r="A78" s="22">
        <v>5</v>
      </c>
      <c r="B78" s="5" t="s">
        <v>165</v>
      </c>
      <c r="C78" s="4">
        <v>0</v>
      </c>
      <c r="D78" s="4">
        <v>0</v>
      </c>
      <c r="E78" s="4">
        <v>0</v>
      </c>
      <c r="F78" s="4">
        <v>0</v>
      </c>
      <c r="G78" s="4">
        <v>5</v>
      </c>
      <c r="H78" s="4">
        <v>65</v>
      </c>
      <c r="I78" s="4" t="s">
        <v>4</v>
      </c>
      <c r="J78" s="4" t="s">
        <v>4</v>
      </c>
      <c r="P78" s="11"/>
      <c r="Q78" s="11"/>
      <c r="R78" s="11"/>
    </row>
    <row r="79" spans="1:18" x14ac:dyDescent="0.25">
      <c r="A79" s="22">
        <v>6</v>
      </c>
      <c r="B79" s="5" t="s">
        <v>97</v>
      </c>
      <c r="C79" s="4">
        <v>53</v>
      </c>
      <c r="D79" s="4">
        <v>175</v>
      </c>
      <c r="E79" s="4">
        <v>4734</v>
      </c>
      <c r="F79" s="4" t="s">
        <v>4</v>
      </c>
      <c r="G79" s="4">
        <v>26</v>
      </c>
      <c r="H79" s="4">
        <v>67</v>
      </c>
      <c r="I79" s="4">
        <v>2676</v>
      </c>
      <c r="J79" s="4" t="s">
        <v>4</v>
      </c>
    </row>
    <row r="80" spans="1:18" x14ac:dyDescent="0.25">
      <c r="A80" s="22">
        <v>7</v>
      </c>
      <c r="B80" s="5" t="s">
        <v>164</v>
      </c>
      <c r="C80" s="4">
        <v>1</v>
      </c>
      <c r="D80" s="4" t="s">
        <v>4</v>
      </c>
      <c r="E80" s="4">
        <v>134</v>
      </c>
      <c r="F80" s="4" t="s">
        <v>190</v>
      </c>
      <c r="G80" s="4">
        <v>1</v>
      </c>
      <c r="H80" s="4">
        <v>2</v>
      </c>
      <c r="I80" s="4">
        <v>34</v>
      </c>
      <c r="J80" s="4" t="s">
        <v>4</v>
      </c>
    </row>
    <row r="81" spans="1:10" x14ac:dyDescent="0.25">
      <c r="A81" s="22">
        <v>8</v>
      </c>
      <c r="B81" s="5" t="s">
        <v>7</v>
      </c>
      <c r="C81" s="4">
        <v>51</v>
      </c>
      <c r="D81" s="4">
        <v>2374</v>
      </c>
      <c r="E81" s="4">
        <v>10838</v>
      </c>
      <c r="F81" s="4">
        <v>1.56</v>
      </c>
      <c r="G81" s="4">
        <v>29</v>
      </c>
      <c r="H81" s="4">
        <v>127</v>
      </c>
      <c r="I81" s="4">
        <v>2449</v>
      </c>
      <c r="J81" s="4">
        <v>1.57</v>
      </c>
    </row>
    <row r="82" spans="1:10" x14ac:dyDescent="0.25">
      <c r="A82" s="22">
        <v>9</v>
      </c>
      <c r="B82" s="5" t="s">
        <v>162</v>
      </c>
      <c r="C82" s="4">
        <v>19</v>
      </c>
      <c r="D82" s="4" t="s">
        <v>4</v>
      </c>
      <c r="E82" s="4" t="s">
        <v>4</v>
      </c>
      <c r="F82" s="4" t="s">
        <v>4</v>
      </c>
      <c r="G82" s="4" t="s">
        <v>4</v>
      </c>
      <c r="H82" s="4" t="s">
        <v>4</v>
      </c>
      <c r="I82" s="4" t="s">
        <v>4</v>
      </c>
      <c r="J82" s="4" t="s">
        <v>4</v>
      </c>
    </row>
    <row r="83" spans="1:10" x14ac:dyDescent="0.25">
      <c r="A83" s="22">
        <v>10</v>
      </c>
      <c r="B83" s="5" t="s">
        <v>15</v>
      </c>
      <c r="C83" s="4">
        <v>84</v>
      </c>
      <c r="D83" s="4">
        <v>51</v>
      </c>
      <c r="E83" s="4">
        <v>419</v>
      </c>
      <c r="F83" s="4" t="s">
        <v>4</v>
      </c>
      <c r="G83" s="4" t="s">
        <v>4</v>
      </c>
      <c r="H83" s="4" t="s">
        <v>4</v>
      </c>
      <c r="I83" s="4" t="s">
        <v>4</v>
      </c>
      <c r="J83" s="4" t="s">
        <v>4</v>
      </c>
    </row>
    <row r="84" spans="1:10" x14ac:dyDescent="0.25">
      <c r="A84" s="22">
        <v>11</v>
      </c>
      <c r="B84" s="5" t="s">
        <v>161</v>
      </c>
      <c r="C84" s="4">
        <v>152</v>
      </c>
      <c r="D84" s="4">
        <v>531</v>
      </c>
      <c r="E84" s="4">
        <v>14222</v>
      </c>
      <c r="F84" s="4">
        <v>1.18</v>
      </c>
      <c r="G84" s="4">
        <v>47</v>
      </c>
      <c r="H84" s="4">
        <v>619</v>
      </c>
      <c r="I84" s="4">
        <v>2455</v>
      </c>
      <c r="J84" s="4">
        <v>0.17199999999999999</v>
      </c>
    </row>
    <row r="85" spans="1:10" x14ac:dyDescent="0.25">
      <c r="A85" s="22">
        <v>12</v>
      </c>
      <c r="B85" s="5" t="s">
        <v>10</v>
      </c>
      <c r="C85" s="4" t="s">
        <v>4</v>
      </c>
      <c r="D85" s="4" t="s">
        <v>4</v>
      </c>
      <c r="E85" s="4" t="s">
        <v>4</v>
      </c>
      <c r="F85" s="4" t="s">
        <v>4</v>
      </c>
      <c r="G85" s="4" t="s">
        <v>4</v>
      </c>
      <c r="H85" s="4" t="s">
        <v>4</v>
      </c>
      <c r="I85" s="4" t="s">
        <v>4</v>
      </c>
      <c r="J85" s="4" t="s">
        <v>4</v>
      </c>
    </row>
    <row r="86" spans="1:10" x14ac:dyDescent="0.25">
      <c r="A86" s="22">
        <v>13</v>
      </c>
      <c r="B86" s="5" t="s">
        <v>9</v>
      </c>
      <c r="C86" s="4">
        <v>106</v>
      </c>
      <c r="D86" s="4" t="s">
        <v>4</v>
      </c>
      <c r="E86" s="4" t="s">
        <v>4</v>
      </c>
      <c r="F86" s="4" t="s">
        <v>4</v>
      </c>
      <c r="G86" s="4" t="s">
        <v>4</v>
      </c>
      <c r="H86" s="4" t="s">
        <v>4</v>
      </c>
      <c r="I86" s="4" t="s">
        <v>4</v>
      </c>
      <c r="J86" s="4" t="s">
        <v>4</v>
      </c>
    </row>
    <row r="87" spans="1:10" x14ac:dyDescent="0.25">
      <c r="A87" s="22">
        <v>14</v>
      </c>
      <c r="B87" s="5" t="s">
        <v>158</v>
      </c>
      <c r="C87" s="4">
        <v>0</v>
      </c>
      <c r="D87" s="4">
        <v>0</v>
      </c>
      <c r="E87" s="4">
        <v>0</v>
      </c>
      <c r="F87" s="4">
        <v>0</v>
      </c>
      <c r="G87" s="4">
        <v>36</v>
      </c>
      <c r="H87" s="4">
        <v>2560</v>
      </c>
      <c r="I87" s="4">
        <v>5253</v>
      </c>
      <c r="J87" s="4">
        <v>0.97</v>
      </c>
    </row>
    <row r="88" spans="1:10" x14ac:dyDescent="0.25">
      <c r="A88" s="22">
        <v>15</v>
      </c>
      <c r="B88" s="5" t="s">
        <v>11</v>
      </c>
      <c r="C88" s="4">
        <v>87</v>
      </c>
      <c r="D88" s="4">
        <v>1493</v>
      </c>
      <c r="E88" s="4">
        <v>290780</v>
      </c>
      <c r="F88" s="4">
        <v>4.1900000000000004</v>
      </c>
      <c r="G88" s="4">
        <v>4</v>
      </c>
      <c r="H88" s="4" t="s">
        <v>4</v>
      </c>
      <c r="I88" s="4">
        <v>522</v>
      </c>
      <c r="J88" s="4">
        <v>0.02</v>
      </c>
    </row>
    <row r="89" spans="1:10" x14ac:dyDescent="0.25">
      <c r="A89" s="22">
        <v>16</v>
      </c>
      <c r="B89" s="5" t="s">
        <v>6</v>
      </c>
      <c r="C89" s="4">
        <v>14</v>
      </c>
      <c r="D89" s="4">
        <v>4</v>
      </c>
      <c r="E89" s="4">
        <v>26</v>
      </c>
      <c r="F89" s="4" t="s">
        <v>4</v>
      </c>
      <c r="G89" s="4">
        <v>8</v>
      </c>
      <c r="H89" s="4">
        <v>3034</v>
      </c>
      <c r="I89" s="4">
        <v>149</v>
      </c>
      <c r="J89" s="4">
        <v>2.7099999999999999E-2</v>
      </c>
    </row>
    <row r="90" spans="1:10" x14ac:dyDescent="0.25">
      <c r="A90" s="22">
        <v>17</v>
      </c>
      <c r="B90" s="5" t="s">
        <v>157</v>
      </c>
      <c r="C90" s="4">
        <v>77</v>
      </c>
      <c r="D90" s="4">
        <v>1333</v>
      </c>
      <c r="E90" s="4">
        <v>23903</v>
      </c>
      <c r="F90" s="4">
        <v>0.14000000000000001</v>
      </c>
      <c r="G90" s="4">
        <v>47</v>
      </c>
      <c r="H90" s="4">
        <v>105</v>
      </c>
      <c r="I90" s="4">
        <v>2780</v>
      </c>
      <c r="J90" s="4">
        <v>0.1</v>
      </c>
    </row>
    <row r="91" spans="1:10" x14ac:dyDescent="0.25">
      <c r="A91" s="22">
        <v>18</v>
      </c>
      <c r="B91" s="5" t="s">
        <v>14</v>
      </c>
      <c r="C91" s="4">
        <v>57</v>
      </c>
      <c r="D91" s="4">
        <v>669</v>
      </c>
      <c r="E91" s="4">
        <v>99904</v>
      </c>
      <c r="F91" s="4">
        <v>2.12</v>
      </c>
      <c r="G91" s="4">
        <v>15</v>
      </c>
      <c r="H91" s="4">
        <v>90</v>
      </c>
      <c r="I91" s="4">
        <v>4831</v>
      </c>
      <c r="J91" s="4">
        <v>0.17299999999999999</v>
      </c>
    </row>
    <row r="92" spans="1:10" x14ac:dyDescent="0.25">
      <c r="A92" s="22">
        <v>19</v>
      </c>
      <c r="B92" s="5" t="s">
        <v>3</v>
      </c>
      <c r="C92" s="4">
        <v>692</v>
      </c>
      <c r="D92" s="4">
        <v>268</v>
      </c>
      <c r="E92" s="4">
        <v>22858</v>
      </c>
      <c r="F92" s="4">
        <v>5.25</v>
      </c>
      <c r="G92" s="4">
        <v>17</v>
      </c>
      <c r="H92" s="4" t="s">
        <v>4</v>
      </c>
      <c r="I92" s="4">
        <v>1344</v>
      </c>
      <c r="J92" s="4">
        <v>4.326E-2</v>
      </c>
    </row>
    <row r="93" spans="1:10" x14ac:dyDescent="0.25">
      <c r="A93" s="22">
        <v>20</v>
      </c>
      <c r="B93" s="5" t="s">
        <v>154</v>
      </c>
      <c r="C93" s="4">
        <v>19</v>
      </c>
      <c r="D93" s="4">
        <v>10</v>
      </c>
      <c r="E93" s="4">
        <v>107</v>
      </c>
      <c r="F93" s="4" t="s">
        <v>4</v>
      </c>
      <c r="G93" s="4">
        <v>201</v>
      </c>
      <c r="H93" s="4">
        <v>772</v>
      </c>
      <c r="I93" s="4">
        <v>5569</v>
      </c>
      <c r="J93" s="4">
        <v>0.38540000000000002</v>
      </c>
    </row>
    <row r="94" spans="1:10" x14ac:dyDescent="0.25">
      <c r="A94" s="22">
        <v>21</v>
      </c>
      <c r="B94" s="5" t="s">
        <v>1</v>
      </c>
      <c r="C94" s="4">
        <v>79</v>
      </c>
      <c r="D94" s="4">
        <v>33</v>
      </c>
      <c r="E94" s="4">
        <v>317481</v>
      </c>
      <c r="F94" s="4">
        <v>0.09</v>
      </c>
      <c r="G94" s="4">
        <v>241</v>
      </c>
      <c r="H94" s="4">
        <v>4234</v>
      </c>
      <c r="I94" s="4">
        <v>77981</v>
      </c>
      <c r="J94" s="4">
        <v>2.1479999999999999E-2</v>
      </c>
    </row>
    <row r="95" spans="1:10" x14ac:dyDescent="0.25">
      <c r="A95" s="22">
        <v>22</v>
      </c>
      <c r="B95" s="5" t="s">
        <v>153</v>
      </c>
      <c r="C95" s="4">
        <v>12</v>
      </c>
      <c r="D95" s="4">
        <v>1256</v>
      </c>
      <c r="E95" s="4">
        <v>86439</v>
      </c>
      <c r="F95" s="4">
        <v>0.17</v>
      </c>
      <c r="G95" s="4" t="s">
        <v>4</v>
      </c>
      <c r="H95" s="4">
        <v>15</v>
      </c>
      <c r="I95" s="4">
        <v>27</v>
      </c>
      <c r="J95" s="4" t="s">
        <v>4</v>
      </c>
    </row>
    <row r="96" spans="1:10" x14ac:dyDescent="0.25">
      <c r="A96" s="18"/>
      <c r="B96" s="17" t="s">
        <v>152</v>
      </c>
      <c r="C96" s="34">
        <v>1600</v>
      </c>
      <c r="D96" s="34">
        <f t="shared" ref="D96:J96" si="2">SUM(D74:D95)</f>
        <v>9126</v>
      </c>
      <c r="E96" s="34">
        <f t="shared" si="2"/>
        <v>876168</v>
      </c>
      <c r="F96" s="34">
        <f t="shared" si="2"/>
        <v>18.870000000000005</v>
      </c>
      <c r="G96" s="34">
        <f t="shared" si="2"/>
        <v>984</v>
      </c>
      <c r="H96" s="34">
        <f t="shared" si="2"/>
        <v>24360</v>
      </c>
      <c r="I96" s="34">
        <f t="shared" si="2"/>
        <v>671761</v>
      </c>
      <c r="J96" s="33">
        <f t="shared" si="2"/>
        <v>15.342240000000002</v>
      </c>
    </row>
    <row r="97" spans="1:10" x14ac:dyDescent="0.25">
      <c r="B97" s="13"/>
      <c r="C97" s="13"/>
      <c r="D97" s="13"/>
      <c r="E97" s="13"/>
      <c r="I97" s="10"/>
      <c r="J97" s="10" t="s">
        <v>189</v>
      </c>
    </row>
    <row r="98" spans="1:10" x14ac:dyDescent="0.25">
      <c r="A98" s="3" t="s">
        <v>188</v>
      </c>
      <c r="C98" s="32" t="s">
        <v>4</v>
      </c>
      <c r="D98" s="232" t="s">
        <v>187</v>
      </c>
      <c r="E98" s="232"/>
      <c r="F98" t="s">
        <v>186</v>
      </c>
      <c r="H98" t="s">
        <v>185</v>
      </c>
    </row>
    <row r="99" spans="1:10" ht="33.75" customHeight="1" x14ac:dyDescent="0.25">
      <c r="A99" s="235" t="s">
        <v>184</v>
      </c>
      <c r="B99" s="235"/>
      <c r="C99" s="235"/>
      <c r="D99" s="235"/>
      <c r="E99" s="235"/>
      <c r="F99" s="235"/>
      <c r="G99" s="235"/>
      <c r="H99" s="235"/>
      <c r="I99" s="235"/>
      <c r="J99" s="235"/>
    </row>
    <row r="100" spans="1:10" ht="15" customHeight="1" x14ac:dyDescent="0.25">
      <c r="A100" t="s">
        <v>183</v>
      </c>
    </row>
    <row r="101" spans="1:10" ht="33.75" customHeight="1" x14ac:dyDescent="0.25">
      <c r="A101" s="219" t="s">
        <v>276</v>
      </c>
      <c r="B101" s="219"/>
      <c r="C101" s="219"/>
      <c r="D101" s="219"/>
      <c r="E101" s="219"/>
      <c r="F101" s="219"/>
      <c r="G101" s="219"/>
      <c r="H101" s="219"/>
      <c r="I101" s="219"/>
      <c r="J101" s="219"/>
    </row>
    <row r="102" spans="1:10" x14ac:dyDescent="0.25">
      <c r="A102" s="227" t="s">
        <v>174</v>
      </c>
      <c r="B102" s="219" t="s">
        <v>173</v>
      </c>
      <c r="C102" s="226" t="s">
        <v>182</v>
      </c>
      <c r="D102" s="226"/>
      <c r="E102" s="226"/>
      <c r="F102" s="226"/>
      <c r="G102" s="231" t="s">
        <v>181</v>
      </c>
      <c r="H102" s="231"/>
      <c r="I102" s="231"/>
      <c r="J102" s="231"/>
    </row>
    <row r="103" spans="1:10" ht="75" x14ac:dyDescent="0.25">
      <c r="A103" s="227"/>
      <c r="B103" s="219"/>
      <c r="C103" s="29" t="s">
        <v>170</v>
      </c>
      <c r="D103" s="28" t="s">
        <v>169</v>
      </c>
      <c r="E103" s="29" t="s">
        <v>168</v>
      </c>
      <c r="F103" s="28" t="s">
        <v>167</v>
      </c>
      <c r="G103" s="29" t="s">
        <v>170</v>
      </c>
      <c r="H103" s="28" t="s">
        <v>169</v>
      </c>
      <c r="I103" s="29" t="s">
        <v>168</v>
      </c>
      <c r="J103" s="28" t="s">
        <v>167</v>
      </c>
    </row>
    <row r="104" spans="1:10" x14ac:dyDescent="0.25">
      <c r="A104" s="27">
        <v>1</v>
      </c>
      <c r="B104" s="8">
        <v>2</v>
      </c>
      <c r="C104" s="8">
        <v>3</v>
      </c>
      <c r="D104" s="8">
        <v>4</v>
      </c>
      <c r="E104" s="8">
        <v>5</v>
      </c>
      <c r="F104" s="8">
        <v>6</v>
      </c>
      <c r="G104" s="27">
        <v>7</v>
      </c>
      <c r="H104" s="27">
        <v>8</v>
      </c>
      <c r="I104" s="27">
        <v>9</v>
      </c>
      <c r="J104" s="27">
        <v>10</v>
      </c>
    </row>
    <row r="105" spans="1:10" x14ac:dyDescent="0.25">
      <c r="A105" s="22">
        <v>1</v>
      </c>
      <c r="B105" s="5" t="s">
        <v>12</v>
      </c>
      <c r="C105" s="20">
        <v>60</v>
      </c>
      <c r="D105" s="5">
        <v>2517</v>
      </c>
      <c r="E105" s="5">
        <v>59639</v>
      </c>
      <c r="F105" s="23">
        <v>13.12</v>
      </c>
      <c r="G105" s="20">
        <v>61</v>
      </c>
      <c r="H105" s="20">
        <v>4777</v>
      </c>
      <c r="I105" s="4">
        <v>40379</v>
      </c>
      <c r="J105" s="6">
        <v>3.3</v>
      </c>
    </row>
    <row r="106" spans="1:10" x14ac:dyDescent="0.25">
      <c r="A106" s="22">
        <v>2</v>
      </c>
      <c r="B106" s="5" t="s">
        <v>166</v>
      </c>
      <c r="C106" s="20">
        <v>52</v>
      </c>
      <c r="D106" s="5">
        <v>401</v>
      </c>
      <c r="E106" s="5">
        <v>2316</v>
      </c>
      <c r="F106" s="23">
        <v>2.2000000000000002</v>
      </c>
      <c r="G106" s="20">
        <v>61</v>
      </c>
      <c r="H106" s="20">
        <v>1992</v>
      </c>
      <c r="I106" s="4">
        <v>2742</v>
      </c>
      <c r="J106" s="6">
        <v>0.8</v>
      </c>
    </row>
    <row r="107" spans="1:10" x14ac:dyDescent="0.25">
      <c r="A107" s="22">
        <v>3</v>
      </c>
      <c r="B107" s="5" t="s">
        <v>13</v>
      </c>
      <c r="C107" s="20" t="s">
        <v>4</v>
      </c>
      <c r="D107" s="20" t="s">
        <v>4</v>
      </c>
      <c r="E107" s="20" t="s">
        <v>4</v>
      </c>
      <c r="F107" s="26">
        <v>1.2999999999999999E-2</v>
      </c>
      <c r="G107" s="20">
        <v>90</v>
      </c>
      <c r="H107" s="4">
        <v>8961</v>
      </c>
      <c r="I107" s="4">
        <v>138000</v>
      </c>
      <c r="J107" s="6">
        <v>3.67</v>
      </c>
    </row>
    <row r="108" spans="1:10" x14ac:dyDescent="0.25">
      <c r="A108" s="22">
        <v>4</v>
      </c>
      <c r="B108" s="5" t="s">
        <v>2</v>
      </c>
      <c r="C108" s="20">
        <v>231</v>
      </c>
      <c r="D108" s="20">
        <v>6458</v>
      </c>
      <c r="E108" s="20">
        <v>156986</v>
      </c>
      <c r="F108" s="19">
        <v>4</v>
      </c>
      <c r="G108" s="20">
        <v>144</v>
      </c>
      <c r="H108" s="20">
        <v>28</v>
      </c>
      <c r="I108" s="20">
        <v>5621</v>
      </c>
      <c r="J108" s="6">
        <v>1.1599999999999999</v>
      </c>
    </row>
    <row r="109" spans="1:10" x14ac:dyDescent="0.25">
      <c r="A109" s="22">
        <v>5</v>
      </c>
      <c r="B109" s="5" t="s">
        <v>97</v>
      </c>
      <c r="C109" s="20">
        <v>186</v>
      </c>
      <c r="D109" s="5">
        <v>274</v>
      </c>
      <c r="E109" s="5">
        <v>407</v>
      </c>
      <c r="F109" s="20" t="s">
        <v>4</v>
      </c>
      <c r="G109" s="20">
        <v>27</v>
      </c>
      <c r="H109" s="20">
        <v>112</v>
      </c>
      <c r="I109" s="20">
        <v>875</v>
      </c>
      <c r="J109" s="6" t="s">
        <v>4</v>
      </c>
    </row>
    <row r="110" spans="1:10" x14ac:dyDescent="0.25">
      <c r="A110" s="22">
        <v>6</v>
      </c>
      <c r="B110" s="5" t="s">
        <v>164</v>
      </c>
      <c r="C110" s="20" t="s">
        <v>4</v>
      </c>
      <c r="D110" s="4" t="s">
        <v>4</v>
      </c>
      <c r="E110" s="5">
        <v>139</v>
      </c>
      <c r="F110" s="23">
        <v>0.04</v>
      </c>
      <c r="G110" s="20" t="s">
        <v>4</v>
      </c>
      <c r="H110" s="20" t="s">
        <v>4</v>
      </c>
      <c r="I110" s="4">
        <v>41</v>
      </c>
      <c r="J110" s="6" t="s">
        <v>4</v>
      </c>
    </row>
    <row r="111" spans="1:10" x14ac:dyDescent="0.25">
      <c r="A111" s="22">
        <v>7</v>
      </c>
      <c r="B111" s="5" t="s">
        <v>7</v>
      </c>
      <c r="C111" s="20">
        <v>52</v>
      </c>
      <c r="D111" s="5">
        <v>23648</v>
      </c>
      <c r="E111" s="5">
        <v>5633</v>
      </c>
      <c r="F111" s="23">
        <v>0.53</v>
      </c>
      <c r="G111" s="20">
        <v>45</v>
      </c>
      <c r="H111" s="20">
        <v>698</v>
      </c>
      <c r="I111" s="4">
        <v>1963</v>
      </c>
      <c r="J111" s="24">
        <v>0.13600000000000001</v>
      </c>
    </row>
    <row r="112" spans="1:10" x14ac:dyDescent="0.25">
      <c r="A112" s="22">
        <v>8</v>
      </c>
      <c r="B112" s="5" t="s">
        <v>162</v>
      </c>
      <c r="C112" s="5">
        <v>30</v>
      </c>
      <c r="D112" s="5">
        <v>74</v>
      </c>
      <c r="E112" s="5">
        <v>72574</v>
      </c>
      <c r="F112" s="20" t="s">
        <v>4</v>
      </c>
      <c r="G112" s="20">
        <v>282</v>
      </c>
      <c r="H112" s="20">
        <v>61326</v>
      </c>
      <c r="I112" s="20">
        <v>253184</v>
      </c>
      <c r="J112" s="19">
        <v>6.48</v>
      </c>
    </row>
    <row r="113" spans="1:10" x14ac:dyDescent="0.25">
      <c r="A113" s="22">
        <v>9</v>
      </c>
      <c r="B113" s="5" t="s">
        <v>15</v>
      </c>
      <c r="C113" s="20">
        <v>86</v>
      </c>
      <c r="D113" s="5">
        <v>286</v>
      </c>
      <c r="E113" s="5">
        <v>11061</v>
      </c>
      <c r="F113" s="23">
        <v>2.27</v>
      </c>
      <c r="G113" s="20">
        <v>27</v>
      </c>
      <c r="H113" s="20">
        <v>85</v>
      </c>
      <c r="I113" s="20">
        <v>19125</v>
      </c>
      <c r="J113" s="19">
        <v>0.91</v>
      </c>
    </row>
    <row r="114" spans="1:10" x14ac:dyDescent="0.25">
      <c r="A114" s="22">
        <v>10</v>
      </c>
      <c r="B114" s="5" t="s">
        <v>161</v>
      </c>
      <c r="C114" s="20">
        <v>182</v>
      </c>
      <c r="D114" s="5">
        <v>1366</v>
      </c>
      <c r="E114" s="5">
        <v>10672</v>
      </c>
      <c r="F114" s="23">
        <v>0.11</v>
      </c>
      <c r="G114" s="5">
        <v>132</v>
      </c>
      <c r="H114" s="20">
        <v>527</v>
      </c>
      <c r="I114" s="4">
        <v>8292</v>
      </c>
      <c r="J114" s="6">
        <v>0.2</v>
      </c>
    </row>
    <row r="115" spans="1:10" x14ac:dyDescent="0.25">
      <c r="A115" s="22">
        <v>11</v>
      </c>
      <c r="B115" s="5" t="s">
        <v>10</v>
      </c>
      <c r="C115" s="20">
        <v>390</v>
      </c>
      <c r="D115" s="5">
        <v>1166</v>
      </c>
      <c r="E115" s="5">
        <v>22816</v>
      </c>
      <c r="F115" s="23">
        <v>9.25</v>
      </c>
      <c r="G115" s="20" t="s">
        <v>4</v>
      </c>
      <c r="H115" s="20" t="s">
        <v>4</v>
      </c>
      <c r="I115" s="20" t="s">
        <v>4</v>
      </c>
      <c r="J115" s="19" t="s">
        <v>4</v>
      </c>
    </row>
    <row r="116" spans="1:10" x14ac:dyDescent="0.25">
      <c r="A116" s="22">
        <v>12</v>
      </c>
      <c r="B116" s="5" t="s">
        <v>9</v>
      </c>
      <c r="C116" s="20">
        <v>365</v>
      </c>
      <c r="D116" s="5">
        <v>2164</v>
      </c>
      <c r="E116" s="5">
        <v>147369</v>
      </c>
      <c r="F116" s="23">
        <v>7.49</v>
      </c>
      <c r="G116" s="20">
        <v>151</v>
      </c>
      <c r="H116" s="20">
        <v>53</v>
      </c>
      <c r="I116" s="20">
        <v>44</v>
      </c>
      <c r="J116" s="19" t="s">
        <v>4</v>
      </c>
    </row>
    <row r="117" spans="1:10" x14ac:dyDescent="0.25">
      <c r="A117" s="22">
        <v>13</v>
      </c>
      <c r="B117" s="5" t="s">
        <v>158</v>
      </c>
      <c r="C117" s="20" t="s">
        <v>4</v>
      </c>
      <c r="D117" s="5">
        <v>2680</v>
      </c>
      <c r="E117" s="5">
        <v>982</v>
      </c>
      <c r="F117" s="23">
        <v>0.08</v>
      </c>
      <c r="G117" s="20">
        <v>17</v>
      </c>
      <c r="H117" s="4">
        <v>2860</v>
      </c>
      <c r="I117" s="4">
        <v>14537</v>
      </c>
      <c r="J117" s="6">
        <v>0.31</v>
      </c>
    </row>
    <row r="118" spans="1:10" x14ac:dyDescent="0.25">
      <c r="A118" s="22">
        <v>14</v>
      </c>
      <c r="B118" s="5" t="s">
        <v>11</v>
      </c>
      <c r="C118" s="20">
        <v>59</v>
      </c>
      <c r="D118" s="5">
        <v>5688</v>
      </c>
      <c r="E118" s="5">
        <v>474250</v>
      </c>
      <c r="F118" s="23">
        <v>11</v>
      </c>
      <c r="G118" s="20">
        <v>50</v>
      </c>
      <c r="H118" s="20">
        <v>672</v>
      </c>
      <c r="I118" s="20">
        <v>83140</v>
      </c>
      <c r="J118" s="19">
        <v>3.65</v>
      </c>
    </row>
    <row r="119" spans="1:10" x14ac:dyDescent="0.25">
      <c r="A119" s="22">
        <v>15</v>
      </c>
      <c r="B119" s="5" t="s">
        <v>6</v>
      </c>
      <c r="C119" s="20">
        <v>41</v>
      </c>
      <c r="D119" s="5">
        <v>954</v>
      </c>
      <c r="E119" s="5">
        <v>9774</v>
      </c>
      <c r="F119" s="23">
        <v>4</v>
      </c>
      <c r="G119" s="20">
        <v>31</v>
      </c>
      <c r="H119" s="20">
        <v>127</v>
      </c>
      <c r="I119" s="20">
        <v>24795</v>
      </c>
      <c r="J119" s="19">
        <v>1.06</v>
      </c>
    </row>
    <row r="120" spans="1:10" x14ac:dyDescent="0.25">
      <c r="A120" s="22">
        <v>16</v>
      </c>
      <c r="B120" s="5" t="s">
        <v>155</v>
      </c>
      <c r="C120" s="20" t="s">
        <v>4</v>
      </c>
      <c r="D120" s="20" t="s">
        <v>4</v>
      </c>
      <c r="E120" s="20" t="s">
        <v>4</v>
      </c>
      <c r="F120" s="20" t="s">
        <v>4</v>
      </c>
      <c r="G120" s="5">
        <v>21</v>
      </c>
      <c r="H120" s="4" t="s">
        <v>4</v>
      </c>
      <c r="I120" s="4">
        <v>1139</v>
      </c>
      <c r="J120" s="24">
        <v>1.4999999999999999E-2</v>
      </c>
    </row>
    <row r="121" spans="1:10" x14ac:dyDescent="0.25">
      <c r="A121" s="22">
        <v>17</v>
      </c>
      <c r="B121" s="5" t="s">
        <v>3</v>
      </c>
      <c r="C121" s="5">
        <v>380</v>
      </c>
      <c r="D121" s="5">
        <v>519</v>
      </c>
      <c r="E121" s="5">
        <v>54994</v>
      </c>
      <c r="F121" s="23">
        <v>7.97</v>
      </c>
      <c r="G121" s="20">
        <v>132</v>
      </c>
      <c r="H121" s="20">
        <v>107</v>
      </c>
      <c r="I121" s="20">
        <v>75564</v>
      </c>
      <c r="J121" s="19">
        <v>5</v>
      </c>
    </row>
    <row r="122" spans="1:10" x14ac:dyDescent="0.25">
      <c r="A122" s="22">
        <v>18</v>
      </c>
      <c r="B122" s="5" t="s">
        <v>154</v>
      </c>
      <c r="C122" s="20" t="s">
        <v>180</v>
      </c>
      <c r="D122" s="5">
        <v>9470</v>
      </c>
      <c r="E122" s="5">
        <v>10625</v>
      </c>
      <c r="F122" s="23">
        <v>0.36</v>
      </c>
      <c r="G122" s="5">
        <v>66</v>
      </c>
      <c r="H122" s="4">
        <v>348</v>
      </c>
      <c r="I122" s="4">
        <v>1824</v>
      </c>
      <c r="J122" s="24">
        <v>1.2999999999999999E-2</v>
      </c>
    </row>
    <row r="123" spans="1:10" x14ac:dyDescent="0.25">
      <c r="A123" s="22">
        <v>19</v>
      </c>
      <c r="B123" s="5" t="s">
        <v>1</v>
      </c>
      <c r="C123" s="20">
        <v>183</v>
      </c>
      <c r="D123" s="5">
        <v>45285</v>
      </c>
      <c r="E123" s="5">
        <v>169296</v>
      </c>
      <c r="F123" s="23">
        <v>1.31</v>
      </c>
      <c r="G123" s="20">
        <v>169</v>
      </c>
      <c r="H123" s="20">
        <v>145</v>
      </c>
      <c r="I123" s="20">
        <v>33621</v>
      </c>
      <c r="J123" s="26">
        <v>0.50800000000000001</v>
      </c>
    </row>
    <row r="124" spans="1:10" x14ac:dyDescent="0.25">
      <c r="A124" s="22">
        <v>20</v>
      </c>
      <c r="B124" s="5" t="s">
        <v>153</v>
      </c>
      <c r="C124" s="20">
        <v>1</v>
      </c>
      <c r="D124" s="5">
        <v>48</v>
      </c>
      <c r="E124" s="5">
        <v>694</v>
      </c>
      <c r="F124" s="21">
        <v>3.0000000000000001E-3</v>
      </c>
      <c r="G124" s="20" t="s">
        <v>4</v>
      </c>
      <c r="H124" s="20" t="s">
        <v>4</v>
      </c>
      <c r="I124" s="20" t="s">
        <v>4</v>
      </c>
      <c r="J124" s="19" t="s">
        <v>4</v>
      </c>
    </row>
    <row r="125" spans="1:10" x14ac:dyDescent="0.25">
      <c r="A125" s="18"/>
      <c r="B125" s="17" t="s">
        <v>152</v>
      </c>
      <c r="C125" s="16" t="s">
        <v>179</v>
      </c>
      <c r="D125" s="16">
        <f>SUM(D105:D124)</f>
        <v>102998</v>
      </c>
      <c r="E125" s="16">
        <f>SUM(E105:E124)</f>
        <v>1210227</v>
      </c>
      <c r="F125" s="14">
        <f>SUM(F105:F124)</f>
        <v>63.745999999999995</v>
      </c>
      <c r="G125" s="15">
        <v>1674</v>
      </c>
      <c r="H125" s="15">
        <v>92180</v>
      </c>
      <c r="I125" s="15">
        <v>725390</v>
      </c>
      <c r="J125" s="31">
        <v>26.85</v>
      </c>
    </row>
    <row r="126" spans="1:10" x14ac:dyDescent="0.25">
      <c r="A126" s="13" t="s">
        <v>178</v>
      </c>
      <c r="B126" s="13"/>
      <c r="I126" s="10"/>
    </row>
    <row r="127" spans="1:10" x14ac:dyDescent="0.25">
      <c r="A127" s="30" t="s">
        <v>177</v>
      </c>
      <c r="B127" s="30"/>
      <c r="I127" s="10"/>
    </row>
    <row r="128" spans="1:10" x14ac:dyDescent="0.25">
      <c r="A128" t="s">
        <v>176</v>
      </c>
      <c r="C128" t="s">
        <v>175</v>
      </c>
    </row>
    <row r="129" spans="1:10" ht="23.25" customHeight="1" x14ac:dyDescent="0.25">
      <c r="A129" s="217" t="s">
        <v>277</v>
      </c>
      <c r="B129" s="217"/>
      <c r="C129" s="217"/>
      <c r="D129" s="217"/>
      <c r="E129" s="217"/>
      <c r="F129" s="217"/>
      <c r="G129" s="217"/>
      <c r="H129" s="217"/>
      <c r="I129" s="217"/>
      <c r="J129" s="217"/>
    </row>
    <row r="130" spans="1:10" x14ac:dyDescent="0.25">
      <c r="A130" s="221" t="s">
        <v>174</v>
      </c>
      <c r="B130" s="230" t="s">
        <v>173</v>
      </c>
      <c r="C130" s="233" t="s">
        <v>172</v>
      </c>
      <c r="D130" s="233"/>
      <c r="E130" s="233"/>
      <c r="F130" s="233"/>
      <c r="G130" s="234" t="s">
        <v>171</v>
      </c>
      <c r="H130" s="234"/>
      <c r="I130" s="234"/>
      <c r="J130" s="234"/>
    </row>
    <row r="131" spans="1:10" ht="75" x14ac:dyDescent="0.25">
      <c r="A131" s="227"/>
      <c r="B131" s="219"/>
      <c r="C131" s="29" t="s">
        <v>170</v>
      </c>
      <c r="D131" s="28" t="s">
        <v>169</v>
      </c>
      <c r="E131" s="29" t="s">
        <v>168</v>
      </c>
      <c r="F131" s="28" t="s">
        <v>167</v>
      </c>
      <c r="G131" s="29" t="s">
        <v>170</v>
      </c>
      <c r="H131" s="28" t="s">
        <v>169</v>
      </c>
      <c r="I131" s="29" t="s">
        <v>168</v>
      </c>
      <c r="J131" s="28" t="s">
        <v>167</v>
      </c>
    </row>
    <row r="132" spans="1:10" hidden="1" x14ac:dyDescent="0.25">
      <c r="A132" s="27">
        <v>1</v>
      </c>
      <c r="B132" s="8">
        <v>2</v>
      </c>
      <c r="C132" s="8">
        <v>3</v>
      </c>
      <c r="D132" s="8">
        <v>4</v>
      </c>
      <c r="E132" s="8">
        <v>5</v>
      </c>
      <c r="F132" s="8">
        <v>6</v>
      </c>
      <c r="G132" s="27">
        <v>7</v>
      </c>
      <c r="H132" s="27">
        <v>8</v>
      </c>
      <c r="I132" s="27">
        <v>9</v>
      </c>
      <c r="J132" s="27">
        <v>10</v>
      </c>
    </row>
    <row r="133" spans="1:10" s="137" customFormat="1" ht="24" customHeight="1" x14ac:dyDescent="0.25">
      <c r="A133" s="144">
        <v>1</v>
      </c>
      <c r="B133" s="136" t="s">
        <v>12</v>
      </c>
      <c r="C133" s="49">
        <v>81</v>
      </c>
      <c r="D133" s="54">
        <v>3509</v>
      </c>
      <c r="E133" s="54">
        <v>29941</v>
      </c>
      <c r="F133" s="50">
        <v>2.19</v>
      </c>
      <c r="G133" s="49">
        <v>19</v>
      </c>
      <c r="H133" s="55" t="s">
        <v>4</v>
      </c>
      <c r="I133" s="54">
        <v>3351</v>
      </c>
      <c r="J133" s="50">
        <v>0.46</v>
      </c>
    </row>
    <row r="134" spans="1:10" s="137" customFormat="1" ht="24" customHeight="1" x14ac:dyDescent="0.25">
      <c r="A134" s="144">
        <v>2</v>
      </c>
      <c r="B134" s="136" t="s">
        <v>166</v>
      </c>
      <c r="C134" s="49">
        <v>20</v>
      </c>
      <c r="D134" s="54">
        <v>1237</v>
      </c>
      <c r="E134" s="54">
        <v>550</v>
      </c>
      <c r="F134" s="50">
        <v>0.14000000000000001</v>
      </c>
      <c r="G134" s="49">
        <v>41</v>
      </c>
      <c r="H134" s="55">
        <v>15671</v>
      </c>
      <c r="I134" s="54">
        <v>354</v>
      </c>
      <c r="J134" s="50">
        <v>0.02</v>
      </c>
    </row>
    <row r="135" spans="1:10" s="137" customFormat="1" ht="24" customHeight="1" x14ac:dyDescent="0.25">
      <c r="A135" s="144">
        <v>3</v>
      </c>
      <c r="B135" s="136" t="s">
        <v>13</v>
      </c>
      <c r="C135" s="49">
        <v>64</v>
      </c>
      <c r="D135" s="55">
        <v>2488</v>
      </c>
      <c r="E135" s="55">
        <v>51434</v>
      </c>
      <c r="F135" s="51">
        <v>3.29</v>
      </c>
      <c r="G135" s="49">
        <v>44</v>
      </c>
      <c r="H135" s="54">
        <v>3191</v>
      </c>
      <c r="I135" s="54">
        <v>66887</v>
      </c>
      <c r="J135" s="50">
        <v>2.35</v>
      </c>
    </row>
    <row r="136" spans="1:10" s="137" customFormat="1" ht="24" customHeight="1" x14ac:dyDescent="0.25">
      <c r="A136" s="144">
        <v>4</v>
      </c>
      <c r="B136" s="136" t="s">
        <v>2</v>
      </c>
      <c r="C136" s="49">
        <v>158</v>
      </c>
      <c r="D136" s="55">
        <v>51</v>
      </c>
      <c r="E136" s="55">
        <v>130576</v>
      </c>
      <c r="F136" s="52">
        <v>8.08</v>
      </c>
      <c r="G136" s="49">
        <v>243</v>
      </c>
      <c r="H136" s="55">
        <v>5383</v>
      </c>
      <c r="I136" s="55">
        <v>129922</v>
      </c>
      <c r="J136" s="50">
        <v>3.72</v>
      </c>
    </row>
    <row r="137" spans="1:10" s="137" customFormat="1" ht="24" customHeight="1" x14ac:dyDescent="0.25">
      <c r="A137" s="144">
        <v>5</v>
      </c>
      <c r="B137" s="136" t="s">
        <v>165</v>
      </c>
      <c r="C137" s="50" t="s">
        <v>4</v>
      </c>
      <c r="D137" s="54" t="s">
        <v>4</v>
      </c>
      <c r="E137" s="54" t="s">
        <v>4</v>
      </c>
      <c r="F137" s="50" t="s">
        <v>4</v>
      </c>
      <c r="G137" s="49">
        <v>9</v>
      </c>
      <c r="H137" s="55">
        <v>15</v>
      </c>
      <c r="I137" s="55">
        <v>694</v>
      </c>
      <c r="J137" s="50">
        <v>2.98</v>
      </c>
    </row>
    <row r="138" spans="1:10" s="137" customFormat="1" ht="24" customHeight="1" x14ac:dyDescent="0.25">
      <c r="A138" s="144">
        <v>6</v>
      </c>
      <c r="B138" s="136" t="s">
        <v>164</v>
      </c>
      <c r="C138" s="50" t="s">
        <v>4</v>
      </c>
      <c r="D138" s="54" t="s">
        <v>4</v>
      </c>
      <c r="E138" s="54" t="s">
        <v>4</v>
      </c>
      <c r="F138" s="50" t="s">
        <v>4</v>
      </c>
      <c r="G138" s="49" t="s">
        <v>4</v>
      </c>
      <c r="H138" s="55" t="s">
        <v>4</v>
      </c>
      <c r="I138" s="55">
        <v>119</v>
      </c>
      <c r="J138" s="50" t="s">
        <v>4</v>
      </c>
    </row>
    <row r="139" spans="1:10" s="137" customFormat="1" ht="24" customHeight="1" x14ac:dyDescent="0.25">
      <c r="A139" s="144">
        <v>7</v>
      </c>
      <c r="B139" s="136" t="s">
        <v>97</v>
      </c>
      <c r="C139" s="49">
        <v>156</v>
      </c>
      <c r="D139" s="54">
        <v>19388</v>
      </c>
      <c r="E139" s="54">
        <v>62006</v>
      </c>
      <c r="F139" s="49">
        <v>2.59</v>
      </c>
      <c r="G139" s="49">
        <v>85</v>
      </c>
      <c r="H139" s="55">
        <v>252</v>
      </c>
      <c r="I139" s="55">
        <v>128</v>
      </c>
      <c r="J139" s="50" t="s">
        <v>4</v>
      </c>
    </row>
    <row r="140" spans="1:10" s="137" customFormat="1" ht="24" customHeight="1" x14ac:dyDescent="0.25">
      <c r="A140" s="144">
        <v>8</v>
      </c>
      <c r="B140" s="136" t="s">
        <v>163</v>
      </c>
      <c r="C140" s="50" t="s">
        <v>4</v>
      </c>
      <c r="D140" s="54" t="s">
        <v>4</v>
      </c>
      <c r="E140" s="54" t="s">
        <v>4</v>
      </c>
      <c r="F140" s="50" t="s">
        <v>4</v>
      </c>
      <c r="G140" s="49">
        <v>3</v>
      </c>
      <c r="H140" s="55" t="s">
        <v>4</v>
      </c>
      <c r="I140" s="55">
        <v>8</v>
      </c>
      <c r="J140" s="50" t="s">
        <v>4</v>
      </c>
    </row>
    <row r="141" spans="1:10" s="137" customFormat="1" ht="24" customHeight="1" x14ac:dyDescent="0.25">
      <c r="A141" s="144">
        <v>9</v>
      </c>
      <c r="B141" s="136" t="s">
        <v>7</v>
      </c>
      <c r="C141" s="49">
        <v>133</v>
      </c>
      <c r="D141" s="54">
        <v>686</v>
      </c>
      <c r="E141" s="54">
        <v>3264</v>
      </c>
      <c r="F141" s="50">
        <v>0.43</v>
      </c>
      <c r="G141" s="49">
        <v>40</v>
      </c>
      <c r="H141" s="55">
        <v>136</v>
      </c>
      <c r="I141" s="54">
        <v>2283</v>
      </c>
      <c r="J141" s="50">
        <v>0.2</v>
      </c>
    </row>
    <row r="142" spans="1:10" s="137" customFormat="1" ht="24" customHeight="1" x14ac:dyDescent="0.25">
      <c r="A142" s="144">
        <v>10</v>
      </c>
      <c r="B142" s="136" t="s">
        <v>8</v>
      </c>
      <c r="C142" s="49">
        <v>21</v>
      </c>
      <c r="D142" s="54">
        <v>97</v>
      </c>
      <c r="E142" s="54">
        <v>1989</v>
      </c>
      <c r="F142" s="50" t="s">
        <v>4</v>
      </c>
      <c r="G142" s="49">
        <v>3</v>
      </c>
      <c r="H142" s="55" t="s">
        <v>4</v>
      </c>
      <c r="I142" s="54" t="s">
        <v>4</v>
      </c>
      <c r="J142" s="53" t="s">
        <v>4</v>
      </c>
    </row>
    <row r="143" spans="1:10" s="137" customFormat="1" ht="24" customHeight="1" x14ac:dyDescent="0.25">
      <c r="A143" s="144">
        <v>11</v>
      </c>
      <c r="B143" s="136" t="s">
        <v>16</v>
      </c>
      <c r="C143" s="50" t="s">
        <v>4</v>
      </c>
      <c r="D143" s="54" t="s">
        <v>4</v>
      </c>
      <c r="E143" s="54" t="s">
        <v>4</v>
      </c>
      <c r="F143" s="50" t="s">
        <v>4</v>
      </c>
      <c r="G143" s="49">
        <v>8</v>
      </c>
      <c r="H143" s="55" t="s">
        <v>4</v>
      </c>
      <c r="I143" s="54">
        <v>1483</v>
      </c>
      <c r="J143" s="53" t="s">
        <v>4</v>
      </c>
    </row>
    <row r="144" spans="1:10" s="137" customFormat="1" ht="24" customHeight="1" x14ac:dyDescent="0.25">
      <c r="A144" s="144">
        <v>12</v>
      </c>
      <c r="B144" s="136" t="s">
        <v>15</v>
      </c>
      <c r="C144" s="50" t="s">
        <v>4</v>
      </c>
      <c r="D144" s="54" t="s">
        <v>4</v>
      </c>
      <c r="E144" s="54" t="s">
        <v>4</v>
      </c>
      <c r="F144" s="50" t="s">
        <v>4</v>
      </c>
      <c r="G144" s="49">
        <v>48</v>
      </c>
      <c r="H144" s="55">
        <v>183</v>
      </c>
      <c r="I144" s="54">
        <v>23654</v>
      </c>
      <c r="J144" s="50">
        <v>3.78</v>
      </c>
    </row>
    <row r="145" spans="1:10" s="137" customFormat="1" ht="24" customHeight="1" x14ac:dyDescent="0.25">
      <c r="A145" s="144">
        <v>13</v>
      </c>
      <c r="B145" s="136" t="s">
        <v>161</v>
      </c>
      <c r="C145" s="1">
        <v>67</v>
      </c>
      <c r="D145" s="54">
        <v>4</v>
      </c>
      <c r="E145" s="54">
        <v>6431</v>
      </c>
      <c r="F145" s="49" t="s">
        <v>4</v>
      </c>
      <c r="G145" s="49">
        <v>48</v>
      </c>
      <c r="H145" s="55">
        <v>56</v>
      </c>
      <c r="I145" s="55">
        <v>5770</v>
      </c>
      <c r="J145" s="51">
        <v>1.7000000000000001E-2</v>
      </c>
    </row>
    <row r="146" spans="1:10" s="137" customFormat="1" ht="24" customHeight="1" x14ac:dyDescent="0.25">
      <c r="A146" s="144">
        <v>14</v>
      </c>
      <c r="B146" s="136" t="s">
        <v>10</v>
      </c>
      <c r="C146" s="1"/>
      <c r="D146" s="54"/>
      <c r="E146" s="54"/>
      <c r="F146" s="49"/>
      <c r="G146" s="49">
        <v>184</v>
      </c>
      <c r="H146" s="55">
        <v>400</v>
      </c>
      <c r="I146" s="55">
        <v>80000</v>
      </c>
      <c r="J146" s="52" t="s">
        <v>4</v>
      </c>
    </row>
    <row r="147" spans="1:10" s="137" customFormat="1" ht="24" customHeight="1" x14ac:dyDescent="0.25">
      <c r="A147" s="144">
        <v>15</v>
      </c>
      <c r="B147" s="136" t="s">
        <v>9</v>
      </c>
      <c r="C147" s="49">
        <v>2</v>
      </c>
      <c r="D147" s="54" t="s">
        <v>4</v>
      </c>
      <c r="E147" s="54" t="s">
        <v>4</v>
      </c>
      <c r="F147" s="50" t="s">
        <v>4</v>
      </c>
      <c r="G147" s="49">
        <v>145</v>
      </c>
      <c r="H147" s="55">
        <v>1035</v>
      </c>
      <c r="I147" s="55">
        <v>8164</v>
      </c>
      <c r="J147" s="52">
        <v>0.15</v>
      </c>
    </row>
    <row r="148" spans="1:10" s="137" customFormat="1" ht="24" customHeight="1" x14ac:dyDescent="0.25">
      <c r="A148" s="144">
        <v>16</v>
      </c>
      <c r="B148" s="136" t="s">
        <v>160</v>
      </c>
      <c r="C148" s="49">
        <v>16</v>
      </c>
      <c r="D148" s="54" t="s">
        <v>4</v>
      </c>
      <c r="E148" s="54">
        <v>4679</v>
      </c>
      <c r="F148" s="50">
        <v>0.39</v>
      </c>
      <c r="G148" s="1" t="s">
        <v>4</v>
      </c>
      <c r="H148" s="55" t="s">
        <v>4</v>
      </c>
      <c r="I148" s="54">
        <v>49436</v>
      </c>
      <c r="J148" s="53">
        <v>1.7999999999999999E-2</v>
      </c>
    </row>
    <row r="149" spans="1:10" s="137" customFormat="1" ht="24" customHeight="1" x14ac:dyDescent="0.25">
      <c r="A149" s="144">
        <v>17</v>
      </c>
      <c r="B149" s="136" t="s">
        <v>159</v>
      </c>
      <c r="C149" s="49">
        <v>5</v>
      </c>
      <c r="D149" s="54" t="s">
        <v>4</v>
      </c>
      <c r="E149" s="54">
        <v>4</v>
      </c>
      <c r="F149" s="50" t="s">
        <v>4</v>
      </c>
      <c r="G149" s="49">
        <v>4</v>
      </c>
      <c r="H149" s="55" t="s">
        <v>4</v>
      </c>
      <c r="I149" s="55" t="s">
        <v>4</v>
      </c>
      <c r="J149" s="52" t="s">
        <v>4</v>
      </c>
    </row>
    <row r="150" spans="1:10" s="137" customFormat="1" ht="24" customHeight="1" x14ac:dyDescent="0.25">
      <c r="A150" s="144">
        <v>18</v>
      </c>
      <c r="B150" s="136" t="s">
        <v>158</v>
      </c>
      <c r="C150" s="49">
        <v>5</v>
      </c>
      <c r="D150" s="54" t="s">
        <v>4</v>
      </c>
      <c r="E150" s="54">
        <v>180</v>
      </c>
      <c r="F150" s="50">
        <v>0.04</v>
      </c>
      <c r="G150" s="49" t="s">
        <v>4</v>
      </c>
      <c r="H150" s="55">
        <v>1200</v>
      </c>
      <c r="I150" s="55">
        <v>3537</v>
      </c>
      <c r="J150" s="52" t="s">
        <v>4</v>
      </c>
    </row>
    <row r="151" spans="1:10" s="137" customFormat="1" ht="24" customHeight="1" x14ac:dyDescent="0.25">
      <c r="A151" s="144">
        <v>19</v>
      </c>
      <c r="B151" s="136" t="s">
        <v>11</v>
      </c>
      <c r="C151" s="49">
        <v>5</v>
      </c>
      <c r="D151" s="54" t="s">
        <v>4</v>
      </c>
      <c r="E151" s="54">
        <v>839</v>
      </c>
      <c r="F151" s="50" t="s">
        <v>4</v>
      </c>
      <c r="G151" s="49">
        <v>3</v>
      </c>
      <c r="H151" s="54" t="s">
        <v>4</v>
      </c>
      <c r="I151" s="54" t="s">
        <v>4</v>
      </c>
      <c r="J151" s="50" t="s">
        <v>4</v>
      </c>
    </row>
    <row r="152" spans="1:10" s="137" customFormat="1" ht="24" customHeight="1" x14ac:dyDescent="0.25">
      <c r="A152" s="144">
        <v>20</v>
      </c>
      <c r="B152" s="136" t="s">
        <v>6</v>
      </c>
      <c r="C152" s="49">
        <v>11</v>
      </c>
      <c r="D152" s="54">
        <v>14</v>
      </c>
      <c r="E152" s="54">
        <v>126</v>
      </c>
      <c r="F152" s="50" t="s">
        <v>4</v>
      </c>
      <c r="G152" s="49">
        <v>12</v>
      </c>
      <c r="H152" s="55" t="s">
        <v>4</v>
      </c>
      <c r="I152" s="55">
        <v>98</v>
      </c>
      <c r="J152" s="51">
        <v>5.0000000000000001E-3</v>
      </c>
    </row>
    <row r="153" spans="1:10" s="137" customFormat="1" ht="24" customHeight="1" x14ac:dyDescent="0.25">
      <c r="A153" s="144">
        <v>21</v>
      </c>
      <c r="B153" s="145" t="s">
        <v>5</v>
      </c>
      <c r="C153" s="49">
        <v>40</v>
      </c>
      <c r="D153" s="54" t="s">
        <v>4</v>
      </c>
      <c r="E153" s="54">
        <v>17</v>
      </c>
      <c r="F153" s="50" t="s">
        <v>4</v>
      </c>
      <c r="G153" s="49">
        <v>82</v>
      </c>
      <c r="H153" s="55">
        <v>635</v>
      </c>
      <c r="I153" s="55">
        <v>15010</v>
      </c>
      <c r="J153" s="52" t="s">
        <v>4</v>
      </c>
    </row>
    <row r="154" spans="1:10" s="137" customFormat="1" ht="24" customHeight="1" x14ac:dyDescent="0.25">
      <c r="A154" s="144">
        <v>22</v>
      </c>
      <c r="B154" s="146" t="s">
        <v>157</v>
      </c>
      <c r="C154" s="49">
        <v>1</v>
      </c>
      <c r="D154" s="54">
        <v>1</v>
      </c>
      <c r="E154" s="54">
        <v>2012</v>
      </c>
      <c r="F154" s="50" t="s">
        <v>4</v>
      </c>
      <c r="G154" s="49">
        <v>13</v>
      </c>
      <c r="H154" s="55">
        <v>2090</v>
      </c>
      <c r="I154" s="55">
        <v>361</v>
      </c>
      <c r="J154" s="51">
        <v>1.7999999999999999E-2</v>
      </c>
    </row>
    <row r="155" spans="1:10" s="137" customFormat="1" ht="24" customHeight="1" x14ac:dyDescent="0.25">
      <c r="A155" s="144">
        <v>23</v>
      </c>
      <c r="B155" s="146" t="s">
        <v>14</v>
      </c>
      <c r="C155" s="49">
        <v>406</v>
      </c>
      <c r="D155" s="54">
        <v>7351</v>
      </c>
      <c r="E155" s="54">
        <v>172978</v>
      </c>
      <c r="F155" s="50">
        <v>0.92</v>
      </c>
      <c r="G155" s="49">
        <v>6</v>
      </c>
      <c r="H155" s="55" t="s">
        <v>4</v>
      </c>
      <c r="I155" s="55" t="s">
        <v>4</v>
      </c>
      <c r="J155" s="52" t="s">
        <v>4</v>
      </c>
    </row>
    <row r="156" spans="1:10" s="137" customFormat="1" ht="24" customHeight="1" x14ac:dyDescent="0.25">
      <c r="A156" s="144">
        <v>24</v>
      </c>
      <c r="B156" s="146" t="s">
        <v>156</v>
      </c>
      <c r="C156" s="50" t="s">
        <v>4</v>
      </c>
      <c r="D156" s="54" t="s">
        <v>4</v>
      </c>
      <c r="E156" s="54" t="s">
        <v>4</v>
      </c>
      <c r="F156" s="50" t="s">
        <v>4</v>
      </c>
      <c r="G156" s="49">
        <v>46</v>
      </c>
      <c r="H156" s="55">
        <v>6535</v>
      </c>
      <c r="I156" s="55">
        <v>19435</v>
      </c>
      <c r="J156" s="52">
        <v>1.23</v>
      </c>
    </row>
    <row r="157" spans="1:10" s="137" customFormat="1" ht="24" customHeight="1" x14ac:dyDescent="0.25">
      <c r="A157" s="144">
        <v>25</v>
      </c>
      <c r="B157" s="136" t="s">
        <v>155</v>
      </c>
      <c r="C157" s="49">
        <v>1</v>
      </c>
      <c r="D157" s="55" t="s">
        <v>4</v>
      </c>
      <c r="E157" s="55">
        <v>11179</v>
      </c>
      <c r="F157" s="49" t="s">
        <v>4</v>
      </c>
      <c r="G157" s="1">
        <v>5</v>
      </c>
      <c r="H157" s="54">
        <v>1</v>
      </c>
      <c r="I157" s="54">
        <v>937</v>
      </c>
      <c r="J157" s="53" t="s">
        <v>4</v>
      </c>
    </row>
    <row r="158" spans="1:10" s="137" customFormat="1" ht="24" customHeight="1" x14ac:dyDescent="0.25">
      <c r="A158" s="144">
        <v>26</v>
      </c>
      <c r="B158" s="136" t="s">
        <v>3</v>
      </c>
      <c r="C158" s="1">
        <v>40</v>
      </c>
      <c r="D158" s="54">
        <v>15</v>
      </c>
      <c r="E158" s="54">
        <v>14</v>
      </c>
      <c r="F158" s="50" t="s">
        <v>4</v>
      </c>
      <c r="G158" s="49">
        <v>82</v>
      </c>
      <c r="H158" s="55">
        <v>287</v>
      </c>
      <c r="I158" s="55">
        <v>46793</v>
      </c>
      <c r="J158" s="52">
        <v>5.97</v>
      </c>
    </row>
    <row r="159" spans="1:10" s="137" customFormat="1" ht="24" customHeight="1" x14ac:dyDescent="0.25">
      <c r="A159" s="144">
        <v>27</v>
      </c>
      <c r="B159" s="136" t="s">
        <v>154</v>
      </c>
      <c r="C159" s="49">
        <v>31</v>
      </c>
      <c r="D159" s="54">
        <v>177</v>
      </c>
      <c r="E159" s="54">
        <v>410</v>
      </c>
      <c r="F159" s="50" t="s">
        <v>4</v>
      </c>
      <c r="G159" s="1">
        <v>114</v>
      </c>
      <c r="H159" s="54">
        <v>1575</v>
      </c>
      <c r="I159" s="54">
        <v>3324</v>
      </c>
      <c r="J159" s="50">
        <v>0.1</v>
      </c>
    </row>
    <row r="160" spans="1:10" s="137" customFormat="1" ht="24" customHeight="1" x14ac:dyDescent="0.25">
      <c r="A160" s="144">
        <v>28</v>
      </c>
      <c r="B160" s="136" t="s">
        <v>1</v>
      </c>
      <c r="C160" s="49">
        <v>193</v>
      </c>
      <c r="D160" s="54">
        <v>23120</v>
      </c>
      <c r="E160" s="54">
        <v>822978</v>
      </c>
      <c r="F160" s="50">
        <v>13.02</v>
      </c>
      <c r="G160" s="49">
        <v>200</v>
      </c>
      <c r="H160" s="55">
        <v>3320</v>
      </c>
      <c r="I160" s="55">
        <v>84765</v>
      </c>
      <c r="J160" s="52">
        <v>4.4800000000000004</v>
      </c>
    </row>
    <row r="161" spans="1:10" s="137" customFormat="1" ht="24" customHeight="1" x14ac:dyDescent="0.25">
      <c r="A161" s="144">
        <v>29</v>
      </c>
      <c r="B161" s="136" t="s">
        <v>153</v>
      </c>
      <c r="C161" s="49">
        <v>4</v>
      </c>
      <c r="D161" s="54">
        <v>919</v>
      </c>
      <c r="E161" s="54">
        <v>1764</v>
      </c>
      <c r="F161" s="53" t="s">
        <v>4</v>
      </c>
      <c r="G161" s="49" t="s">
        <v>4</v>
      </c>
      <c r="H161" s="55" t="s">
        <v>4</v>
      </c>
      <c r="I161" s="55">
        <v>5</v>
      </c>
      <c r="J161" s="52" t="s">
        <v>4</v>
      </c>
    </row>
    <row r="162" spans="1:10" s="137" customFormat="1" ht="18.75" customHeight="1" x14ac:dyDescent="0.25">
      <c r="A162" s="147"/>
      <c r="B162" s="148" t="s">
        <v>152</v>
      </c>
      <c r="C162" s="149">
        <f>SUM(C133:C161)</f>
        <v>1460</v>
      </c>
      <c r="D162" s="149">
        <f>SUM(D133:D161)</f>
        <v>59057</v>
      </c>
      <c r="E162" s="149">
        <v>1313371</v>
      </c>
      <c r="F162" s="150">
        <f>SUM(F133:F161)</f>
        <v>31.09</v>
      </c>
      <c r="G162" s="149">
        <f>SUM(G133:G161)</f>
        <v>1487</v>
      </c>
      <c r="H162" s="149">
        <f>SUM(H133:H161)</f>
        <v>41965</v>
      </c>
      <c r="I162" s="149">
        <f>SUM(I133:I161)</f>
        <v>546518</v>
      </c>
      <c r="J162" s="150">
        <v>25.49</v>
      </c>
    </row>
    <row r="163" spans="1:10" x14ac:dyDescent="0.25">
      <c r="A163" s="13" t="s">
        <v>151</v>
      </c>
      <c r="B163" s="13"/>
      <c r="F163" s="11"/>
      <c r="G163" s="12"/>
      <c r="H163" s="11"/>
      <c r="J163" s="10"/>
    </row>
    <row r="164" spans="1:10" x14ac:dyDescent="0.25">
      <c r="A164" t="s">
        <v>292</v>
      </c>
      <c r="I164" s="10"/>
    </row>
    <row r="166" spans="1:10" hidden="1" x14ac:dyDescent="0.25">
      <c r="C166">
        <f>SUM(C133:C161)-C162</f>
        <v>0</v>
      </c>
      <c r="D166">
        <f t="shared" ref="D166:J166" si="3">SUM(D133:D161)-D162</f>
        <v>0</v>
      </c>
      <c r="E166">
        <f>SUM(E133:E161)</f>
        <v>1303371</v>
      </c>
      <c r="F166">
        <f t="shared" si="3"/>
        <v>0</v>
      </c>
      <c r="G166">
        <f t="shared" si="3"/>
        <v>0</v>
      </c>
      <c r="H166">
        <f t="shared" si="3"/>
        <v>0</v>
      </c>
      <c r="I166">
        <f t="shared" si="3"/>
        <v>0</v>
      </c>
      <c r="J166">
        <f t="shared" si="3"/>
        <v>8.0000000000062244E-3</v>
      </c>
    </row>
  </sheetData>
  <mergeCells count="29">
    <mergeCell ref="D98:E98"/>
    <mergeCell ref="A129:J129"/>
    <mergeCell ref="A130:A131"/>
    <mergeCell ref="B130:B131"/>
    <mergeCell ref="C130:F130"/>
    <mergeCell ref="G130:J130"/>
    <mergeCell ref="A99:J99"/>
    <mergeCell ref="A101:J101"/>
    <mergeCell ref="A102:A103"/>
    <mergeCell ref="B102:B103"/>
    <mergeCell ref="C102:F102"/>
    <mergeCell ref="G102:J102"/>
    <mergeCell ref="D67:E67"/>
    <mergeCell ref="A70:J70"/>
    <mergeCell ref="A71:A72"/>
    <mergeCell ref="B71:B72"/>
    <mergeCell ref="D32:E32"/>
    <mergeCell ref="A35:J35"/>
    <mergeCell ref="A36:A37"/>
    <mergeCell ref="B36:B37"/>
    <mergeCell ref="C36:F36"/>
    <mergeCell ref="G36:J36"/>
    <mergeCell ref="C71:F71"/>
    <mergeCell ref="G71:J71"/>
    <mergeCell ref="A1:J1"/>
    <mergeCell ref="A2:A3"/>
    <mergeCell ref="B2:B3"/>
    <mergeCell ref="C2:F2"/>
    <mergeCell ref="G2:J2"/>
  </mergeCells>
  <pageMargins left="0.7" right="0.45" top="0.75" bottom="0.75" header="0.3" footer="0.3"/>
  <pageSetup scale="82" orientation="portrait" r:id="rId1"/>
  <rowBreaks count="4" manualBreakCount="4">
    <brk id="33" max="16383" man="1"/>
    <brk id="68" max="16383" man="1"/>
    <brk id="100" max="16383" man="1"/>
    <brk id="128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4"/>
  <sheetViews>
    <sheetView view="pageBreakPreview" zoomScaleSheetLayoutView="100" workbookViewId="0">
      <selection activeCell="AC17" sqref="AC17"/>
    </sheetView>
  </sheetViews>
  <sheetFormatPr defaultRowHeight="15" x14ac:dyDescent="0.25"/>
  <cols>
    <col min="1" max="1" width="4" style="103" customWidth="1"/>
    <col min="2" max="2" width="17" style="102" customWidth="1"/>
    <col min="3" max="3" width="5.7109375" style="102" hidden="1" customWidth="1"/>
    <col min="4" max="4" width="6.85546875" style="102" hidden="1" customWidth="1"/>
    <col min="5" max="5" width="5.85546875" style="102" hidden="1" customWidth="1"/>
    <col min="6" max="6" width="6.28515625" style="102" hidden="1" customWidth="1"/>
    <col min="7" max="7" width="5.42578125" style="102" hidden="1" customWidth="1"/>
    <col min="8" max="8" width="7.7109375" style="102" hidden="1" customWidth="1"/>
    <col min="9" max="9" width="5.5703125" style="102" hidden="1" customWidth="1"/>
    <col min="10" max="10" width="7" style="102" hidden="1" customWidth="1"/>
    <col min="11" max="11" width="6.85546875" style="102" hidden="1" customWidth="1"/>
    <col min="12" max="12" width="6.7109375" style="102" hidden="1" customWidth="1"/>
    <col min="13" max="13" width="6.42578125" style="102" hidden="1" customWidth="1"/>
    <col min="14" max="14" width="7" style="102" hidden="1" customWidth="1"/>
    <col min="15" max="15" width="5.42578125" style="102" hidden="1" customWidth="1"/>
    <col min="16" max="18" width="7" style="102" hidden="1" customWidth="1"/>
    <col min="19" max="19" width="4" style="102" hidden="1" customWidth="1"/>
    <col min="20" max="20" width="17.85546875" style="102" hidden="1" customWidth="1"/>
    <col min="21" max="22" width="6.42578125" style="102" hidden="1" customWidth="1"/>
    <col min="23" max="23" width="6.28515625" style="102" hidden="1" customWidth="1"/>
    <col min="24" max="24" width="6.5703125" style="102" hidden="1" customWidth="1"/>
    <col min="25" max="33" width="10" style="102" customWidth="1"/>
    <col min="34" max="34" width="9.42578125" style="102" bestFit="1" customWidth="1"/>
    <col min="35" max="35" width="10.140625" style="102" bestFit="1" customWidth="1"/>
    <col min="36" max="36" width="9.42578125" style="102" bestFit="1" customWidth="1"/>
    <col min="37" max="16384" width="9.140625" style="102"/>
  </cols>
  <sheetData>
    <row r="1" spans="1:36" ht="18.75" customHeight="1" x14ac:dyDescent="0.25">
      <c r="A1" s="238" t="s">
        <v>278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</row>
    <row r="2" spans="1:36" x14ac:dyDescent="0.25">
      <c r="A2" s="239" t="s">
        <v>219</v>
      </c>
      <c r="B2" s="241" t="s">
        <v>218</v>
      </c>
      <c r="C2" s="236">
        <v>2000</v>
      </c>
      <c r="D2" s="237"/>
      <c r="E2" s="236">
        <v>2001</v>
      </c>
      <c r="F2" s="237"/>
      <c r="G2" s="236">
        <v>2002</v>
      </c>
      <c r="H2" s="237"/>
      <c r="I2" s="236">
        <v>2003</v>
      </c>
      <c r="J2" s="237"/>
      <c r="K2" s="236">
        <v>2004</v>
      </c>
      <c r="L2" s="237"/>
      <c r="M2" s="236">
        <v>2005</v>
      </c>
      <c r="N2" s="237"/>
      <c r="O2" s="236">
        <v>2006</v>
      </c>
      <c r="P2" s="237"/>
      <c r="Q2" s="236">
        <v>2007</v>
      </c>
      <c r="R2" s="237"/>
      <c r="S2" s="236">
        <v>2008</v>
      </c>
      <c r="T2" s="237"/>
      <c r="U2" s="236">
        <v>2009</v>
      </c>
      <c r="V2" s="237"/>
      <c r="W2" s="239" t="s">
        <v>219</v>
      </c>
      <c r="X2" s="239" t="s">
        <v>218</v>
      </c>
      <c r="Y2" s="236">
        <v>2010</v>
      </c>
      <c r="Z2" s="237"/>
      <c r="AA2" s="236">
        <v>2011</v>
      </c>
      <c r="AB2" s="237"/>
      <c r="AC2" s="236">
        <v>2012</v>
      </c>
      <c r="AD2" s="237"/>
      <c r="AE2" s="236">
        <v>2013</v>
      </c>
      <c r="AF2" s="237"/>
      <c r="AG2" s="236">
        <v>2014</v>
      </c>
      <c r="AH2" s="237"/>
      <c r="AI2" s="236">
        <v>2015</v>
      </c>
      <c r="AJ2" s="237"/>
    </row>
    <row r="3" spans="1:36" ht="39" customHeight="1" x14ac:dyDescent="0.25">
      <c r="A3" s="240"/>
      <c r="B3" s="242"/>
      <c r="C3" s="56" t="s">
        <v>217</v>
      </c>
      <c r="D3" s="56" t="s">
        <v>216</v>
      </c>
      <c r="E3" s="56" t="s">
        <v>217</v>
      </c>
      <c r="F3" s="56" t="s">
        <v>216</v>
      </c>
      <c r="G3" s="56" t="s">
        <v>217</v>
      </c>
      <c r="H3" s="56" t="s">
        <v>216</v>
      </c>
      <c r="I3" s="56" t="s">
        <v>217</v>
      </c>
      <c r="J3" s="56" t="s">
        <v>216</v>
      </c>
      <c r="K3" s="56" t="s">
        <v>217</v>
      </c>
      <c r="L3" s="56" t="s">
        <v>216</v>
      </c>
      <c r="M3" s="56" t="s">
        <v>217</v>
      </c>
      <c r="N3" s="56" t="s">
        <v>216</v>
      </c>
      <c r="O3" s="56" t="s">
        <v>217</v>
      </c>
      <c r="P3" s="56" t="s">
        <v>216</v>
      </c>
      <c r="Q3" s="56" t="s">
        <v>217</v>
      </c>
      <c r="R3" s="56" t="s">
        <v>216</v>
      </c>
      <c r="S3" s="56" t="s">
        <v>217</v>
      </c>
      <c r="T3" s="56" t="s">
        <v>216</v>
      </c>
      <c r="U3" s="56" t="s">
        <v>217</v>
      </c>
      <c r="V3" s="56" t="s">
        <v>216</v>
      </c>
      <c r="W3" s="240"/>
      <c r="X3" s="240"/>
      <c r="Y3" s="56" t="s">
        <v>217</v>
      </c>
      <c r="Z3" s="56" t="s">
        <v>216</v>
      </c>
      <c r="AA3" s="56" t="s">
        <v>217</v>
      </c>
      <c r="AB3" s="56" t="s">
        <v>216</v>
      </c>
      <c r="AC3" s="56" t="s">
        <v>217</v>
      </c>
      <c r="AD3" s="56" t="s">
        <v>216</v>
      </c>
      <c r="AE3" s="56" t="s">
        <v>217</v>
      </c>
      <c r="AF3" s="56" t="s">
        <v>216</v>
      </c>
      <c r="AG3" s="56" t="s">
        <v>217</v>
      </c>
      <c r="AH3" s="56" t="s">
        <v>216</v>
      </c>
      <c r="AI3" s="56" t="s">
        <v>217</v>
      </c>
      <c r="AJ3" s="56" t="s">
        <v>216</v>
      </c>
    </row>
    <row r="4" spans="1:36" s="133" customFormat="1" ht="30" customHeight="1" x14ac:dyDescent="0.25">
      <c r="A4" s="190">
        <v>1</v>
      </c>
      <c r="B4" s="191" t="s">
        <v>22</v>
      </c>
      <c r="C4" s="192">
        <v>13</v>
      </c>
      <c r="D4" s="193">
        <v>7.4858919728204507E-2</v>
      </c>
      <c r="E4" s="192">
        <v>55</v>
      </c>
      <c r="F4" s="193">
        <v>0.150064118305094</v>
      </c>
      <c r="G4" s="192">
        <v>47</v>
      </c>
      <c r="H4" s="193">
        <v>0.281050050828201</v>
      </c>
      <c r="I4" s="192">
        <v>70</v>
      </c>
      <c r="J4" s="193">
        <v>0.468102180018724</v>
      </c>
      <c r="K4" s="192">
        <v>9</v>
      </c>
      <c r="L4" s="193">
        <v>4.75260072873211E-2</v>
      </c>
      <c r="M4" s="192">
        <v>238</v>
      </c>
      <c r="N4" s="193">
        <v>1.06178898059335</v>
      </c>
      <c r="O4" s="192">
        <v>18</v>
      </c>
      <c r="P4" s="193">
        <v>8.37131429634453E-2</v>
      </c>
      <c r="Q4" s="192">
        <v>33</v>
      </c>
      <c r="R4" s="193">
        <v>0.13119707390768501</v>
      </c>
      <c r="S4" s="192">
        <v>47</v>
      </c>
      <c r="T4" s="193">
        <v>0.195890468053182</v>
      </c>
      <c r="U4" s="192">
        <v>22</v>
      </c>
      <c r="V4" s="193">
        <v>9.8854190069647296E-2</v>
      </c>
      <c r="W4" s="190">
        <v>1</v>
      </c>
      <c r="X4" s="191" t="s">
        <v>22</v>
      </c>
      <c r="Y4" s="192">
        <v>45</v>
      </c>
      <c r="Z4" s="194">
        <f>Y4/$Y$17*100</f>
        <v>0.17952605122476661</v>
      </c>
      <c r="AA4" s="192">
        <v>60</v>
      </c>
      <c r="AB4" s="194">
        <f>AA4/$AA$17*100</f>
        <v>0.25327142254115659</v>
      </c>
      <c r="AC4" s="192">
        <v>40</v>
      </c>
      <c r="AD4" s="194">
        <f>AC4/$AC$17*100</f>
        <v>0.17421602787456447</v>
      </c>
      <c r="AE4" s="191">
        <v>52</v>
      </c>
      <c r="AF4" s="202">
        <f>AE4/$AE$17*100</f>
        <v>0.22848104046750739</v>
      </c>
      <c r="AG4" s="191">
        <v>23</v>
      </c>
      <c r="AH4" s="202">
        <f>AG4/$AG$17*100</f>
        <v>0.11385574971536061</v>
      </c>
      <c r="AI4" s="191">
        <v>38</v>
      </c>
      <c r="AJ4" s="202">
        <f>AI4/$AI$17*100</f>
        <v>0.36156041864890576</v>
      </c>
    </row>
    <row r="5" spans="1:36" s="133" customFormat="1" ht="30" customHeight="1" x14ac:dyDescent="0.25">
      <c r="A5" s="190">
        <v>2</v>
      </c>
      <c r="B5" s="191" t="s">
        <v>229</v>
      </c>
      <c r="C5" s="192">
        <v>762</v>
      </c>
      <c r="D5" s="193">
        <v>4.3878843717609097</v>
      </c>
      <c r="E5" s="192">
        <v>641</v>
      </c>
      <c r="F5" s="193">
        <v>1.7489290878829999</v>
      </c>
      <c r="G5" s="192">
        <v>525</v>
      </c>
      <c r="H5" s="193">
        <v>3.1393888656341602</v>
      </c>
      <c r="I5" s="192">
        <v>835</v>
      </c>
      <c r="J5" s="193">
        <v>5.5837902902233498</v>
      </c>
      <c r="K5" s="192">
        <v>570</v>
      </c>
      <c r="L5" s="193">
        <v>3.0099804615303398</v>
      </c>
      <c r="M5" s="192">
        <v>646</v>
      </c>
      <c r="N5" s="193">
        <v>2.8819986616105302</v>
      </c>
      <c r="O5" s="192">
        <v>694</v>
      </c>
      <c r="P5" s="193">
        <v>3.2276067342572801</v>
      </c>
      <c r="Q5" s="192">
        <v>802</v>
      </c>
      <c r="R5" s="193">
        <v>3.1884864628473699</v>
      </c>
      <c r="S5" s="192">
        <v>836</v>
      </c>
      <c r="T5" s="193">
        <v>3.48434960196724</v>
      </c>
      <c r="U5" s="192">
        <v>742</v>
      </c>
      <c r="V5" s="193">
        <v>3.3340822287126501</v>
      </c>
      <c r="W5" s="190">
        <v>2</v>
      </c>
      <c r="X5" s="191" t="s">
        <v>215</v>
      </c>
      <c r="Y5" s="192">
        <v>937</v>
      </c>
      <c r="Z5" s="194">
        <f t="shared" ref="Z5:Z16" si="0">Y5/$Y$17*100</f>
        <v>3.7381313332801405</v>
      </c>
      <c r="AA5" s="192">
        <v>849</v>
      </c>
      <c r="AB5" s="194">
        <f t="shared" ref="AB5:AB16" si="1">AA5/$AA$17*100</f>
        <v>3.5837906289573658</v>
      </c>
      <c r="AC5" s="192">
        <v>997</v>
      </c>
      <c r="AD5" s="194">
        <f t="shared" ref="AD5:AD16" si="2">AC5/$AC$17*100</f>
        <v>4.3423344947735192</v>
      </c>
      <c r="AE5" s="191">
        <v>946</v>
      </c>
      <c r="AF5" s="202">
        <f t="shared" ref="AF5:AF16" si="3">AE5/$AE$17*100</f>
        <v>4.1565973900434994</v>
      </c>
      <c r="AG5" s="191">
        <v>913</v>
      </c>
      <c r="AH5" s="202">
        <f t="shared" ref="AH5:AH16" si="4">AG5/$AG$17*100</f>
        <v>4.5195782387010546</v>
      </c>
      <c r="AI5" s="191">
        <v>1149</v>
      </c>
      <c r="AJ5" s="202">
        <f t="shared" ref="AJ5:AJ16" si="5">AI5/$AI$17*100</f>
        <v>10.93244529019981</v>
      </c>
    </row>
    <row r="6" spans="1:36" s="133" customFormat="1" ht="30" customHeight="1" x14ac:dyDescent="0.25">
      <c r="A6" s="190">
        <v>3</v>
      </c>
      <c r="B6" s="191" t="s">
        <v>230</v>
      </c>
      <c r="C6" s="192">
        <v>115</v>
      </c>
      <c r="D6" s="193">
        <v>0.66221352067257899</v>
      </c>
      <c r="E6" s="192">
        <v>93</v>
      </c>
      <c r="F6" s="193">
        <v>0.25374478186134097</v>
      </c>
      <c r="G6" s="192">
        <v>62</v>
      </c>
      <c r="H6" s="193">
        <v>0.37074687556060498</v>
      </c>
      <c r="I6" s="192">
        <v>120</v>
      </c>
      <c r="J6" s="193">
        <v>0.80246088003209803</v>
      </c>
      <c r="K6" s="192">
        <v>1512</v>
      </c>
      <c r="L6" s="193">
        <v>7.9843692242699502</v>
      </c>
      <c r="M6" s="192">
        <v>1438</v>
      </c>
      <c r="N6" s="193">
        <v>6.4153468659379902</v>
      </c>
      <c r="O6" s="192">
        <v>96</v>
      </c>
      <c r="P6" s="193">
        <v>0.44647009580504099</v>
      </c>
      <c r="Q6" s="192">
        <v>118</v>
      </c>
      <c r="R6" s="193">
        <v>0.46912893094263097</v>
      </c>
      <c r="S6" s="192">
        <v>99</v>
      </c>
      <c r="T6" s="193">
        <v>0.412620347601384</v>
      </c>
      <c r="U6" s="192">
        <v>128</v>
      </c>
      <c r="V6" s="193">
        <v>0.57515165131431101</v>
      </c>
      <c r="W6" s="190">
        <v>3</v>
      </c>
      <c r="X6" s="191" t="s">
        <v>214</v>
      </c>
      <c r="Y6" s="192">
        <v>106</v>
      </c>
      <c r="Z6" s="194">
        <f t="shared" si="0"/>
        <v>0.42288358732945031</v>
      </c>
      <c r="AA6" s="192">
        <v>117</v>
      </c>
      <c r="AB6" s="194">
        <f t="shared" si="1"/>
        <v>0.49387927395525538</v>
      </c>
      <c r="AC6" s="192">
        <v>47</v>
      </c>
      <c r="AD6" s="194">
        <f t="shared" si="2"/>
        <v>0.20470383275261322</v>
      </c>
      <c r="AE6" s="191">
        <v>52</v>
      </c>
      <c r="AF6" s="202">
        <f t="shared" si="3"/>
        <v>0.22848104046750739</v>
      </c>
      <c r="AG6" s="191">
        <f>62+42+0</f>
        <v>104</v>
      </c>
      <c r="AH6" s="202">
        <f t="shared" si="4"/>
        <v>0.514825998712935</v>
      </c>
      <c r="AI6" s="191">
        <v>28</v>
      </c>
      <c r="AJ6" s="202">
        <f t="shared" si="5"/>
        <v>0.26641294005708849</v>
      </c>
    </row>
    <row r="7" spans="1:36" s="133" customFormat="1" ht="30" customHeight="1" x14ac:dyDescent="0.25">
      <c r="A7" s="190">
        <v>4</v>
      </c>
      <c r="B7" s="191" t="s">
        <v>225</v>
      </c>
      <c r="C7" s="192">
        <v>587</v>
      </c>
      <c r="D7" s="193">
        <v>3.3801681446504701</v>
      </c>
      <c r="E7" s="192">
        <v>338</v>
      </c>
      <c r="F7" s="193">
        <v>0.92221221794766906</v>
      </c>
      <c r="G7" s="192">
        <v>244</v>
      </c>
      <c r="H7" s="193">
        <v>1.4590683489804499</v>
      </c>
      <c r="I7" s="192">
        <v>230</v>
      </c>
      <c r="J7" s="193">
        <v>1.5380500200615199</v>
      </c>
      <c r="K7" s="192">
        <v>134</v>
      </c>
      <c r="L7" s="193">
        <v>0.70760944183344798</v>
      </c>
      <c r="M7" s="192">
        <v>163</v>
      </c>
      <c r="N7" s="193">
        <v>0.72719161275931299</v>
      </c>
      <c r="O7" s="192">
        <v>174</v>
      </c>
      <c r="P7" s="193">
        <v>0.80922704864663697</v>
      </c>
      <c r="Q7" s="192">
        <v>147</v>
      </c>
      <c r="R7" s="193">
        <v>0.58442332922514195</v>
      </c>
      <c r="S7" s="192">
        <v>227</v>
      </c>
      <c r="T7" s="193">
        <v>0.94610928187387999</v>
      </c>
      <c r="U7" s="192">
        <v>175</v>
      </c>
      <c r="V7" s="193">
        <v>0.78634014828128496</v>
      </c>
      <c r="W7" s="195">
        <v>11</v>
      </c>
      <c r="X7" s="191" t="s">
        <v>226</v>
      </c>
      <c r="Y7" s="192">
        <v>210</v>
      </c>
      <c r="Z7" s="194">
        <f t="shared" si="0"/>
        <v>0.83778823904891098</v>
      </c>
      <c r="AA7" s="192">
        <v>136</v>
      </c>
      <c r="AB7" s="194">
        <f t="shared" si="1"/>
        <v>0.57408189109328833</v>
      </c>
      <c r="AC7" s="192">
        <v>217</v>
      </c>
      <c r="AD7" s="194">
        <f t="shared" si="2"/>
        <v>0.94512195121951215</v>
      </c>
      <c r="AE7" s="191">
        <v>109</v>
      </c>
      <c r="AF7" s="202">
        <f t="shared" si="3"/>
        <v>0.47893141174919807</v>
      </c>
      <c r="AG7" s="191">
        <v>50</v>
      </c>
      <c r="AH7" s="202">
        <f t="shared" si="4"/>
        <v>0.24751249938121875</v>
      </c>
      <c r="AI7" s="191">
        <v>30</v>
      </c>
      <c r="AJ7" s="202">
        <f t="shared" si="5"/>
        <v>0.28544243577545197</v>
      </c>
    </row>
    <row r="8" spans="1:36" s="133" customFormat="1" ht="30" customHeight="1" x14ac:dyDescent="0.25">
      <c r="A8" s="190">
        <v>5</v>
      </c>
      <c r="B8" s="191" t="s">
        <v>21</v>
      </c>
      <c r="C8" s="192">
        <v>1</v>
      </c>
      <c r="D8" s="193">
        <v>5.7583784406311199E-3</v>
      </c>
      <c r="E8" s="192">
        <v>13702</v>
      </c>
      <c r="F8" s="193">
        <v>37.385064527570897</v>
      </c>
      <c r="G8" s="192">
        <v>5</v>
      </c>
      <c r="H8" s="193">
        <v>2.98989415774682E-2</v>
      </c>
      <c r="I8" s="192">
        <v>6</v>
      </c>
      <c r="J8" s="193">
        <v>4.01230440016049E-2</v>
      </c>
      <c r="K8" s="192">
        <v>44</v>
      </c>
      <c r="L8" s="193">
        <v>0.232349368960237</v>
      </c>
      <c r="M8" s="192">
        <v>724</v>
      </c>
      <c r="N8" s="193">
        <v>3.2299799241579299</v>
      </c>
      <c r="O8" s="192">
        <v>8</v>
      </c>
      <c r="P8" s="193">
        <v>3.7205841317086798E-2</v>
      </c>
      <c r="Q8" s="192">
        <v>14</v>
      </c>
      <c r="R8" s="193">
        <v>5.5659364688108802E-2</v>
      </c>
      <c r="S8" s="192">
        <v>6</v>
      </c>
      <c r="T8" s="193">
        <v>2.5007293794023298E-2</v>
      </c>
      <c r="U8" s="192">
        <v>2</v>
      </c>
      <c r="V8" s="193">
        <v>8.9867445517861095E-3</v>
      </c>
      <c r="W8" s="190">
        <v>4</v>
      </c>
      <c r="X8" s="191" t="s">
        <v>21</v>
      </c>
      <c r="Y8" s="192">
        <v>8</v>
      </c>
      <c r="Z8" s="194">
        <f t="shared" si="0"/>
        <v>3.1915742439958511E-2</v>
      </c>
      <c r="AA8" s="192">
        <v>69</v>
      </c>
      <c r="AB8" s="194">
        <f t="shared" si="1"/>
        <v>0.29126213592233008</v>
      </c>
      <c r="AC8" s="192">
        <v>3</v>
      </c>
      <c r="AD8" s="194">
        <f t="shared" si="2"/>
        <v>1.3066202090592335E-2</v>
      </c>
      <c r="AE8" s="191">
        <v>9</v>
      </c>
      <c r="AF8" s="202">
        <f t="shared" si="3"/>
        <v>3.9544795465530122E-2</v>
      </c>
      <c r="AG8" s="191">
        <v>2</v>
      </c>
      <c r="AH8" s="202">
        <f t="shared" si="4"/>
        <v>9.9004999752487499E-3</v>
      </c>
      <c r="AI8" s="191">
        <v>92</v>
      </c>
      <c r="AJ8" s="202">
        <f t="shared" si="5"/>
        <v>0.8753568030447193</v>
      </c>
    </row>
    <row r="9" spans="1:36" s="133" customFormat="1" ht="30" customHeight="1" x14ac:dyDescent="0.25">
      <c r="A9" s="190">
        <v>6</v>
      </c>
      <c r="B9" s="191" t="s">
        <v>213</v>
      </c>
      <c r="C9" s="192">
        <v>102</v>
      </c>
      <c r="D9" s="193">
        <v>0.58735460094437397</v>
      </c>
      <c r="E9" s="192">
        <v>103</v>
      </c>
      <c r="F9" s="193">
        <v>0.28102916700772201</v>
      </c>
      <c r="G9" s="192">
        <v>64</v>
      </c>
      <c r="H9" s="193">
        <v>0.38270645219159199</v>
      </c>
      <c r="I9" s="192">
        <v>78</v>
      </c>
      <c r="J9" s="193">
        <v>0.52159957202086404</v>
      </c>
      <c r="K9" s="192">
        <v>69</v>
      </c>
      <c r="L9" s="193">
        <v>0.36436605586946202</v>
      </c>
      <c r="M9" s="192">
        <v>103</v>
      </c>
      <c r="N9" s="193">
        <v>0.459513718492081</v>
      </c>
      <c r="O9" s="192">
        <v>76</v>
      </c>
      <c r="P9" s="193">
        <v>0.353455492512324</v>
      </c>
      <c r="Q9" s="192">
        <v>47</v>
      </c>
      <c r="R9" s="193">
        <v>0.18685643859579401</v>
      </c>
      <c r="S9" s="192">
        <v>73</v>
      </c>
      <c r="T9" s="193">
        <v>0.304255407827283</v>
      </c>
      <c r="U9" s="192">
        <v>75</v>
      </c>
      <c r="V9" s="193">
        <v>0.33700292069197901</v>
      </c>
      <c r="W9" s="190">
        <v>5</v>
      </c>
      <c r="X9" s="191" t="s">
        <v>213</v>
      </c>
      <c r="Y9" s="192">
        <v>57</v>
      </c>
      <c r="Z9" s="194">
        <f t="shared" si="0"/>
        <v>0.22739966488470437</v>
      </c>
      <c r="AA9" s="192">
        <v>127</v>
      </c>
      <c r="AB9" s="194">
        <f t="shared" si="1"/>
        <v>0.53609117771211479</v>
      </c>
      <c r="AC9" s="192">
        <v>80</v>
      </c>
      <c r="AD9" s="194">
        <f t="shared" si="2"/>
        <v>0.34843205574912894</v>
      </c>
      <c r="AE9" s="191">
        <v>57</v>
      </c>
      <c r="AF9" s="202">
        <f t="shared" si="3"/>
        <v>0.25045037128169073</v>
      </c>
      <c r="AG9" s="191">
        <v>48</v>
      </c>
      <c r="AH9" s="202">
        <f t="shared" si="4"/>
        <v>0.23761199940597</v>
      </c>
      <c r="AI9" s="191">
        <v>218</v>
      </c>
      <c r="AJ9" s="202">
        <f t="shared" si="5"/>
        <v>2.0742150333016176</v>
      </c>
    </row>
    <row r="10" spans="1:36" s="133" customFormat="1" ht="30" customHeight="1" x14ac:dyDescent="0.25">
      <c r="A10" s="190">
        <v>7</v>
      </c>
      <c r="B10" s="191" t="s">
        <v>212</v>
      </c>
      <c r="C10" s="192">
        <v>1863</v>
      </c>
      <c r="D10" s="193">
        <v>10.727859034895801</v>
      </c>
      <c r="E10" s="192">
        <v>399</v>
      </c>
      <c r="F10" s="193">
        <v>1.0886469673405901</v>
      </c>
      <c r="G10" s="192">
        <v>484</v>
      </c>
      <c r="H10" s="193">
        <v>2.89421754469892</v>
      </c>
      <c r="I10" s="192">
        <v>453</v>
      </c>
      <c r="J10" s="193">
        <v>3.0292898221211702</v>
      </c>
      <c r="K10" s="192">
        <v>754</v>
      </c>
      <c r="L10" s="193">
        <v>3.9816232771822402</v>
      </c>
      <c r="M10" s="192">
        <v>785</v>
      </c>
      <c r="N10" s="193">
        <v>3.5021191166629499</v>
      </c>
      <c r="O10" s="192">
        <v>1097</v>
      </c>
      <c r="P10" s="193">
        <v>5.1018509906055201</v>
      </c>
      <c r="Q10" s="192">
        <v>1348</v>
      </c>
      <c r="R10" s="193">
        <v>5.3592016856836198</v>
      </c>
      <c r="S10" s="192">
        <v>861</v>
      </c>
      <c r="T10" s="193">
        <v>3.5885466594423399</v>
      </c>
      <c r="U10" s="192">
        <v>726</v>
      </c>
      <c r="V10" s="193">
        <v>3.2621882722983599</v>
      </c>
      <c r="W10" s="190">
        <v>6</v>
      </c>
      <c r="X10" s="191" t="s">
        <v>212</v>
      </c>
      <c r="Y10" s="192">
        <v>965</v>
      </c>
      <c r="Z10" s="194">
        <f t="shared" si="0"/>
        <v>3.8498364318199951</v>
      </c>
      <c r="AA10" s="192">
        <v>585</v>
      </c>
      <c r="AB10" s="194">
        <f t="shared" si="1"/>
        <v>2.4693963697762769</v>
      </c>
      <c r="AC10" s="192">
        <v>420</v>
      </c>
      <c r="AD10" s="194">
        <f t="shared" si="2"/>
        <v>1.8292682926829267</v>
      </c>
      <c r="AE10" s="191">
        <v>700</v>
      </c>
      <c r="AF10" s="202">
        <f t="shared" si="3"/>
        <v>3.075706313985676</v>
      </c>
      <c r="AG10" s="191">
        <v>541</v>
      </c>
      <c r="AH10" s="202">
        <f t="shared" si="4"/>
        <v>2.6780852433047868</v>
      </c>
      <c r="AI10" s="191">
        <v>846</v>
      </c>
      <c r="AJ10" s="202">
        <f t="shared" si="5"/>
        <v>8.0494766888677454</v>
      </c>
    </row>
    <row r="11" spans="1:36" s="133" customFormat="1" ht="30" customHeight="1" x14ac:dyDescent="0.25">
      <c r="A11" s="190">
        <v>8</v>
      </c>
      <c r="B11" s="191" t="s">
        <v>211</v>
      </c>
      <c r="C11" s="192">
        <v>534</v>
      </c>
      <c r="D11" s="193">
        <v>3.0749740872970199</v>
      </c>
      <c r="E11" s="192">
        <v>505</v>
      </c>
      <c r="F11" s="193">
        <v>1.3778614498922299</v>
      </c>
      <c r="G11" s="192">
        <v>720</v>
      </c>
      <c r="H11" s="193">
        <v>4.3054475871554096</v>
      </c>
      <c r="I11" s="192">
        <v>807</v>
      </c>
      <c r="J11" s="193">
        <v>5.3965494182158604</v>
      </c>
      <c r="K11" s="192">
        <v>756</v>
      </c>
      <c r="L11" s="193">
        <v>3.9921846121349698</v>
      </c>
      <c r="M11" s="192">
        <v>1075</v>
      </c>
      <c r="N11" s="193">
        <v>4.7958956056212401</v>
      </c>
      <c r="O11" s="192">
        <v>754</v>
      </c>
      <c r="P11" s="193">
        <v>3.5066505441354301</v>
      </c>
      <c r="Q11" s="192">
        <v>932</v>
      </c>
      <c r="R11" s="193">
        <v>3.7053234206655299</v>
      </c>
      <c r="S11" s="192">
        <v>616</v>
      </c>
      <c r="T11" s="193">
        <v>2.5674154961863902</v>
      </c>
      <c r="U11" s="192">
        <v>1071</v>
      </c>
      <c r="V11" s="193">
        <v>4.8124017074814596</v>
      </c>
      <c r="W11" s="190">
        <v>7</v>
      </c>
      <c r="X11" s="191" t="s">
        <v>211</v>
      </c>
      <c r="Y11" s="192">
        <v>1274</v>
      </c>
      <c r="Z11" s="194">
        <f t="shared" si="0"/>
        <v>5.0825819835633927</v>
      </c>
      <c r="AA11" s="192">
        <v>793</v>
      </c>
      <c r="AB11" s="194">
        <f t="shared" si="1"/>
        <v>3.3474039679189529</v>
      </c>
      <c r="AC11" s="192">
        <v>1247</v>
      </c>
      <c r="AD11" s="194">
        <f t="shared" si="2"/>
        <v>5.4311846689895473</v>
      </c>
      <c r="AE11" s="191">
        <v>1216</v>
      </c>
      <c r="AF11" s="202">
        <f t="shared" si="3"/>
        <v>5.3429412540094026</v>
      </c>
      <c r="AG11" s="191">
        <v>1248</v>
      </c>
      <c r="AH11" s="202">
        <f t="shared" si="4"/>
        <v>6.1779119845552195</v>
      </c>
      <c r="AI11" s="191">
        <v>1908</v>
      </c>
      <c r="AJ11" s="202">
        <f t="shared" si="5"/>
        <v>18.154138915318743</v>
      </c>
    </row>
    <row r="12" spans="1:36" s="133" customFormat="1" ht="30" customHeight="1" x14ac:dyDescent="0.25">
      <c r="A12" s="190">
        <v>9</v>
      </c>
      <c r="B12" s="191" t="s">
        <v>210</v>
      </c>
      <c r="C12" s="192">
        <v>264</v>
      </c>
      <c r="D12" s="193">
        <v>1.5202119083266199</v>
      </c>
      <c r="E12" s="192">
        <v>254</v>
      </c>
      <c r="F12" s="193">
        <v>0.69302338271806996</v>
      </c>
      <c r="G12" s="192">
        <v>235</v>
      </c>
      <c r="H12" s="193">
        <v>1.4052502541409999</v>
      </c>
      <c r="I12" s="192">
        <v>334</v>
      </c>
      <c r="J12" s="193">
        <v>2.2335161160893402</v>
      </c>
      <c r="K12" s="192">
        <v>357</v>
      </c>
      <c r="L12" s="193">
        <v>1.88519828906374</v>
      </c>
      <c r="M12" s="192">
        <v>590</v>
      </c>
      <c r="N12" s="193">
        <v>2.6321659602944498</v>
      </c>
      <c r="O12" s="192">
        <v>274</v>
      </c>
      <c r="P12" s="193">
        <v>1.2743000651102201</v>
      </c>
      <c r="Q12" s="192">
        <v>312</v>
      </c>
      <c r="R12" s="193">
        <v>1.2404086987635701</v>
      </c>
      <c r="S12" s="192">
        <v>340</v>
      </c>
      <c r="T12" s="193">
        <v>1.41707998166132</v>
      </c>
      <c r="U12" s="192">
        <v>394</v>
      </c>
      <c r="V12" s="193">
        <v>1.77038867670186</v>
      </c>
      <c r="W12" s="190">
        <v>8</v>
      </c>
      <c r="X12" s="191" t="s">
        <v>210</v>
      </c>
      <c r="Y12" s="192">
        <v>347</v>
      </c>
      <c r="Z12" s="194">
        <f t="shared" si="0"/>
        <v>1.3843453283332003</v>
      </c>
      <c r="AA12" s="192">
        <v>302</v>
      </c>
      <c r="AB12" s="194">
        <f t="shared" si="1"/>
        <v>1.2747994934571549</v>
      </c>
      <c r="AC12" s="192">
        <v>282</v>
      </c>
      <c r="AD12" s="194">
        <f t="shared" si="2"/>
        <v>1.2282229965156795</v>
      </c>
      <c r="AE12" s="191">
        <v>264</v>
      </c>
      <c r="AF12" s="202">
        <f t="shared" si="3"/>
        <v>1.1599806669888835</v>
      </c>
      <c r="AG12" s="191">
        <v>499</v>
      </c>
      <c r="AH12" s="202">
        <f t="shared" si="4"/>
        <v>2.4701747438245629</v>
      </c>
      <c r="AI12" s="191">
        <v>232</v>
      </c>
      <c r="AJ12" s="202">
        <f t="shared" si="5"/>
        <v>2.2074215033301616</v>
      </c>
    </row>
    <row r="13" spans="1:36" s="133" customFormat="1" ht="30" customHeight="1" x14ac:dyDescent="0.25">
      <c r="A13" s="190">
        <v>10</v>
      </c>
      <c r="B13" s="191" t="s">
        <v>209</v>
      </c>
      <c r="C13" s="192">
        <v>1472</v>
      </c>
      <c r="D13" s="193">
        <v>8.4763330646089994</v>
      </c>
      <c r="E13" s="192">
        <v>1507</v>
      </c>
      <c r="F13" s="193">
        <v>4.11175684155958</v>
      </c>
      <c r="G13" s="192">
        <v>1383</v>
      </c>
      <c r="H13" s="193">
        <v>8.2700472403276901</v>
      </c>
      <c r="I13" s="192">
        <v>1792</v>
      </c>
      <c r="J13" s="193">
        <v>11.9834158084793</v>
      </c>
      <c r="K13" s="192">
        <v>1842</v>
      </c>
      <c r="L13" s="193">
        <v>9.7269894914717199</v>
      </c>
      <c r="M13" s="192">
        <v>2064</v>
      </c>
      <c r="N13" s="193">
        <v>9.2081195627927706</v>
      </c>
      <c r="O13" s="192">
        <v>2387</v>
      </c>
      <c r="P13" s="193">
        <v>11.101292902985801</v>
      </c>
      <c r="Q13" s="192">
        <v>2790</v>
      </c>
      <c r="R13" s="193">
        <v>11.092116248558799</v>
      </c>
      <c r="S13" s="192">
        <v>2553</v>
      </c>
      <c r="T13" s="193">
        <v>10.6406035093569</v>
      </c>
      <c r="U13" s="192">
        <v>2113</v>
      </c>
      <c r="V13" s="193">
        <v>9.4944956189620306</v>
      </c>
      <c r="W13" s="190">
        <v>9</v>
      </c>
      <c r="X13" s="191" t="s">
        <v>209</v>
      </c>
      <c r="Y13" s="192">
        <v>2622</v>
      </c>
      <c r="Z13" s="194">
        <f t="shared" si="0"/>
        <v>10.460384584696401</v>
      </c>
      <c r="AA13" s="192">
        <v>2550</v>
      </c>
      <c r="AB13" s="194">
        <f t="shared" si="1"/>
        <v>10.764035457999157</v>
      </c>
      <c r="AC13" s="192">
        <v>2263</v>
      </c>
      <c r="AD13" s="194">
        <f t="shared" si="2"/>
        <v>9.8562717770034851</v>
      </c>
      <c r="AE13" s="191">
        <v>2833</v>
      </c>
      <c r="AF13" s="202">
        <f t="shared" si="3"/>
        <v>12.447822839316315</v>
      </c>
      <c r="AG13" s="191">
        <v>2582</v>
      </c>
      <c r="AH13" s="202">
        <f t="shared" si="4"/>
        <v>12.781545468046138</v>
      </c>
      <c r="AI13" s="191">
        <v>2641</v>
      </c>
      <c r="AJ13" s="202">
        <f t="shared" si="5"/>
        <v>25.128449096098954</v>
      </c>
    </row>
    <row r="14" spans="1:36" s="133" customFormat="1" ht="30" customHeight="1" x14ac:dyDescent="0.25">
      <c r="A14" s="190">
        <v>11</v>
      </c>
      <c r="B14" s="191" t="s">
        <v>208</v>
      </c>
      <c r="C14" s="192">
        <v>150</v>
      </c>
      <c r="D14" s="193">
        <v>0.863756766094668</v>
      </c>
      <c r="E14" s="192">
        <v>114</v>
      </c>
      <c r="F14" s="193">
        <v>0.31104199066874</v>
      </c>
      <c r="G14" s="192">
        <v>1296</v>
      </c>
      <c r="H14" s="193">
        <v>7.74980565687975</v>
      </c>
      <c r="I14" s="192">
        <v>257</v>
      </c>
      <c r="J14" s="193">
        <v>1.7186037180687399</v>
      </c>
      <c r="K14" s="192">
        <v>133</v>
      </c>
      <c r="L14" s="193">
        <v>0.70232877435707897</v>
      </c>
      <c r="M14" s="192">
        <v>557</v>
      </c>
      <c r="N14" s="193">
        <v>2.48494311844747</v>
      </c>
      <c r="O14" s="192">
        <v>259</v>
      </c>
      <c r="P14" s="193">
        <v>1.2045391126406799</v>
      </c>
      <c r="Q14" s="192">
        <v>100</v>
      </c>
      <c r="R14" s="193">
        <v>0.39756689062934802</v>
      </c>
      <c r="S14" s="192">
        <v>148</v>
      </c>
      <c r="T14" s="193">
        <v>0.61684658025257399</v>
      </c>
      <c r="U14" s="192">
        <v>132</v>
      </c>
      <c r="V14" s="193">
        <v>0.593125140417884</v>
      </c>
      <c r="W14" s="190">
        <v>10</v>
      </c>
      <c r="X14" s="191" t="s">
        <v>208</v>
      </c>
      <c r="Y14" s="192">
        <v>123</v>
      </c>
      <c r="Z14" s="194">
        <f t="shared" si="0"/>
        <v>0.49070454001436209</v>
      </c>
      <c r="AA14" s="192">
        <v>170</v>
      </c>
      <c r="AB14" s="194">
        <f t="shared" si="1"/>
        <v>0.71760236386661036</v>
      </c>
      <c r="AC14" s="192">
        <v>203</v>
      </c>
      <c r="AD14" s="194">
        <f t="shared" si="2"/>
        <v>0.88414634146341453</v>
      </c>
      <c r="AE14" s="191">
        <v>142</v>
      </c>
      <c r="AF14" s="202">
        <f t="shared" si="3"/>
        <v>0.62392899512280853</v>
      </c>
      <c r="AG14" s="191">
        <v>156</v>
      </c>
      <c r="AH14" s="202">
        <f t="shared" si="4"/>
        <v>0.77223899806940244</v>
      </c>
      <c r="AI14" s="191">
        <v>195</v>
      </c>
      <c r="AJ14" s="202">
        <f t="shared" si="5"/>
        <v>1.8553758325404377</v>
      </c>
    </row>
    <row r="15" spans="1:36" s="133" customFormat="1" ht="30" customHeight="1" x14ac:dyDescent="0.25">
      <c r="A15" s="190">
        <v>12</v>
      </c>
      <c r="B15" s="191" t="s">
        <v>227</v>
      </c>
      <c r="C15" s="192"/>
      <c r="D15" s="193"/>
      <c r="E15" s="192"/>
      <c r="F15" s="193"/>
      <c r="G15" s="192"/>
      <c r="H15" s="193"/>
      <c r="I15" s="192"/>
      <c r="J15" s="193"/>
      <c r="K15" s="192"/>
      <c r="L15" s="193"/>
      <c r="M15" s="192"/>
      <c r="N15" s="193"/>
      <c r="O15" s="192"/>
      <c r="P15" s="193"/>
      <c r="Q15" s="192"/>
      <c r="R15" s="193"/>
      <c r="S15" s="192">
        <v>0</v>
      </c>
      <c r="T15" s="193">
        <v>0</v>
      </c>
      <c r="U15" s="192">
        <v>0</v>
      </c>
      <c r="V15" s="193">
        <v>0</v>
      </c>
      <c r="W15" s="195">
        <v>12</v>
      </c>
      <c r="X15" s="191" t="s">
        <v>227</v>
      </c>
      <c r="Y15" s="192">
        <v>0</v>
      </c>
      <c r="Z15" s="194">
        <f t="shared" si="0"/>
        <v>0</v>
      </c>
      <c r="AA15" s="192">
        <v>0</v>
      </c>
      <c r="AB15" s="194">
        <f t="shared" si="1"/>
        <v>0</v>
      </c>
      <c r="AC15" s="192">
        <v>0</v>
      </c>
      <c r="AD15" s="194">
        <f t="shared" si="2"/>
        <v>0</v>
      </c>
      <c r="AE15" s="191">
        <v>0</v>
      </c>
      <c r="AF15" s="202">
        <f t="shared" si="3"/>
        <v>0</v>
      </c>
      <c r="AG15" s="191">
        <v>11</v>
      </c>
      <c r="AH15" s="202">
        <f t="shared" si="4"/>
        <v>5.4452749863868131E-2</v>
      </c>
      <c r="AI15" s="191">
        <v>19</v>
      </c>
      <c r="AJ15" s="202">
        <f t="shared" si="5"/>
        <v>0.18078020932445288</v>
      </c>
    </row>
    <row r="16" spans="1:36" s="133" customFormat="1" ht="30" customHeight="1" x14ac:dyDescent="0.25">
      <c r="A16" s="190">
        <v>13</v>
      </c>
      <c r="B16" s="191" t="s">
        <v>228</v>
      </c>
      <c r="C16" s="192">
        <v>11503</v>
      </c>
      <c r="D16" s="193">
        <v>66.238627202579806</v>
      </c>
      <c r="E16" s="192">
        <v>18940</v>
      </c>
      <c r="F16" s="193">
        <v>51.676625467245103</v>
      </c>
      <c r="G16" s="192">
        <v>11658</v>
      </c>
      <c r="H16" s="193">
        <v>69.712372182024794</v>
      </c>
      <c r="I16" s="192">
        <v>9972</v>
      </c>
      <c r="J16" s="193">
        <v>66.684499130667405</v>
      </c>
      <c r="K16" s="192">
        <v>12757</v>
      </c>
      <c r="L16" s="193">
        <v>67.365474996039495</v>
      </c>
      <c r="M16" s="192">
        <v>14032</v>
      </c>
      <c r="N16" s="193">
        <v>62.600936872629902</v>
      </c>
      <c r="O16" s="192">
        <v>15665</v>
      </c>
      <c r="P16" s="193">
        <v>72.853688029020603</v>
      </c>
      <c r="Q16" s="192">
        <v>18510</v>
      </c>
      <c r="R16" s="193">
        <v>73.589631455492395</v>
      </c>
      <c r="S16" s="192">
        <v>18187</v>
      </c>
      <c r="T16" s="193">
        <v>75.801275371983493</v>
      </c>
      <c r="U16" s="192">
        <v>16675</v>
      </c>
      <c r="V16" s="193">
        <v>74.926982700516703</v>
      </c>
      <c r="W16" s="195">
        <v>13</v>
      </c>
      <c r="X16" s="191" t="s">
        <v>228</v>
      </c>
      <c r="Y16" s="192">
        <v>18372</v>
      </c>
      <c r="Z16" s="194">
        <f t="shared" si="0"/>
        <v>73.294502513364705</v>
      </c>
      <c r="AA16" s="192">
        <v>17932</v>
      </c>
      <c r="AB16" s="194">
        <f t="shared" si="1"/>
        <v>75.694385816800335</v>
      </c>
      <c r="AC16" s="192">
        <v>17161</v>
      </c>
      <c r="AD16" s="194">
        <f t="shared" si="2"/>
        <v>74.74303135888502</v>
      </c>
      <c r="AE16" s="191">
        <v>16379</v>
      </c>
      <c r="AF16" s="202">
        <f t="shared" si="3"/>
        <v>71.967133881101987</v>
      </c>
      <c r="AG16" s="191">
        <v>14024</v>
      </c>
      <c r="AH16" s="202">
        <f t="shared" si="4"/>
        <v>69.42230582644423</v>
      </c>
      <c r="AI16" s="191">
        <v>3114</v>
      </c>
      <c r="AJ16" s="202">
        <f t="shared" si="5"/>
        <v>29.628924833491908</v>
      </c>
    </row>
    <row r="17" spans="1:36" s="201" customFormat="1" ht="30" customHeight="1" x14ac:dyDescent="0.25">
      <c r="A17" s="199"/>
      <c r="B17" s="196" t="s">
        <v>152</v>
      </c>
      <c r="C17" s="197">
        <v>17366</v>
      </c>
      <c r="D17" s="198">
        <v>100</v>
      </c>
      <c r="E17" s="197">
        <v>36651</v>
      </c>
      <c r="F17" s="198">
        <v>100</v>
      </c>
      <c r="G17" s="197">
        <v>16723</v>
      </c>
      <c r="H17" s="198">
        <v>100</v>
      </c>
      <c r="I17" s="197">
        <v>14954</v>
      </c>
      <c r="J17" s="198">
        <v>100</v>
      </c>
      <c r="K17" s="197">
        <v>18937</v>
      </c>
      <c r="L17" s="198">
        <v>100</v>
      </c>
      <c r="M17" s="197">
        <v>22415</v>
      </c>
      <c r="N17" s="198">
        <v>100</v>
      </c>
      <c r="O17" s="197">
        <v>21502</v>
      </c>
      <c r="P17" s="198">
        <v>100</v>
      </c>
      <c r="Q17" s="197">
        <v>25153</v>
      </c>
      <c r="R17" s="198">
        <v>100</v>
      </c>
      <c r="S17" s="197">
        <v>23993</v>
      </c>
      <c r="T17" s="198">
        <v>100</v>
      </c>
      <c r="U17" s="197">
        <v>22255</v>
      </c>
      <c r="V17" s="198">
        <v>100</v>
      </c>
      <c r="W17" s="200"/>
      <c r="X17" s="196" t="s">
        <v>152</v>
      </c>
      <c r="Y17" s="197">
        <f t="shared" ref="Y17:AJ17" si="6">SUM(Y4:Y16)</f>
        <v>25066</v>
      </c>
      <c r="Z17" s="203">
        <f t="shared" si="6"/>
        <v>99.999999999999986</v>
      </c>
      <c r="AA17" s="197">
        <f t="shared" si="6"/>
        <v>23690</v>
      </c>
      <c r="AB17" s="203">
        <f t="shared" si="6"/>
        <v>100</v>
      </c>
      <c r="AC17" s="197">
        <f t="shared" si="6"/>
        <v>22960</v>
      </c>
      <c r="AD17" s="203">
        <f t="shared" si="6"/>
        <v>100</v>
      </c>
      <c r="AE17" s="197">
        <f t="shared" si="6"/>
        <v>22759</v>
      </c>
      <c r="AF17" s="203">
        <f t="shared" si="6"/>
        <v>100</v>
      </c>
      <c r="AG17" s="197">
        <f t="shared" si="6"/>
        <v>20201</v>
      </c>
      <c r="AH17" s="203">
        <f t="shared" si="6"/>
        <v>100</v>
      </c>
      <c r="AI17" s="197">
        <f t="shared" si="6"/>
        <v>10510</v>
      </c>
      <c r="AJ17" s="203">
        <f t="shared" si="6"/>
        <v>99.999999999999986</v>
      </c>
    </row>
    <row r="18" spans="1:36" x14ac:dyDescent="0.25">
      <c r="A18" s="101" t="s">
        <v>270</v>
      </c>
      <c r="B18" s="100"/>
      <c r="C18" s="94"/>
      <c r="D18" s="95"/>
      <c r="E18" s="94"/>
      <c r="F18" s="95"/>
      <c r="G18" s="94"/>
      <c r="H18" s="95"/>
      <c r="I18" s="94"/>
      <c r="J18" s="95"/>
      <c r="K18" s="94"/>
      <c r="L18" s="95"/>
      <c r="M18" s="94"/>
      <c r="N18" s="95"/>
      <c r="O18" s="94"/>
      <c r="P18" s="95"/>
      <c r="Q18" s="94"/>
      <c r="R18" s="95"/>
      <c r="S18" s="96"/>
      <c r="T18" s="97"/>
      <c r="U18" s="96"/>
      <c r="V18" s="97"/>
      <c r="W18" s="98"/>
      <c r="X18" s="99"/>
      <c r="Y18" s="96"/>
      <c r="Z18" s="92"/>
      <c r="AA18" s="91"/>
      <c r="AB18" s="92"/>
      <c r="AC18" s="91"/>
      <c r="AD18" s="92"/>
      <c r="AE18" s="89"/>
      <c r="AF18" s="90"/>
      <c r="AG18" s="89"/>
      <c r="AH18" s="93"/>
      <c r="AI18" s="89"/>
      <c r="AJ18" s="93"/>
    </row>
    <row r="19" spans="1:36" ht="210" x14ac:dyDescent="0.25">
      <c r="A19" s="57"/>
      <c r="B19" s="58"/>
      <c r="C19" s="58"/>
      <c r="D19" s="59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60" t="s">
        <v>207</v>
      </c>
      <c r="R19" s="58"/>
      <c r="S19" s="61"/>
      <c r="T19" s="61"/>
      <c r="U19" s="61"/>
      <c r="V19" s="61"/>
      <c r="W19" s="62" t="s">
        <v>206</v>
      </c>
      <c r="X19" s="61"/>
      <c r="Y19" s="61"/>
      <c r="Z19" s="61"/>
      <c r="AA19" s="61"/>
      <c r="AB19" s="61"/>
      <c r="AC19" s="61"/>
      <c r="AD19" s="61"/>
      <c r="AE19" s="58"/>
      <c r="AF19" s="58"/>
      <c r="AG19" s="58"/>
      <c r="AH19" s="58"/>
      <c r="AI19" s="58"/>
      <c r="AJ19" s="58"/>
    </row>
    <row r="20" spans="1:36" x14ac:dyDescent="0.25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</row>
    <row r="21" spans="1:36" x14ac:dyDescent="0.25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</row>
    <row r="22" spans="1:36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</row>
    <row r="23" spans="1:36" x14ac:dyDescent="0.2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</row>
    <row r="24" spans="1:36" ht="210" x14ac:dyDescent="0.2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104" t="s">
        <v>205</v>
      </c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</row>
  </sheetData>
  <mergeCells count="21">
    <mergeCell ref="A1:AJ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W3"/>
    <mergeCell ref="X2:X3"/>
    <mergeCell ref="AI2:AJ2"/>
    <mergeCell ref="Y2:Z2"/>
    <mergeCell ref="AA2:AB2"/>
    <mergeCell ref="AC2:AD2"/>
    <mergeCell ref="AE2:AF2"/>
    <mergeCell ref="AG2:AH2"/>
  </mergeCells>
  <hyperlinks>
    <hyperlink ref="X24" r:id="rId1"/>
  </hyperlinks>
  <pageMargins left="0.59055118110236227" right="0.57999999999999996" top="0.74803149606299213" bottom="0.74803149606299213" header="0.31496062992125984" footer="0.31496062992125984"/>
  <pageSetup scale="89" orientation="landscape" r:id="rId2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4. 01</vt:lpstr>
      <vt:lpstr>4.02</vt:lpstr>
      <vt:lpstr>4. 03</vt:lpstr>
      <vt:lpstr>4.04</vt:lpstr>
      <vt:lpstr>4.05</vt:lpstr>
      <vt:lpstr>4.06</vt:lpstr>
      <vt:lpstr>4.07</vt:lpstr>
      <vt:lpstr>4.08</vt:lpstr>
      <vt:lpstr>4.09</vt:lpstr>
      <vt:lpstr>4.10</vt:lpstr>
      <vt:lpstr>4.11</vt:lpstr>
      <vt:lpstr>'4. 01'!Print_Area</vt:lpstr>
      <vt:lpstr>'4. 03'!Print_Area</vt:lpstr>
      <vt:lpstr>'4.02'!Print_Area</vt:lpstr>
      <vt:lpstr>'4.04'!Print_Area</vt:lpstr>
      <vt:lpstr>'4.05'!Print_Area</vt:lpstr>
      <vt:lpstr>'4.07'!Print_Area</vt:lpstr>
      <vt:lpstr>'4.08'!Print_Area</vt:lpstr>
      <vt:lpstr>'4.09'!Print_Area</vt:lpstr>
      <vt:lpstr>'4.10'!Print_Area</vt:lpstr>
      <vt:lpstr>'4.11'!Print_Area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2018-03-15T19:02:42Z</cp:lastPrinted>
  <dcterms:created xsi:type="dcterms:W3CDTF">2017-12-21T18:54:32Z</dcterms:created>
  <dcterms:modified xsi:type="dcterms:W3CDTF">2018-04-12T21:11:11Z</dcterms:modified>
</cp:coreProperties>
</file>