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Climate Chages\FDES\Environment Statistics 2017\Envistats 2018\Soft copy\"/>
    </mc:Choice>
  </mc:AlternateContent>
  <bookViews>
    <workbookView xWindow="0" yWindow="0" windowWidth="19200" windowHeight="10695" tabRatio="665" firstSheet="2" activeTab="14"/>
  </bookViews>
  <sheets>
    <sheet name="6.1.1Table 1 old" sheetId="4" state="hidden" r:id="rId1"/>
    <sheet name="6.01" sheetId="8" r:id="rId2"/>
    <sheet name="6.02" sheetId="5" r:id="rId3"/>
    <sheet name="6.03" sheetId="11" r:id="rId4"/>
    <sheet name="6.04" sheetId="6" r:id="rId5"/>
    <sheet name="6.05" sheetId="1" r:id="rId6"/>
    <sheet name="6.06" sheetId="2" r:id="rId7"/>
    <sheet name="6.07" sheetId="3" r:id="rId8"/>
    <sheet name="6.08" sheetId="9" r:id="rId9"/>
    <sheet name="6.9" sheetId="10" r:id="rId10"/>
    <sheet name="6.10" sheetId="14" r:id="rId11"/>
    <sheet name="6.11" sheetId="12" r:id="rId12"/>
    <sheet name="6.12" sheetId="18" r:id="rId13"/>
    <sheet name="6.13" sheetId="15" r:id="rId14"/>
    <sheet name="6.14" sheetId="16" r:id="rId15"/>
    <sheet name="6.15" sheetId="17" r:id="rId16"/>
  </sheets>
  <definedNames>
    <definedName name="_xlnm.Print_Area" localSheetId="1">'6.01'!$A$1:$F$38</definedName>
    <definedName name="_xlnm.Print_Area" localSheetId="2">'6.02'!$A$1:$G$43</definedName>
    <definedName name="_xlnm.Print_Area" localSheetId="3">'6.03'!$A$1:$H$18</definedName>
    <definedName name="_xlnm.Print_Area" localSheetId="5">'6.05'!$A$1:$M$22</definedName>
    <definedName name="_xlnm.Print_Area" localSheetId="7">'6.07'!$A$1:$C$30</definedName>
    <definedName name="_xlnm.Print_Area" localSheetId="8">'6.08'!$A$1:$I$37</definedName>
    <definedName name="_xlnm.Print_Area" localSheetId="0">'6.1.1Table 1 old'!$A$1:$J$19</definedName>
    <definedName name="_xlnm.Print_Area" localSheetId="10">'6.10'!$A$1:$H$41</definedName>
    <definedName name="_xlnm.Print_Area" localSheetId="11">'6.11'!$A$1:$E$40</definedName>
    <definedName name="_xlnm.Print_Area" localSheetId="12">'6.12'!$A$1:$F$44</definedName>
    <definedName name="_xlnm.Print_Area" localSheetId="13">'6.13'!$A$1:$M$24</definedName>
    <definedName name="_xlnm.Print_Area" localSheetId="15">'6.15'!$A$1:$F$38</definedName>
    <definedName name="_xlnm.Print_Area" localSheetId="9">'6.9'!$A$1:$K$47</definedName>
  </definedNames>
  <calcPr calcId="152511"/>
</workbook>
</file>

<file path=xl/calcChain.xml><?xml version="1.0" encoding="utf-8"?>
<calcChain xmlns="http://schemas.openxmlformats.org/spreadsheetml/2006/main">
  <c r="E37" i="12" l="1"/>
  <c r="D37" i="12"/>
  <c r="C37" i="12"/>
  <c r="F45" i="10"/>
  <c r="F46" i="10"/>
  <c r="G44" i="10"/>
  <c r="F44" i="10"/>
  <c r="H44" i="10" s="1"/>
  <c r="G43" i="10"/>
  <c r="F43" i="10"/>
  <c r="H43" i="10" s="1"/>
  <c r="G42" i="10"/>
  <c r="F42" i="10"/>
  <c r="H42" i="10" s="1"/>
  <c r="G41" i="10"/>
  <c r="F41" i="10"/>
  <c r="H41" i="10" s="1"/>
  <c r="G40" i="10"/>
  <c r="F40" i="10"/>
  <c r="H40" i="10" s="1"/>
  <c r="G39" i="10"/>
  <c r="F39" i="10"/>
  <c r="H39" i="10" s="1"/>
  <c r="G38" i="10"/>
  <c r="F38" i="10"/>
  <c r="H38" i="10" s="1"/>
  <c r="G37" i="10"/>
  <c r="F37" i="10"/>
  <c r="H37" i="10" s="1"/>
  <c r="G34" i="10"/>
  <c r="F34" i="10"/>
  <c r="H34" i="10" s="1"/>
  <c r="G33" i="10"/>
  <c r="F33" i="10"/>
  <c r="F32" i="10"/>
  <c r="H32" i="10" s="1"/>
  <c r="H31" i="10"/>
  <c r="F31" i="10"/>
  <c r="F28" i="10"/>
  <c r="G27" i="10"/>
  <c r="F27" i="10"/>
  <c r="G26" i="10"/>
  <c r="F26" i="10"/>
  <c r="G25" i="10"/>
  <c r="F25" i="10"/>
  <c r="H25" i="10" s="1"/>
  <c r="G24" i="10"/>
  <c r="F24" i="10"/>
  <c r="G23" i="10"/>
  <c r="F23" i="10"/>
  <c r="G22" i="10"/>
  <c r="F22" i="10"/>
  <c r="H22" i="10" s="1"/>
  <c r="F19" i="10"/>
  <c r="H19" i="10" s="1"/>
  <c r="G18" i="10"/>
  <c r="F11" i="10"/>
  <c r="G10" i="10"/>
  <c r="F10" i="10"/>
  <c r="H10" i="10" s="1"/>
  <c r="G9" i="10"/>
  <c r="F9" i="10"/>
  <c r="G8" i="10"/>
  <c r="F8" i="10"/>
  <c r="G7" i="10"/>
  <c r="F7" i="10"/>
  <c r="D24" i="17"/>
  <c r="C24" i="17"/>
  <c r="B24" i="17"/>
  <c r="D12" i="17"/>
  <c r="C12" i="17"/>
  <c r="B12" i="17"/>
  <c r="E24" i="17"/>
  <c r="E12" i="17"/>
  <c r="E28" i="17" s="1"/>
  <c r="E35" i="17" s="1"/>
  <c r="F24" i="17"/>
  <c r="F12" i="17"/>
  <c r="F28" i="17" l="1"/>
  <c r="F35" i="17" s="1"/>
  <c r="H9" i="10"/>
  <c r="H23" i="10"/>
  <c r="H33" i="10"/>
  <c r="H28" i="10"/>
  <c r="H27" i="10"/>
  <c r="H26" i="10"/>
  <c r="H24" i="10"/>
  <c r="H11" i="10"/>
  <c r="H8" i="10"/>
  <c r="D28" i="17"/>
  <c r="D35" i="17" s="1"/>
  <c r="B28" i="17"/>
  <c r="B35" i="17" s="1"/>
  <c r="C28" i="17"/>
  <c r="C35" i="17" s="1"/>
  <c r="H38" i="14"/>
  <c r="G38" i="14"/>
  <c r="F38" i="14"/>
  <c r="E38" i="14"/>
  <c r="D38" i="14"/>
  <c r="C38" i="14"/>
  <c r="F42" i="18" l="1"/>
  <c r="E42" i="18"/>
  <c r="D42" i="18"/>
  <c r="C42" i="18"/>
  <c r="B29" i="10" l="1"/>
  <c r="F17" i="11" l="1"/>
  <c r="E17" i="11"/>
  <c r="D17" i="11"/>
  <c r="C17" i="11"/>
  <c r="G16" i="11"/>
  <c r="G15" i="11"/>
  <c r="G14" i="11"/>
  <c r="G13" i="11"/>
  <c r="G12" i="11"/>
  <c r="G11" i="11"/>
  <c r="G10" i="11"/>
  <c r="G9" i="11"/>
  <c r="G8" i="11"/>
  <c r="G7" i="11"/>
  <c r="G6" i="11"/>
  <c r="J45" i="10"/>
  <c r="I45" i="10"/>
  <c r="C45" i="10"/>
  <c r="G45" i="10" s="1"/>
  <c r="K44" i="10"/>
  <c r="K43" i="10"/>
  <c r="K42" i="10"/>
  <c r="K41" i="10"/>
  <c r="K40" i="10"/>
  <c r="K39" i="10"/>
  <c r="K38" i="10"/>
  <c r="K37" i="10"/>
  <c r="J35" i="10"/>
  <c r="I35" i="10"/>
  <c r="E35" i="10"/>
  <c r="D35" i="10"/>
  <c r="C35" i="10"/>
  <c r="B35" i="10"/>
  <c r="K34" i="10"/>
  <c r="K33" i="10"/>
  <c r="K32" i="10"/>
  <c r="K31" i="10"/>
  <c r="J29" i="10"/>
  <c r="I29" i="10"/>
  <c r="E29" i="10"/>
  <c r="D29" i="10"/>
  <c r="F29" i="10" s="1"/>
  <c r="C29" i="10"/>
  <c r="K28" i="10"/>
  <c r="K27" i="10"/>
  <c r="K26" i="10"/>
  <c r="K25" i="10"/>
  <c r="K24" i="10"/>
  <c r="K23" i="10"/>
  <c r="K22" i="10"/>
  <c r="J20" i="10"/>
  <c r="I20" i="10"/>
  <c r="E20" i="10"/>
  <c r="D20" i="10"/>
  <c r="C20" i="10"/>
  <c r="B20" i="10"/>
  <c r="K19" i="10"/>
  <c r="K18" i="10"/>
  <c r="F18" i="10"/>
  <c r="H18" i="10" s="1"/>
  <c r="K17" i="10"/>
  <c r="G17" i="10"/>
  <c r="F17" i="10"/>
  <c r="K16" i="10"/>
  <c r="G16" i="10"/>
  <c r="F16" i="10"/>
  <c r="K15" i="10"/>
  <c r="G15" i="10"/>
  <c r="F15" i="10"/>
  <c r="K14" i="10"/>
  <c r="G14" i="10"/>
  <c r="F14" i="10"/>
  <c r="J12" i="10"/>
  <c r="I12" i="10"/>
  <c r="E12" i="10"/>
  <c r="E46" i="10" s="1"/>
  <c r="D12" i="10"/>
  <c r="C12" i="10"/>
  <c r="B12" i="10"/>
  <c r="K11" i="10"/>
  <c r="K10" i="10"/>
  <c r="K9" i="10"/>
  <c r="K8" i="10"/>
  <c r="K7" i="10"/>
  <c r="F20" i="10" l="1"/>
  <c r="F35" i="10"/>
  <c r="H45" i="10"/>
  <c r="B46" i="10"/>
  <c r="F12" i="10"/>
  <c r="D46" i="10"/>
  <c r="H16" i="10"/>
  <c r="H17" i="10"/>
  <c r="G20" i="10"/>
  <c r="K20" i="10"/>
  <c r="G29" i="10"/>
  <c r="H29" i="10" s="1"/>
  <c r="K35" i="10"/>
  <c r="G35" i="10"/>
  <c r="H35" i="10" s="1"/>
  <c r="H20" i="10"/>
  <c r="G12" i="10"/>
  <c r="C46" i="10"/>
  <c r="H15" i="10"/>
  <c r="K45" i="10"/>
  <c r="I46" i="10"/>
  <c r="G17" i="11"/>
  <c r="K12" i="10"/>
  <c r="K29" i="10"/>
  <c r="H14" i="10"/>
  <c r="H7" i="10"/>
  <c r="J46" i="10"/>
  <c r="K46" i="10" s="1"/>
  <c r="H12" i="10" l="1"/>
  <c r="H46" i="10" s="1"/>
  <c r="G46" i="10"/>
  <c r="P6" i="8"/>
  <c r="N6" i="8"/>
  <c r="O6" i="8"/>
  <c r="M6" i="8"/>
  <c r="N5" i="8"/>
  <c r="O5" i="8"/>
  <c r="P5" i="8"/>
  <c r="M5" i="8"/>
  <c r="N4" i="8"/>
  <c r="O4" i="8"/>
  <c r="P4" i="8"/>
  <c r="M4" i="8"/>
  <c r="N3" i="8"/>
  <c r="O3" i="8"/>
  <c r="P3" i="8"/>
  <c r="M3" i="8"/>
  <c r="K21" i="2"/>
  <c r="J21" i="2"/>
  <c r="I21" i="2"/>
  <c r="H21" i="2"/>
  <c r="G21" i="2"/>
  <c r="F21" i="2"/>
  <c r="E21" i="2"/>
  <c r="D21" i="2"/>
  <c r="C21" i="2"/>
  <c r="L20" i="2"/>
  <c r="L19" i="2"/>
  <c r="L18" i="2"/>
  <c r="L17" i="2"/>
  <c r="L16" i="2"/>
  <c r="L15" i="2"/>
  <c r="L14" i="2"/>
  <c r="L13" i="2"/>
  <c r="L12" i="2"/>
  <c r="L11" i="2"/>
  <c r="L10" i="2"/>
  <c r="L9" i="2"/>
  <c r="L8" i="2"/>
  <c r="L7" i="2"/>
  <c r="L6" i="2"/>
  <c r="L5" i="2"/>
  <c r="L4" i="2"/>
  <c r="L3" i="2"/>
  <c r="L21" i="1"/>
  <c r="K21" i="1"/>
  <c r="J21" i="1"/>
  <c r="I21" i="1"/>
  <c r="H21" i="1"/>
  <c r="G21" i="1"/>
  <c r="F21" i="1"/>
  <c r="E21" i="1"/>
  <c r="D21" i="1"/>
  <c r="C21" i="1"/>
  <c r="M20" i="1"/>
  <c r="M19" i="1"/>
  <c r="M18" i="1"/>
  <c r="M17" i="1"/>
  <c r="M16" i="1"/>
  <c r="M15" i="1"/>
  <c r="M14" i="1"/>
  <c r="M13" i="1"/>
  <c r="M12" i="1"/>
  <c r="M11" i="1"/>
  <c r="M10" i="1"/>
  <c r="M9" i="1"/>
  <c r="M8" i="1"/>
  <c r="M7" i="1"/>
  <c r="M6" i="1"/>
  <c r="M5" i="1"/>
  <c r="M4" i="1"/>
  <c r="M3" i="1"/>
  <c r="E5" i="6"/>
  <c r="E6" i="6" s="1"/>
  <c r="E7" i="6" s="1"/>
  <c r="E8" i="6" s="1"/>
  <c r="E9" i="6" s="1"/>
  <c r="E10" i="6" s="1"/>
  <c r="E11" i="6" s="1"/>
  <c r="E12" i="6" s="1"/>
  <c r="E13" i="6" s="1"/>
  <c r="E14" i="6" s="1"/>
  <c r="E15" i="6" s="1"/>
  <c r="E17" i="6" s="1"/>
  <c r="E18" i="6" s="1"/>
  <c r="E19" i="6" s="1"/>
  <c r="E20" i="6" s="1"/>
  <c r="E21" i="6" s="1"/>
  <c r="E22" i="6" s="1"/>
  <c r="E23" i="6" s="1"/>
  <c r="E24" i="6" s="1"/>
  <c r="E25" i="6" s="1"/>
  <c r="E26" i="6" s="1"/>
  <c r="E27" i="6" s="1"/>
  <c r="E28" i="6" s="1"/>
  <c r="E29" i="6" s="1"/>
  <c r="E30" i="6" s="1"/>
  <c r="C5" i="6"/>
  <c r="C6" i="6" s="1"/>
  <c r="C7" i="6" s="1"/>
  <c r="C8" i="6" s="1"/>
  <c r="C9" i="6" s="1"/>
  <c r="C10" i="6" s="1"/>
  <c r="C11" i="6" s="1"/>
  <c r="C12" i="6" s="1"/>
  <c r="C13" i="6" s="1"/>
  <c r="C14" i="6" s="1"/>
  <c r="C15" i="6" s="1"/>
  <c r="C16" i="6" s="1"/>
  <c r="C17" i="6" s="1"/>
  <c r="C18" i="6" s="1"/>
  <c r="C19" i="6" s="1"/>
  <c r="C20" i="6" s="1"/>
  <c r="C21" i="6" s="1"/>
  <c r="C22" i="6" s="1"/>
  <c r="C23" i="6" s="1"/>
  <c r="C24" i="6" s="1"/>
  <c r="C25" i="6" s="1"/>
  <c r="C26" i="6" s="1"/>
  <c r="L21" i="2" l="1"/>
  <c r="M21" i="1"/>
</calcChain>
</file>

<file path=xl/sharedStrings.xml><?xml version="1.0" encoding="utf-8"?>
<sst xmlns="http://schemas.openxmlformats.org/spreadsheetml/2006/main" count="843" uniqueCount="480">
  <si>
    <t>Regulatory Measures</t>
  </si>
  <si>
    <t>Economic and Fiscal</t>
  </si>
  <si>
    <t>Green Cover &amp; Land Use</t>
  </si>
  <si>
    <t>Supportive Measures</t>
  </si>
  <si>
    <t>Total</t>
  </si>
  <si>
    <t>Acts</t>
  </si>
  <si>
    <t>Standards &amp; Levels</t>
  </si>
  <si>
    <t>System Efficiency Measures</t>
  </si>
  <si>
    <t>Tax</t>
  </si>
  <si>
    <t>Price</t>
  </si>
  <si>
    <t>Directed Financial Incentives/ Subsidy</t>
  </si>
  <si>
    <t>Emission Trading</t>
  </si>
  <si>
    <t>Certificates</t>
  </si>
  <si>
    <t>Afforestation/ Reforestation</t>
  </si>
  <si>
    <t>Avoiding deforestation/ land reclamation</t>
  </si>
  <si>
    <t>Others</t>
  </si>
  <si>
    <t>Market Development</t>
  </si>
  <si>
    <t>Co-operative Measures</t>
  </si>
  <si>
    <t>Capacity Building</t>
  </si>
  <si>
    <t>Green Procurement</t>
  </si>
  <si>
    <t>Information, education and Publication</t>
  </si>
  <si>
    <t>Energy</t>
  </si>
  <si>
    <t>Renewable Energy</t>
  </si>
  <si>
    <t>Alternate Fuels</t>
  </si>
  <si>
    <t>Energy Conservation</t>
  </si>
  <si>
    <t>Industry</t>
  </si>
  <si>
    <t>Forestry</t>
  </si>
  <si>
    <t>Transport</t>
  </si>
  <si>
    <t>Agriculture</t>
  </si>
  <si>
    <t>Cross Sectoral</t>
  </si>
  <si>
    <t>Waste</t>
  </si>
  <si>
    <t>Sl.No</t>
  </si>
  <si>
    <t>2010-11</t>
  </si>
  <si>
    <t>2011-12</t>
  </si>
  <si>
    <t>2012-13</t>
  </si>
  <si>
    <t>2013-14</t>
  </si>
  <si>
    <t>Conservation &amp; Management  of Mangroves &amp; Coral Reefs</t>
  </si>
  <si>
    <t>Conservation and Management of Wetlands</t>
  </si>
  <si>
    <t>Biosphere Reserve Scheme</t>
  </si>
  <si>
    <t>Biodiversirty Conservation and Rural Livelihood Improvement</t>
  </si>
  <si>
    <t>National Lake Conservation Plan (NLCP)</t>
  </si>
  <si>
    <t>National River Conservation Plan (NRCP)</t>
  </si>
  <si>
    <t>National Ganga River Basin Authority</t>
  </si>
  <si>
    <t xml:space="preserve">National Afforestation Programme </t>
  </si>
  <si>
    <t>Green India Mission</t>
  </si>
  <si>
    <t>Integrated Development of Wildlife Habitats</t>
  </si>
  <si>
    <t xml:space="preserve">Project Elephant </t>
  </si>
  <si>
    <t xml:space="preserve">Project Tiger </t>
  </si>
  <si>
    <t>Intensification of Forest Management Scheme</t>
  </si>
  <si>
    <t xml:space="preserve">National Green Corps Programme </t>
  </si>
  <si>
    <t>National Environment Awareness Campaign</t>
  </si>
  <si>
    <t>Source : Lok Sabha Unstared Question No 29, dt.05/08/2013. MOEF&amp;CC, Aug.2013</t>
  </si>
  <si>
    <t>308-315/c</t>
  </si>
  <si>
    <t>2014-15</t>
  </si>
  <si>
    <t>2015-16</t>
  </si>
  <si>
    <t>2016-17(till 12.12.2016)</t>
  </si>
  <si>
    <t>Chhattisgarh</t>
  </si>
  <si>
    <t>Jammu &amp; Kashmir</t>
  </si>
  <si>
    <t>Odisha</t>
  </si>
  <si>
    <t>Goa</t>
  </si>
  <si>
    <t>Jharkhand</t>
  </si>
  <si>
    <t>Bihar</t>
  </si>
  <si>
    <t>Kerala</t>
  </si>
  <si>
    <t>West Bengal</t>
  </si>
  <si>
    <t>Assam</t>
  </si>
  <si>
    <t>Tripura</t>
  </si>
  <si>
    <t>Meghalaya</t>
  </si>
  <si>
    <t xml:space="preserve">  ( one sq. km =  100 hectares  )</t>
  </si>
  <si>
    <t xml:space="preserve">    Plan Period </t>
  </si>
  <si>
    <t>Area Afforested In Plan Period ('000 hectares.)</t>
  </si>
  <si>
    <t>Cumulative ('000 hectares.)</t>
  </si>
  <si>
    <t>Afforestation Expenditure In Plan Period (Rs Crores)</t>
  </si>
  <si>
    <t>1951-56</t>
  </si>
  <si>
    <t>1956-61</t>
  </si>
  <si>
    <t>1961-66</t>
  </si>
  <si>
    <t>1966-69</t>
  </si>
  <si>
    <t>1969-74</t>
  </si>
  <si>
    <t xml:space="preserve"> 1974-79</t>
  </si>
  <si>
    <t>1979-80</t>
  </si>
  <si>
    <t>1980-85</t>
  </si>
  <si>
    <t>1985-90</t>
  </si>
  <si>
    <t>1990-91</t>
  </si>
  <si>
    <t>1991-92</t>
  </si>
  <si>
    <t xml:space="preserve"> 1992-97</t>
  </si>
  <si>
    <t>1997-02</t>
  </si>
  <si>
    <t>*</t>
  </si>
  <si>
    <t>2002-03</t>
  </si>
  <si>
    <t>2003-04</t>
  </si>
  <si>
    <t>2004-05</t>
  </si>
  <si>
    <t>2005-06</t>
  </si>
  <si>
    <t>2006-07</t>
  </si>
  <si>
    <t>2007-08</t>
  </si>
  <si>
    <t>2008-09</t>
  </si>
  <si>
    <t>2009-10</t>
  </si>
  <si>
    <t xml:space="preserve"> *  Figures of Allocation</t>
  </si>
  <si>
    <t>Scheme</t>
  </si>
  <si>
    <t>Source:India First Biennial Update Report to the United Nations Framework Convention on Climate Change, Ministry of Environment, Forest and Climate Change- December 2015</t>
  </si>
  <si>
    <t>Cluster Name</t>
  </si>
  <si>
    <t>Convention on international Trade in Endangered Species of Fauna and Flora (CITES)</t>
  </si>
  <si>
    <t>The Wildlife Trade Monitoring Network (TRAFFIC)</t>
  </si>
  <si>
    <t>Coalition Against Wildlife Trafficking (CAWT)</t>
  </si>
  <si>
    <t>Convention on Biological Diversity (CBD)</t>
  </si>
  <si>
    <t>International Tropical Timber Organisation (ITTC)</t>
  </si>
  <si>
    <t>United Nation Forum on Forests (UNFF)</t>
  </si>
  <si>
    <t>International Union for Conservation of Nature and Natural Resources (IUCN)</t>
  </si>
  <si>
    <t>Global Tiger Forum (GTF)</t>
  </si>
  <si>
    <t>Hazardous Material</t>
  </si>
  <si>
    <t>Cartagena Protocol on Biosafety</t>
  </si>
  <si>
    <t>Strategic Approach to International Chemicals Management (SAICM)</t>
  </si>
  <si>
    <t>Rotterdam Convention on Prioir Informed Consent (PIC) for certain Hazardous Chemical and Pesticides in International Trade</t>
  </si>
  <si>
    <t>Atmospheric Emissions</t>
  </si>
  <si>
    <t>United Nations Framwork Convention on Climate Change (UNFCCC)</t>
  </si>
  <si>
    <t>United Nations Convention to Combat Desertification (UNCCD)</t>
  </si>
  <si>
    <t>Montreal Protocol (on Ozone Depleting Substances)</t>
  </si>
  <si>
    <t>International Whaling Commission (IWC)</t>
  </si>
  <si>
    <t>Major Global Multilateral Environment Agreements (MEAs)</t>
  </si>
  <si>
    <t>S. No.</t>
  </si>
  <si>
    <t>I</t>
  </si>
  <si>
    <t>II</t>
  </si>
  <si>
    <t>III</t>
  </si>
  <si>
    <t>2017-18</t>
  </si>
  <si>
    <t>Measures</t>
  </si>
  <si>
    <t>Regulations/ Notifications/ Rules</t>
  </si>
  <si>
    <t>National Mission for a Green India</t>
  </si>
  <si>
    <t>Conservation of Natural Resources and Ecosystems</t>
  </si>
  <si>
    <t>National River conservation Programme</t>
  </si>
  <si>
    <t>Year of Notification</t>
  </si>
  <si>
    <t>Method of measurement</t>
  </si>
  <si>
    <t xml:space="preserve">Pollutant </t>
  </si>
  <si>
    <t>Time Weighted Average</t>
  </si>
  <si>
    <t>Concentration in ambient air</t>
  </si>
  <si>
    <t xml:space="preserve">Industrial Area </t>
  </si>
  <si>
    <t xml:space="preserve">Residential, Rural &amp; other Area </t>
  </si>
  <si>
    <t>Sensitive areas</t>
  </si>
  <si>
    <t xml:space="preserve">Industrial, Residential, Rural &amp; Other Areas </t>
  </si>
  <si>
    <t>Notified Ecologically Sensitive areas</t>
  </si>
  <si>
    <t>1.</t>
  </si>
  <si>
    <t>Annual*</t>
  </si>
  <si>
    <t xml:space="preserve">-Improved West and Gaeke </t>
  </si>
  <si>
    <t>24 hours**</t>
  </si>
  <si>
    <t>-Ultraviolet fluorescence</t>
  </si>
  <si>
    <t>2.</t>
  </si>
  <si>
    <t xml:space="preserve">-Modified Jacob &amp; Hochheiser (Na-Arsenite) </t>
  </si>
  <si>
    <t>-Chemiluminescence</t>
  </si>
  <si>
    <t>3.</t>
  </si>
  <si>
    <t>4.</t>
  </si>
  <si>
    <t>-Gravimetric</t>
  </si>
  <si>
    <t>-TOEM</t>
  </si>
  <si>
    <t>-Beta attenuation</t>
  </si>
  <si>
    <t>5.</t>
  </si>
  <si>
    <t>6.</t>
  </si>
  <si>
    <t>8 hours**</t>
  </si>
  <si>
    <t>-UV photometric</t>
  </si>
  <si>
    <t>-Chemilminescence</t>
  </si>
  <si>
    <t>1 hour**</t>
  </si>
  <si>
    <t>-Chemical Method</t>
  </si>
  <si>
    <t>7.</t>
  </si>
  <si>
    <t xml:space="preserve">Annual* </t>
  </si>
  <si>
    <t>--AAS Method after sampling using EPM 2000 or equivalent filter paper</t>
  </si>
  <si>
    <t>-ED-XRF using Teflon filter</t>
  </si>
  <si>
    <t>8.</t>
  </si>
  <si>
    <t>02</t>
  </si>
  <si>
    <t>-Non dispersive infrared (NDIR) spectroscopy</t>
  </si>
  <si>
    <t>04</t>
  </si>
  <si>
    <t>9.</t>
  </si>
  <si>
    <t>-Indophenol blue Method</t>
  </si>
  <si>
    <t>10.</t>
  </si>
  <si>
    <t>05</t>
  </si>
  <si>
    <t>-Gas chromatography based continuous analyzer</t>
  </si>
  <si>
    <t>-Adsorption and Desorption followed by GC analysis</t>
  </si>
  <si>
    <t>11</t>
  </si>
  <si>
    <t>01</t>
  </si>
  <si>
    <t>-Solvent extraction followed by HPLC/GC analysis</t>
  </si>
  <si>
    <t>12.</t>
  </si>
  <si>
    <t>06</t>
  </si>
  <si>
    <t>-AAS/ICP method after sampling on EPM 2000 or equivalent filter paper</t>
  </si>
  <si>
    <t>13.</t>
  </si>
  <si>
    <t>Source: National Ambient Air Quality Standards, first notified in 1994 and last revised in 2009</t>
  </si>
  <si>
    <t>Name of State</t>
  </si>
  <si>
    <t>No of Soil testing laboratories</t>
  </si>
  <si>
    <t>Annual Analyzing capacity in '000'</t>
  </si>
  <si>
    <t>Sample Analyzed in '000'</t>
  </si>
  <si>
    <t>Capacity Utilization (%)</t>
  </si>
  <si>
    <t>State Govt.</t>
  </si>
  <si>
    <t>Fert. Industry</t>
  </si>
  <si>
    <t>Static</t>
  </si>
  <si>
    <t>Mobile</t>
  </si>
  <si>
    <t>South Zone</t>
  </si>
  <si>
    <t>Andhra Pradesh</t>
  </si>
  <si>
    <t>Tamil Nadu</t>
  </si>
  <si>
    <t>West Zone</t>
  </si>
  <si>
    <t>Gujarat</t>
  </si>
  <si>
    <t>``</t>
  </si>
  <si>
    <t>Madhya Pradesh</t>
  </si>
  <si>
    <t>Maharashtra</t>
  </si>
  <si>
    <t>Rajasthan</t>
  </si>
  <si>
    <t>North Zone</t>
  </si>
  <si>
    <t>Haryana</t>
  </si>
  <si>
    <t>Punjab</t>
  </si>
  <si>
    <t>Uttarakhand</t>
  </si>
  <si>
    <t>Uttar Pradesh</t>
  </si>
  <si>
    <t>Himachal Pradesh</t>
  </si>
  <si>
    <t>J &amp; K</t>
  </si>
  <si>
    <t>Delhi</t>
  </si>
  <si>
    <t>East Zone</t>
  </si>
  <si>
    <t>NE Zone</t>
  </si>
  <si>
    <t>Manipur</t>
  </si>
  <si>
    <t>Nagaland</t>
  </si>
  <si>
    <t>Arunachal Pradesh</t>
  </si>
  <si>
    <t>Sikkim</t>
  </si>
  <si>
    <t>Mizoram</t>
  </si>
  <si>
    <t>Grand Total</t>
  </si>
  <si>
    <t>http://164.100.47.193/lsscommittee/Agriculture/16_Agriculture_29.pdf</t>
  </si>
  <si>
    <t>Sl. 
No.</t>
  </si>
  <si>
    <t>Minerals</t>
  </si>
  <si>
    <t>Mines 
Covered</t>
  </si>
  <si>
    <t>Area
Covered</t>
  </si>
  <si>
    <t>Trees
Planted</t>
  </si>
  <si>
    <t>Trees
Survived</t>
  </si>
  <si>
    <t>Survival</t>
  </si>
  <si>
    <t xml:space="preserve"> (%)</t>
  </si>
  <si>
    <t>('000 trees per hectare)</t>
  </si>
  <si>
    <t>(in Hects.)</t>
  </si>
  <si>
    <t>( Nos.)</t>
  </si>
  <si>
    <t>Bauxite</t>
  </si>
  <si>
    <t>Chromite</t>
  </si>
  <si>
    <t xml:space="preserve">Copper </t>
  </si>
  <si>
    <t>Dolomite</t>
  </si>
  <si>
    <t>Iron Ore</t>
  </si>
  <si>
    <t>Iron &amp; Manganese</t>
  </si>
  <si>
    <t xml:space="preserve">Lead &amp; Zinc </t>
  </si>
  <si>
    <t>Limestone</t>
  </si>
  <si>
    <t>Manganese Ore</t>
  </si>
  <si>
    <t>Magnesite</t>
  </si>
  <si>
    <t xml:space="preserve">Others </t>
  </si>
  <si>
    <t xml:space="preserve">No. </t>
  </si>
  <si>
    <t>State/UT</t>
  </si>
  <si>
    <t>Energy Parks (No.)</t>
  </si>
  <si>
    <t>Renewable Energy Clubs (No.)*</t>
  </si>
  <si>
    <t>District Level*</t>
  </si>
  <si>
    <t>State Level</t>
  </si>
  <si>
    <t>-</t>
  </si>
  <si>
    <t>Karnataka</t>
  </si>
  <si>
    <t>A&amp;N Islands</t>
  </si>
  <si>
    <t>Chandigarh</t>
  </si>
  <si>
    <t>Puducherry</t>
  </si>
  <si>
    <t>Source : Annual Report , Ministry of New and Renewable Energy</t>
  </si>
  <si>
    <t>* data up to 2012</t>
  </si>
  <si>
    <t>Table 6.01 : Scheme-wise releases under centrally  sponsored schemes for protection of Environment in (Rs Crore)</t>
  </si>
  <si>
    <t>(Unit: Hectares)</t>
  </si>
  <si>
    <t>Sl.
No.</t>
  </si>
  <si>
    <t>State/UT
Name</t>
  </si>
  <si>
    <t>April,2012-
March,2013</t>
  </si>
  <si>
    <t>April 2013-
March 2014</t>
  </si>
  <si>
    <t>April 2014-
March 2015</t>
  </si>
  <si>
    <t>April 2015-
March 2016</t>
  </si>
  <si>
    <t>April 2016-
March 2017</t>
  </si>
  <si>
    <t>4,07,252</t>
  </si>
  <si>
    <t>3,72,962</t>
  </si>
  <si>
    <t>2,08,591</t>
  </si>
  <si>
    <t>1,33,618</t>
  </si>
  <si>
    <t>2,74,635</t>
  </si>
  <si>
    <t>213 #</t>
  </si>
  <si>
    <t>42 #</t>
  </si>
  <si>
    <t>60581 #</t>
  </si>
  <si>
    <t>1,33,531</t>
  </si>
  <si>
    <t>1,68,470</t>
  </si>
  <si>
    <t>1,39,283</t>
  </si>
  <si>
    <t>1,91,118</t>
  </si>
  <si>
    <t>1,50,822</t>
  </si>
  <si>
    <t>1,68,733</t>
  </si>
  <si>
    <t>3450 #</t>
  </si>
  <si>
    <t>NR</t>
  </si>
  <si>
    <t>1,19,580</t>
  </si>
  <si>
    <t>1,35,199 #</t>
  </si>
  <si>
    <t>7994 #</t>
  </si>
  <si>
    <t>1,88,968</t>
  </si>
  <si>
    <t>2,13,750</t>
  </si>
  <si>
    <t>11547 #</t>
  </si>
  <si>
    <t>2855 #</t>
  </si>
  <si>
    <t>5253 #</t>
  </si>
  <si>
    <t># 5681</t>
  </si>
  <si>
    <t>10140 #</t>
  </si>
  <si>
    <t>0 #</t>
  </si>
  <si>
    <t>1,07,287</t>
  </si>
  <si>
    <t>1,17,535</t>
  </si>
  <si>
    <t>1,98,891</t>
  </si>
  <si>
    <t>1,70,808 #</t>
  </si>
  <si>
    <t>4,01,452</t>
  </si>
  <si>
    <t>2769 $</t>
  </si>
  <si>
    <t>2,36,598</t>
  </si>
  <si>
    <t>4,38,059</t>
  </si>
  <si>
    <t>2339 #</t>
  </si>
  <si>
    <t>1,65,867</t>
  </si>
  <si>
    <t>2722 ^</t>
  </si>
  <si>
    <t>126 $</t>
  </si>
  <si>
    <t>0 $</t>
  </si>
  <si>
    <t>16,29,066</t>
  </si>
  <si>
    <t>16,19,071</t>
  </si>
  <si>
    <t>13,48,412</t>
  </si>
  <si>
    <t>19,90,409</t>
  </si>
  <si>
    <t>Source: India First Biennial Update Report to the United Nations Framework Convention on Climate Change, Ministry of Environment, Forest and Climate Change- December 2015</t>
  </si>
  <si>
    <t>Cycle - I (2015-16 &amp; 2016-17)</t>
  </si>
  <si>
    <t>Cycle - II (2017-18)</t>
  </si>
  <si>
    <t>No. of Samples Collected</t>
  </si>
  <si>
    <t>No. of Samples Tested</t>
  </si>
  <si>
    <t xml:space="preserve">No. of SHCs Printed </t>
  </si>
  <si>
    <t>Telangana</t>
  </si>
  <si>
    <t xml:space="preserve"> </t>
  </si>
  <si>
    <t>National River Conservation Programme</t>
  </si>
  <si>
    <t>Components</t>
  </si>
  <si>
    <t>(Rs. In crore)</t>
  </si>
  <si>
    <t>Area Covered under Plantation ( Public and Forest Lands) - reported under Twenty Point Programme</t>
  </si>
  <si>
    <t>By Principal Minerals during 2014-15</t>
  </si>
  <si>
    <t>Stockholm Convention on Persistent Organic Pollutants (POPs)</t>
  </si>
  <si>
    <t>Crop/Crop group</t>
  </si>
  <si>
    <t>Regenerated</t>
  </si>
  <si>
    <t>New accession</t>
  </si>
  <si>
    <t>No. of Species</t>
  </si>
  <si>
    <t>Millets</t>
  </si>
  <si>
    <t>Forages</t>
  </si>
  <si>
    <t>Pseudocereals</t>
  </si>
  <si>
    <t>Legumes</t>
  </si>
  <si>
    <t>Oilseeds</t>
  </si>
  <si>
    <t>Fibre corps</t>
  </si>
  <si>
    <t>Fruits &amp; Nuts</t>
  </si>
  <si>
    <t>Medicinal, Aromatic plants &amp; Narcotics</t>
  </si>
  <si>
    <t>Ornamentals</t>
  </si>
  <si>
    <t>Spices and Condiments</t>
  </si>
  <si>
    <t>Agro-forestry</t>
  </si>
  <si>
    <t>Duplicate safety samples (Lentil, Pigeonpea)</t>
  </si>
  <si>
    <t>9629**</t>
  </si>
  <si>
    <t>Source : National Bureau of Plant Genetic Resources, Annual Report 2016-17</t>
  </si>
  <si>
    <t>Crop group</t>
  </si>
  <si>
    <t xml:space="preserve">Genera </t>
  </si>
  <si>
    <t>Species</t>
  </si>
  <si>
    <t>Cultures</t>
  </si>
  <si>
    <t xml:space="preserve">Accessions </t>
  </si>
  <si>
    <t>Genera (no.)</t>
  </si>
  <si>
    <t xml:space="preserve">Species (no.) </t>
  </si>
  <si>
    <t>Cultures (no.)</t>
  </si>
  <si>
    <t>Accessions (no.)</t>
  </si>
  <si>
    <t>Species (no.)</t>
  </si>
  <si>
    <t>Tropical Fruits (banana, grape)</t>
  </si>
  <si>
    <t>Temperate and Minor Fruits (mulberry, strawberry, apple,pear,blackberry)</t>
  </si>
  <si>
    <t>Tuber crops (sweet potato, yam, taro)</t>
  </si>
  <si>
    <t>Bulbous and other crops (garlic, gladiolus)</t>
  </si>
  <si>
    <t>Medicinal and Aromatic Plants (species of bacopa, mentha, rauvolfia, tylophora)</t>
  </si>
  <si>
    <t>Spices and Industrial crops (ginger, turmeric, pepper, cardamom, hops, jojoba)</t>
  </si>
  <si>
    <t>NA</t>
  </si>
  <si>
    <t>NA: Not Available</t>
  </si>
  <si>
    <t>Sl. No.</t>
  </si>
  <si>
    <t>Category</t>
  </si>
  <si>
    <t>No. of Accessions</t>
  </si>
  <si>
    <t>(As on 31st  December)</t>
  </si>
  <si>
    <t>Dormant Buds</t>
  </si>
  <si>
    <t>Pollen grains</t>
  </si>
  <si>
    <t>Wild Relatives*</t>
  </si>
  <si>
    <t>Rare &amp; Endangered plants</t>
  </si>
  <si>
    <t>Varieties*</t>
  </si>
  <si>
    <t>Elite*</t>
  </si>
  <si>
    <t>Registered germplasm*</t>
  </si>
  <si>
    <t>Number of Species</t>
  </si>
  <si>
    <t>Genomic resources</t>
  </si>
  <si>
    <t>Source : National Bureau of Plant Genetic Resources, Annual Report -2016-17</t>
  </si>
  <si>
    <t>included in respective Categories stored as orthodox seeds.</t>
  </si>
  <si>
    <t>Spices &amp; Condiments</t>
  </si>
  <si>
    <t>Plantation Crops</t>
  </si>
  <si>
    <t>Agroforestry &amp; Forestry species</t>
  </si>
  <si>
    <t>Industrial crops</t>
  </si>
  <si>
    <t>Medicinal &amp; Aromatic Plants</t>
  </si>
  <si>
    <t>Cereals</t>
  </si>
  <si>
    <t>Millets and Forages</t>
  </si>
  <si>
    <t>Grain Legumes</t>
  </si>
  <si>
    <t xml:space="preserve">Fibres </t>
  </si>
  <si>
    <t>Narcotics &amp; dyes</t>
  </si>
  <si>
    <t>Miscellaneous</t>
  </si>
  <si>
    <t>Estimated potential</t>
  </si>
  <si>
    <t>Target</t>
  </si>
  <si>
    <t xml:space="preserve">Gujarat </t>
  </si>
  <si>
    <t xml:space="preserve">  Union Territory</t>
  </si>
  <si>
    <t>Andaman and Nicobar Islands</t>
  </si>
  <si>
    <t>Dadra and Nagar Haveli</t>
  </si>
  <si>
    <t>KVIC</t>
  </si>
  <si>
    <t>VegeStatements</t>
  </si>
  <si>
    <t>Statement 6.02: Afforestation under different Schemes</t>
  </si>
  <si>
    <t>Statement 6.03: Afforestation in Metalliferous Mines</t>
  </si>
  <si>
    <t>Statement 6.04: Progress of afforestation through successive plans</t>
  </si>
  <si>
    <t>Statement 6.05: National Interventions for Sustainable Development and Mitigation of Climate Change</t>
  </si>
  <si>
    <t>Statement 6.06: State-level Interventions for Sustainable Development and Mitigation of Climate Change</t>
  </si>
  <si>
    <t>Statement 6.07: MEAs and other global environmental conventions endorsed by India</t>
  </si>
  <si>
    <t>Statement 6.08: Regulated Pollutants in India.</t>
  </si>
  <si>
    <t>Statement 6.9:  State-wise  soil-testing facilities</t>
  </si>
  <si>
    <t xml:space="preserve">Statement 6.10: State-wise Status of Soil Health Card Scheme </t>
  </si>
  <si>
    <t>Statement 6.11: State- wise break-up of the energy parks and energy clubs</t>
  </si>
  <si>
    <t>Statement 6.14: Status of in-vitro conserved germplasm</t>
  </si>
  <si>
    <t>Source: Expenditure Profile, Union Budget, M/o Finance</t>
  </si>
  <si>
    <t>Note: Details of the schemes</t>
  </si>
  <si>
    <t>Statement 6.01 : Centrally  Sponsored Schemes for Protection of Environment</t>
  </si>
  <si>
    <t>Andaman &amp; Nicobar Island</t>
  </si>
  <si>
    <t>Dadra &amp; Nagar Haveli</t>
  </si>
  <si>
    <t>Daman &amp; Diu</t>
  </si>
  <si>
    <t>Lakshadweep</t>
  </si>
  <si>
    <t>Statement 6.12: State-wise  Family- Type biogas plants  installated</t>
  </si>
  <si>
    <t>Source : Annual Report 2016-17, Ministry of New and Renewable Energy</t>
  </si>
  <si>
    <t>** The figure includes 172 released varieties and 89 genetic stocks.</t>
  </si>
  <si>
    <t>Source : Annual Report 2016-17, National Bureau of Plant Genetic Resources</t>
  </si>
  <si>
    <t>No. of accessions conserved during the year</t>
  </si>
  <si>
    <t>Present status of total accessions conserved</t>
  </si>
  <si>
    <t>Statement 6.15:  Status of cryopreserved germplasm at national cryobank</t>
  </si>
  <si>
    <t>11283*</t>
  </si>
  <si>
    <t>* The figure includes germplasm of varieties received to be released and notification and genetic stocks.</t>
  </si>
  <si>
    <t>Trial Material (Wheat, Barley)</t>
  </si>
  <si>
    <t>* :  Annual arithmetic mean of minimum 104 measurements in a year at a particular site taken twice a week 24 hourly at uniform intervals.</t>
  </si>
  <si>
    <r>
      <t>Sulphur Dioxide (SO</t>
    </r>
    <r>
      <rPr>
        <vertAlign val="subscript"/>
        <sz val="10"/>
        <color theme="1"/>
        <rFont val="Calibri"/>
        <family val="2"/>
        <scheme val="minor"/>
      </rPr>
      <t>2</t>
    </r>
    <r>
      <rPr>
        <sz val="10"/>
        <color theme="1"/>
        <rFont val="Calibri"/>
        <family val="2"/>
        <scheme val="minor"/>
      </rPr>
      <t>), µg/m</t>
    </r>
    <r>
      <rPr>
        <vertAlign val="superscript"/>
        <sz val="10"/>
        <color theme="1"/>
        <rFont val="Calibri"/>
        <family val="2"/>
        <scheme val="minor"/>
      </rPr>
      <t>3</t>
    </r>
  </si>
  <si>
    <r>
      <t>Nitrogen Dioxide (NO</t>
    </r>
    <r>
      <rPr>
        <vertAlign val="subscript"/>
        <sz val="10"/>
        <color theme="1"/>
        <rFont val="Calibri"/>
        <family val="2"/>
        <scheme val="minor"/>
      </rPr>
      <t>2</t>
    </r>
    <r>
      <rPr>
        <sz val="10"/>
        <color theme="1"/>
        <rFont val="Calibri"/>
        <family val="2"/>
        <scheme val="minor"/>
      </rPr>
      <t>) , µg/m</t>
    </r>
    <r>
      <rPr>
        <vertAlign val="superscript"/>
        <sz val="10"/>
        <color theme="1"/>
        <rFont val="Calibri"/>
        <family val="2"/>
        <scheme val="minor"/>
      </rPr>
      <t>3</t>
    </r>
  </si>
  <si>
    <r>
      <t>Suspended Particulate Matter (SPM), µg/m</t>
    </r>
    <r>
      <rPr>
        <vertAlign val="superscript"/>
        <sz val="10"/>
        <color theme="1"/>
        <rFont val="Calibri"/>
        <family val="2"/>
        <scheme val="minor"/>
      </rPr>
      <t>3</t>
    </r>
  </si>
  <si>
    <r>
      <t>-Average flow rate not less than 1.1 m</t>
    </r>
    <r>
      <rPr>
        <vertAlign val="superscript"/>
        <sz val="10"/>
        <color theme="1"/>
        <rFont val="Calibri"/>
        <family val="2"/>
        <scheme val="minor"/>
      </rPr>
      <t>3</t>
    </r>
    <r>
      <rPr>
        <sz val="10"/>
        <color theme="1"/>
        <rFont val="Calibri"/>
        <family val="2"/>
        <scheme val="minor"/>
      </rPr>
      <t>/minute</t>
    </r>
  </si>
  <si>
    <r>
      <t>Particulate matter (size less than 10 µm) or PM</t>
    </r>
    <r>
      <rPr>
        <vertAlign val="subscript"/>
        <sz val="10"/>
        <color theme="1"/>
        <rFont val="Calibri"/>
        <family val="2"/>
        <scheme val="minor"/>
      </rPr>
      <t>10</t>
    </r>
    <r>
      <rPr>
        <sz val="10"/>
        <color theme="1"/>
        <rFont val="Calibri"/>
        <family val="2"/>
        <scheme val="minor"/>
      </rPr>
      <t>, µg/m</t>
    </r>
    <r>
      <rPr>
        <vertAlign val="superscript"/>
        <sz val="10"/>
        <color theme="1"/>
        <rFont val="Calibri"/>
        <family val="2"/>
        <scheme val="minor"/>
      </rPr>
      <t>3</t>
    </r>
  </si>
  <si>
    <r>
      <t>Particulate matter (size less than 2.5 µm) or PM</t>
    </r>
    <r>
      <rPr>
        <vertAlign val="subscript"/>
        <sz val="10"/>
        <color theme="1"/>
        <rFont val="Calibri"/>
        <family val="2"/>
        <scheme val="minor"/>
      </rPr>
      <t>2.5</t>
    </r>
    <r>
      <rPr>
        <sz val="10"/>
        <color theme="1"/>
        <rFont val="Calibri"/>
        <family val="2"/>
        <scheme val="minor"/>
      </rPr>
      <t>, µg/m</t>
    </r>
    <r>
      <rPr>
        <vertAlign val="superscript"/>
        <sz val="10"/>
        <color theme="1"/>
        <rFont val="Calibri"/>
        <family val="2"/>
        <scheme val="minor"/>
      </rPr>
      <t>3</t>
    </r>
  </si>
  <si>
    <r>
      <t>Ozone (O3), µg/m</t>
    </r>
    <r>
      <rPr>
        <vertAlign val="superscript"/>
        <sz val="10"/>
        <color theme="1"/>
        <rFont val="Calibri"/>
        <family val="2"/>
        <scheme val="minor"/>
      </rPr>
      <t>3</t>
    </r>
  </si>
  <si>
    <r>
      <t>Lead (Pb), µg/m</t>
    </r>
    <r>
      <rPr>
        <vertAlign val="superscript"/>
        <sz val="10"/>
        <color theme="1"/>
        <rFont val="Calibri"/>
        <family val="2"/>
        <scheme val="minor"/>
      </rPr>
      <t xml:space="preserve">3 </t>
    </r>
  </si>
  <si>
    <r>
      <t>Carbon Monoxide (CO), mg/m</t>
    </r>
    <r>
      <rPr>
        <vertAlign val="superscript"/>
        <sz val="10"/>
        <color theme="1"/>
        <rFont val="Calibri"/>
        <family val="2"/>
        <scheme val="minor"/>
      </rPr>
      <t>3</t>
    </r>
  </si>
  <si>
    <r>
      <t>Ammonia, µg/m</t>
    </r>
    <r>
      <rPr>
        <vertAlign val="superscript"/>
        <sz val="10"/>
        <color theme="1"/>
        <rFont val="Calibri"/>
        <family val="2"/>
        <scheme val="minor"/>
      </rPr>
      <t>3</t>
    </r>
  </si>
  <si>
    <r>
      <t>Benzene (C</t>
    </r>
    <r>
      <rPr>
        <vertAlign val="subscript"/>
        <sz val="10"/>
        <color theme="1"/>
        <rFont val="Calibri"/>
        <family val="2"/>
        <scheme val="minor"/>
      </rPr>
      <t>6</t>
    </r>
    <r>
      <rPr>
        <sz val="10"/>
        <color theme="1"/>
        <rFont val="Calibri"/>
        <family val="2"/>
        <scheme val="minor"/>
      </rPr>
      <t>H</t>
    </r>
    <r>
      <rPr>
        <vertAlign val="subscript"/>
        <sz val="10"/>
        <color theme="1"/>
        <rFont val="Calibri"/>
        <family val="2"/>
        <scheme val="minor"/>
      </rPr>
      <t>6</t>
    </r>
    <r>
      <rPr>
        <sz val="10"/>
        <color theme="1"/>
        <rFont val="Calibri"/>
        <family val="2"/>
        <scheme val="minor"/>
      </rPr>
      <t>), µg/m</t>
    </r>
    <r>
      <rPr>
        <vertAlign val="superscript"/>
        <sz val="10"/>
        <color theme="1"/>
        <rFont val="Calibri"/>
        <family val="2"/>
        <scheme val="minor"/>
      </rPr>
      <t>3</t>
    </r>
  </si>
  <si>
    <r>
      <t>Benzo(a)Pyrene (BaP) - particulate phase only, ng/m</t>
    </r>
    <r>
      <rPr>
        <vertAlign val="superscript"/>
        <sz val="10"/>
        <color theme="1"/>
        <rFont val="Calibri"/>
        <family val="2"/>
        <scheme val="minor"/>
      </rPr>
      <t>3</t>
    </r>
  </si>
  <si>
    <r>
      <t>Arsenic (As), ng/m</t>
    </r>
    <r>
      <rPr>
        <vertAlign val="superscript"/>
        <sz val="10"/>
        <color theme="1"/>
        <rFont val="Calibri"/>
        <family val="2"/>
        <scheme val="minor"/>
      </rPr>
      <t>3</t>
    </r>
  </si>
  <si>
    <r>
      <t>Nickel(Ni), ng/m</t>
    </r>
    <r>
      <rPr>
        <vertAlign val="superscript"/>
        <sz val="10"/>
        <color theme="1"/>
        <rFont val="Calibri"/>
        <family val="2"/>
        <scheme val="minor"/>
      </rPr>
      <t>3</t>
    </r>
  </si>
  <si>
    <t>Year-2013-14</t>
  </si>
  <si>
    <t>Note: #  Figures reported earlier have been repeated 
              $ State has downward revised the figure 
         NR: Not reported
              ^ Figures reported upto December 2016 have been repeated</t>
  </si>
  <si>
    <t>2017-18 (RE)</t>
  </si>
  <si>
    <t>2018-19 (BE)</t>
  </si>
  <si>
    <t>145..65</t>
  </si>
  <si>
    <t xml:space="preserve">2016-17 </t>
  </si>
  <si>
    <t>RE: Revised Estimate</t>
  </si>
  <si>
    <t>BE :Budget Estimate</t>
  </si>
  <si>
    <t xml:space="preserve">Green India Mission-National Afforestation Programme </t>
  </si>
  <si>
    <t>Forest Fire Prevention and Management</t>
  </si>
  <si>
    <t>Development of Wildlife Habitats</t>
  </si>
  <si>
    <t>Conservation of Aquatic Ecosystems</t>
  </si>
  <si>
    <t>Biodiversity Conservation</t>
  </si>
  <si>
    <t xml:space="preserve">Conservation of Corals and Mangroves </t>
  </si>
  <si>
    <t>SHC: Soil Health Card</t>
  </si>
  <si>
    <t>Statements 6.13 : Status of germplasm holding in the  base collection at National Genebank</t>
  </si>
  <si>
    <t>7350.5*</t>
  </si>
  <si>
    <t>Cumulative                  (Rs Crores)</t>
  </si>
  <si>
    <t xml:space="preserve">Source: </t>
  </si>
  <si>
    <r>
      <t>Note: Accessions of various horticultural crops received for long term conservation at -18 ± 2</t>
    </r>
    <r>
      <rPr>
        <vertAlign val="superscript"/>
        <sz val="10"/>
        <rFont val="Calibri"/>
        <family val="2"/>
        <scheme val="minor"/>
      </rPr>
      <t>o</t>
    </r>
    <r>
      <rPr>
        <sz val="10"/>
        <rFont val="Calibri"/>
        <family val="2"/>
        <scheme val="minor"/>
      </rPr>
      <t xml:space="preserve"> C as base collections.</t>
    </r>
  </si>
  <si>
    <r>
      <t>Note: Accessions conserved under room conditions (25 ± 2</t>
    </r>
    <r>
      <rPr>
        <vertAlign val="superscript"/>
        <sz val="11"/>
        <color theme="1"/>
        <rFont val="Calibri"/>
        <family val="2"/>
        <scheme val="minor"/>
      </rPr>
      <t>o</t>
    </r>
    <r>
      <rPr>
        <sz val="11"/>
        <color theme="1"/>
        <rFont val="Calibri"/>
        <family val="2"/>
        <scheme val="minor"/>
      </rPr>
      <t xml:space="preserve"> C; 16/8h) and/or at low temprature (4</t>
    </r>
    <r>
      <rPr>
        <vertAlign val="superscript"/>
        <sz val="11"/>
        <color theme="1"/>
        <rFont val="Calibri"/>
        <family val="2"/>
        <scheme val="minor"/>
      </rPr>
      <t>o</t>
    </r>
    <r>
      <rPr>
        <sz val="11"/>
        <color theme="1"/>
        <rFont val="Calibri"/>
        <family val="2"/>
        <scheme val="minor"/>
      </rPr>
      <t xml:space="preserve"> c) for  -24 months.</t>
    </r>
  </si>
  <si>
    <t>Note : - Accessions cryostored as seed, embryonic axes, pallen and genomic resources for 4 - 27 years for retention of original viabilities.</t>
  </si>
  <si>
    <t>Source: Indian Minerals Industry at a Glance 2014-15, Indian Bureau of Mines</t>
  </si>
  <si>
    <t>Research Development &amp; Demonstration</t>
  </si>
  <si>
    <t>Andaman &amp; Nicobar</t>
  </si>
  <si>
    <t>http://soilhealth.dac.gov.in, Ministry of Agriculture and Farmers Welfare ( as retrieved on 15.03.2018)</t>
  </si>
  <si>
    <t>(as on 13.03.2018)</t>
  </si>
  <si>
    <t>States/UT</t>
  </si>
  <si>
    <t>Dadar Nagar &amp; Haveli</t>
  </si>
  <si>
    <t>Paris Agreement under UNFCCC</t>
  </si>
  <si>
    <t>Convention on Wetlands (popularly known as the Ramsar Convention)</t>
  </si>
  <si>
    <t>World Heritage Convention (WHC)</t>
  </si>
  <si>
    <t>International Plant Protection Convention (IPCC)</t>
  </si>
  <si>
    <t>The Cartagena Protocol on Biosafety</t>
  </si>
  <si>
    <t xml:space="preserve">Convention on the Conservation of Migratory Species  of Wild Animals </t>
  </si>
  <si>
    <t>The International Treaty on Plant Genetic Resources for Food and Agriculture</t>
  </si>
  <si>
    <t>Basel Convention on the Control of Trans- boundary Movement of Hazardous Waste and Their Disposal</t>
  </si>
  <si>
    <t>The Nagoya Protocol on Access to Genetic Resource and the Fair and Equitable Sharing on Benefit Arising from their Utilization to the Convention on Biological Diversity.</t>
  </si>
  <si>
    <t>Recaictrant &amp; Intermediate</t>
  </si>
  <si>
    <t>Orthodox</t>
  </si>
  <si>
    <t>Vegetables</t>
  </si>
  <si>
    <t>Kyoto Protocol under UNFCCC</t>
  </si>
  <si>
    <t>Note: Whenever and wherever monitoring results on two consecutive days of monitoring exceed the limits specified above for the respective category, it shall be considered adequate reason to institute regular or continuous monitoring and further investigation.</t>
  </si>
  <si>
    <t>Nature Conservation</t>
  </si>
  <si>
    <t xml:space="preserve"> as on  31.12.2015</t>
  </si>
  <si>
    <t>Achs. (upto 31.12.2017)</t>
  </si>
  <si>
    <t>Achievements      during        (2017-18)</t>
  </si>
  <si>
    <t>Cumulative  physical achievement           as on (31-03-2017)</t>
  </si>
  <si>
    <t>**: 24 hourly or 8 hourly or 1 hourly monitored values, as applicable, shall be complied with 98% of the time in a year. 2% of the time, they may exceed the limits but not on two consecutive days of monitoring.</t>
  </si>
  <si>
    <t>Source: Ministry of Statistics &amp; Programme Implementation</t>
  </si>
  <si>
    <t xml:space="preserve"> Source :   Ministry of Environment, Forests and Climate Change</t>
  </si>
  <si>
    <t>Source: Compendium of Soil Health- 2013-14,   Department of Agriculture Cooperation and Farmers Welafre (Integrated Nutrient Management Division)</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</si>
</sst>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Red]0.00"/>
    <numFmt numFmtId="165" formatCode="0.0"/>
  </numFmts>
  <fonts count="31" x14ac:knownFonts="1">
    <font>
      <sz val="11"/>
      <color theme="1"/>
      <name val="Calibri"/>
      <family val="2"/>
      <scheme val="minor"/>
    </font>
    <font>
      <b/>
      <sz val="11"/>
      <color theme="1"/>
      <name val="Calibri"/>
      <family val="2"/>
      <scheme val="minor"/>
    </font>
    <font>
      <i/>
      <sz val="11"/>
      <color theme="1"/>
      <name val="Calibri"/>
      <family val="2"/>
      <scheme val="minor"/>
    </font>
    <font>
      <sz val="10"/>
      <name val="Arial"/>
      <family val="2"/>
    </font>
    <font>
      <sz val="11"/>
      <color theme="1"/>
      <name val="Calibri"/>
      <family val="2"/>
      <scheme val="minor"/>
    </font>
    <font>
      <b/>
      <sz val="12"/>
      <color theme="1"/>
      <name val="Calibri"/>
      <family val="2"/>
      <scheme val="minor"/>
    </font>
    <font>
      <u/>
      <sz val="11"/>
      <color theme="10"/>
      <name val="Calibri"/>
      <family val="2"/>
      <scheme val="minor"/>
    </font>
    <font>
      <b/>
      <sz val="11"/>
      <name val="Calibri"/>
      <family val="2"/>
      <scheme val="minor"/>
    </font>
    <font>
      <sz val="11"/>
      <name val="Calibri"/>
      <family val="2"/>
      <scheme val="minor"/>
    </font>
    <font>
      <b/>
      <sz val="10"/>
      <name val="Cambria"/>
      <family val="1"/>
      <scheme val="major"/>
    </font>
    <font>
      <sz val="11"/>
      <name val="Cambria"/>
      <family val="1"/>
      <scheme val="major"/>
    </font>
    <font>
      <b/>
      <i/>
      <sz val="10"/>
      <name val="Cambria"/>
      <family val="1"/>
      <scheme val="major"/>
    </font>
    <font>
      <sz val="10"/>
      <color theme="1"/>
      <name val="Calibri"/>
      <family val="2"/>
      <scheme val="minor"/>
    </font>
    <font>
      <sz val="10"/>
      <name val="Calibri"/>
      <family val="2"/>
      <scheme val="minor"/>
    </font>
    <font>
      <b/>
      <sz val="12"/>
      <name val="Calibri"/>
      <family val="2"/>
      <scheme val="minor"/>
    </font>
    <font>
      <b/>
      <sz val="10"/>
      <name val="Calibri"/>
      <family val="2"/>
      <scheme val="minor"/>
    </font>
    <font>
      <vertAlign val="subscript"/>
      <sz val="10"/>
      <color theme="1"/>
      <name val="Calibri"/>
      <family val="2"/>
      <scheme val="minor"/>
    </font>
    <font>
      <vertAlign val="superscript"/>
      <sz val="10"/>
      <color theme="1"/>
      <name val="Calibri"/>
      <family val="2"/>
      <scheme val="minor"/>
    </font>
    <font>
      <sz val="10"/>
      <color rgb="FF000000"/>
      <name val="Calibri"/>
      <family val="2"/>
      <scheme val="minor"/>
    </font>
    <font>
      <b/>
      <sz val="13"/>
      <name val="Calibri"/>
      <family val="2"/>
      <scheme val="minor"/>
    </font>
    <font>
      <vertAlign val="superscript"/>
      <sz val="10"/>
      <name val="Calibri"/>
      <family val="2"/>
      <scheme val="minor"/>
    </font>
    <font>
      <b/>
      <sz val="13"/>
      <color theme="1"/>
      <name val="Calibri"/>
      <family val="2"/>
      <scheme val="minor"/>
    </font>
    <font>
      <sz val="12"/>
      <color theme="1"/>
      <name val="Calibri"/>
      <family val="2"/>
      <scheme val="minor"/>
    </font>
    <font>
      <b/>
      <sz val="13"/>
      <name val="Cambria"/>
      <family val="1"/>
      <scheme val="major"/>
    </font>
    <font>
      <b/>
      <sz val="12"/>
      <name val="Cambria"/>
      <family val="1"/>
      <scheme val="major"/>
    </font>
    <font>
      <sz val="12"/>
      <name val="Cambria"/>
      <family val="1"/>
      <scheme val="major"/>
    </font>
    <font>
      <sz val="11"/>
      <color theme="1"/>
      <name val="Times New Roman"/>
      <family val="1"/>
    </font>
    <font>
      <sz val="12"/>
      <name val="Calibri"/>
      <family val="2"/>
      <scheme val="minor"/>
    </font>
    <font>
      <sz val="13"/>
      <color theme="1"/>
      <name val="Calibri"/>
      <family val="2"/>
      <scheme val="minor"/>
    </font>
    <font>
      <i/>
      <sz val="11"/>
      <name val="Calibri"/>
      <family val="2"/>
      <scheme val="minor"/>
    </font>
    <font>
      <vertAlign val="superscript"/>
      <sz val="11"/>
      <color theme="1"/>
      <name val="Calibri"/>
      <family val="2"/>
      <scheme val="minor"/>
    </font>
  </fonts>
  <fills count="7">
    <fill>
      <patternFill patternType="none"/>
    </fill>
    <fill>
      <patternFill patternType="gray125"/>
    </fill>
    <fill>
      <patternFill patternType="solid">
        <fgColor rgb="FFFFFF00"/>
        <bgColor indexed="64"/>
      </patternFill>
    </fill>
    <fill>
      <patternFill patternType="solid">
        <fgColor rgb="FFFFC000"/>
        <bgColor indexed="64"/>
      </patternFill>
    </fill>
    <fill>
      <patternFill patternType="solid">
        <fgColor rgb="FF92D050"/>
        <bgColor indexed="64"/>
      </patternFill>
    </fill>
    <fill>
      <patternFill patternType="solid">
        <fgColor rgb="FF00B0F0"/>
        <bgColor indexed="64"/>
      </patternFill>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s>
  <cellStyleXfs count="9">
    <xf numFmtId="0" fontId="0" fillId="0" borderId="0"/>
    <xf numFmtId="0" fontId="3" fillId="0" borderId="0"/>
    <xf numFmtId="0" fontId="6" fillId="0" borderId="0" applyNumberFormat="0" applyFill="0" applyBorder="0" applyAlignment="0" applyProtection="0"/>
    <xf numFmtId="0" fontId="3" fillId="0" borderId="0"/>
    <xf numFmtId="0" fontId="4" fillId="0" borderId="0"/>
    <xf numFmtId="0" fontId="3" fillId="0" borderId="0"/>
    <xf numFmtId="0" fontId="3" fillId="0" borderId="0"/>
    <xf numFmtId="0" fontId="3" fillId="0" borderId="0"/>
    <xf numFmtId="0" fontId="3" fillId="0" borderId="0"/>
  </cellStyleXfs>
  <cellXfs count="390">
    <xf numFmtId="0" fontId="0" fillId="0" borderId="0" xfId="0"/>
    <xf numFmtId="0" fontId="0" fillId="0" borderId="1" xfId="0" applyBorder="1"/>
    <xf numFmtId="0" fontId="0" fillId="0" borderId="1" xfId="0" applyBorder="1" applyAlignment="1">
      <alignment horizontal="center"/>
    </xf>
    <xf numFmtId="0" fontId="2" fillId="0" borderId="0" xfId="0" applyFont="1" applyAlignment="1"/>
    <xf numFmtId="0" fontId="1" fillId="0" borderId="1" xfId="0" applyFont="1" applyBorder="1" applyAlignment="1">
      <alignment horizontal="center" vertical="center"/>
    </xf>
    <xf numFmtId="0" fontId="1" fillId="0" borderId="4" xfId="0" applyFont="1" applyBorder="1" applyAlignment="1">
      <alignment horizontal="center" vertical="center"/>
    </xf>
    <xf numFmtId="0" fontId="1" fillId="0" borderId="0" xfId="0" applyFont="1"/>
    <xf numFmtId="0" fontId="0" fillId="0" borderId="1" xfId="0" applyBorder="1" applyAlignment="1">
      <alignment horizontal="right"/>
    </xf>
    <xf numFmtId="0" fontId="0" fillId="0" borderId="1" xfId="0" applyFill="1" applyBorder="1" applyAlignment="1">
      <alignment horizontal="right"/>
    </xf>
    <xf numFmtId="0" fontId="1" fillId="0" borderId="0" xfId="0" applyFont="1" applyAlignment="1">
      <alignment vertical="center"/>
    </xf>
    <xf numFmtId="0" fontId="0" fillId="0" borderId="0" xfId="0" applyFill="1"/>
    <xf numFmtId="0" fontId="0" fillId="0" borderId="0" xfId="0" applyAlignment="1">
      <alignment horizontal="center"/>
    </xf>
    <xf numFmtId="0" fontId="0" fillId="0" borderId="1" xfId="0" applyBorder="1" applyAlignment="1">
      <alignment horizontal="center"/>
    </xf>
    <xf numFmtId="0" fontId="0" fillId="0" borderId="12" xfId="0" applyFill="1" applyBorder="1" applyAlignment="1">
      <alignment horizontal="right"/>
    </xf>
    <xf numFmtId="0" fontId="0" fillId="0" borderId="1" xfId="0" applyBorder="1" applyAlignment="1">
      <alignment vertical="center"/>
    </xf>
    <xf numFmtId="0" fontId="0" fillId="0" borderId="1" xfId="0" applyBorder="1" applyAlignment="1">
      <alignment vertical="center" wrapText="1"/>
    </xf>
    <xf numFmtId="0" fontId="0" fillId="0" borderId="0" xfId="0" applyAlignment="1">
      <alignment vertical="center"/>
    </xf>
    <xf numFmtId="0" fontId="0" fillId="0" borderId="1" xfId="0" applyBorder="1" applyAlignment="1">
      <alignment horizontal="center" vertical="top"/>
    </xf>
    <xf numFmtId="0" fontId="0" fillId="0" borderId="5" xfId="0" applyBorder="1" applyAlignment="1">
      <alignment horizontal="left"/>
    </xf>
    <xf numFmtId="0" fontId="0" fillId="2" borderId="1" xfId="0" applyFill="1" applyBorder="1" applyAlignment="1">
      <alignment horizontal="center"/>
    </xf>
    <xf numFmtId="0" fontId="0" fillId="3" borderId="1" xfId="0" applyFill="1" applyBorder="1" applyAlignment="1">
      <alignment horizontal="center"/>
    </xf>
    <xf numFmtId="0" fontId="0" fillId="4" borderId="1" xfId="0" applyFill="1" applyBorder="1" applyAlignment="1">
      <alignment horizontal="center"/>
    </xf>
    <xf numFmtId="0" fontId="0" fillId="5" borderId="1" xfId="0" applyFill="1" applyBorder="1" applyAlignment="1">
      <alignment horizontal="center"/>
    </xf>
    <xf numFmtId="0" fontId="0" fillId="0" borderId="0" xfId="0" applyBorder="1" applyAlignment="1">
      <alignment horizontal="left"/>
    </xf>
    <xf numFmtId="0" fontId="0" fillId="0" borderId="0" xfId="0" applyBorder="1"/>
    <xf numFmtId="0" fontId="0" fillId="0" borderId="1" xfId="0" applyFill="1" applyBorder="1" applyAlignment="1">
      <alignment horizontal="center" vertical="top"/>
    </xf>
    <xf numFmtId="0" fontId="4" fillId="0" borderId="0" xfId="1" applyFont="1" applyAlignment="1">
      <alignment vertical="center" wrapText="1"/>
    </xf>
    <xf numFmtId="0" fontId="1" fillId="0" borderId="9" xfId="1" applyFont="1" applyBorder="1" applyAlignment="1">
      <alignment horizontal="center" vertical="center" wrapText="1"/>
    </xf>
    <xf numFmtId="0" fontId="4" fillId="0" borderId="0" xfId="1" applyFont="1" applyAlignment="1">
      <alignment horizontal="center" vertical="center" wrapText="1"/>
    </xf>
    <xf numFmtId="0" fontId="1" fillId="0" borderId="10" xfId="1" applyFont="1" applyBorder="1" applyAlignment="1">
      <alignment vertical="center" wrapText="1"/>
    </xf>
    <xf numFmtId="0" fontId="4" fillId="0" borderId="11" xfId="1" applyFont="1" applyBorder="1" applyAlignment="1">
      <alignment vertical="center" wrapText="1"/>
    </xf>
    <xf numFmtId="0" fontId="4" fillId="0" borderId="4" xfId="1" applyFont="1" applyBorder="1" applyAlignment="1">
      <alignment vertical="center" wrapText="1"/>
    </xf>
    <xf numFmtId="0" fontId="4" fillId="0" borderId="1" xfId="1" applyFont="1" applyBorder="1" applyAlignment="1">
      <alignment vertical="center" wrapText="1"/>
    </xf>
    <xf numFmtId="2" fontId="4" fillId="0" borderId="1" xfId="1" applyNumberFormat="1" applyFont="1" applyBorder="1" applyAlignment="1">
      <alignment vertical="center" wrapText="1"/>
    </xf>
    <xf numFmtId="0" fontId="1" fillId="0" borderId="1" xfId="1" applyFont="1" applyBorder="1" applyAlignment="1">
      <alignment vertical="center" wrapText="1"/>
    </xf>
    <xf numFmtId="2" fontId="1" fillId="0" borderId="1" xfId="1" applyNumberFormat="1" applyFont="1" applyBorder="1" applyAlignment="1">
      <alignment vertical="center" wrapText="1"/>
    </xf>
    <xf numFmtId="0" fontId="0" fillId="0" borderId="0" xfId="0" applyFont="1"/>
    <xf numFmtId="0" fontId="7" fillId="0" borderId="1" xfId="0" applyFont="1" applyBorder="1" applyAlignment="1">
      <alignment horizontal="center" vertical="center" wrapText="1"/>
    </xf>
    <xf numFmtId="0" fontId="0" fillId="0" borderId="0" xfId="0" applyFont="1" applyAlignment="1">
      <alignment horizontal="right"/>
    </xf>
    <xf numFmtId="0" fontId="10" fillId="0" borderId="0" xfId="0" applyFont="1"/>
    <xf numFmtId="0" fontId="9" fillId="0" borderId="3" xfId="0" applyFont="1" applyBorder="1" applyAlignment="1">
      <alignment vertical="top"/>
    </xf>
    <xf numFmtId="0" fontId="9" fillId="0" borderId="1" xfId="0" applyFont="1" applyBorder="1" applyAlignment="1">
      <alignment horizontal="center" vertical="center" wrapText="1"/>
    </xf>
    <xf numFmtId="0" fontId="9" fillId="0" borderId="1" xfId="0" applyFont="1" applyBorder="1" applyAlignment="1">
      <alignment horizontal="left" vertical="center" wrapText="1"/>
    </xf>
    <xf numFmtId="0" fontId="9" fillId="0" borderId="1" xfId="0" applyFont="1" applyBorder="1" applyAlignment="1">
      <alignment horizontal="right" vertical="center" wrapText="1"/>
    </xf>
    <xf numFmtId="0" fontId="1" fillId="0" borderId="13" xfId="0" applyFont="1" applyBorder="1" applyAlignment="1">
      <alignment horizontal="center" vertical="center"/>
    </xf>
    <xf numFmtId="0" fontId="0" fillId="0" borderId="3" xfId="0" applyBorder="1" applyAlignment="1">
      <alignment horizontal="left"/>
    </xf>
    <xf numFmtId="0" fontId="1" fillId="0" borderId="8" xfId="0" applyFont="1" applyBorder="1" applyAlignment="1">
      <alignment horizontal="center" vertical="center"/>
    </xf>
    <xf numFmtId="0" fontId="5" fillId="0" borderId="3" xfId="1" applyFont="1" applyBorder="1" applyAlignment="1">
      <alignment horizontal="center" vertical="center" wrapText="1"/>
    </xf>
    <xf numFmtId="0" fontId="7" fillId="0" borderId="0" xfId="0" applyFont="1" applyBorder="1" applyAlignment="1">
      <alignment horizontal="center" vertical="center" wrapText="1"/>
    </xf>
    <xf numFmtId="0" fontId="4" fillId="6" borderId="0" xfId="0" applyFont="1" applyFill="1"/>
    <xf numFmtId="0" fontId="7" fillId="6" borderId="10" xfId="6" applyFont="1" applyFill="1" applyBorder="1" applyAlignment="1">
      <alignment horizontal="center"/>
    </xf>
    <xf numFmtId="0" fontId="7" fillId="6" borderId="1" xfId="6" applyFont="1" applyFill="1" applyBorder="1" applyAlignment="1">
      <alignment horizontal="center"/>
    </xf>
    <xf numFmtId="0" fontId="7" fillId="6" borderId="11" xfId="6" applyFont="1" applyFill="1" applyBorder="1" applyAlignment="1">
      <alignment horizontal="center"/>
    </xf>
    <xf numFmtId="0" fontId="13" fillId="6" borderId="0" xfId="6" applyFont="1" applyFill="1" applyBorder="1"/>
    <xf numFmtId="0" fontId="13" fillId="6" borderId="0" xfId="6" applyFont="1" applyFill="1"/>
    <xf numFmtId="0" fontId="4" fillId="0" borderId="0" xfId="0" applyFont="1" applyFill="1"/>
    <xf numFmtId="0" fontId="13" fillId="0" borderId="5" xfId="7" applyFont="1" applyFill="1" applyBorder="1"/>
    <xf numFmtId="0" fontId="13" fillId="0" borderId="0" xfId="7" applyFont="1" applyFill="1"/>
    <xf numFmtId="0" fontId="13" fillId="0" borderId="0" xfId="7" applyFont="1" applyFill="1" applyBorder="1"/>
    <xf numFmtId="0" fontId="13" fillId="0" borderId="1" xfId="7" applyFont="1" applyFill="1" applyBorder="1" applyAlignment="1">
      <alignment horizontal="left" vertical="center" wrapText="1"/>
    </xf>
    <xf numFmtId="0" fontId="13" fillId="0" borderId="1" xfId="7" applyFont="1" applyFill="1" applyBorder="1" applyAlignment="1">
      <alignment horizontal="right" vertical="center" wrapText="1"/>
    </xf>
    <xf numFmtId="0" fontId="13" fillId="0" borderId="1" xfId="7" applyFont="1" applyFill="1" applyBorder="1" applyAlignment="1">
      <alignment horizontal="right" vertical="center"/>
    </xf>
    <xf numFmtId="0" fontId="13" fillId="0" borderId="1" xfId="7" applyFont="1" applyFill="1" applyBorder="1" applyAlignment="1">
      <alignment vertical="center"/>
    </xf>
    <xf numFmtId="0" fontId="13" fillId="0" borderId="1" xfId="7" applyNumberFormat="1" applyFont="1" applyFill="1" applyBorder="1" applyAlignment="1" applyProtection="1">
      <alignment vertical="center" wrapText="1"/>
    </xf>
    <xf numFmtId="0" fontId="13" fillId="0" borderId="1" xfId="7" applyNumberFormat="1" applyFont="1" applyFill="1" applyBorder="1" applyAlignment="1" applyProtection="1">
      <alignment horizontal="right" vertical="center"/>
    </xf>
    <xf numFmtId="0" fontId="12" fillId="0" borderId="1" xfId="0" applyFont="1" applyBorder="1" applyAlignment="1">
      <alignment horizontal="center" vertical="center"/>
    </xf>
    <xf numFmtId="0" fontId="12" fillId="0" borderId="1" xfId="0" applyFont="1" applyBorder="1" applyAlignment="1">
      <alignment horizontal="left" vertical="center" wrapText="1"/>
    </xf>
    <xf numFmtId="0" fontId="12" fillId="0" borderId="0" xfId="0" applyFont="1" applyAlignment="1">
      <alignment vertical="center"/>
    </xf>
    <xf numFmtId="0" fontId="12" fillId="0" borderId="1" xfId="0" applyFont="1" applyBorder="1" applyAlignment="1">
      <alignment horizontal="center" vertical="center" wrapText="1"/>
    </xf>
    <xf numFmtId="0" fontId="12" fillId="0" borderId="1" xfId="0" applyFont="1" applyBorder="1" applyAlignment="1">
      <alignment horizontal="justify" vertical="center" wrapText="1"/>
    </xf>
    <xf numFmtId="0" fontId="12" fillId="0" borderId="1" xfId="0" quotePrefix="1" applyFont="1" applyBorder="1" applyAlignment="1">
      <alignment horizontal="left" vertical="center" wrapText="1"/>
    </xf>
    <xf numFmtId="0" fontId="18" fillId="0" borderId="1" xfId="0" quotePrefix="1" applyFont="1" applyBorder="1" applyAlignment="1">
      <alignment horizontal="left" vertical="center" wrapText="1"/>
    </xf>
    <xf numFmtId="2" fontId="12" fillId="0" borderId="1" xfId="0" applyNumberFormat="1" applyFont="1" applyBorder="1" applyAlignment="1">
      <alignment horizontal="center" vertical="center"/>
    </xf>
    <xf numFmtId="165" fontId="12" fillId="0" borderId="1" xfId="0" applyNumberFormat="1" applyFont="1" applyBorder="1" applyAlignment="1">
      <alignment horizontal="center" vertical="center"/>
    </xf>
    <xf numFmtId="0" fontId="12" fillId="0" borderId="1" xfId="0" quotePrefix="1" applyFont="1" applyBorder="1" applyAlignment="1">
      <alignment horizontal="center" vertical="center"/>
    </xf>
    <xf numFmtId="0" fontId="12" fillId="0" borderId="1" xfId="0" applyFont="1" applyFill="1" applyBorder="1" applyAlignment="1">
      <alignment horizontal="justify" vertical="center" wrapText="1"/>
    </xf>
    <xf numFmtId="49" fontId="12" fillId="0" borderId="1" xfId="0" applyNumberFormat="1" applyFont="1" applyBorder="1" applyAlignment="1">
      <alignment horizontal="left" vertical="center" wrapText="1"/>
    </xf>
    <xf numFmtId="0" fontId="12" fillId="0" borderId="0" xfId="0" applyFont="1" applyAlignment="1">
      <alignment horizontal="left" vertical="center"/>
    </xf>
    <xf numFmtId="0" fontId="12" fillId="0" borderId="1" xfId="0" applyFont="1" applyBorder="1" applyAlignment="1">
      <alignment vertical="center"/>
    </xf>
    <xf numFmtId="49" fontId="12" fillId="0" borderId="0" xfId="0" applyNumberFormat="1" applyFont="1" applyAlignment="1">
      <alignment vertical="center"/>
    </xf>
    <xf numFmtId="0" fontId="12" fillId="0" borderId="0" xfId="0" applyFont="1" applyAlignment="1">
      <alignment horizontal="left" vertical="center" wrapText="1"/>
    </xf>
    <xf numFmtId="0" fontId="12" fillId="0" borderId="0" xfId="0" applyFont="1" applyAlignment="1">
      <alignment vertical="center" wrapText="1"/>
    </xf>
    <xf numFmtId="0" fontId="12" fillId="0" borderId="3" xfId="1" applyFont="1" applyBorder="1" applyAlignment="1">
      <alignment horizontal="right" vertical="center"/>
    </xf>
    <xf numFmtId="0" fontId="8" fillId="6" borderId="1" xfId="6" applyFont="1" applyFill="1" applyBorder="1" applyAlignment="1">
      <alignment vertical="center" wrapText="1"/>
    </xf>
    <xf numFmtId="2" fontId="0" fillId="0" borderId="1" xfId="0" applyNumberFormat="1" applyBorder="1"/>
    <xf numFmtId="2" fontId="0" fillId="0" borderId="1" xfId="0" applyNumberFormat="1" applyBorder="1" applyAlignment="1">
      <alignment horizontal="right"/>
    </xf>
    <xf numFmtId="0" fontId="13" fillId="6" borderId="1" xfId="5" applyFont="1" applyFill="1" applyBorder="1"/>
    <xf numFmtId="0" fontId="13" fillId="6" borderId="1" xfId="5" applyFont="1" applyFill="1" applyBorder="1" applyAlignment="1">
      <alignment wrapText="1"/>
    </xf>
    <xf numFmtId="0" fontId="15" fillId="6" borderId="6" xfId="5" applyFont="1" applyFill="1" applyBorder="1"/>
    <xf numFmtId="0" fontId="15" fillId="6" borderId="9" xfId="5" applyFont="1" applyFill="1" applyBorder="1"/>
    <xf numFmtId="0" fontId="15" fillId="6" borderId="1" xfId="5" applyFont="1" applyFill="1" applyBorder="1"/>
    <xf numFmtId="0" fontId="15" fillId="6" borderId="9" xfId="5" applyFont="1" applyFill="1" applyBorder="1" applyAlignment="1">
      <alignment horizontal="right"/>
    </xf>
    <xf numFmtId="0" fontId="15" fillId="6" borderId="1" xfId="5" applyFont="1" applyFill="1" applyBorder="1" applyAlignment="1">
      <alignment horizontal="right"/>
    </xf>
    <xf numFmtId="0" fontId="13" fillId="6" borderId="5" xfId="5" applyFont="1" applyFill="1" applyBorder="1" applyAlignment="1">
      <alignment vertical="top"/>
    </xf>
    <xf numFmtId="0" fontId="13" fillId="6" borderId="5" xfId="5" applyFont="1" applyFill="1" applyBorder="1"/>
    <xf numFmtId="0" fontId="13" fillId="6" borderId="0" xfId="5" applyFont="1" applyFill="1"/>
    <xf numFmtId="0" fontId="13" fillId="6" borderId="0" xfId="5" applyFont="1" applyFill="1" applyBorder="1" applyAlignment="1">
      <alignment vertical="top"/>
    </xf>
    <xf numFmtId="0" fontId="13" fillId="6" borderId="0" xfId="5" applyFont="1" applyFill="1" applyBorder="1"/>
    <xf numFmtId="0" fontId="8" fillId="6" borderId="1" xfId="5" applyFont="1" applyFill="1" applyBorder="1"/>
    <xf numFmtId="0" fontId="7" fillId="6" borderId="13" xfId="5" applyFont="1" applyFill="1" applyBorder="1" applyAlignment="1">
      <alignment horizontal="center" vertical="center"/>
    </xf>
    <xf numFmtId="0" fontId="7" fillId="6" borderId="2" xfId="5" applyFont="1" applyFill="1" applyBorder="1" applyAlignment="1">
      <alignment horizontal="center" vertical="center"/>
    </xf>
    <xf numFmtId="0" fontId="7" fillId="6" borderId="13" xfId="5" applyFont="1" applyFill="1" applyBorder="1" applyAlignment="1">
      <alignment horizontal="center" vertical="center" wrapText="1"/>
    </xf>
    <xf numFmtId="0" fontId="7" fillId="6" borderId="1" xfId="5" applyFont="1" applyFill="1" applyBorder="1" applyAlignment="1">
      <alignment horizontal="center" vertical="center" wrapText="1"/>
    </xf>
    <xf numFmtId="0" fontId="7" fillId="6" borderId="13" xfId="5" applyFont="1" applyFill="1" applyBorder="1" applyAlignment="1">
      <alignment horizontal="center" vertical="top"/>
    </xf>
    <xf numFmtId="0" fontId="1" fillId="0" borderId="0" xfId="0" applyFont="1" applyAlignment="1">
      <alignment horizontal="center" vertical="center"/>
    </xf>
    <xf numFmtId="0" fontId="5" fillId="0" borderId="0" xfId="0" applyFont="1" applyAlignment="1">
      <alignment horizontal="center" vertical="center"/>
    </xf>
    <xf numFmtId="0" fontId="1" fillId="0" borderId="1" xfId="0" applyFont="1" applyBorder="1" applyAlignment="1">
      <alignment horizontal="center" vertical="center" wrapText="1"/>
    </xf>
    <xf numFmtId="0" fontId="0" fillId="6" borderId="0" xfId="0" applyFont="1" applyFill="1"/>
    <xf numFmtId="0" fontId="21" fillId="0" borderId="0" xfId="0" applyFont="1" applyBorder="1" applyAlignment="1">
      <alignment vertical="center" wrapText="1"/>
    </xf>
    <xf numFmtId="0" fontId="12" fillId="0" borderId="0" xfId="0" applyFont="1" applyBorder="1" applyAlignment="1">
      <alignment vertical="center"/>
    </xf>
    <xf numFmtId="0" fontId="5" fillId="0" borderId="13" xfId="0" applyFont="1" applyBorder="1" applyAlignment="1">
      <alignment horizontal="center" vertical="top"/>
    </xf>
    <xf numFmtId="0" fontId="5" fillId="0" borderId="13" xfId="0" applyFont="1" applyBorder="1" applyAlignment="1">
      <alignment horizontal="center" vertical="center"/>
    </xf>
    <xf numFmtId="0" fontId="5" fillId="0" borderId="1" xfId="0" applyFont="1" applyBorder="1" applyAlignment="1">
      <alignment horizontal="center" vertical="center"/>
    </xf>
    <xf numFmtId="0" fontId="22" fillId="0" borderId="0" xfId="0" applyFont="1" applyBorder="1"/>
    <xf numFmtId="0" fontId="5" fillId="0" borderId="1" xfId="0" applyFont="1" applyBorder="1"/>
    <xf numFmtId="0" fontId="5" fillId="0" borderId="1" xfId="0" applyFont="1" applyBorder="1" applyAlignment="1">
      <alignment horizontal="left"/>
    </xf>
    <xf numFmtId="0" fontId="5" fillId="0" borderId="0" xfId="0" applyFont="1" applyBorder="1" applyAlignment="1"/>
    <xf numFmtId="0" fontId="5" fillId="0" borderId="0" xfId="0" applyFont="1"/>
    <xf numFmtId="0" fontId="0" fillId="0" borderId="1" xfId="0" applyFont="1" applyBorder="1" applyAlignment="1">
      <alignment horizontal="center" vertical="center"/>
    </xf>
    <xf numFmtId="0" fontId="25" fillId="0" borderId="0" xfId="0" applyFont="1"/>
    <xf numFmtId="0" fontId="9" fillId="0" borderId="1" xfId="0" applyFont="1" applyBorder="1" applyAlignment="1">
      <alignment horizontal="right" vertical="center"/>
    </xf>
    <xf numFmtId="3" fontId="9" fillId="0" borderId="1" xfId="0" applyNumberFormat="1" applyFont="1" applyBorder="1" applyAlignment="1">
      <alignment horizontal="right" vertical="center"/>
    </xf>
    <xf numFmtId="0" fontId="10" fillId="0" borderId="1" xfId="0" applyFont="1" applyBorder="1" applyAlignment="1">
      <alignment horizontal="center" vertical="center"/>
    </xf>
    <xf numFmtId="0" fontId="10" fillId="0" borderId="1" xfId="0" applyFont="1" applyBorder="1" applyAlignment="1">
      <alignment horizontal="left" vertical="center"/>
    </xf>
    <xf numFmtId="0" fontId="10" fillId="0" borderId="1" xfId="0" applyFont="1" applyBorder="1" applyAlignment="1">
      <alignment horizontal="right" vertical="center"/>
    </xf>
    <xf numFmtId="0" fontId="10" fillId="0" borderId="0" xfId="0" applyFont="1" applyAlignment="1">
      <alignment vertical="center"/>
    </xf>
    <xf numFmtId="3" fontId="10" fillId="0" borderId="1" xfId="0" applyNumberFormat="1" applyFont="1" applyBorder="1" applyAlignment="1">
      <alignment horizontal="right" vertical="center"/>
    </xf>
    <xf numFmtId="0" fontId="26" fillId="0" borderId="0" xfId="0" applyFont="1" applyAlignment="1">
      <alignment horizontal="left" vertical="center"/>
    </xf>
    <xf numFmtId="0" fontId="10" fillId="0" borderId="1" xfId="0" applyFont="1" applyBorder="1" applyAlignment="1">
      <alignment vertical="center"/>
    </xf>
    <xf numFmtId="0" fontId="13" fillId="0" borderId="0" xfId="3" applyFont="1" applyFill="1" applyAlignment="1">
      <alignment vertical="center"/>
    </xf>
    <xf numFmtId="0" fontId="8" fillId="0" borderId="9" xfId="3" applyFont="1" applyFill="1" applyBorder="1" applyAlignment="1">
      <alignment horizontal="center" vertical="center" wrapText="1"/>
    </xf>
    <xf numFmtId="0" fontId="8" fillId="0" borderId="9" xfId="3" applyFont="1" applyFill="1" applyBorder="1" applyAlignment="1">
      <alignment vertical="center" wrapText="1"/>
    </xf>
    <xf numFmtId="0" fontId="8" fillId="0" borderId="7" xfId="3" applyFont="1" applyFill="1" applyBorder="1" applyAlignment="1">
      <alignment vertical="center" wrapText="1"/>
    </xf>
    <xf numFmtId="1" fontId="8" fillId="0" borderId="7" xfId="3" applyNumberFormat="1" applyFont="1" applyFill="1" applyBorder="1" applyAlignment="1">
      <alignment vertical="center" wrapText="1"/>
    </xf>
    <xf numFmtId="0" fontId="8" fillId="0" borderId="5" xfId="3" applyFont="1" applyFill="1" applyBorder="1" applyAlignment="1">
      <alignment vertical="center" wrapText="1"/>
    </xf>
    <xf numFmtId="2" fontId="8" fillId="0" borderId="9" xfId="3" applyNumberFormat="1" applyFont="1" applyFill="1" applyBorder="1" applyAlignment="1">
      <alignment vertical="center" wrapText="1"/>
    </xf>
    <xf numFmtId="2" fontId="8" fillId="0" borderId="7" xfId="3" applyNumberFormat="1" applyFont="1" applyFill="1" applyBorder="1" applyAlignment="1">
      <alignment vertical="center" wrapText="1"/>
    </xf>
    <xf numFmtId="0" fontId="8" fillId="0" borderId="0" xfId="3" applyFont="1" applyFill="1" applyAlignment="1">
      <alignment vertical="center"/>
    </xf>
    <xf numFmtId="0" fontId="8" fillId="0" borderId="14" xfId="3" applyFont="1" applyFill="1" applyBorder="1" applyAlignment="1">
      <alignment horizontal="center" vertical="center" wrapText="1"/>
    </xf>
    <xf numFmtId="0" fontId="8" fillId="0" borderId="14" xfId="3" applyFont="1" applyFill="1" applyBorder="1" applyAlignment="1">
      <alignment vertical="center" wrapText="1"/>
    </xf>
    <xf numFmtId="0" fontId="8" fillId="0" borderId="15" xfId="3" applyFont="1" applyFill="1" applyBorder="1" applyAlignment="1">
      <alignment vertical="center" wrapText="1"/>
    </xf>
    <xf numFmtId="1" fontId="8" fillId="0" borderId="15" xfId="3" applyNumberFormat="1" applyFont="1" applyFill="1" applyBorder="1" applyAlignment="1">
      <alignment vertical="center" wrapText="1"/>
    </xf>
    <xf numFmtId="0" fontId="8" fillId="0" borderId="15" xfId="3" applyFont="1" applyFill="1" applyBorder="1" applyAlignment="1">
      <alignment vertical="center"/>
    </xf>
    <xf numFmtId="0" fontId="8" fillId="0" borderId="0" xfId="3" applyFont="1" applyFill="1" applyBorder="1" applyAlignment="1">
      <alignment vertical="center" wrapText="1"/>
    </xf>
    <xf numFmtId="2" fontId="8" fillId="0" borderId="14" xfId="3" applyNumberFormat="1" applyFont="1" applyFill="1" applyBorder="1" applyAlignment="1">
      <alignment vertical="center" wrapText="1"/>
    </xf>
    <xf numFmtId="2" fontId="8" fillId="0" borderId="15" xfId="3" applyNumberFormat="1" applyFont="1" applyFill="1" applyBorder="1" applyAlignment="1">
      <alignment vertical="center" wrapText="1"/>
    </xf>
    <xf numFmtId="0" fontId="8" fillId="0" borderId="13" xfId="3" applyFont="1" applyFill="1" applyBorder="1" applyAlignment="1">
      <alignment horizontal="center" vertical="center" wrapText="1"/>
    </xf>
    <xf numFmtId="0" fontId="8" fillId="0" borderId="13" xfId="3" applyFont="1" applyFill="1" applyBorder="1" applyAlignment="1">
      <alignment vertical="center" wrapText="1"/>
    </xf>
    <xf numFmtId="2" fontId="8" fillId="0" borderId="13" xfId="3" applyNumberFormat="1" applyFont="1" applyFill="1" applyBorder="1" applyAlignment="1">
      <alignment vertical="center" wrapText="1"/>
    </xf>
    <xf numFmtId="0" fontId="7" fillId="0" borderId="1" xfId="3" applyFont="1" applyFill="1" applyBorder="1" applyAlignment="1">
      <alignment vertical="center" wrapText="1"/>
    </xf>
    <xf numFmtId="0" fontId="7" fillId="0" borderId="4" xfId="3" applyFont="1" applyFill="1" applyBorder="1" applyAlignment="1">
      <alignment vertical="center" wrapText="1"/>
    </xf>
    <xf numFmtId="2" fontId="7" fillId="0" borderId="4" xfId="3" applyNumberFormat="1" applyFont="1" applyFill="1" applyBorder="1" applyAlignment="1">
      <alignment vertical="center" wrapText="1"/>
    </xf>
    <xf numFmtId="0" fontId="13" fillId="0" borderId="0" xfId="3" applyFont="1" applyFill="1"/>
    <xf numFmtId="0" fontId="15" fillId="0" borderId="3" xfId="3" applyFont="1" applyFill="1" applyBorder="1"/>
    <xf numFmtId="0" fontId="13" fillId="0" borderId="3" xfId="3" applyFont="1" applyFill="1" applyBorder="1"/>
    <xf numFmtId="1" fontId="13" fillId="0" borderId="3" xfId="3" applyNumberFormat="1" applyFont="1" applyFill="1" applyBorder="1"/>
    <xf numFmtId="1" fontId="13" fillId="0" borderId="0" xfId="3" applyNumberFormat="1" applyFont="1" applyFill="1"/>
    <xf numFmtId="0" fontId="27" fillId="0" borderId="0" xfId="3" applyFont="1" applyFill="1"/>
    <xf numFmtId="0" fontId="14" fillId="0" borderId="2" xfId="3" applyFont="1" applyFill="1" applyBorder="1" applyAlignment="1">
      <alignment horizontal="center" vertical="center" wrapText="1"/>
    </xf>
    <xf numFmtId="0" fontId="14" fillId="0" borderId="2" xfId="3" applyFont="1" applyFill="1" applyBorder="1" applyAlignment="1">
      <alignment horizontal="center" vertical="center"/>
    </xf>
    <xf numFmtId="1" fontId="14" fillId="0" borderId="13" xfId="3" applyNumberFormat="1" applyFont="1" applyFill="1" applyBorder="1" applyAlignment="1">
      <alignment horizontal="center" vertical="center"/>
    </xf>
    <xf numFmtId="0" fontId="14" fillId="0" borderId="13" xfId="3" applyFont="1" applyFill="1" applyBorder="1" applyAlignment="1">
      <alignment horizontal="center" vertical="center"/>
    </xf>
    <xf numFmtId="0" fontId="14" fillId="0" borderId="0" xfId="3" applyFont="1" applyFill="1" applyAlignment="1">
      <alignment horizontal="right" vertical="center"/>
    </xf>
    <xf numFmtId="0" fontId="22" fillId="0" borderId="0" xfId="0" applyFont="1" applyFill="1" applyAlignment="1">
      <alignment horizontal="center" vertical="top" wrapText="1"/>
    </xf>
    <xf numFmtId="0" fontId="22" fillId="0" borderId="0" xfId="0" applyFont="1" applyFill="1"/>
    <xf numFmtId="0" fontId="5" fillId="0" borderId="13"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0" fillId="0" borderId="1" xfId="0" applyFill="1" applyBorder="1" applyAlignment="1">
      <alignment horizontal="center" vertical="center"/>
    </xf>
    <xf numFmtId="0" fontId="0" fillId="0" borderId="1" xfId="0" applyFill="1" applyBorder="1" applyAlignment="1">
      <alignment horizontal="right" vertical="center"/>
    </xf>
    <xf numFmtId="164" fontId="0" fillId="0" borderId="1" xfId="0" applyNumberFormat="1" applyFill="1" applyBorder="1" applyAlignment="1">
      <alignment horizontal="right" vertical="center"/>
    </xf>
    <xf numFmtId="164" fontId="0" fillId="0" borderId="0" xfId="0" applyNumberFormat="1" applyFill="1" applyAlignment="1">
      <alignment vertical="center"/>
    </xf>
    <xf numFmtId="0" fontId="0" fillId="0" borderId="0" xfId="0" applyFill="1" applyAlignment="1">
      <alignment vertical="center"/>
    </xf>
    <xf numFmtId="0" fontId="5" fillId="0" borderId="0" xfId="0" applyFont="1" applyAlignment="1">
      <alignment vertical="center"/>
    </xf>
    <xf numFmtId="0" fontId="5" fillId="0" borderId="13" xfId="0" applyFont="1" applyBorder="1" applyAlignment="1">
      <alignment horizontal="center" vertical="center" wrapText="1"/>
    </xf>
    <xf numFmtId="0" fontId="0" fillId="0" borderId="0" xfId="0" applyAlignment="1">
      <alignment horizontal="center" vertical="center"/>
    </xf>
    <xf numFmtId="0" fontId="22" fillId="0" borderId="1" xfId="0" applyFont="1" applyBorder="1" applyAlignment="1">
      <alignment horizontal="center" vertical="center"/>
    </xf>
    <xf numFmtId="0" fontId="21" fillId="0" borderId="0" xfId="0" applyFont="1" applyAlignment="1"/>
    <xf numFmtId="0" fontId="28" fillId="0" borderId="0" xfId="0" applyFont="1"/>
    <xf numFmtId="0" fontId="5" fillId="0" borderId="1" xfId="0" applyFont="1" applyBorder="1" applyAlignment="1">
      <alignment vertical="center"/>
    </xf>
    <xf numFmtId="0" fontId="5" fillId="0" borderId="1" xfId="0" applyFont="1" applyBorder="1" applyAlignment="1">
      <alignment vertical="center" wrapText="1"/>
    </xf>
    <xf numFmtId="0" fontId="22" fillId="0" borderId="0" xfId="0" applyFont="1" applyAlignment="1">
      <alignment horizontal="center" vertical="center"/>
    </xf>
    <xf numFmtId="0" fontId="22" fillId="0" borderId="0" xfId="0" applyFont="1" applyAlignment="1">
      <alignment vertical="center"/>
    </xf>
    <xf numFmtId="0" fontId="0" fillId="0" borderId="0" xfId="0" applyFont="1" applyAlignment="1">
      <alignment vertical="center"/>
    </xf>
    <xf numFmtId="0" fontId="0" fillId="0" borderId="0" xfId="0" applyFont="1" applyAlignment="1">
      <alignment vertical="center" wrapText="1"/>
    </xf>
    <xf numFmtId="0" fontId="1" fillId="0" borderId="9" xfId="1" applyFont="1" applyBorder="1" applyAlignment="1">
      <alignment vertical="center" wrapText="1"/>
    </xf>
    <xf numFmtId="2" fontId="1" fillId="0" borderId="9" xfId="1" applyNumberFormat="1" applyFont="1" applyBorder="1" applyAlignment="1">
      <alignment vertical="center" wrapText="1"/>
    </xf>
    <xf numFmtId="0" fontId="7" fillId="0" borderId="0" xfId="4" applyFont="1"/>
    <xf numFmtId="0" fontId="7" fillId="0" borderId="0" xfId="4" applyFont="1" applyBorder="1" applyAlignment="1">
      <alignment horizontal="center" vertical="center"/>
    </xf>
    <xf numFmtId="0" fontId="8" fillId="0" borderId="1" xfId="4" applyFont="1" applyFill="1" applyBorder="1" applyAlignment="1">
      <alignment horizontal="center" vertical="center"/>
    </xf>
    <xf numFmtId="0" fontId="8" fillId="0" borderId="1" xfId="4" applyFont="1" applyFill="1" applyBorder="1" applyAlignment="1">
      <alignment horizontal="left" vertical="center"/>
    </xf>
    <xf numFmtId="0" fontId="8" fillId="0" borderId="0" xfId="4" applyFont="1" applyFill="1"/>
    <xf numFmtId="0" fontId="8" fillId="0" borderId="0" xfId="4" applyFont="1"/>
    <xf numFmtId="0" fontId="29" fillId="0" borderId="0" xfId="4" applyFont="1"/>
    <xf numFmtId="0" fontId="8" fillId="0" borderId="0" xfId="4" applyFont="1" applyAlignment="1">
      <alignment horizontal="left"/>
    </xf>
    <xf numFmtId="0" fontId="13" fillId="0" borderId="0" xfId="4" applyFont="1"/>
    <xf numFmtId="0" fontId="13" fillId="0" borderId="0" xfId="4" applyFont="1" applyAlignment="1">
      <alignment horizontal="left"/>
    </xf>
    <xf numFmtId="1" fontId="13" fillId="0" borderId="0" xfId="4" applyNumberFormat="1" applyFont="1"/>
    <xf numFmtId="0" fontId="8" fillId="0" borderId="0" xfId="2" applyFont="1"/>
    <xf numFmtId="0" fontId="14" fillId="0" borderId="0" xfId="4" applyFont="1"/>
    <xf numFmtId="0" fontId="14" fillId="0" borderId="0" xfId="4" applyFont="1" applyAlignment="1">
      <alignment wrapText="1"/>
    </xf>
    <xf numFmtId="0" fontId="8" fillId="0" borderId="1" xfId="0" applyFont="1" applyBorder="1" applyAlignment="1">
      <alignment horizontal="center" vertical="center" wrapText="1"/>
    </xf>
    <xf numFmtId="0" fontId="8" fillId="0" borderId="1" xfId="0" applyFont="1" applyBorder="1" applyAlignment="1">
      <alignment vertical="center" wrapText="1"/>
    </xf>
    <xf numFmtId="0" fontId="8" fillId="0" borderId="1" xfId="0" applyFont="1" applyBorder="1" applyAlignment="1">
      <alignment horizontal="right" vertical="center" wrapText="1"/>
    </xf>
    <xf numFmtId="0" fontId="0" fillId="0" borderId="1" xfId="0" applyFont="1" applyBorder="1" applyAlignment="1">
      <alignment horizontal="right" vertical="center"/>
    </xf>
    <xf numFmtId="49" fontId="0" fillId="0" borderId="1" xfId="0" applyNumberFormat="1" applyFont="1" applyBorder="1" applyAlignment="1">
      <alignment horizontal="right" vertical="center"/>
    </xf>
    <xf numFmtId="0" fontId="7" fillId="0" borderId="1" xfId="0" applyFont="1" applyBorder="1" applyAlignment="1">
      <alignment vertical="center" wrapText="1"/>
    </xf>
    <xf numFmtId="0" fontId="7" fillId="0" borderId="1" xfId="0" applyFont="1" applyBorder="1" applyAlignment="1">
      <alignment horizontal="right" vertical="center" wrapText="1"/>
    </xf>
    <xf numFmtId="0" fontId="7" fillId="0" borderId="10" xfId="0" applyFont="1" applyBorder="1" applyAlignment="1">
      <alignment horizontal="center"/>
    </xf>
    <xf numFmtId="0" fontId="7" fillId="0" borderId="10" xfId="0" applyFont="1" applyBorder="1" applyAlignment="1">
      <alignment horizontal="center" vertical="center"/>
    </xf>
    <xf numFmtId="0" fontId="7" fillId="0" borderId="1" xfId="0" applyFont="1" applyBorder="1" applyAlignment="1">
      <alignment horizontal="center"/>
    </xf>
    <xf numFmtId="0" fontId="7" fillId="0" borderId="11" xfId="0" applyFont="1" applyBorder="1" applyAlignment="1">
      <alignment horizontal="center"/>
    </xf>
    <xf numFmtId="0" fontId="14" fillId="0" borderId="13" xfId="0" applyFont="1" applyBorder="1" applyAlignment="1">
      <alignment horizontal="center" vertical="center" wrapText="1"/>
    </xf>
    <xf numFmtId="0" fontId="0" fillId="0" borderId="1" xfId="0" applyFont="1" applyBorder="1" applyAlignment="1">
      <alignment vertical="center"/>
    </xf>
    <xf numFmtId="0" fontId="0" fillId="0" borderId="1" xfId="0" applyFont="1" applyFill="1" applyBorder="1" applyAlignment="1">
      <alignment vertical="center"/>
    </xf>
    <xf numFmtId="0" fontId="7" fillId="0" borderId="1" xfId="0" applyFont="1" applyBorder="1" applyAlignment="1">
      <alignment vertical="center"/>
    </xf>
    <xf numFmtId="0" fontId="0" fillId="0" borderId="2" xfId="0" applyFont="1" applyBorder="1" applyAlignment="1">
      <alignment vertical="center"/>
    </xf>
    <xf numFmtId="0" fontId="7" fillId="0" borderId="13" xfId="0" applyFont="1" applyFill="1" applyBorder="1" applyAlignment="1">
      <alignment horizontal="center" vertical="center"/>
    </xf>
    <xf numFmtId="0" fontId="7" fillId="0" borderId="13" xfId="0" applyFont="1" applyBorder="1" applyAlignment="1">
      <alignment horizontal="right" vertical="center"/>
    </xf>
    <xf numFmtId="0" fontId="0" fillId="0" borderId="0" xfId="0" applyFont="1" applyBorder="1" applyAlignment="1">
      <alignment vertical="center"/>
    </xf>
    <xf numFmtId="0" fontId="7" fillId="0" borderId="0" xfId="0" applyFont="1" applyAlignment="1">
      <alignment vertical="center"/>
    </xf>
    <xf numFmtId="0" fontId="0" fillId="0" borderId="0" xfId="0" applyFont="1" applyFill="1" applyBorder="1" applyAlignment="1">
      <alignment vertical="center"/>
    </xf>
    <xf numFmtId="0" fontId="4" fillId="6" borderId="0" xfId="0" applyFont="1" applyFill="1" applyAlignment="1">
      <alignment vertical="center"/>
    </xf>
    <xf numFmtId="0" fontId="7" fillId="6" borderId="1" xfId="6" applyFont="1" applyFill="1" applyBorder="1" applyAlignment="1">
      <alignment vertical="center"/>
    </xf>
    <xf numFmtId="0" fontId="8" fillId="6" borderId="0" xfId="6" applyFont="1" applyFill="1" applyBorder="1"/>
    <xf numFmtId="0" fontId="27" fillId="6" borderId="1" xfId="6" applyFont="1" applyFill="1" applyBorder="1" applyAlignment="1">
      <alignment vertical="center"/>
    </xf>
    <xf numFmtId="3" fontId="27" fillId="6" borderId="1" xfId="6" applyNumberFormat="1" applyFont="1" applyFill="1" applyBorder="1" applyAlignment="1">
      <alignment vertical="center"/>
    </xf>
    <xf numFmtId="16" fontId="27" fillId="6" borderId="1" xfId="6" applyNumberFormat="1" applyFont="1" applyFill="1" applyBorder="1" applyAlignment="1">
      <alignment vertical="center"/>
    </xf>
    <xf numFmtId="0" fontId="27" fillId="6" borderId="1" xfId="6" applyFont="1" applyFill="1" applyBorder="1" applyAlignment="1">
      <alignment horizontal="right" vertical="center"/>
    </xf>
    <xf numFmtId="0" fontId="27" fillId="6" borderId="1" xfId="6" applyFont="1" applyFill="1" applyBorder="1" applyAlignment="1">
      <alignment horizontal="center" vertical="center"/>
    </xf>
    <xf numFmtId="0" fontId="14" fillId="6" borderId="1" xfId="6" applyFont="1" applyFill="1" applyBorder="1" applyAlignment="1">
      <alignment vertical="center"/>
    </xf>
    <xf numFmtId="0" fontId="7" fillId="6" borderId="1" xfId="6" applyFont="1" applyFill="1" applyBorder="1" applyAlignment="1">
      <alignment horizontal="center" vertical="center" textRotation="180"/>
    </xf>
    <xf numFmtId="0" fontId="4" fillId="6" borderId="0" xfId="0" applyFont="1" applyFill="1" applyAlignment="1">
      <alignment vertical="top"/>
    </xf>
    <xf numFmtId="0" fontId="8" fillId="0" borderId="5" xfId="7" applyFont="1" applyFill="1" applyBorder="1"/>
    <xf numFmtId="0" fontId="8" fillId="0" borderId="0" xfId="7" applyFont="1" applyFill="1" applyBorder="1" applyAlignment="1">
      <alignment horizontal="right"/>
    </xf>
    <xf numFmtId="0" fontId="8" fillId="0" borderId="0" xfId="7" applyFont="1" applyFill="1" applyBorder="1"/>
    <xf numFmtId="0" fontId="4" fillId="0" borderId="0" xfId="0" applyFont="1" applyFill="1" applyAlignment="1">
      <alignment vertical="center"/>
    </xf>
    <xf numFmtId="0" fontId="7" fillId="0" borderId="4" xfId="7" applyFont="1" applyFill="1" applyBorder="1" applyAlignment="1">
      <alignment horizontal="center" vertical="center"/>
    </xf>
    <xf numFmtId="0" fontId="7" fillId="0" borderId="1" xfId="7" applyFont="1" applyFill="1" applyBorder="1" applyAlignment="1">
      <alignment horizontal="center" vertical="center"/>
    </xf>
    <xf numFmtId="0" fontId="8" fillId="0" borderId="8" xfId="7" applyFont="1" applyFill="1" applyBorder="1" applyAlignment="1">
      <alignment vertical="center"/>
    </xf>
    <xf numFmtId="0" fontId="0" fillId="0" borderId="1" xfId="0" applyFont="1" applyFill="1" applyBorder="1" applyAlignment="1">
      <alignment horizontal="left" vertical="center" wrapText="1"/>
    </xf>
    <xf numFmtId="0" fontId="0" fillId="0" borderId="1" xfId="0" applyFont="1" applyFill="1" applyBorder="1" applyAlignment="1">
      <alignment horizontal="left" vertical="center"/>
    </xf>
    <xf numFmtId="1" fontId="14" fillId="0" borderId="1" xfId="0" applyNumberFormat="1" applyFont="1" applyBorder="1" applyAlignment="1">
      <alignment horizontal="right" vertical="center"/>
    </xf>
    <xf numFmtId="0" fontId="27" fillId="0" borderId="1" xfId="0" applyFont="1" applyFill="1" applyBorder="1" applyAlignment="1">
      <alignment horizontal="right" vertical="center" wrapText="1"/>
    </xf>
    <xf numFmtId="0" fontId="22" fillId="0" borderId="1" xfId="0" applyFont="1" applyFill="1" applyBorder="1" applyAlignment="1">
      <alignment horizontal="right" vertical="center" wrapText="1"/>
    </xf>
    <xf numFmtId="0" fontId="22" fillId="0" borderId="1" xfId="0" applyFont="1" applyFill="1" applyBorder="1" applyAlignment="1">
      <alignment horizontal="right" vertical="center"/>
    </xf>
    <xf numFmtId="0" fontId="22" fillId="0" borderId="1" xfId="0" applyFont="1" applyFill="1" applyBorder="1" applyAlignment="1">
      <alignment vertical="center" wrapText="1"/>
    </xf>
    <xf numFmtId="0" fontId="5" fillId="0" borderId="1" xfId="0" applyFont="1" applyBorder="1" applyAlignment="1">
      <alignment horizontal="right" vertical="center"/>
    </xf>
    <xf numFmtId="1" fontId="5" fillId="0" borderId="1" xfId="0" applyNumberFormat="1" applyFont="1" applyFill="1" applyBorder="1" applyAlignment="1">
      <alignment horizontal="right" vertical="center" wrapText="1"/>
    </xf>
    <xf numFmtId="0" fontId="14" fillId="0" borderId="13" xfId="0" applyFont="1" applyBorder="1" applyAlignment="1">
      <alignment horizontal="center" vertical="center" wrapText="1"/>
    </xf>
    <xf numFmtId="0" fontId="1" fillId="0" borderId="1" xfId="0" applyFont="1" applyFill="1" applyBorder="1" applyAlignment="1"/>
    <xf numFmtId="0" fontId="4" fillId="0" borderId="1" xfId="0" applyFont="1" applyFill="1" applyBorder="1"/>
    <xf numFmtId="0" fontId="15" fillId="0" borderId="1" xfId="7" applyNumberFormat="1" applyFont="1" applyFill="1" applyBorder="1" applyAlignment="1" applyProtection="1">
      <alignment vertical="center" wrapText="1"/>
    </xf>
    <xf numFmtId="0" fontId="0" fillId="0" borderId="0" xfId="0" applyFont="1" applyFill="1" applyAlignment="1">
      <alignment wrapText="1"/>
    </xf>
    <xf numFmtId="0" fontId="1" fillId="0" borderId="0" xfId="0" applyFont="1" applyBorder="1"/>
    <xf numFmtId="0" fontId="4" fillId="0" borderId="1" xfId="1" applyFont="1" applyBorder="1" applyAlignment="1">
      <alignment horizontal="right" vertical="center" wrapText="1"/>
    </xf>
    <xf numFmtId="0" fontId="1" fillId="0" borderId="1" xfId="1" applyFont="1" applyBorder="1" applyAlignment="1">
      <alignment horizontal="right" vertical="center" wrapText="1"/>
    </xf>
    <xf numFmtId="0" fontId="0" fillId="0" borderId="1" xfId="0" applyBorder="1" applyAlignment="1">
      <alignment horizontal="right" vertical="center"/>
    </xf>
    <xf numFmtId="0" fontId="7" fillId="0" borderId="1" xfId="5" applyFont="1" applyFill="1" applyBorder="1" applyAlignment="1">
      <alignment horizontal="center" vertical="center" wrapText="1"/>
    </xf>
    <xf numFmtId="0" fontId="13" fillId="0" borderId="1" xfId="5" applyFont="1" applyFill="1" applyBorder="1"/>
    <xf numFmtId="0" fontId="15" fillId="0" borderId="9" xfId="5" applyFont="1" applyFill="1" applyBorder="1" applyAlignment="1">
      <alignment horizontal="right"/>
    </xf>
    <xf numFmtId="0" fontId="13" fillId="0" borderId="5" xfId="5" applyFont="1" applyFill="1" applyBorder="1" applyAlignment="1">
      <alignment vertical="top"/>
    </xf>
    <xf numFmtId="0" fontId="13" fillId="0" borderId="0" xfId="5" applyFont="1" applyFill="1" applyBorder="1" applyAlignment="1">
      <alignment vertical="top"/>
    </xf>
    <xf numFmtId="0" fontId="8" fillId="0" borderId="0" xfId="0" applyFont="1" applyFill="1"/>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0" fillId="0" borderId="5" xfId="0" applyBorder="1" applyAlignment="1">
      <alignment horizontal="left"/>
    </xf>
    <xf numFmtId="0" fontId="0" fillId="0" borderId="1" xfId="0" applyFont="1" applyBorder="1" applyAlignment="1">
      <alignment horizontal="center" vertical="center"/>
    </xf>
    <xf numFmtId="0" fontId="0" fillId="0" borderId="1" xfId="0" applyFont="1" applyBorder="1" applyAlignment="1">
      <alignment horizontal="left" vertical="center" wrapText="1"/>
    </xf>
    <xf numFmtId="0" fontId="0" fillId="0" borderId="1" xfId="0" applyFont="1" applyBorder="1" applyAlignment="1">
      <alignment horizontal="left" vertical="center"/>
    </xf>
    <xf numFmtId="0" fontId="21" fillId="0" borderId="0" xfId="0" applyFont="1" applyBorder="1" applyAlignment="1">
      <alignment horizontal="center" vertical="center" wrapText="1"/>
    </xf>
    <xf numFmtId="0" fontId="5" fillId="0" borderId="1" xfId="0" applyFont="1" applyBorder="1" applyAlignment="1">
      <alignment horizontal="left" vertical="top"/>
    </xf>
    <xf numFmtId="0" fontId="11" fillId="0" borderId="1" xfId="0" applyFont="1" applyBorder="1" applyAlignment="1">
      <alignment horizontal="center" vertical="center"/>
    </xf>
    <xf numFmtId="0" fontId="23" fillId="0" borderId="0" xfId="0" applyFont="1" applyAlignment="1">
      <alignment horizontal="center" vertical="top"/>
    </xf>
    <xf numFmtId="0" fontId="24" fillId="0" borderId="0" xfId="0" applyFont="1" applyAlignment="1">
      <alignment horizontal="center" vertical="top"/>
    </xf>
    <xf numFmtId="0" fontId="9" fillId="0" borderId="3" xfId="0" applyFont="1" applyBorder="1" applyAlignment="1">
      <alignment horizontal="right" vertical="top"/>
    </xf>
    <xf numFmtId="0" fontId="10" fillId="0" borderId="0" xfId="0" applyFont="1" applyAlignment="1">
      <alignment horizontal="left" vertical="top" wrapText="1"/>
    </xf>
    <xf numFmtId="0" fontId="10" fillId="0" borderId="0" xfId="0" applyFont="1" applyAlignment="1">
      <alignment horizontal="left" vertical="top"/>
    </xf>
    <xf numFmtId="0" fontId="7" fillId="0" borderId="10" xfId="3" applyFont="1" applyFill="1" applyBorder="1" applyAlignment="1">
      <alignment horizontal="center" vertical="center" wrapText="1"/>
    </xf>
    <xf numFmtId="0" fontId="7" fillId="0" borderId="4" xfId="3" applyFont="1" applyFill="1" applyBorder="1" applyAlignment="1">
      <alignment horizontal="center" vertical="center" wrapText="1"/>
    </xf>
    <xf numFmtId="0" fontId="7" fillId="0" borderId="0" xfId="3" applyFont="1" applyFill="1" applyBorder="1" applyAlignment="1">
      <alignment horizontal="center" vertical="center" wrapText="1"/>
    </xf>
    <xf numFmtId="0" fontId="14" fillId="0" borderId="14" xfId="3" applyFont="1" applyFill="1" applyBorder="1" applyAlignment="1">
      <alignment horizontal="center" vertical="top" wrapText="1"/>
    </xf>
    <xf numFmtId="0" fontId="14" fillId="0" borderId="13" xfId="3" applyFont="1" applyFill="1" applyBorder="1" applyAlignment="1">
      <alignment horizontal="center" vertical="top" wrapText="1"/>
    </xf>
    <xf numFmtId="1" fontId="14" fillId="0" borderId="14" xfId="3" applyNumberFormat="1" applyFont="1" applyFill="1" applyBorder="1" applyAlignment="1">
      <alignment horizontal="center" vertical="top" wrapText="1"/>
    </xf>
    <xf numFmtId="0" fontId="14" fillId="0" borderId="2" xfId="3" applyFont="1" applyFill="1" applyBorder="1" applyAlignment="1">
      <alignment horizontal="center" vertical="top" wrapText="1"/>
    </xf>
    <xf numFmtId="0" fontId="14" fillId="0" borderId="8" xfId="3" applyFont="1" applyFill="1" applyBorder="1" applyAlignment="1">
      <alignment horizontal="center" vertical="top" wrapText="1"/>
    </xf>
    <xf numFmtId="0" fontId="14" fillId="0" borderId="9" xfId="3" applyFont="1" applyFill="1" applyBorder="1" applyAlignment="1">
      <alignment horizontal="center" vertical="center"/>
    </xf>
    <xf numFmtId="0" fontId="14" fillId="0" borderId="13" xfId="3" applyFont="1" applyFill="1" applyBorder="1" applyAlignment="1">
      <alignment horizontal="center" vertical="center"/>
    </xf>
    <xf numFmtId="0" fontId="14" fillId="0" borderId="15" xfId="3" applyFont="1" applyFill="1" applyBorder="1" applyAlignment="1">
      <alignment horizontal="center" vertical="top" wrapText="1"/>
    </xf>
    <xf numFmtId="0" fontId="21" fillId="0" borderId="0" xfId="0" applyFont="1" applyFill="1" applyBorder="1" applyAlignment="1">
      <alignment horizontal="center" vertical="center"/>
    </xf>
    <xf numFmtId="0" fontId="1" fillId="0" borderId="3" xfId="0" applyFont="1" applyFill="1" applyBorder="1" applyAlignment="1">
      <alignment horizontal="right"/>
    </xf>
    <xf numFmtId="0" fontId="0" fillId="0" borderId="0" xfId="0" applyFill="1" applyBorder="1" applyAlignment="1">
      <alignment horizontal="left"/>
    </xf>
    <xf numFmtId="0" fontId="0" fillId="0" borderId="0" xfId="0" applyFill="1" applyAlignment="1">
      <alignment horizontal="left"/>
    </xf>
    <xf numFmtId="0" fontId="5" fillId="0" borderId="2" xfId="0" applyFont="1" applyBorder="1" applyAlignment="1">
      <alignment horizontal="left" vertical="center" indent="6"/>
    </xf>
    <xf numFmtId="0" fontId="5" fillId="0" borderId="8" xfId="0" applyFont="1" applyBorder="1" applyAlignment="1">
      <alignment horizontal="left" vertical="center" indent="6"/>
    </xf>
    <xf numFmtId="0" fontId="21" fillId="0" borderId="3" xfId="0" applyFont="1" applyBorder="1" applyAlignment="1">
      <alignment horizontal="center" wrapText="1"/>
    </xf>
    <xf numFmtId="0" fontId="2" fillId="0" borderId="5" xfId="0" applyFont="1" applyFill="1" applyBorder="1" applyAlignment="1">
      <alignment horizontal="left" vertical="top" wrapText="1"/>
    </xf>
    <xf numFmtId="0" fontId="0" fillId="0" borderId="9" xfId="0" applyBorder="1" applyAlignment="1">
      <alignment horizontal="center" vertical="center" wrapText="1"/>
    </xf>
    <xf numFmtId="0" fontId="0" fillId="0" borderId="14" xfId="0" applyBorder="1" applyAlignment="1">
      <alignment horizontal="center" vertical="center" wrapText="1"/>
    </xf>
    <xf numFmtId="0" fontId="0" fillId="0" borderId="13" xfId="0" applyBorder="1" applyAlignment="1">
      <alignment horizontal="center" vertical="center" wrapText="1"/>
    </xf>
    <xf numFmtId="0" fontId="1" fillId="0" borderId="1" xfId="0" applyFont="1" applyBorder="1" applyAlignment="1">
      <alignment horizontal="center" vertical="center"/>
    </xf>
    <xf numFmtId="0" fontId="21" fillId="0" borderId="0" xfId="0" applyFont="1" applyAlignment="1">
      <alignment horizontal="center" wrapText="1"/>
    </xf>
    <xf numFmtId="0" fontId="5" fillId="0" borderId="10" xfId="0" applyFont="1" applyBorder="1" applyAlignment="1">
      <alignment horizontal="center" vertical="center"/>
    </xf>
    <xf numFmtId="0" fontId="5" fillId="0" borderId="4" xfId="0" applyFont="1" applyBorder="1" applyAlignment="1">
      <alignment horizontal="center" vertical="center"/>
    </xf>
    <xf numFmtId="0" fontId="2" fillId="0" borderId="5" xfId="0" applyFont="1" applyFill="1" applyBorder="1" applyAlignment="1">
      <alignment horizontal="left" wrapText="1"/>
    </xf>
    <xf numFmtId="0" fontId="0" fillId="0" borderId="9" xfId="0" applyBorder="1" applyAlignment="1">
      <alignment vertical="center" wrapText="1"/>
    </xf>
    <xf numFmtId="0" fontId="0" fillId="0" borderId="14" xfId="0" applyBorder="1" applyAlignment="1">
      <alignment vertical="center" wrapText="1"/>
    </xf>
    <xf numFmtId="0" fontId="0" fillId="0" borderId="13" xfId="0" applyBorder="1" applyAlignment="1">
      <alignment vertical="center" wrapText="1"/>
    </xf>
    <xf numFmtId="0" fontId="2" fillId="0" borderId="5" xfId="0" applyFont="1" applyFill="1" applyBorder="1" applyAlignment="1">
      <alignment horizontal="left" vertical="center" wrapText="1"/>
    </xf>
    <xf numFmtId="0" fontId="0" fillId="0" borderId="1" xfId="0" applyBorder="1" applyAlignment="1">
      <alignment horizontal="center" vertical="center"/>
    </xf>
    <xf numFmtId="0" fontId="21" fillId="0" borderId="0" xfId="0" applyFont="1" applyAlignment="1">
      <alignment horizontal="center" vertical="center"/>
    </xf>
    <xf numFmtId="0" fontId="0" fillId="0" borderId="9" xfId="0" applyBorder="1" applyAlignment="1">
      <alignment horizontal="center" vertical="center"/>
    </xf>
    <xf numFmtId="0" fontId="0" fillId="0" borderId="14" xfId="0" applyBorder="1" applyAlignment="1">
      <alignment horizontal="center" vertical="center"/>
    </xf>
    <xf numFmtId="0" fontId="0" fillId="0" borderId="13" xfId="0" applyBorder="1" applyAlignment="1">
      <alignment horizontal="center" vertical="center"/>
    </xf>
    <xf numFmtId="49" fontId="0" fillId="0" borderId="0" xfId="0" applyNumberFormat="1" applyAlignment="1">
      <alignment horizontal="left" vertical="top" wrapText="1"/>
    </xf>
    <xf numFmtId="49" fontId="0" fillId="0" borderId="0" xfId="0" applyNumberFormat="1" applyFont="1" applyAlignment="1">
      <alignment horizontal="left" vertical="top" wrapText="1"/>
    </xf>
    <xf numFmtId="0" fontId="12" fillId="0" borderId="1" xfId="0" quotePrefix="1" applyFont="1" applyBorder="1" applyAlignment="1">
      <alignment horizontal="center" vertical="center"/>
    </xf>
    <xf numFmtId="0" fontId="2" fillId="0" borderId="5" xfId="0" applyFont="1" applyBorder="1" applyAlignment="1">
      <alignment horizontal="left" vertical="center"/>
    </xf>
    <xf numFmtId="49" fontId="12" fillId="0" borderId="1" xfId="0" applyNumberFormat="1" applyFont="1" applyBorder="1" applyAlignment="1">
      <alignment horizontal="left" vertical="center" wrapText="1"/>
    </xf>
    <xf numFmtId="0" fontId="12" fillId="0" borderId="1" xfId="0" applyFont="1" applyBorder="1" applyAlignment="1">
      <alignment horizontal="left" vertical="center" wrapText="1"/>
    </xf>
    <xf numFmtId="0" fontId="12" fillId="0" borderId="1" xfId="0" applyFont="1" applyFill="1" applyBorder="1" applyAlignment="1">
      <alignment horizontal="center" vertical="center" wrapText="1"/>
    </xf>
    <xf numFmtId="0" fontId="12" fillId="0" borderId="1" xfId="0" applyFont="1" applyBorder="1" applyAlignment="1">
      <alignment horizontal="center" vertical="center"/>
    </xf>
    <xf numFmtId="0" fontId="12" fillId="0" borderId="1" xfId="0" quotePrefix="1" applyFont="1" applyBorder="1" applyAlignment="1">
      <alignment horizontal="left" vertical="center" wrapText="1"/>
    </xf>
    <xf numFmtId="0" fontId="0" fillId="0" borderId="0" xfId="0" applyAlignment="1">
      <alignment horizontal="left" vertical="top" wrapText="1"/>
    </xf>
    <xf numFmtId="49" fontId="1" fillId="0" borderId="10" xfId="0" applyNumberFormat="1" applyFont="1" applyBorder="1" applyAlignment="1">
      <alignment horizontal="center" vertical="center"/>
    </xf>
    <xf numFmtId="49" fontId="1" fillId="0" borderId="11" xfId="0" applyNumberFormat="1" applyFont="1" applyBorder="1" applyAlignment="1">
      <alignment horizontal="center" vertical="center"/>
    </xf>
    <xf numFmtId="49" fontId="1" fillId="0" borderId="4" xfId="0" applyNumberFormat="1" applyFont="1" applyBorder="1" applyAlignment="1">
      <alignment horizontal="center" vertical="center"/>
    </xf>
    <xf numFmtId="0" fontId="1" fillId="0" borderId="1" xfId="0" applyFont="1" applyBorder="1" applyAlignment="1">
      <alignment horizontal="center" vertical="center" wrapText="1"/>
    </xf>
    <xf numFmtId="49" fontId="1" fillId="0" borderId="9" xfId="0" applyNumberFormat="1" applyFont="1" applyBorder="1" applyAlignment="1">
      <alignment horizontal="center" vertical="center" wrapText="1"/>
    </xf>
    <xf numFmtId="49" fontId="1" fillId="0" borderId="13" xfId="0" applyNumberFormat="1" applyFont="1" applyBorder="1" applyAlignment="1">
      <alignment horizontal="center" vertical="center" wrapText="1"/>
    </xf>
    <xf numFmtId="0" fontId="1" fillId="0" borderId="9"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13" xfId="0" applyFont="1" applyBorder="1" applyAlignment="1">
      <alignment horizontal="center" vertical="center" wrapText="1"/>
    </xf>
    <xf numFmtId="0" fontId="0" fillId="0" borderId="5" xfId="1" applyFont="1" applyBorder="1" applyAlignment="1">
      <alignment horizontal="left" vertical="center" wrapText="1"/>
    </xf>
    <xf numFmtId="0" fontId="4" fillId="0" borderId="5" xfId="1" applyFont="1" applyBorder="1" applyAlignment="1">
      <alignment horizontal="left" vertical="center" wrapText="1"/>
    </xf>
    <xf numFmtId="0" fontId="6" fillId="0" borderId="0" xfId="2" applyAlignment="1">
      <alignment horizontal="center" vertical="center" wrapText="1"/>
    </xf>
    <xf numFmtId="0" fontId="4" fillId="0" borderId="0" xfId="1" applyFont="1" applyAlignment="1">
      <alignment horizontal="center" vertical="center" wrapText="1"/>
    </xf>
    <xf numFmtId="0" fontId="21" fillId="0" borderId="0" xfId="1" applyFont="1" applyBorder="1" applyAlignment="1">
      <alignment horizontal="center" vertical="center" wrapText="1"/>
    </xf>
    <xf numFmtId="0" fontId="1" fillId="0" borderId="14" xfId="1" applyFont="1" applyBorder="1" applyAlignment="1">
      <alignment horizontal="center" vertical="center" wrapText="1"/>
    </xf>
    <xf numFmtId="0" fontId="1" fillId="0" borderId="13" xfId="1" applyFont="1" applyBorder="1" applyAlignment="1">
      <alignment horizontal="center" vertical="center" wrapText="1"/>
    </xf>
    <xf numFmtId="0" fontId="1" fillId="0" borderId="2" xfId="1" applyFont="1" applyBorder="1" applyAlignment="1">
      <alignment horizontal="center" vertical="center" wrapText="1"/>
    </xf>
    <xf numFmtId="0" fontId="1" fillId="0" borderId="3" xfId="1" applyFont="1" applyBorder="1" applyAlignment="1">
      <alignment horizontal="center" vertical="center" wrapText="1"/>
    </xf>
    <xf numFmtId="0" fontId="1" fillId="0" borderId="8" xfId="1" applyFont="1" applyBorder="1" applyAlignment="1">
      <alignment horizontal="center" vertical="center" wrapText="1"/>
    </xf>
    <xf numFmtId="0" fontId="1" fillId="0" borderId="1" xfId="1" applyFont="1" applyBorder="1" applyAlignment="1">
      <alignment horizontal="center" vertical="center" wrapText="1"/>
    </xf>
    <xf numFmtId="0" fontId="1" fillId="0" borderId="9" xfId="1" applyFont="1" applyBorder="1" applyAlignment="1">
      <alignment horizontal="center" vertical="center" wrapText="1"/>
    </xf>
    <xf numFmtId="0" fontId="1" fillId="0" borderId="10" xfId="1" applyFont="1" applyBorder="1" applyAlignment="1">
      <alignment horizontal="center" vertical="center" wrapText="1"/>
    </xf>
    <xf numFmtId="0" fontId="1" fillId="0" borderId="4" xfId="1" applyFont="1" applyBorder="1" applyAlignment="1">
      <alignment horizontal="center" vertical="center" wrapText="1"/>
    </xf>
    <xf numFmtId="0" fontId="14" fillId="0" borderId="10" xfId="4" applyFont="1" applyBorder="1" applyAlignment="1">
      <alignment horizontal="center" vertical="center"/>
    </xf>
    <xf numFmtId="0" fontId="14" fillId="0" borderId="4" xfId="4" applyFont="1" applyBorder="1" applyAlignment="1">
      <alignment horizontal="center" vertical="center"/>
    </xf>
    <xf numFmtId="0" fontId="19" fillId="0" borderId="0" xfId="4" applyFont="1" applyBorder="1" applyAlignment="1">
      <alignment horizontal="center" vertical="center"/>
    </xf>
    <xf numFmtId="0" fontId="14" fillId="0" borderId="1" xfId="4" applyFont="1" applyBorder="1" applyAlignment="1">
      <alignment horizontal="center" vertical="center"/>
    </xf>
    <xf numFmtId="0" fontId="14" fillId="0" borderId="1" xfId="4" applyFont="1" applyBorder="1" applyAlignment="1">
      <alignment horizontal="center" vertical="center" wrapText="1"/>
    </xf>
    <xf numFmtId="0" fontId="7" fillId="0" borderId="3" xfId="4" applyFont="1" applyBorder="1" applyAlignment="1">
      <alignment horizontal="right" vertical="center"/>
    </xf>
    <xf numFmtId="0" fontId="8" fillId="0" borderId="0" xfId="0" applyFont="1" applyFill="1" applyBorder="1" applyAlignment="1">
      <alignment wrapText="1"/>
    </xf>
    <xf numFmtId="0" fontId="19" fillId="0" borderId="0" xfId="0" applyFont="1" applyBorder="1" applyAlignment="1">
      <alignment horizontal="center" vertical="center" wrapText="1"/>
    </xf>
    <xf numFmtId="0" fontId="7" fillId="0" borderId="1" xfId="0" applyFont="1" applyBorder="1" applyAlignment="1">
      <alignment horizontal="center" vertical="center" wrapText="1"/>
    </xf>
    <xf numFmtId="0" fontId="7" fillId="0" borderId="0" xfId="0" applyFont="1" applyBorder="1" applyAlignment="1">
      <alignment horizontal="right" vertical="center" wrapText="1"/>
    </xf>
    <xf numFmtId="0" fontId="19" fillId="0" borderId="3" xfId="0" applyFont="1" applyBorder="1" applyAlignment="1">
      <alignment horizontal="center" vertical="center" wrapText="1"/>
    </xf>
    <xf numFmtId="0" fontId="14" fillId="0" borderId="14" xfId="0" applyFont="1" applyBorder="1" applyAlignment="1">
      <alignment horizontal="center" vertical="center" wrapText="1"/>
    </xf>
    <xf numFmtId="0" fontId="14" fillId="0" borderId="13" xfId="0" applyFont="1" applyBorder="1" applyAlignment="1">
      <alignment horizontal="center" vertical="center" wrapText="1"/>
    </xf>
    <xf numFmtId="0" fontId="14" fillId="0" borderId="14" xfId="0" applyFont="1" applyBorder="1" applyAlignment="1">
      <alignment horizontal="center" vertical="center"/>
    </xf>
    <xf numFmtId="0" fontId="14" fillId="0" borderId="2" xfId="0" applyFont="1" applyBorder="1" applyAlignment="1">
      <alignment horizontal="center" vertical="center" wrapText="1"/>
    </xf>
    <xf numFmtId="0" fontId="14" fillId="0" borderId="8" xfId="0" applyFont="1" applyBorder="1" applyAlignment="1">
      <alignment horizontal="center" vertical="center" wrapText="1"/>
    </xf>
    <xf numFmtId="0" fontId="19" fillId="6" borderId="0" xfId="5" applyFont="1" applyFill="1" applyBorder="1" applyAlignment="1">
      <alignment horizontal="center" vertical="center" wrapText="1"/>
    </xf>
    <xf numFmtId="0" fontId="7" fillId="6" borderId="9" xfId="5" applyFont="1" applyFill="1" applyBorder="1" applyAlignment="1">
      <alignment horizontal="left" vertical="center"/>
    </xf>
    <xf numFmtId="0" fontId="7" fillId="6" borderId="13" xfId="5" applyFont="1" applyFill="1" applyBorder="1" applyAlignment="1">
      <alignment horizontal="left" vertical="center"/>
    </xf>
    <xf numFmtId="0" fontId="7" fillId="6" borderId="10" xfId="5" applyFont="1" applyFill="1" applyBorder="1" applyAlignment="1">
      <alignment horizontal="center" vertical="center" wrapText="1"/>
    </xf>
    <xf numFmtId="0" fontId="7" fillId="6" borderId="11" xfId="5" applyFont="1" applyFill="1" applyBorder="1" applyAlignment="1">
      <alignment horizontal="center" vertical="center" wrapText="1"/>
    </xf>
    <xf numFmtId="0" fontId="7" fillId="6" borderId="4" xfId="5" applyFont="1" applyFill="1" applyBorder="1" applyAlignment="1">
      <alignment horizontal="center" vertical="center" wrapText="1"/>
    </xf>
    <xf numFmtId="0" fontId="7" fillId="6" borderId="6" xfId="5" applyFont="1" applyFill="1" applyBorder="1" applyAlignment="1">
      <alignment horizontal="center" vertical="center" wrapText="1"/>
    </xf>
    <xf numFmtId="0" fontId="7" fillId="6" borderId="5" xfId="5" applyFont="1" applyFill="1" applyBorder="1" applyAlignment="1">
      <alignment horizontal="center" vertical="center" wrapText="1"/>
    </xf>
    <xf numFmtId="0" fontId="7" fillId="6" borderId="7" xfId="5" applyFont="1" applyFill="1" applyBorder="1" applyAlignment="1">
      <alignment horizontal="center" vertical="center" wrapText="1"/>
    </xf>
    <xf numFmtId="0" fontId="7" fillId="6" borderId="2" xfId="5" applyFont="1" applyFill="1" applyBorder="1" applyAlignment="1">
      <alignment horizontal="center" vertical="center" wrapText="1"/>
    </xf>
    <xf numFmtId="0" fontId="7" fillId="6" borderId="3" xfId="5" applyFont="1" applyFill="1" applyBorder="1" applyAlignment="1">
      <alignment horizontal="center" vertical="center" wrapText="1"/>
    </xf>
    <xf numFmtId="0" fontId="7" fillId="6" borderId="8" xfId="5" applyFont="1" applyFill="1" applyBorder="1" applyAlignment="1">
      <alignment horizontal="center" vertical="center" wrapText="1"/>
    </xf>
    <xf numFmtId="0" fontId="7" fillId="6" borderId="10" xfId="5" applyFont="1" applyFill="1" applyBorder="1" applyAlignment="1">
      <alignment horizontal="center" vertical="center"/>
    </xf>
    <xf numFmtId="0" fontId="7" fillId="6" borderId="11" xfId="5" applyFont="1" applyFill="1" applyBorder="1" applyAlignment="1">
      <alignment horizontal="center" vertical="center"/>
    </xf>
    <xf numFmtId="0" fontId="7" fillId="6" borderId="4" xfId="5" applyFont="1" applyFill="1" applyBorder="1" applyAlignment="1">
      <alignment horizontal="center" vertical="center"/>
    </xf>
    <xf numFmtId="0" fontId="14" fillId="6" borderId="3" xfId="6" applyFont="1" applyFill="1" applyBorder="1" applyAlignment="1">
      <alignment horizontal="center" vertical="center"/>
    </xf>
    <xf numFmtId="0" fontId="7" fillId="6" borderId="13" xfId="6" applyFont="1" applyFill="1" applyBorder="1" applyAlignment="1">
      <alignment horizontal="center" vertical="center"/>
    </xf>
    <xf numFmtId="0" fontId="7" fillId="6" borderId="1" xfId="6" applyFont="1" applyFill="1" applyBorder="1" applyAlignment="1">
      <alignment horizontal="center" vertical="center"/>
    </xf>
    <xf numFmtId="0" fontId="7" fillId="6" borderId="2" xfId="6" applyFont="1" applyFill="1" applyBorder="1" applyAlignment="1">
      <alignment horizontal="center" vertical="center"/>
    </xf>
    <xf numFmtId="0" fontId="7" fillId="6" borderId="3" xfId="6" applyFont="1" applyFill="1" applyBorder="1" applyAlignment="1">
      <alignment horizontal="center" vertical="center"/>
    </xf>
    <xf numFmtId="0" fontId="7" fillId="6" borderId="8" xfId="6" applyFont="1" applyFill="1" applyBorder="1" applyAlignment="1">
      <alignment horizontal="center" vertical="center"/>
    </xf>
    <xf numFmtId="0" fontId="0" fillId="0" borderId="0" xfId="0" applyFill="1" applyAlignment="1">
      <alignment wrapText="1"/>
    </xf>
    <xf numFmtId="0" fontId="19" fillId="0" borderId="3" xfId="7" applyFont="1" applyFill="1" applyBorder="1" applyAlignment="1">
      <alignment horizontal="center" vertical="center" wrapText="1"/>
    </xf>
    <xf numFmtId="0" fontId="7" fillId="0" borderId="13" xfId="7" applyFont="1" applyFill="1" applyBorder="1" applyAlignment="1">
      <alignment horizontal="center" vertical="center" wrapText="1"/>
    </xf>
    <xf numFmtId="0" fontId="7" fillId="0" borderId="1" xfId="7" applyFont="1" applyFill="1" applyBorder="1" applyAlignment="1">
      <alignment horizontal="center" vertical="center" wrapText="1"/>
    </xf>
    <xf numFmtId="0" fontId="7" fillId="0" borderId="3" xfId="7" applyFont="1" applyFill="1" applyBorder="1" applyAlignment="1">
      <alignment horizontal="center" vertical="center"/>
    </xf>
    <xf numFmtId="0" fontId="7" fillId="0" borderId="3" xfId="7" applyFont="1" applyFill="1" applyBorder="1" applyAlignment="1">
      <alignment horizontal="center" vertical="center" wrapText="1"/>
    </xf>
  </cellXfs>
  <cellStyles count="9">
    <cellStyle name="Hyperlink" xfId="2" builtinId="8"/>
    <cellStyle name="Normal" xfId="0" builtinId="0"/>
    <cellStyle name="Normal 11" xfId="5"/>
    <cellStyle name="Normal 12" xfId="6"/>
    <cellStyle name="Normal 13" xfId="7"/>
    <cellStyle name="Normal 2" xfId="1"/>
    <cellStyle name="Normal 2 2" xfId="8"/>
    <cellStyle name="Normal 3" xfId="3"/>
    <cellStyle name="Normal 6" xf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164.100.47.193/lsscommittee/Agriculture/16_Agriculture_29.pdf"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soilhealth.dac.gov.in/,%20Ministry%20of%20Agriculture%20and%20Farmers%20Welfare" TargetMode="Externa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L26"/>
  <sheetViews>
    <sheetView view="pageBreakPreview" topLeftCell="A16" zoomScale="90" zoomScaleSheetLayoutView="90" workbookViewId="0">
      <selection activeCell="C30" sqref="C30"/>
    </sheetView>
  </sheetViews>
  <sheetFormatPr defaultRowHeight="15" x14ac:dyDescent="0.25"/>
  <cols>
    <col min="2" max="2" width="55.7109375" customWidth="1"/>
    <col min="3" max="3" width="9.7109375" customWidth="1"/>
    <col min="4" max="4" width="9.5703125" customWidth="1"/>
    <col min="9" max="9" width="9.140625" customWidth="1"/>
  </cols>
  <sheetData>
    <row r="1" spans="1:12" ht="42.75" customHeight="1" x14ac:dyDescent="0.25">
      <c r="A1" s="264" t="s">
        <v>248</v>
      </c>
      <c r="B1" s="265"/>
      <c r="C1" s="265"/>
      <c r="D1" s="265"/>
      <c r="E1" s="265"/>
      <c r="F1" s="265"/>
    </row>
    <row r="2" spans="1:12" s="6" customFormat="1" ht="29.25" customHeight="1" x14ac:dyDescent="0.25">
      <c r="A2" s="4" t="s">
        <v>31</v>
      </c>
      <c r="B2" s="5" t="s">
        <v>95</v>
      </c>
      <c r="C2" s="5" t="s">
        <v>32</v>
      </c>
      <c r="D2" s="5" t="s">
        <v>33</v>
      </c>
      <c r="E2" s="5" t="s">
        <v>34</v>
      </c>
      <c r="F2" s="5" t="s">
        <v>35</v>
      </c>
      <c r="G2" s="9" t="s">
        <v>53</v>
      </c>
      <c r="H2" s="9" t="s">
        <v>54</v>
      </c>
      <c r="I2" s="9" t="s">
        <v>55</v>
      </c>
      <c r="J2" s="9" t="s">
        <v>120</v>
      </c>
      <c r="K2" s="9"/>
      <c r="L2" s="9" t="s">
        <v>35</v>
      </c>
    </row>
    <row r="3" spans="1:12" ht="21.95" customHeight="1" x14ac:dyDescent="0.25">
      <c r="A3" s="2">
        <v>1</v>
      </c>
      <c r="B3" s="1" t="s">
        <v>36</v>
      </c>
      <c r="C3" s="7">
        <v>6.68</v>
      </c>
      <c r="D3" s="7">
        <v>7.01</v>
      </c>
      <c r="E3" s="7">
        <v>4.97</v>
      </c>
      <c r="F3" s="8">
        <v>0</v>
      </c>
    </row>
    <row r="4" spans="1:12" ht="21.95" customHeight="1" x14ac:dyDescent="0.25">
      <c r="A4" s="2">
        <v>2</v>
      </c>
      <c r="B4" s="1" t="s">
        <v>37</v>
      </c>
      <c r="C4" s="7">
        <v>12.04</v>
      </c>
      <c r="D4" s="7">
        <v>14.79</v>
      </c>
      <c r="E4" s="7">
        <v>11.88</v>
      </c>
      <c r="F4" s="8">
        <v>0</v>
      </c>
    </row>
    <row r="5" spans="1:12" ht="21.95" customHeight="1" x14ac:dyDescent="0.25">
      <c r="A5" s="2">
        <v>3</v>
      </c>
      <c r="B5" s="1" t="s">
        <v>38</v>
      </c>
      <c r="C5" s="7">
        <v>9.31</v>
      </c>
      <c r="D5" s="7">
        <v>10.050000000000001</v>
      </c>
      <c r="E5" s="7">
        <v>10.75</v>
      </c>
      <c r="F5" s="8">
        <v>0</v>
      </c>
    </row>
    <row r="6" spans="1:12" ht="21.95" customHeight="1" x14ac:dyDescent="0.25">
      <c r="A6" s="2">
        <v>4</v>
      </c>
      <c r="B6" s="1" t="s">
        <v>39</v>
      </c>
      <c r="C6" s="7">
        <v>0.45</v>
      </c>
      <c r="D6" s="7">
        <v>2.13</v>
      </c>
      <c r="E6" s="7">
        <v>1.2</v>
      </c>
      <c r="F6" s="8">
        <v>3.34</v>
      </c>
    </row>
    <row r="7" spans="1:12" ht="21.95" customHeight="1" x14ac:dyDescent="0.25">
      <c r="A7" s="2">
        <v>5</v>
      </c>
      <c r="B7" s="1" t="s">
        <v>40</v>
      </c>
      <c r="C7" s="7">
        <v>49.96</v>
      </c>
      <c r="D7" s="7">
        <v>79.900000000000006</v>
      </c>
      <c r="E7" s="7">
        <v>52.3</v>
      </c>
      <c r="F7" s="8">
        <v>0</v>
      </c>
    </row>
    <row r="8" spans="1:12" ht="21.95" customHeight="1" x14ac:dyDescent="0.25">
      <c r="A8" s="2">
        <v>6</v>
      </c>
      <c r="B8" s="1" t="s">
        <v>41</v>
      </c>
      <c r="C8" s="7">
        <v>656.94</v>
      </c>
      <c r="D8" s="7">
        <v>187.4</v>
      </c>
      <c r="E8" s="7">
        <v>268.60000000000002</v>
      </c>
      <c r="F8" s="8">
        <v>0</v>
      </c>
      <c r="H8" s="13">
        <v>66.72</v>
      </c>
      <c r="I8" s="13">
        <v>101</v>
      </c>
      <c r="J8" s="13">
        <v>173.5</v>
      </c>
    </row>
    <row r="9" spans="1:12" ht="21.95" customHeight="1" x14ac:dyDescent="0.25">
      <c r="A9" s="2">
        <v>7</v>
      </c>
      <c r="B9" s="1" t="s">
        <v>42</v>
      </c>
      <c r="C9" s="7">
        <v>466.73</v>
      </c>
      <c r="D9" s="7">
        <v>53.44</v>
      </c>
      <c r="E9" s="7">
        <v>315.99</v>
      </c>
      <c r="F9" s="8">
        <v>0</v>
      </c>
    </row>
    <row r="10" spans="1:12" ht="21.95" customHeight="1" x14ac:dyDescent="0.25">
      <c r="A10" s="2">
        <v>8</v>
      </c>
      <c r="B10" s="1" t="s">
        <v>43</v>
      </c>
      <c r="C10" s="7">
        <v>309.99</v>
      </c>
      <c r="D10" s="7">
        <v>303</v>
      </c>
      <c r="E10" s="7">
        <v>193.39</v>
      </c>
      <c r="F10" s="8">
        <v>165.61</v>
      </c>
      <c r="G10">
        <v>243.78</v>
      </c>
      <c r="H10">
        <v>94.16</v>
      </c>
      <c r="I10">
        <v>30.8</v>
      </c>
      <c r="L10">
        <v>257.62</v>
      </c>
    </row>
    <row r="11" spans="1:12" ht="21.95" customHeight="1" x14ac:dyDescent="0.25">
      <c r="A11" s="2">
        <v>9</v>
      </c>
      <c r="B11" s="1" t="s">
        <v>44</v>
      </c>
      <c r="C11" s="7">
        <v>0</v>
      </c>
      <c r="D11" s="7">
        <v>49.95</v>
      </c>
      <c r="E11" s="7">
        <v>0</v>
      </c>
      <c r="F11" s="8">
        <v>0</v>
      </c>
    </row>
    <row r="12" spans="1:12" ht="21.95" customHeight="1" x14ac:dyDescent="0.25">
      <c r="A12" s="2">
        <v>10</v>
      </c>
      <c r="B12" s="1" t="s">
        <v>45</v>
      </c>
      <c r="C12" s="7">
        <v>74.239999999999995</v>
      </c>
      <c r="D12" s="7">
        <v>68.62</v>
      </c>
      <c r="E12" s="7">
        <v>74.88</v>
      </c>
      <c r="F12" s="8">
        <v>16.66</v>
      </c>
      <c r="H12" s="13">
        <v>227.94</v>
      </c>
      <c r="I12" s="13">
        <v>475</v>
      </c>
      <c r="J12" s="13">
        <v>522.5</v>
      </c>
    </row>
    <row r="13" spans="1:12" ht="21.95" customHeight="1" x14ac:dyDescent="0.25">
      <c r="A13" s="2">
        <v>11</v>
      </c>
      <c r="B13" s="1" t="s">
        <v>46</v>
      </c>
      <c r="C13" s="7">
        <v>21.94</v>
      </c>
      <c r="D13" s="7">
        <v>20.92</v>
      </c>
      <c r="E13" s="7">
        <v>17.940000000000001</v>
      </c>
      <c r="F13" s="8">
        <v>0</v>
      </c>
    </row>
    <row r="14" spans="1:12" ht="21.95" customHeight="1" x14ac:dyDescent="0.25">
      <c r="A14" s="2">
        <v>12</v>
      </c>
      <c r="B14" s="1" t="s">
        <v>47</v>
      </c>
      <c r="C14" s="7">
        <v>178.7</v>
      </c>
      <c r="D14" s="7">
        <v>160.57</v>
      </c>
      <c r="E14" s="7">
        <v>162.85</v>
      </c>
      <c r="F14" s="8">
        <v>67.78</v>
      </c>
      <c r="G14">
        <v>175.02</v>
      </c>
      <c r="H14">
        <v>154.85</v>
      </c>
      <c r="I14">
        <v>233.57</v>
      </c>
    </row>
    <row r="15" spans="1:12" ht="21.95" customHeight="1" x14ac:dyDescent="0.25">
      <c r="A15" s="2">
        <v>13</v>
      </c>
      <c r="B15" s="1" t="s">
        <v>48</v>
      </c>
      <c r="C15" s="7">
        <v>56.7</v>
      </c>
      <c r="D15" s="7">
        <v>63.28</v>
      </c>
      <c r="E15" s="7">
        <v>48.64</v>
      </c>
      <c r="F15" s="8">
        <v>34.700000000000003</v>
      </c>
    </row>
    <row r="16" spans="1:12" ht="21.95" customHeight="1" x14ac:dyDescent="0.25">
      <c r="A16" s="2">
        <v>14</v>
      </c>
      <c r="B16" s="1" t="s">
        <v>49</v>
      </c>
      <c r="C16" s="7">
        <v>26.62</v>
      </c>
      <c r="D16" s="7">
        <v>26.87</v>
      </c>
      <c r="E16" s="7">
        <v>25.17</v>
      </c>
      <c r="F16" s="8">
        <v>13.73</v>
      </c>
    </row>
    <row r="17" spans="1:6" ht="21.95" customHeight="1" x14ac:dyDescent="0.25">
      <c r="A17" s="2">
        <v>15</v>
      </c>
      <c r="B17" s="1" t="s">
        <v>50</v>
      </c>
      <c r="C17" s="7">
        <v>11.25</v>
      </c>
      <c r="D17" s="7">
        <v>12.12</v>
      </c>
      <c r="E17" s="7">
        <v>12.09</v>
      </c>
      <c r="F17" s="8">
        <v>0</v>
      </c>
    </row>
    <row r="18" spans="1:6" x14ac:dyDescent="0.25">
      <c r="A18" s="266" t="s">
        <v>51</v>
      </c>
      <c r="B18" s="266"/>
      <c r="C18" s="266"/>
      <c r="D18" s="266"/>
      <c r="E18" s="266"/>
    </row>
    <row r="26" spans="1:6" x14ac:dyDescent="0.25">
      <c r="F26" t="s">
        <v>52</v>
      </c>
    </row>
  </sheetData>
  <mergeCells count="2">
    <mergeCell ref="A1:F1"/>
    <mergeCell ref="A18:E18"/>
  </mergeCells>
  <pageMargins left="0.70866141732283472" right="0.70866141732283472" top="0.74803149606299213" bottom="0.74803149606299213" header="0.31496062992125984" footer="0.31496062992125984"/>
  <pageSetup paperSize="9" scale="88" orientation="landscape" r:id="rId1"/>
  <rowBreaks count="1" manualBreakCount="1">
    <brk id="22" max="16383" man="1"/>
  </rowBreaks>
  <colBreaks count="1" manualBreakCount="1">
    <brk id="10" max="1048575"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63"/>
  <sheetViews>
    <sheetView view="pageBreakPreview" topLeftCell="A31" zoomScaleSheetLayoutView="100" workbookViewId="0">
      <selection activeCell="A41" sqref="A41"/>
    </sheetView>
  </sheetViews>
  <sheetFormatPr defaultColWidth="8.85546875" defaultRowHeight="15" x14ac:dyDescent="0.25"/>
  <cols>
    <col min="1" max="1" width="21.28515625" style="26" customWidth="1"/>
    <col min="2" max="2" width="9.28515625" style="26" customWidth="1"/>
    <col min="3" max="3" width="8.7109375" style="26" customWidth="1"/>
    <col min="4" max="4" width="9.28515625" style="26" customWidth="1"/>
    <col min="5" max="5" width="8.7109375" style="26" customWidth="1"/>
    <col min="6" max="6" width="7.85546875" style="26" customWidth="1"/>
    <col min="7" max="7" width="9" style="26" customWidth="1"/>
    <col min="8" max="8" width="7.85546875" style="26" customWidth="1"/>
    <col min="9" max="9" width="10.5703125" style="26" customWidth="1"/>
    <col min="10" max="10" width="9.7109375" style="26" customWidth="1"/>
    <col min="11" max="11" width="13.140625" style="26" customWidth="1"/>
    <col min="12" max="16384" width="8.85546875" style="26"/>
  </cols>
  <sheetData>
    <row r="1" spans="1:16" ht="32.25" customHeight="1" x14ac:dyDescent="0.25">
      <c r="A1" s="337" t="s">
        <v>392</v>
      </c>
      <c r="B1" s="337"/>
      <c r="C1" s="337"/>
      <c r="D1" s="337"/>
      <c r="E1" s="337"/>
      <c r="F1" s="337"/>
      <c r="G1" s="337"/>
      <c r="H1" s="337"/>
      <c r="I1" s="337"/>
      <c r="J1" s="337"/>
      <c r="K1" s="337"/>
    </row>
    <row r="2" spans="1:16" ht="15.75" x14ac:dyDescent="0.25">
      <c r="A2" s="47"/>
      <c r="B2" s="47"/>
      <c r="C2" s="47"/>
      <c r="D2" s="47"/>
      <c r="E2" s="47"/>
      <c r="F2" s="47"/>
      <c r="G2" s="47"/>
      <c r="H2" s="47"/>
      <c r="I2" s="47"/>
      <c r="K2" s="82" t="s">
        <v>428</v>
      </c>
    </row>
    <row r="3" spans="1:16" ht="24.6" customHeight="1" x14ac:dyDescent="0.25">
      <c r="A3" s="338" t="s">
        <v>178</v>
      </c>
      <c r="B3" s="340" t="s">
        <v>179</v>
      </c>
      <c r="C3" s="341"/>
      <c r="D3" s="341"/>
      <c r="E3" s="342"/>
      <c r="F3" s="339" t="s">
        <v>4</v>
      </c>
      <c r="G3" s="339"/>
      <c r="H3" s="339"/>
      <c r="I3" s="339" t="s">
        <v>180</v>
      </c>
      <c r="J3" s="343" t="s">
        <v>181</v>
      </c>
      <c r="K3" s="339" t="s">
        <v>182</v>
      </c>
    </row>
    <row r="4" spans="1:16" x14ac:dyDescent="0.25">
      <c r="A4" s="338"/>
      <c r="B4" s="345" t="s">
        <v>183</v>
      </c>
      <c r="C4" s="346"/>
      <c r="D4" s="345" t="s">
        <v>184</v>
      </c>
      <c r="E4" s="346"/>
      <c r="F4" s="343"/>
      <c r="G4" s="343"/>
      <c r="H4" s="343"/>
      <c r="I4" s="343"/>
      <c r="J4" s="343"/>
      <c r="K4" s="343"/>
    </row>
    <row r="5" spans="1:16" s="28" customFormat="1" ht="30.75" customHeight="1" x14ac:dyDescent="0.25">
      <c r="A5" s="339"/>
      <c r="B5" s="27" t="s">
        <v>185</v>
      </c>
      <c r="C5" s="27" t="s">
        <v>186</v>
      </c>
      <c r="D5" s="27" t="s">
        <v>185</v>
      </c>
      <c r="E5" s="27" t="s">
        <v>186</v>
      </c>
      <c r="F5" s="27" t="s">
        <v>185</v>
      </c>
      <c r="G5" s="27" t="s">
        <v>186</v>
      </c>
      <c r="H5" s="27" t="s">
        <v>4</v>
      </c>
      <c r="I5" s="344"/>
      <c r="J5" s="343"/>
      <c r="K5" s="344"/>
    </row>
    <row r="6" spans="1:16" ht="20.25" customHeight="1" x14ac:dyDescent="0.25">
      <c r="A6" s="29" t="s">
        <v>187</v>
      </c>
      <c r="B6" s="30"/>
      <c r="C6" s="30"/>
      <c r="D6" s="30"/>
      <c r="E6" s="30"/>
      <c r="F6" s="30"/>
      <c r="G6" s="30"/>
      <c r="H6" s="30"/>
      <c r="I6" s="30"/>
      <c r="J6" s="30"/>
      <c r="K6" s="31"/>
    </row>
    <row r="7" spans="1:16" ht="20.25" customHeight="1" x14ac:dyDescent="0.25">
      <c r="A7" s="32" t="s">
        <v>188</v>
      </c>
      <c r="B7" s="255">
        <v>55</v>
      </c>
      <c r="C7" s="255">
        <v>5</v>
      </c>
      <c r="D7" s="255">
        <v>27</v>
      </c>
      <c r="E7" s="255">
        <v>1</v>
      </c>
      <c r="F7" s="255">
        <f>SUM(B7,D7)</f>
        <v>82</v>
      </c>
      <c r="G7" s="255">
        <f>SUM(C7,E7)</f>
        <v>6</v>
      </c>
      <c r="H7" s="255">
        <f>SUM(F7:G7)</f>
        <v>88</v>
      </c>
      <c r="I7" s="33">
        <v>413</v>
      </c>
      <c r="J7" s="33">
        <v>345.78500000000003</v>
      </c>
      <c r="K7" s="33">
        <f t="shared" ref="K7:K12" si="0">J7/I7*100</f>
        <v>83.72518159806296</v>
      </c>
    </row>
    <row r="8" spans="1:16" ht="20.25" customHeight="1" x14ac:dyDescent="0.25">
      <c r="A8" s="32" t="s">
        <v>242</v>
      </c>
      <c r="B8" s="255">
        <v>56</v>
      </c>
      <c r="C8" s="255" t="s">
        <v>241</v>
      </c>
      <c r="D8" s="255">
        <v>6</v>
      </c>
      <c r="E8" s="255">
        <v>2</v>
      </c>
      <c r="F8" s="255">
        <f t="shared" ref="F8:F12" si="1">SUM(B8,D8)</f>
        <v>62</v>
      </c>
      <c r="G8" s="255">
        <f t="shared" ref="G8:G12" si="2">SUM(C8,E8)</f>
        <v>2</v>
      </c>
      <c r="H8" s="255">
        <f t="shared" ref="H8:H12" si="3">SUM(F8:G8)</f>
        <v>64</v>
      </c>
      <c r="I8" s="33">
        <v>295.66000000000003</v>
      </c>
      <c r="J8" s="33">
        <v>194.81</v>
      </c>
      <c r="K8" s="33">
        <f t="shared" si="0"/>
        <v>65.88987350334844</v>
      </c>
    </row>
    <row r="9" spans="1:16" ht="20.25" customHeight="1" x14ac:dyDescent="0.25">
      <c r="A9" s="32" t="s">
        <v>62</v>
      </c>
      <c r="B9" s="255">
        <v>14</v>
      </c>
      <c r="C9" s="255">
        <v>11</v>
      </c>
      <c r="D9" s="255">
        <v>1</v>
      </c>
      <c r="E9" s="255" t="s">
        <v>241</v>
      </c>
      <c r="F9" s="255">
        <f t="shared" si="1"/>
        <v>15</v>
      </c>
      <c r="G9" s="255">
        <f t="shared" si="2"/>
        <v>11</v>
      </c>
      <c r="H9" s="255">
        <f t="shared" si="3"/>
        <v>26</v>
      </c>
      <c r="I9" s="33">
        <v>218</v>
      </c>
      <c r="J9" s="33">
        <v>134.68</v>
      </c>
      <c r="K9" s="33">
        <f t="shared" si="0"/>
        <v>61.779816513761475</v>
      </c>
    </row>
    <row r="10" spans="1:16" ht="20.25" customHeight="1" x14ac:dyDescent="0.25">
      <c r="A10" s="32" t="s">
        <v>189</v>
      </c>
      <c r="B10" s="255">
        <v>30</v>
      </c>
      <c r="C10" s="255">
        <v>16</v>
      </c>
      <c r="D10" s="255">
        <v>1</v>
      </c>
      <c r="E10" s="255">
        <v>1</v>
      </c>
      <c r="F10" s="255">
        <f t="shared" si="1"/>
        <v>31</v>
      </c>
      <c r="G10" s="255">
        <f t="shared" si="2"/>
        <v>17</v>
      </c>
      <c r="H10" s="255">
        <f>SUM(F10,G10)</f>
        <v>48</v>
      </c>
      <c r="I10" s="33">
        <v>5796.72</v>
      </c>
      <c r="J10" s="33">
        <v>4823.54</v>
      </c>
      <c r="K10" s="33">
        <f t="shared" si="0"/>
        <v>83.211540319353006</v>
      </c>
    </row>
    <row r="11" spans="1:16" ht="20.25" customHeight="1" x14ac:dyDescent="0.25">
      <c r="A11" s="32" t="s">
        <v>245</v>
      </c>
      <c r="B11" s="255">
        <v>2</v>
      </c>
      <c r="C11" s="255" t="s">
        <v>241</v>
      </c>
      <c r="D11" s="255" t="s">
        <v>241</v>
      </c>
      <c r="E11" s="255" t="s">
        <v>241</v>
      </c>
      <c r="F11" s="255">
        <f t="shared" si="1"/>
        <v>2</v>
      </c>
      <c r="G11" s="255" t="s">
        <v>241</v>
      </c>
      <c r="H11" s="255">
        <f t="shared" si="3"/>
        <v>2</v>
      </c>
      <c r="I11" s="33">
        <v>4</v>
      </c>
      <c r="J11" s="33">
        <v>4.41</v>
      </c>
      <c r="K11" s="33">
        <f t="shared" si="0"/>
        <v>110.25</v>
      </c>
    </row>
    <row r="12" spans="1:16" ht="20.25" customHeight="1" x14ac:dyDescent="0.25">
      <c r="A12" s="32" t="s">
        <v>4</v>
      </c>
      <c r="B12" s="256">
        <f t="shared" ref="B12:J12" si="4">SUM(B7:B11)</f>
        <v>157</v>
      </c>
      <c r="C12" s="256">
        <f t="shared" si="4"/>
        <v>32</v>
      </c>
      <c r="D12" s="256">
        <f t="shared" si="4"/>
        <v>35</v>
      </c>
      <c r="E12" s="256">
        <f t="shared" si="4"/>
        <v>4</v>
      </c>
      <c r="F12" s="256">
        <f t="shared" si="1"/>
        <v>192</v>
      </c>
      <c r="G12" s="256">
        <f t="shared" si="2"/>
        <v>36</v>
      </c>
      <c r="H12" s="256">
        <f t="shared" si="3"/>
        <v>228</v>
      </c>
      <c r="I12" s="35">
        <f t="shared" si="4"/>
        <v>6727.38</v>
      </c>
      <c r="J12" s="35">
        <f t="shared" si="4"/>
        <v>5503.2250000000004</v>
      </c>
      <c r="K12" s="35">
        <f t="shared" si="0"/>
        <v>81.803391513486673</v>
      </c>
    </row>
    <row r="13" spans="1:16" ht="20.25" customHeight="1" x14ac:dyDescent="0.25">
      <c r="A13" s="34" t="s">
        <v>190</v>
      </c>
      <c r="B13" s="255"/>
      <c r="C13" s="255"/>
      <c r="D13" s="255"/>
      <c r="E13" s="255"/>
      <c r="F13" s="255"/>
      <c r="G13" s="255"/>
      <c r="H13" s="255"/>
      <c r="I13" s="33"/>
      <c r="J13" s="33"/>
      <c r="K13" s="33"/>
    </row>
    <row r="14" spans="1:16" ht="20.25" customHeight="1" x14ac:dyDescent="0.25">
      <c r="A14" s="32" t="s">
        <v>191</v>
      </c>
      <c r="B14" s="255">
        <v>132</v>
      </c>
      <c r="C14" s="255">
        <v>2</v>
      </c>
      <c r="D14" s="255">
        <v>4</v>
      </c>
      <c r="E14" s="255">
        <v>1</v>
      </c>
      <c r="F14" s="255">
        <f t="shared" ref="F14:G18" si="5">B14+D14</f>
        <v>136</v>
      </c>
      <c r="G14" s="255">
        <f t="shared" si="5"/>
        <v>3</v>
      </c>
      <c r="H14" s="255">
        <f t="shared" ref="H14:H17" si="6">SUM(F14:G14)</f>
        <v>139</v>
      </c>
      <c r="I14" s="33">
        <v>1412</v>
      </c>
      <c r="J14" s="33">
        <v>1199.1300000000001</v>
      </c>
      <c r="K14" s="33">
        <f t="shared" ref="K14:K20" si="7">J14/I14*100</f>
        <v>84.924220963172814</v>
      </c>
      <c r="P14" s="26" t="s">
        <v>192</v>
      </c>
    </row>
    <row r="15" spans="1:16" ht="20.25" customHeight="1" x14ac:dyDescent="0.25">
      <c r="A15" s="32" t="s">
        <v>193</v>
      </c>
      <c r="B15" s="255">
        <v>50</v>
      </c>
      <c r="C15" s="255">
        <v>7</v>
      </c>
      <c r="D15" s="255">
        <v>2</v>
      </c>
      <c r="E15" s="255">
        <v>4</v>
      </c>
      <c r="F15" s="255">
        <f t="shared" si="5"/>
        <v>52</v>
      </c>
      <c r="G15" s="255">
        <f t="shared" si="5"/>
        <v>11</v>
      </c>
      <c r="H15" s="255">
        <f t="shared" si="6"/>
        <v>63</v>
      </c>
      <c r="I15" s="33">
        <v>378</v>
      </c>
      <c r="J15" s="33">
        <v>346.52</v>
      </c>
      <c r="K15" s="33">
        <f t="shared" si="7"/>
        <v>91.671957671957671</v>
      </c>
    </row>
    <row r="16" spans="1:16" ht="20.25" customHeight="1" x14ac:dyDescent="0.25">
      <c r="A16" s="32" t="s">
        <v>194</v>
      </c>
      <c r="B16" s="255">
        <v>123</v>
      </c>
      <c r="C16" s="255">
        <v>23</v>
      </c>
      <c r="D16" s="255">
        <v>8</v>
      </c>
      <c r="E16" s="255">
        <v>4</v>
      </c>
      <c r="F16" s="255">
        <f t="shared" si="5"/>
        <v>131</v>
      </c>
      <c r="G16" s="255">
        <f t="shared" si="5"/>
        <v>27</v>
      </c>
      <c r="H16" s="255">
        <f t="shared" si="6"/>
        <v>158</v>
      </c>
      <c r="I16" s="33">
        <v>2241.35</v>
      </c>
      <c r="J16" s="33">
        <v>967.27</v>
      </c>
      <c r="K16" s="33">
        <f t="shared" si="7"/>
        <v>43.155687420527805</v>
      </c>
    </row>
    <row r="17" spans="1:11" ht="20.25" customHeight="1" x14ac:dyDescent="0.25">
      <c r="A17" s="32" t="s">
        <v>195</v>
      </c>
      <c r="B17" s="255">
        <v>34</v>
      </c>
      <c r="C17" s="255">
        <v>22</v>
      </c>
      <c r="D17" s="255">
        <v>1</v>
      </c>
      <c r="E17" s="255">
        <v>2</v>
      </c>
      <c r="F17" s="255">
        <f t="shared" si="5"/>
        <v>35</v>
      </c>
      <c r="G17" s="255">
        <f t="shared" si="5"/>
        <v>24</v>
      </c>
      <c r="H17" s="255">
        <f t="shared" si="6"/>
        <v>59</v>
      </c>
      <c r="I17" s="33">
        <v>536</v>
      </c>
      <c r="J17" s="33">
        <v>402.69</v>
      </c>
      <c r="K17" s="33">
        <f t="shared" si="7"/>
        <v>75.12873134328359</v>
      </c>
    </row>
    <row r="18" spans="1:11" ht="20.25" customHeight="1" x14ac:dyDescent="0.25">
      <c r="A18" s="32" t="s">
        <v>56</v>
      </c>
      <c r="B18" s="255">
        <v>7</v>
      </c>
      <c r="C18" s="255">
        <v>5</v>
      </c>
      <c r="D18" s="255">
        <v>1</v>
      </c>
      <c r="E18" s="255" t="s">
        <v>241</v>
      </c>
      <c r="F18" s="255">
        <f t="shared" si="5"/>
        <v>8</v>
      </c>
      <c r="G18" s="255">
        <f t="shared" ref="G18" si="8">SUM(C18,E18)</f>
        <v>5</v>
      </c>
      <c r="H18" s="255">
        <f>SUM(F18,G18)</f>
        <v>13</v>
      </c>
      <c r="I18" s="33">
        <v>105</v>
      </c>
      <c r="J18" s="33">
        <v>116.02</v>
      </c>
      <c r="K18" s="33">
        <f t="shared" si="7"/>
        <v>110.49523809523809</v>
      </c>
    </row>
    <row r="19" spans="1:11" ht="20.25" customHeight="1" x14ac:dyDescent="0.25">
      <c r="A19" s="32" t="s">
        <v>59</v>
      </c>
      <c r="B19" s="255">
        <v>2</v>
      </c>
      <c r="C19" s="255" t="s">
        <v>241</v>
      </c>
      <c r="D19" s="255" t="s">
        <v>241</v>
      </c>
      <c r="E19" s="255" t="s">
        <v>241</v>
      </c>
      <c r="F19" s="255">
        <f t="shared" ref="F19" si="9">SUM(B19,D19)</f>
        <v>2</v>
      </c>
      <c r="G19" s="255" t="s">
        <v>241</v>
      </c>
      <c r="H19" s="255">
        <f>SUM(F19,G19)</f>
        <v>2</v>
      </c>
      <c r="I19" s="33">
        <v>23</v>
      </c>
      <c r="J19" s="33">
        <v>14.96</v>
      </c>
      <c r="K19" s="33">
        <f t="shared" si="7"/>
        <v>65.043478260869563</v>
      </c>
    </row>
    <row r="20" spans="1:11" ht="20.25" customHeight="1" x14ac:dyDescent="0.25">
      <c r="A20" s="32" t="s">
        <v>4</v>
      </c>
      <c r="B20" s="256">
        <f>SUM(B14:B19)</f>
        <v>348</v>
      </c>
      <c r="C20" s="256">
        <f>SUM(C14:C19)</f>
        <v>59</v>
      </c>
      <c r="D20" s="256">
        <f>SUM(D14:D19)</f>
        <v>16</v>
      </c>
      <c r="E20" s="256">
        <f>SUM(E14:E19)</f>
        <v>11</v>
      </c>
      <c r="F20" s="256">
        <f t="shared" ref="F20" si="10">B20+D20</f>
        <v>364</v>
      </c>
      <c r="G20" s="256">
        <f t="shared" ref="G20" si="11">C20+E20</f>
        <v>70</v>
      </c>
      <c r="H20" s="256">
        <f t="shared" ref="H20" si="12">SUM(F20:G20)</f>
        <v>434</v>
      </c>
      <c r="I20" s="35">
        <f>SUM(I14:I19)</f>
        <v>4695.3500000000004</v>
      </c>
      <c r="J20" s="35">
        <f>SUM(J14:J19)</f>
        <v>3046.59</v>
      </c>
      <c r="K20" s="35">
        <f t="shared" si="7"/>
        <v>64.885258819896279</v>
      </c>
    </row>
    <row r="21" spans="1:11" ht="20.25" customHeight="1" x14ac:dyDescent="0.25">
      <c r="A21" s="34" t="s">
        <v>196</v>
      </c>
      <c r="B21" s="255"/>
      <c r="C21" s="255"/>
      <c r="D21" s="255"/>
      <c r="E21" s="255"/>
      <c r="F21" s="255"/>
      <c r="G21" s="255"/>
      <c r="H21" s="255"/>
      <c r="I21" s="33"/>
      <c r="J21" s="33"/>
      <c r="K21" s="33"/>
    </row>
    <row r="22" spans="1:11" ht="20.25" customHeight="1" x14ac:dyDescent="0.25">
      <c r="A22" s="32" t="s">
        <v>197</v>
      </c>
      <c r="B22" s="255">
        <v>35</v>
      </c>
      <c r="C22" s="255">
        <v>3</v>
      </c>
      <c r="D22" s="255">
        <v>2</v>
      </c>
      <c r="E22" s="255" t="s">
        <v>241</v>
      </c>
      <c r="F22" s="255">
        <f t="shared" ref="F22:F28" si="13">SUM(B22,D22)</f>
        <v>37</v>
      </c>
      <c r="G22" s="255">
        <f t="shared" ref="G22:G27" si="14">SUM(C22,E22)</f>
        <v>3</v>
      </c>
      <c r="H22" s="255">
        <f t="shared" ref="H22:H28" si="15">SUM(F22:G22)</f>
        <v>40</v>
      </c>
      <c r="I22" s="33">
        <v>365</v>
      </c>
      <c r="J22" s="33">
        <v>247.89</v>
      </c>
      <c r="K22" s="33">
        <f t="shared" ref="K22:K29" si="16">J22/I22*100</f>
        <v>67.91506849315067</v>
      </c>
    </row>
    <row r="23" spans="1:11" ht="20.25" customHeight="1" x14ac:dyDescent="0.25">
      <c r="A23" s="32" t="s">
        <v>198</v>
      </c>
      <c r="B23" s="255">
        <v>54</v>
      </c>
      <c r="C23" s="255">
        <v>12</v>
      </c>
      <c r="D23" s="255">
        <v>2</v>
      </c>
      <c r="E23" s="255">
        <v>3</v>
      </c>
      <c r="F23" s="255">
        <f t="shared" si="13"/>
        <v>56</v>
      </c>
      <c r="G23" s="255">
        <f t="shared" si="14"/>
        <v>15</v>
      </c>
      <c r="H23" s="255">
        <f t="shared" si="15"/>
        <v>71</v>
      </c>
      <c r="I23" s="33">
        <v>631.5</v>
      </c>
      <c r="J23" s="33">
        <v>282.11</v>
      </c>
      <c r="K23" s="33">
        <f t="shared" si="16"/>
        <v>44.673000791765638</v>
      </c>
    </row>
    <row r="24" spans="1:11" ht="20.25" customHeight="1" x14ac:dyDescent="0.25">
      <c r="A24" s="32" t="s">
        <v>199</v>
      </c>
      <c r="B24" s="255">
        <v>13</v>
      </c>
      <c r="C24" s="255">
        <v>3</v>
      </c>
      <c r="D24" s="255" t="s">
        <v>241</v>
      </c>
      <c r="E24" s="255" t="s">
        <v>241</v>
      </c>
      <c r="F24" s="255">
        <f t="shared" si="13"/>
        <v>13</v>
      </c>
      <c r="G24" s="255">
        <f t="shared" si="14"/>
        <v>3</v>
      </c>
      <c r="H24" s="255">
        <f t="shared" si="15"/>
        <v>16</v>
      </c>
      <c r="I24" s="33">
        <v>106.54</v>
      </c>
      <c r="J24" s="33">
        <v>95.23</v>
      </c>
      <c r="K24" s="33">
        <f t="shared" si="16"/>
        <v>89.384268819222825</v>
      </c>
    </row>
    <row r="25" spans="1:11" ht="20.25" customHeight="1" x14ac:dyDescent="0.25">
      <c r="A25" s="32" t="s">
        <v>200</v>
      </c>
      <c r="B25" s="255">
        <v>255</v>
      </c>
      <c r="C25" s="255">
        <v>18</v>
      </c>
      <c r="D25" s="255">
        <v>5</v>
      </c>
      <c r="E25" s="255">
        <v>3</v>
      </c>
      <c r="F25" s="255">
        <f t="shared" si="13"/>
        <v>260</v>
      </c>
      <c r="G25" s="255">
        <f t="shared" si="14"/>
        <v>21</v>
      </c>
      <c r="H25" s="255">
        <f t="shared" si="15"/>
        <v>281</v>
      </c>
      <c r="I25" s="33">
        <v>4159.5</v>
      </c>
      <c r="J25" s="33">
        <v>3404.58</v>
      </c>
      <c r="K25" s="33">
        <f t="shared" si="16"/>
        <v>81.850703209520375</v>
      </c>
    </row>
    <row r="26" spans="1:11" ht="20.25" customHeight="1" x14ac:dyDescent="0.25">
      <c r="A26" s="32" t="s">
        <v>201</v>
      </c>
      <c r="B26" s="255">
        <v>11</v>
      </c>
      <c r="C26" s="255">
        <v>4</v>
      </c>
      <c r="D26" s="255" t="s">
        <v>241</v>
      </c>
      <c r="E26" s="255" t="s">
        <v>241</v>
      </c>
      <c r="F26" s="255">
        <f t="shared" si="13"/>
        <v>11</v>
      </c>
      <c r="G26" s="255">
        <f t="shared" si="14"/>
        <v>4</v>
      </c>
      <c r="H26" s="255">
        <f t="shared" si="15"/>
        <v>15</v>
      </c>
      <c r="I26" s="33">
        <v>125</v>
      </c>
      <c r="J26" s="33">
        <v>124.38</v>
      </c>
      <c r="K26" s="33">
        <f t="shared" si="16"/>
        <v>99.503999999999991</v>
      </c>
    </row>
    <row r="27" spans="1:11" ht="20.25" customHeight="1" x14ac:dyDescent="0.25">
      <c r="A27" s="32" t="s">
        <v>202</v>
      </c>
      <c r="B27" s="255">
        <v>8</v>
      </c>
      <c r="C27" s="255">
        <v>5</v>
      </c>
      <c r="D27" s="255" t="s">
        <v>241</v>
      </c>
      <c r="E27" s="255" t="s">
        <v>241</v>
      </c>
      <c r="F27" s="255">
        <f t="shared" si="13"/>
        <v>8</v>
      </c>
      <c r="G27" s="255">
        <f t="shared" si="14"/>
        <v>5</v>
      </c>
      <c r="H27" s="255">
        <f t="shared" si="15"/>
        <v>13</v>
      </c>
      <c r="I27" s="33">
        <v>52</v>
      </c>
      <c r="J27" s="33">
        <v>43.61</v>
      </c>
      <c r="K27" s="33">
        <f t="shared" si="16"/>
        <v>83.865384615384613</v>
      </c>
    </row>
    <row r="28" spans="1:11" ht="20.25" customHeight="1" x14ac:dyDescent="0.25">
      <c r="A28" s="32" t="s">
        <v>203</v>
      </c>
      <c r="B28" s="255">
        <v>1</v>
      </c>
      <c r="C28" s="255" t="s">
        <v>241</v>
      </c>
      <c r="D28" s="255" t="s">
        <v>241</v>
      </c>
      <c r="E28" s="255" t="s">
        <v>241</v>
      </c>
      <c r="F28" s="255">
        <f t="shared" si="13"/>
        <v>1</v>
      </c>
      <c r="G28" s="255" t="s">
        <v>241</v>
      </c>
      <c r="H28" s="255">
        <f t="shared" si="15"/>
        <v>1</v>
      </c>
      <c r="I28" s="33">
        <v>5</v>
      </c>
      <c r="J28" s="33">
        <v>0.46</v>
      </c>
      <c r="K28" s="33">
        <f t="shared" si="16"/>
        <v>9.1999999999999993</v>
      </c>
    </row>
    <row r="29" spans="1:11" ht="20.25" customHeight="1" x14ac:dyDescent="0.25">
      <c r="A29" s="32" t="s">
        <v>4</v>
      </c>
      <c r="B29" s="256">
        <f>SUM(B22:B28)</f>
        <v>377</v>
      </c>
      <c r="C29" s="256">
        <f>SUM(C22:C28)</f>
        <v>45</v>
      </c>
      <c r="D29" s="256">
        <f>SUM(D22:D28)</f>
        <v>9</v>
      </c>
      <c r="E29" s="256">
        <f>SUM(E22:E28)</f>
        <v>6</v>
      </c>
      <c r="F29" s="256">
        <f t="shared" ref="F29" si="17">B29+D29</f>
        <v>386</v>
      </c>
      <c r="G29" s="256">
        <f t="shared" ref="G29" si="18">C29+E29</f>
        <v>51</v>
      </c>
      <c r="H29" s="256">
        <f t="shared" ref="H29" si="19">SUM(F29:G29)</f>
        <v>437</v>
      </c>
      <c r="I29" s="34">
        <f>SUM(I22:I28)</f>
        <v>5444.54</v>
      </c>
      <c r="J29" s="34">
        <f>SUM(J22:J28)</f>
        <v>4198.2599999999993</v>
      </c>
      <c r="K29" s="35">
        <f t="shared" si="16"/>
        <v>77.109544607992589</v>
      </c>
    </row>
    <row r="30" spans="1:11" ht="20.25" customHeight="1" x14ac:dyDescent="0.25">
      <c r="A30" s="34" t="s">
        <v>204</v>
      </c>
      <c r="B30" s="255"/>
      <c r="C30" s="255"/>
      <c r="D30" s="255"/>
      <c r="E30" s="255"/>
      <c r="F30" s="255"/>
      <c r="G30" s="255"/>
      <c r="H30" s="255"/>
      <c r="I30" s="32"/>
      <c r="J30" s="32"/>
      <c r="K30" s="33"/>
    </row>
    <row r="31" spans="1:11" ht="20.25" customHeight="1" x14ac:dyDescent="0.25">
      <c r="A31" s="32" t="s">
        <v>61</v>
      </c>
      <c r="B31" s="255">
        <v>39</v>
      </c>
      <c r="C31" s="255" t="s">
        <v>241</v>
      </c>
      <c r="D31" s="255" t="s">
        <v>241</v>
      </c>
      <c r="E31" s="255" t="s">
        <v>241</v>
      </c>
      <c r="F31" s="255">
        <f t="shared" ref="F31:F35" si="20">SUM(B31,D31)</f>
        <v>39</v>
      </c>
      <c r="G31" s="255" t="s">
        <v>241</v>
      </c>
      <c r="H31" s="255">
        <f t="shared" ref="H31:H35" si="21">SUM(F31:G31)</f>
        <v>39</v>
      </c>
      <c r="I31" s="33">
        <v>230</v>
      </c>
      <c r="J31" s="33">
        <v>248.71</v>
      </c>
      <c r="K31" s="33">
        <f>J31/I31*100</f>
        <v>108.13478260869564</v>
      </c>
    </row>
    <row r="32" spans="1:11" ht="20.25" customHeight="1" x14ac:dyDescent="0.25">
      <c r="A32" s="32" t="s">
        <v>60</v>
      </c>
      <c r="B32" s="255">
        <v>8</v>
      </c>
      <c r="C32" s="255" t="s">
        <v>241</v>
      </c>
      <c r="D32" s="255" t="s">
        <v>241</v>
      </c>
      <c r="E32" s="255" t="s">
        <v>241</v>
      </c>
      <c r="F32" s="255">
        <f t="shared" si="20"/>
        <v>8</v>
      </c>
      <c r="G32" s="255" t="s">
        <v>241</v>
      </c>
      <c r="H32" s="255">
        <f t="shared" si="21"/>
        <v>8</v>
      </c>
      <c r="I32" s="33">
        <v>40</v>
      </c>
      <c r="J32" s="33">
        <v>10.67</v>
      </c>
      <c r="K32" s="33">
        <f>J32/I32*100</f>
        <v>26.674999999999997</v>
      </c>
    </row>
    <row r="33" spans="1:11" ht="20.25" customHeight="1" x14ac:dyDescent="0.25">
      <c r="A33" s="32" t="s">
        <v>58</v>
      </c>
      <c r="B33" s="255">
        <v>17</v>
      </c>
      <c r="C33" s="255">
        <v>6</v>
      </c>
      <c r="D33" s="255">
        <v>1</v>
      </c>
      <c r="E33" s="255" t="s">
        <v>241</v>
      </c>
      <c r="F33" s="255">
        <f t="shared" si="20"/>
        <v>18</v>
      </c>
      <c r="G33" s="255">
        <f t="shared" ref="G33:G35" si="22">SUM(C33,E33)</f>
        <v>6</v>
      </c>
      <c r="H33" s="255">
        <f t="shared" si="21"/>
        <v>24</v>
      </c>
      <c r="I33" s="33">
        <v>270</v>
      </c>
      <c r="J33" s="33">
        <v>255.06</v>
      </c>
      <c r="K33" s="33">
        <f>J33/I33*100</f>
        <v>94.466666666666669</v>
      </c>
    </row>
    <row r="34" spans="1:11" ht="20.25" customHeight="1" x14ac:dyDescent="0.25">
      <c r="A34" s="32" t="s">
        <v>63</v>
      </c>
      <c r="B34" s="255">
        <v>10</v>
      </c>
      <c r="C34" s="255">
        <v>8</v>
      </c>
      <c r="D34" s="255" t="s">
        <v>241</v>
      </c>
      <c r="E34" s="255">
        <v>2</v>
      </c>
      <c r="F34" s="255">
        <f t="shared" si="20"/>
        <v>10</v>
      </c>
      <c r="G34" s="255">
        <f t="shared" si="22"/>
        <v>10</v>
      </c>
      <c r="H34" s="255">
        <f t="shared" si="21"/>
        <v>20</v>
      </c>
      <c r="I34" s="33">
        <v>112.4</v>
      </c>
      <c r="J34" s="33">
        <v>60.43</v>
      </c>
      <c r="K34" s="33">
        <f>J34/I34*100</f>
        <v>53.763345195729542</v>
      </c>
    </row>
    <row r="35" spans="1:11" ht="20.25" customHeight="1" x14ac:dyDescent="0.25">
      <c r="A35" s="34" t="s">
        <v>4</v>
      </c>
      <c r="B35" s="256">
        <f>SUM(B31:B34)</f>
        <v>74</v>
      </c>
      <c r="C35" s="256">
        <f>SUM(C31:C34)</f>
        <v>14</v>
      </c>
      <c r="D35" s="256">
        <f>SUM(D31:D34)</f>
        <v>1</v>
      </c>
      <c r="E35" s="256">
        <f>SUM(E31:E34)</f>
        <v>2</v>
      </c>
      <c r="F35" s="256">
        <f t="shared" si="20"/>
        <v>75</v>
      </c>
      <c r="G35" s="256">
        <f t="shared" si="22"/>
        <v>16</v>
      </c>
      <c r="H35" s="256">
        <f t="shared" si="21"/>
        <v>91</v>
      </c>
      <c r="I35" s="35">
        <f>SUM(I31:I34)</f>
        <v>652.4</v>
      </c>
      <c r="J35" s="35">
        <f>SUM(J31:J34)</f>
        <v>574.87</v>
      </c>
      <c r="K35" s="35">
        <f>J35/I35*100</f>
        <v>88.116186388718575</v>
      </c>
    </row>
    <row r="36" spans="1:11" ht="20.25" customHeight="1" x14ac:dyDescent="0.25">
      <c r="A36" s="34" t="s">
        <v>205</v>
      </c>
      <c r="B36" s="255"/>
      <c r="C36" s="255"/>
      <c r="D36" s="255"/>
      <c r="E36" s="255"/>
      <c r="F36" s="255"/>
      <c r="G36" s="255"/>
      <c r="H36" s="255"/>
      <c r="I36" s="33"/>
      <c r="J36" s="33"/>
      <c r="K36" s="33"/>
    </row>
    <row r="37" spans="1:11" ht="20.25" customHeight="1" x14ac:dyDescent="0.25">
      <c r="A37" s="32" t="s">
        <v>64</v>
      </c>
      <c r="B37" s="255">
        <v>7</v>
      </c>
      <c r="C37" s="255">
        <v>4</v>
      </c>
      <c r="D37" s="255" t="s">
        <v>241</v>
      </c>
      <c r="E37" s="255" t="s">
        <v>241</v>
      </c>
      <c r="F37" s="255">
        <f t="shared" ref="F37:F44" si="23">SUM(B37,D37)</f>
        <v>7</v>
      </c>
      <c r="G37" s="255">
        <f t="shared" ref="G37:G44" si="24">SUM(C37,E37)</f>
        <v>4</v>
      </c>
      <c r="H37" s="255">
        <f t="shared" ref="H37:H44" si="25">SUM(F37:G37)</f>
        <v>11</v>
      </c>
      <c r="I37" s="33">
        <v>84</v>
      </c>
      <c r="J37" s="33">
        <v>60.76</v>
      </c>
      <c r="K37" s="33">
        <f t="shared" ref="K37:K46" si="26">J37/I37*100</f>
        <v>72.333333333333329</v>
      </c>
    </row>
    <row r="38" spans="1:11" ht="20.25" customHeight="1" x14ac:dyDescent="0.25">
      <c r="A38" s="32" t="s">
        <v>65</v>
      </c>
      <c r="B38" s="255">
        <v>2</v>
      </c>
      <c r="C38" s="255">
        <v>4</v>
      </c>
      <c r="D38" s="255" t="s">
        <v>241</v>
      </c>
      <c r="E38" s="255" t="s">
        <v>241</v>
      </c>
      <c r="F38" s="255">
        <f t="shared" si="23"/>
        <v>2</v>
      </c>
      <c r="G38" s="255">
        <f t="shared" si="24"/>
        <v>4</v>
      </c>
      <c r="H38" s="255">
        <f t="shared" si="25"/>
        <v>6</v>
      </c>
      <c r="I38" s="33">
        <v>35</v>
      </c>
      <c r="J38" s="33">
        <v>17.54</v>
      </c>
      <c r="K38" s="33">
        <f t="shared" si="26"/>
        <v>50.114285714285714</v>
      </c>
    </row>
    <row r="39" spans="1:11" ht="20.25" customHeight="1" x14ac:dyDescent="0.25">
      <c r="A39" s="32" t="s">
        <v>206</v>
      </c>
      <c r="B39" s="255">
        <v>4</v>
      </c>
      <c r="C39" s="255">
        <v>4</v>
      </c>
      <c r="D39" s="255" t="s">
        <v>241</v>
      </c>
      <c r="E39" s="255" t="s">
        <v>241</v>
      </c>
      <c r="F39" s="255">
        <f t="shared" si="23"/>
        <v>4</v>
      </c>
      <c r="G39" s="255">
        <f t="shared" si="24"/>
        <v>4</v>
      </c>
      <c r="H39" s="255">
        <f t="shared" si="25"/>
        <v>8</v>
      </c>
      <c r="I39" s="33">
        <v>40</v>
      </c>
      <c r="J39" s="33">
        <v>1.37</v>
      </c>
      <c r="K39" s="33">
        <f t="shared" si="26"/>
        <v>3.4250000000000003</v>
      </c>
    </row>
    <row r="40" spans="1:11" ht="20.25" customHeight="1" x14ac:dyDescent="0.25">
      <c r="A40" s="32" t="s">
        <v>66</v>
      </c>
      <c r="B40" s="255">
        <v>3</v>
      </c>
      <c r="C40" s="255">
        <v>3</v>
      </c>
      <c r="D40" s="255" t="s">
        <v>241</v>
      </c>
      <c r="E40" s="255" t="s">
        <v>241</v>
      </c>
      <c r="F40" s="255">
        <f t="shared" si="23"/>
        <v>3</v>
      </c>
      <c r="G40" s="255">
        <f t="shared" si="24"/>
        <v>3</v>
      </c>
      <c r="H40" s="255">
        <f t="shared" si="25"/>
        <v>6</v>
      </c>
      <c r="I40" s="33">
        <v>30</v>
      </c>
      <c r="J40" s="33">
        <v>27.65</v>
      </c>
      <c r="K40" s="33">
        <f t="shared" si="26"/>
        <v>92.166666666666657</v>
      </c>
    </row>
    <row r="41" spans="1:11" ht="20.25" customHeight="1" x14ac:dyDescent="0.25">
      <c r="A41" s="32" t="s">
        <v>207</v>
      </c>
      <c r="B41" s="255">
        <v>3</v>
      </c>
      <c r="C41" s="255">
        <v>0</v>
      </c>
      <c r="D41" s="255" t="s">
        <v>241</v>
      </c>
      <c r="E41" s="255" t="s">
        <v>241</v>
      </c>
      <c r="F41" s="255">
        <f t="shared" si="23"/>
        <v>3</v>
      </c>
      <c r="G41" s="255">
        <f t="shared" si="24"/>
        <v>0</v>
      </c>
      <c r="H41" s="255">
        <f t="shared" si="25"/>
        <v>3</v>
      </c>
      <c r="I41" s="33">
        <v>45</v>
      </c>
      <c r="J41" s="33">
        <v>14.3</v>
      </c>
      <c r="K41" s="33">
        <f t="shared" si="26"/>
        <v>31.777777777777779</v>
      </c>
    </row>
    <row r="42" spans="1:11" ht="20.25" customHeight="1" x14ac:dyDescent="0.25">
      <c r="A42" s="32" t="s">
        <v>208</v>
      </c>
      <c r="B42" s="255">
        <v>5</v>
      </c>
      <c r="C42" s="255">
        <v>3</v>
      </c>
      <c r="D42" s="255" t="s">
        <v>241</v>
      </c>
      <c r="E42" s="255" t="s">
        <v>241</v>
      </c>
      <c r="F42" s="255">
        <f t="shared" si="23"/>
        <v>5</v>
      </c>
      <c r="G42" s="255">
        <f t="shared" si="24"/>
        <v>3</v>
      </c>
      <c r="H42" s="255">
        <f t="shared" si="25"/>
        <v>8</v>
      </c>
      <c r="I42" s="33">
        <v>9</v>
      </c>
      <c r="J42" s="33">
        <v>7.86</v>
      </c>
      <c r="K42" s="33">
        <f t="shared" si="26"/>
        <v>87.333333333333343</v>
      </c>
    </row>
    <row r="43" spans="1:11" ht="20.25" customHeight="1" x14ac:dyDescent="0.25">
      <c r="A43" s="32" t="s">
        <v>209</v>
      </c>
      <c r="B43" s="255">
        <v>4</v>
      </c>
      <c r="C43" s="255">
        <v>2</v>
      </c>
      <c r="D43" s="255" t="s">
        <v>241</v>
      </c>
      <c r="E43" s="255" t="s">
        <v>241</v>
      </c>
      <c r="F43" s="255">
        <f t="shared" si="23"/>
        <v>4</v>
      </c>
      <c r="G43" s="255">
        <f t="shared" si="24"/>
        <v>2</v>
      </c>
      <c r="H43" s="255">
        <f t="shared" si="25"/>
        <v>6</v>
      </c>
      <c r="I43" s="33">
        <v>37</v>
      </c>
      <c r="J43" s="33">
        <v>39.869999999999997</v>
      </c>
      <c r="K43" s="33">
        <f t="shared" si="26"/>
        <v>107.75675675675676</v>
      </c>
    </row>
    <row r="44" spans="1:11" ht="20.25" customHeight="1" x14ac:dyDescent="0.25">
      <c r="A44" s="32" t="s">
        <v>210</v>
      </c>
      <c r="B44" s="255">
        <v>3</v>
      </c>
      <c r="C44" s="255">
        <v>3</v>
      </c>
      <c r="D44" s="255" t="s">
        <v>241</v>
      </c>
      <c r="E44" s="255" t="s">
        <v>241</v>
      </c>
      <c r="F44" s="255">
        <f t="shared" si="23"/>
        <v>3</v>
      </c>
      <c r="G44" s="255">
        <f t="shared" si="24"/>
        <v>3</v>
      </c>
      <c r="H44" s="255">
        <f t="shared" si="25"/>
        <v>6</v>
      </c>
      <c r="I44" s="33">
        <v>27</v>
      </c>
      <c r="J44" s="33">
        <v>25</v>
      </c>
      <c r="K44" s="33">
        <f t="shared" si="26"/>
        <v>92.592592592592595</v>
      </c>
    </row>
    <row r="45" spans="1:11" ht="20.25" customHeight="1" x14ac:dyDescent="0.25">
      <c r="A45" s="34" t="s">
        <v>4</v>
      </c>
      <c r="B45" s="256">
        <v>31</v>
      </c>
      <c r="C45" s="256">
        <f>SUM(C37:C44)</f>
        <v>23</v>
      </c>
      <c r="D45" s="256">
        <v>0</v>
      </c>
      <c r="E45" s="256">
        <v>0</v>
      </c>
      <c r="F45" s="256">
        <f t="shared" ref="F45" si="27">SUM(B45,D45)</f>
        <v>31</v>
      </c>
      <c r="G45" s="256">
        <f t="shared" ref="G45" si="28">SUM(C45,E45)</f>
        <v>23</v>
      </c>
      <c r="H45" s="256">
        <f t="shared" ref="H45" si="29">SUM(F45:G45)</f>
        <v>54</v>
      </c>
      <c r="I45" s="35">
        <f>SUM(I37:I44)</f>
        <v>307</v>
      </c>
      <c r="J45" s="35">
        <f>SUM(J37:J44)</f>
        <v>194.35</v>
      </c>
      <c r="K45" s="35">
        <f t="shared" si="26"/>
        <v>63.306188925081429</v>
      </c>
    </row>
    <row r="46" spans="1:11" ht="20.25" customHeight="1" x14ac:dyDescent="0.25">
      <c r="A46" s="185" t="s">
        <v>211</v>
      </c>
      <c r="B46" s="185">
        <f>B12+B20+B29+B35+B45</f>
        <v>987</v>
      </c>
      <c r="C46" s="185">
        <f>C12+C20+C29+C35+C45</f>
        <v>173</v>
      </c>
      <c r="D46" s="185">
        <f t="shared" ref="D46:E46" si="30">D12+D20+D29+D35+D45</f>
        <v>61</v>
      </c>
      <c r="E46" s="185">
        <f t="shared" si="30"/>
        <v>23</v>
      </c>
      <c r="F46" s="185">
        <f>31+75+386+364+192</f>
        <v>1048</v>
      </c>
      <c r="G46" s="185">
        <f>G12+G20+G29+G35+G45</f>
        <v>196</v>
      </c>
      <c r="H46" s="185">
        <f>H12+H20+H29+H35+H45</f>
        <v>1244</v>
      </c>
      <c r="I46" s="186">
        <f>I12+I20+I29+I35+I45</f>
        <v>17826.670000000002</v>
      </c>
      <c r="J46" s="186">
        <f>J12+J20+J29+J35+J45</f>
        <v>13517.295000000002</v>
      </c>
      <c r="K46" s="186">
        <f t="shared" si="26"/>
        <v>75.826247975645472</v>
      </c>
    </row>
    <row r="47" spans="1:11" ht="35.25" customHeight="1" x14ac:dyDescent="0.25">
      <c r="A47" s="333" t="s">
        <v>479</v>
      </c>
      <c r="B47" s="334"/>
      <c r="C47" s="334"/>
      <c r="D47" s="334"/>
      <c r="E47" s="334"/>
      <c r="F47" s="334"/>
      <c r="G47" s="334"/>
      <c r="H47" s="334"/>
      <c r="I47" s="334"/>
      <c r="J47" s="334"/>
      <c r="K47" s="334"/>
    </row>
    <row r="63" spans="3:10" x14ac:dyDescent="0.25">
      <c r="C63" s="335" t="s">
        <v>212</v>
      </c>
      <c r="D63" s="336"/>
      <c r="E63" s="336"/>
      <c r="F63" s="336"/>
      <c r="G63" s="336"/>
      <c r="H63" s="336"/>
      <c r="I63" s="336"/>
      <c r="J63" s="336"/>
    </row>
  </sheetData>
  <mergeCells count="11">
    <mergeCell ref="A47:K47"/>
    <mergeCell ref="C63:J63"/>
    <mergeCell ref="A1:K1"/>
    <mergeCell ref="A3:A5"/>
    <mergeCell ref="B3:E3"/>
    <mergeCell ref="F3:H4"/>
    <mergeCell ref="I3:I5"/>
    <mergeCell ref="J3:J5"/>
    <mergeCell ref="K3:K5"/>
    <mergeCell ref="B4:C4"/>
    <mergeCell ref="D4:E4"/>
  </mergeCells>
  <hyperlinks>
    <hyperlink ref="C63" r:id="rId1"/>
  </hyperlinks>
  <pageMargins left="0.7" right="0.7" top="0.75" bottom="0.75" header="0.3" footer="0.3"/>
  <pageSetup paperSize="9" scale="75" orientation="portrait"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2"/>
  <sheetViews>
    <sheetView view="pageBreakPreview" zoomScaleSheetLayoutView="100" workbookViewId="0">
      <selection activeCell="A41" sqref="A41"/>
    </sheetView>
  </sheetViews>
  <sheetFormatPr defaultRowHeight="15" x14ac:dyDescent="0.25"/>
  <cols>
    <col min="1" max="1" width="9.5703125" style="192" customWidth="1"/>
    <col min="2" max="2" width="25.28515625" style="192" customWidth="1"/>
    <col min="3" max="8" width="13.5703125" style="192" customWidth="1"/>
    <col min="9" max="16384" width="9.140625" style="192"/>
  </cols>
  <sheetData>
    <row r="1" spans="1:8" s="187" customFormat="1" ht="24.75" customHeight="1" x14ac:dyDescent="0.25">
      <c r="A1" s="349" t="s">
        <v>393</v>
      </c>
      <c r="B1" s="349"/>
      <c r="C1" s="349"/>
      <c r="D1" s="349"/>
      <c r="E1" s="349"/>
      <c r="F1" s="349"/>
      <c r="G1" s="349"/>
      <c r="H1" s="349"/>
    </row>
    <row r="2" spans="1:8" s="187" customFormat="1" x14ac:dyDescent="0.25">
      <c r="A2" s="188"/>
      <c r="B2" s="188"/>
      <c r="C2" s="188"/>
      <c r="D2" s="188"/>
      <c r="E2" s="188"/>
      <c r="F2" s="188"/>
      <c r="G2" s="352" t="s">
        <v>454</v>
      </c>
      <c r="H2" s="352"/>
    </row>
    <row r="3" spans="1:8" s="199" customFormat="1" ht="27" customHeight="1" x14ac:dyDescent="0.25">
      <c r="A3" s="351" t="s">
        <v>351</v>
      </c>
      <c r="B3" s="351" t="s">
        <v>455</v>
      </c>
      <c r="C3" s="350" t="s">
        <v>302</v>
      </c>
      <c r="D3" s="350"/>
      <c r="E3" s="350"/>
      <c r="F3" s="350" t="s">
        <v>303</v>
      </c>
      <c r="G3" s="350"/>
      <c r="H3" s="350"/>
    </row>
    <row r="4" spans="1:8" s="200" customFormat="1" ht="21.75" customHeight="1" x14ac:dyDescent="0.25">
      <c r="A4" s="351"/>
      <c r="B4" s="351"/>
      <c r="C4" s="351" t="s">
        <v>304</v>
      </c>
      <c r="D4" s="351" t="s">
        <v>305</v>
      </c>
      <c r="E4" s="351" t="s">
        <v>306</v>
      </c>
      <c r="F4" s="351" t="s">
        <v>304</v>
      </c>
      <c r="G4" s="351" t="s">
        <v>305</v>
      </c>
      <c r="H4" s="351" t="s">
        <v>306</v>
      </c>
    </row>
    <row r="5" spans="1:8" s="200" customFormat="1" ht="36" customHeight="1" x14ac:dyDescent="0.25">
      <c r="A5" s="351"/>
      <c r="B5" s="351"/>
      <c r="C5" s="351"/>
      <c r="D5" s="351"/>
      <c r="E5" s="351"/>
      <c r="F5" s="351"/>
      <c r="G5" s="351"/>
      <c r="H5" s="351"/>
    </row>
    <row r="6" spans="1:8" s="191" customFormat="1" ht="24.75" customHeight="1" x14ac:dyDescent="0.25">
      <c r="A6" s="189">
        <v>1</v>
      </c>
      <c r="B6" s="240" t="s">
        <v>452</v>
      </c>
      <c r="C6" s="244">
        <v>1405</v>
      </c>
      <c r="D6" s="244">
        <v>1405</v>
      </c>
      <c r="E6" s="244">
        <v>10000</v>
      </c>
      <c r="F6" s="243">
        <v>570</v>
      </c>
      <c r="G6" s="244">
        <v>333</v>
      </c>
      <c r="H6" s="243">
        <v>0</v>
      </c>
    </row>
    <row r="7" spans="1:8" s="191" customFormat="1" ht="24.75" customHeight="1" x14ac:dyDescent="0.25">
      <c r="A7" s="189">
        <v>2</v>
      </c>
      <c r="B7" s="241" t="s">
        <v>188</v>
      </c>
      <c r="C7" s="244">
        <v>1348382</v>
      </c>
      <c r="D7" s="244">
        <v>1348382</v>
      </c>
      <c r="E7" s="244">
        <v>7455204</v>
      </c>
      <c r="F7" s="243">
        <v>612131</v>
      </c>
      <c r="G7" s="244">
        <v>395013</v>
      </c>
      <c r="H7" s="243">
        <v>1011863</v>
      </c>
    </row>
    <row r="8" spans="1:8" s="191" customFormat="1" ht="24.75" customHeight="1" x14ac:dyDescent="0.25">
      <c r="A8" s="189">
        <v>3</v>
      </c>
      <c r="B8" s="241" t="s">
        <v>208</v>
      </c>
      <c r="C8" s="244">
        <v>20532</v>
      </c>
      <c r="D8" s="244">
        <v>20532</v>
      </c>
      <c r="E8" s="244">
        <v>20532</v>
      </c>
      <c r="F8" s="243">
        <v>0</v>
      </c>
      <c r="G8" s="244">
        <v>0</v>
      </c>
      <c r="H8" s="243">
        <v>0</v>
      </c>
    </row>
    <row r="9" spans="1:8" s="191" customFormat="1" ht="24.75" customHeight="1" x14ac:dyDescent="0.25">
      <c r="A9" s="189">
        <v>4</v>
      </c>
      <c r="B9" s="241" t="s">
        <v>64</v>
      </c>
      <c r="C9" s="244">
        <v>278707</v>
      </c>
      <c r="D9" s="244">
        <v>278707</v>
      </c>
      <c r="E9" s="244">
        <v>788432</v>
      </c>
      <c r="F9" s="243">
        <v>0</v>
      </c>
      <c r="G9" s="244">
        <v>0</v>
      </c>
      <c r="H9" s="243">
        <v>0</v>
      </c>
    </row>
    <row r="10" spans="1:8" s="191" customFormat="1" ht="24.75" customHeight="1" x14ac:dyDescent="0.25">
      <c r="A10" s="189">
        <v>5</v>
      </c>
      <c r="B10" s="241" t="s">
        <v>61</v>
      </c>
      <c r="C10" s="244">
        <v>1308778</v>
      </c>
      <c r="D10" s="244">
        <v>1308778</v>
      </c>
      <c r="E10" s="245">
        <v>6469650</v>
      </c>
      <c r="F10" s="243">
        <v>600191</v>
      </c>
      <c r="G10" s="244">
        <v>300419</v>
      </c>
      <c r="H10" s="243">
        <v>1085456</v>
      </c>
    </row>
    <row r="11" spans="1:8" s="191" customFormat="1" ht="24.75" customHeight="1" x14ac:dyDescent="0.25">
      <c r="A11" s="189">
        <v>6</v>
      </c>
      <c r="B11" s="241" t="s">
        <v>56</v>
      </c>
      <c r="C11" s="244">
        <v>703691</v>
      </c>
      <c r="D11" s="244">
        <v>703691</v>
      </c>
      <c r="E11" s="244">
        <v>3890709</v>
      </c>
      <c r="F11" s="243">
        <v>474413</v>
      </c>
      <c r="G11" s="244">
        <v>434749</v>
      </c>
      <c r="H11" s="243">
        <v>1640830</v>
      </c>
    </row>
    <row r="12" spans="1:8" s="191" customFormat="1" ht="24.75" customHeight="1" x14ac:dyDescent="0.25">
      <c r="A12" s="189">
        <v>7</v>
      </c>
      <c r="B12" s="240" t="s">
        <v>456</v>
      </c>
      <c r="C12" s="246">
        <v>2162</v>
      </c>
      <c r="D12" s="246">
        <v>2162</v>
      </c>
      <c r="E12" s="246">
        <v>2162</v>
      </c>
      <c r="F12" s="243">
        <v>0</v>
      </c>
      <c r="G12" s="244">
        <v>0</v>
      </c>
      <c r="H12" s="243">
        <v>0</v>
      </c>
    </row>
    <row r="13" spans="1:8" s="191" customFormat="1" ht="24.75" customHeight="1" x14ac:dyDescent="0.25">
      <c r="A13" s="189">
        <v>8</v>
      </c>
      <c r="B13" s="241" t="s">
        <v>59</v>
      </c>
      <c r="C13" s="244">
        <v>25000</v>
      </c>
      <c r="D13" s="244">
        <v>25000</v>
      </c>
      <c r="E13" s="244">
        <v>25000</v>
      </c>
      <c r="F13" s="243">
        <v>6757</v>
      </c>
      <c r="G13" s="244">
        <v>4453</v>
      </c>
      <c r="H13" s="243">
        <v>4223</v>
      </c>
    </row>
    <row r="14" spans="1:8" s="191" customFormat="1" ht="24.75" customHeight="1" x14ac:dyDescent="0.25">
      <c r="A14" s="189">
        <v>9</v>
      </c>
      <c r="B14" s="241" t="s">
        <v>191</v>
      </c>
      <c r="C14" s="244">
        <v>1589236</v>
      </c>
      <c r="D14" s="244">
        <v>1589236</v>
      </c>
      <c r="E14" s="244">
        <v>5108923</v>
      </c>
      <c r="F14" s="243">
        <v>843576</v>
      </c>
      <c r="G14" s="244">
        <v>814045</v>
      </c>
      <c r="H14" s="243">
        <v>0</v>
      </c>
    </row>
    <row r="15" spans="1:8" s="191" customFormat="1" ht="24.75" customHeight="1" x14ac:dyDescent="0.25">
      <c r="A15" s="189">
        <v>10</v>
      </c>
      <c r="B15" s="241" t="s">
        <v>197</v>
      </c>
      <c r="C15" s="244">
        <v>788670</v>
      </c>
      <c r="D15" s="244">
        <v>788670</v>
      </c>
      <c r="E15" s="244">
        <v>4227238</v>
      </c>
      <c r="F15" s="243">
        <v>622550</v>
      </c>
      <c r="G15" s="244">
        <v>191647</v>
      </c>
      <c r="H15" s="243">
        <v>51230</v>
      </c>
    </row>
    <row r="16" spans="1:8" s="191" customFormat="1" ht="24.75" customHeight="1" x14ac:dyDescent="0.25">
      <c r="A16" s="189">
        <v>11</v>
      </c>
      <c r="B16" s="241" t="s">
        <v>201</v>
      </c>
      <c r="C16" s="244">
        <v>69635</v>
      </c>
      <c r="D16" s="244">
        <v>69635</v>
      </c>
      <c r="E16" s="244">
        <v>385011</v>
      </c>
      <c r="F16" s="243">
        <v>59065</v>
      </c>
      <c r="G16" s="244">
        <v>55937</v>
      </c>
      <c r="H16" s="243">
        <v>333657</v>
      </c>
    </row>
    <row r="17" spans="1:8" s="191" customFormat="1" ht="24.75" customHeight="1" x14ac:dyDescent="0.25">
      <c r="A17" s="189">
        <v>12</v>
      </c>
      <c r="B17" s="190" t="s">
        <v>57</v>
      </c>
      <c r="C17" s="244">
        <v>160687</v>
      </c>
      <c r="D17" s="244">
        <v>160687</v>
      </c>
      <c r="E17" s="244">
        <v>692062</v>
      </c>
      <c r="F17" s="243">
        <v>38361</v>
      </c>
      <c r="G17" s="244">
        <v>17175</v>
      </c>
      <c r="H17" s="243">
        <v>71281</v>
      </c>
    </row>
    <row r="18" spans="1:8" s="191" customFormat="1" ht="24.75" customHeight="1" x14ac:dyDescent="0.25">
      <c r="A18" s="189">
        <v>13</v>
      </c>
      <c r="B18" s="241" t="s">
        <v>60</v>
      </c>
      <c r="C18" s="244">
        <v>115302</v>
      </c>
      <c r="D18" s="244">
        <v>115302</v>
      </c>
      <c r="E18" s="244">
        <v>637507</v>
      </c>
      <c r="F18" s="243">
        <v>47386</v>
      </c>
      <c r="G18" s="244">
        <v>42390</v>
      </c>
      <c r="H18" s="243">
        <v>96367</v>
      </c>
    </row>
    <row r="19" spans="1:8" s="191" customFormat="1" ht="24.75" customHeight="1" x14ac:dyDescent="0.25">
      <c r="A19" s="189">
        <v>14</v>
      </c>
      <c r="B19" s="241" t="s">
        <v>242</v>
      </c>
      <c r="C19" s="244">
        <v>1665765</v>
      </c>
      <c r="D19" s="244">
        <v>1665765</v>
      </c>
      <c r="E19" s="244">
        <v>7832204</v>
      </c>
      <c r="F19" s="243">
        <v>770932</v>
      </c>
      <c r="G19" s="244">
        <v>602900</v>
      </c>
      <c r="H19" s="243">
        <v>1523139</v>
      </c>
    </row>
    <row r="20" spans="1:8" s="191" customFormat="1" ht="24.75" customHeight="1" x14ac:dyDescent="0.25">
      <c r="A20" s="189">
        <v>15</v>
      </c>
      <c r="B20" s="241" t="s">
        <v>62</v>
      </c>
      <c r="C20" s="244">
        <v>127585</v>
      </c>
      <c r="D20" s="244">
        <v>127585</v>
      </c>
      <c r="E20" s="244">
        <v>705420</v>
      </c>
      <c r="F20" s="243">
        <v>0</v>
      </c>
      <c r="G20" s="244">
        <v>0</v>
      </c>
      <c r="H20" s="243">
        <v>0</v>
      </c>
    </row>
    <row r="21" spans="1:8" s="191" customFormat="1" ht="24.75" customHeight="1" x14ac:dyDescent="0.25">
      <c r="A21" s="189">
        <v>16</v>
      </c>
      <c r="B21" s="241" t="s">
        <v>193</v>
      </c>
      <c r="C21" s="244">
        <v>2313977</v>
      </c>
      <c r="D21" s="244">
        <v>2313977</v>
      </c>
      <c r="E21" s="244">
        <v>8872377</v>
      </c>
      <c r="F21" s="243">
        <v>1122016</v>
      </c>
      <c r="G21" s="244">
        <v>934404</v>
      </c>
      <c r="H21" s="243">
        <v>2463500</v>
      </c>
    </row>
    <row r="22" spans="1:8" s="191" customFormat="1" ht="24.75" customHeight="1" x14ac:dyDescent="0.25">
      <c r="A22" s="189">
        <v>17</v>
      </c>
      <c r="B22" s="241" t="s">
        <v>194</v>
      </c>
      <c r="C22" s="244">
        <v>2347121</v>
      </c>
      <c r="D22" s="244">
        <v>2347121</v>
      </c>
      <c r="E22" s="244">
        <v>12977232</v>
      </c>
      <c r="F22" s="243">
        <v>1528775</v>
      </c>
      <c r="G22" s="244">
        <v>1354984</v>
      </c>
      <c r="H22" s="243">
        <v>2922773</v>
      </c>
    </row>
    <row r="23" spans="1:8" s="191" customFormat="1" ht="24.75" customHeight="1" x14ac:dyDescent="0.25">
      <c r="A23" s="189">
        <v>18</v>
      </c>
      <c r="B23" s="241" t="s">
        <v>206</v>
      </c>
      <c r="C23" s="244">
        <v>20713</v>
      </c>
      <c r="D23" s="244">
        <v>20713</v>
      </c>
      <c r="E23" s="244">
        <v>114522</v>
      </c>
      <c r="F23" s="243">
        <v>3542</v>
      </c>
      <c r="G23" s="244">
        <v>1465</v>
      </c>
      <c r="H23" s="243">
        <v>0</v>
      </c>
    </row>
    <row r="24" spans="1:8" s="191" customFormat="1" ht="24.75" customHeight="1" x14ac:dyDescent="0.25">
      <c r="A24" s="189">
        <v>19</v>
      </c>
      <c r="B24" s="241" t="s">
        <v>66</v>
      </c>
      <c r="C24" s="244">
        <v>39372</v>
      </c>
      <c r="D24" s="244">
        <v>39372</v>
      </c>
      <c r="E24" s="244">
        <v>209561</v>
      </c>
      <c r="F24" s="243">
        <v>12972</v>
      </c>
      <c r="G24" s="244">
        <v>9755</v>
      </c>
      <c r="H24" s="243">
        <v>35904</v>
      </c>
    </row>
    <row r="25" spans="1:8" s="191" customFormat="1" ht="24.75" customHeight="1" x14ac:dyDescent="0.25">
      <c r="A25" s="189">
        <v>20</v>
      </c>
      <c r="B25" s="241" t="s">
        <v>210</v>
      </c>
      <c r="C25" s="244">
        <v>11986</v>
      </c>
      <c r="D25" s="244">
        <v>11986</v>
      </c>
      <c r="E25" s="244">
        <v>11986</v>
      </c>
      <c r="F25" s="243">
        <v>490</v>
      </c>
      <c r="G25" s="244">
        <v>349</v>
      </c>
      <c r="H25" s="243">
        <v>332</v>
      </c>
    </row>
    <row r="26" spans="1:8" s="191" customFormat="1" ht="24.75" customHeight="1" x14ac:dyDescent="0.25">
      <c r="A26" s="189">
        <v>21</v>
      </c>
      <c r="B26" s="241" t="s">
        <v>207</v>
      </c>
      <c r="C26" s="244">
        <v>33423</v>
      </c>
      <c r="D26" s="244">
        <v>33423</v>
      </c>
      <c r="E26" s="244">
        <v>184797</v>
      </c>
      <c r="F26" s="243">
        <v>600</v>
      </c>
      <c r="G26" s="244">
        <v>500</v>
      </c>
      <c r="H26" s="243">
        <v>0</v>
      </c>
    </row>
    <row r="27" spans="1:8" s="191" customFormat="1" ht="24.75" customHeight="1" x14ac:dyDescent="0.25">
      <c r="A27" s="189">
        <v>22</v>
      </c>
      <c r="B27" s="241" t="s">
        <v>58</v>
      </c>
      <c r="C27" s="244">
        <v>668635</v>
      </c>
      <c r="D27" s="244">
        <v>668635</v>
      </c>
      <c r="E27" s="244">
        <v>2374233</v>
      </c>
      <c r="F27" s="243">
        <v>251680</v>
      </c>
      <c r="G27" s="244">
        <v>195731</v>
      </c>
      <c r="H27" s="243">
        <v>421369</v>
      </c>
    </row>
    <row r="28" spans="1:8" s="191" customFormat="1" ht="24.75" customHeight="1" x14ac:dyDescent="0.25">
      <c r="A28" s="189">
        <v>23</v>
      </c>
      <c r="B28" s="241" t="s">
        <v>245</v>
      </c>
      <c r="C28" s="244">
        <v>3530</v>
      </c>
      <c r="D28" s="244">
        <v>3530</v>
      </c>
      <c r="E28" s="244">
        <v>19594</v>
      </c>
      <c r="F28" s="243">
        <v>3584</v>
      </c>
      <c r="G28" s="244">
        <v>2373</v>
      </c>
      <c r="H28" s="243">
        <v>0</v>
      </c>
    </row>
    <row r="29" spans="1:8" s="191" customFormat="1" ht="24.75" customHeight="1" x14ac:dyDescent="0.25">
      <c r="A29" s="189">
        <v>24</v>
      </c>
      <c r="B29" s="241" t="s">
        <v>198</v>
      </c>
      <c r="C29" s="244">
        <v>835526</v>
      </c>
      <c r="D29" s="244">
        <v>493968</v>
      </c>
      <c r="E29" s="244">
        <v>950431</v>
      </c>
      <c r="F29" s="243">
        <v>339907</v>
      </c>
      <c r="G29" s="244">
        <v>0</v>
      </c>
      <c r="H29" s="243">
        <v>0</v>
      </c>
    </row>
    <row r="30" spans="1:8" s="191" customFormat="1" ht="24.75" customHeight="1" x14ac:dyDescent="0.25">
      <c r="A30" s="189">
        <v>25</v>
      </c>
      <c r="B30" s="241" t="s">
        <v>195</v>
      </c>
      <c r="C30" s="244">
        <v>2308013</v>
      </c>
      <c r="D30" s="244">
        <v>2308013</v>
      </c>
      <c r="E30" s="244">
        <v>6886000</v>
      </c>
      <c r="F30" s="243">
        <v>680000</v>
      </c>
      <c r="G30" s="244">
        <v>475000</v>
      </c>
      <c r="H30" s="243">
        <v>1299000</v>
      </c>
    </row>
    <row r="31" spans="1:8" s="191" customFormat="1" ht="24.75" customHeight="1" x14ac:dyDescent="0.25">
      <c r="A31" s="189">
        <v>26</v>
      </c>
      <c r="B31" s="241" t="s">
        <v>209</v>
      </c>
      <c r="C31" s="244">
        <v>13217</v>
      </c>
      <c r="D31" s="244">
        <v>13217</v>
      </c>
      <c r="E31" s="244">
        <v>46000</v>
      </c>
      <c r="F31" s="243">
        <v>0</v>
      </c>
      <c r="G31" s="244">
        <v>0</v>
      </c>
      <c r="H31" s="243">
        <v>0</v>
      </c>
    </row>
    <row r="32" spans="1:8" s="191" customFormat="1" ht="24.75" customHeight="1" x14ac:dyDescent="0.25">
      <c r="A32" s="189">
        <v>27</v>
      </c>
      <c r="B32" s="241" t="s">
        <v>189</v>
      </c>
      <c r="C32" s="244">
        <v>1274536</v>
      </c>
      <c r="D32" s="244">
        <v>1274536</v>
      </c>
      <c r="E32" s="244">
        <v>7000000</v>
      </c>
      <c r="F32" s="243">
        <v>654464</v>
      </c>
      <c r="G32" s="244">
        <v>644624</v>
      </c>
      <c r="H32" s="243">
        <v>1220891</v>
      </c>
    </row>
    <row r="33" spans="1:8" s="191" customFormat="1" ht="24.75" customHeight="1" x14ac:dyDescent="0.25">
      <c r="A33" s="189">
        <v>28</v>
      </c>
      <c r="B33" s="241" t="s">
        <v>307</v>
      </c>
      <c r="C33" s="244">
        <v>1034678</v>
      </c>
      <c r="D33" s="244">
        <v>1034678</v>
      </c>
      <c r="E33" s="244">
        <v>5720737</v>
      </c>
      <c r="F33" s="243">
        <v>487627</v>
      </c>
      <c r="G33" s="244">
        <v>423683</v>
      </c>
      <c r="H33" s="243">
        <v>579449</v>
      </c>
    </row>
    <row r="34" spans="1:8" s="191" customFormat="1" ht="24.75" customHeight="1" x14ac:dyDescent="0.25">
      <c r="A34" s="189">
        <v>29</v>
      </c>
      <c r="B34" s="241" t="s">
        <v>65</v>
      </c>
      <c r="C34" s="244">
        <v>32736</v>
      </c>
      <c r="D34" s="244">
        <v>32736</v>
      </c>
      <c r="E34" s="244">
        <v>117723</v>
      </c>
      <c r="F34" s="243">
        <v>11668</v>
      </c>
      <c r="G34" s="244">
        <v>7795</v>
      </c>
      <c r="H34" s="243">
        <v>12343</v>
      </c>
    </row>
    <row r="35" spans="1:8" s="191" customFormat="1" ht="24.75" customHeight="1" x14ac:dyDescent="0.25">
      <c r="A35" s="189">
        <v>30</v>
      </c>
      <c r="B35" s="241" t="s">
        <v>200</v>
      </c>
      <c r="C35" s="244">
        <v>4770399</v>
      </c>
      <c r="D35" s="244">
        <v>4770399</v>
      </c>
      <c r="E35" s="244">
        <v>16657278</v>
      </c>
      <c r="F35" s="243">
        <v>2207249</v>
      </c>
      <c r="G35" s="244">
        <v>1798306</v>
      </c>
      <c r="H35" s="243">
        <v>564122</v>
      </c>
    </row>
    <row r="36" spans="1:8" ht="24.75" customHeight="1" x14ac:dyDescent="0.25">
      <c r="A36" s="189">
        <v>31</v>
      </c>
      <c r="B36" s="241" t="s">
        <v>199</v>
      </c>
      <c r="C36" s="244">
        <v>135738</v>
      </c>
      <c r="D36" s="244">
        <v>135738</v>
      </c>
      <c r="E36" s="244">
        <v>750494</v>
      </c>
      <c r="F36" s="243">
        <v>67995</v>
      </c>
      <c r="G36" s="244">
        <v>66177</v>
      </c>
      <c r="H36" s="243">
        <v>269146</v>
      </c>
    </row>
    <row r="37" spans="1:8" s="191" customFormat="1" ht="24.75" customHeight="1" x14ac:dyDescent="0.25">
      <c r="A37" s="189">
        <v>32</v>
      </c>
      <c r="B37" s="241" t="s">
        <v>63</v>
      </c>
      <c r="C37" s="244">
        <v>1300349</v>
      </c>
      <c r="D37" s="244">
        <v>1300349</v>
      </c>
      <c r="E37" s="244">
        <v>5040510</v>
      </c>
      <c r="F37" s="243">
        <v>400000</v>
      </c>
      <c r="G37" s="244">
        <v>198000</v>
      </c>
      <c r="H37" s="243">
        <v>861000</v>
      </c>
    </row>
    <row r="38" spans="1:8" s="187" customFormat="1" ht="24.75" customHeight="1" x14ac:dyDescent="0.25">
      <c r="A38" s="347" t="s">
        <v>4</v>
      </c>
      <c r="B38" s="348"/>
      <c r="C38" s="247">
        <f t="shared" ref="C38:H38" si="0">SUM(C6:C37)</f>
        <v>25349486</v>
      </c>
      <c r="D38" s="247">
        <f t="shared" si="0"/>
        <v>25007928</v>
      </c>
      <c r="E38" s="248">
        <f t="shared" si="0"/>
        <v>106183529</v>
      </c>
      <c r="F38" s="242">
        <f t="shared" si="0"/>
        <v>11848501</v>
      </c>
      <c r="G38" s="242">
        <f t="shared" si="0"/>
        <v>8972207</v>
      </c>
      <c r="H38" s="242">
        <f t="shared" si="0"/>
        <v>16467875</v>
      </c>
    </row>
    <row r="39" spans="1:8" ht="24.75" customHeight="1" x14ac:dyDescent="0.25">
      <c r="A39" s="193" t="s">
        <v>446</v>
      </c>
      <c r="B39" s="198" t="s">
        <v>453</v>
      </c>
      <c r="F39" s="194"/>
      <c r="G39" s="194"/>
      <c r="H39" s="194"/>
    </row>
    <row r="40" spans="1:8" s="195" customFormat="1" ht="24.75" customHeight="1" x14ac:dyDescent="0.2">
      <c r="A40" s="196" t="s">
        <v>442</v>
      </c>
      <c r="D40" s="196"/>
      <c r="E40" s="197"/>
      <c r="G40" s="196"/>
      <c r="H40" s="196"/>
    </row>
    <row r="41" spans="1:8" ht="24.75" customHeight="1" x14ac:dyDescent="0.25">
      <c r="A41" s="195"/>
      <c r="F41" s="194"/>
      <c r="G41" s="194"/>
      <c r="H41" s="194"/>
    </row>
    <row r="42" spans="1:8" x14ac:dyDescent="0.25">
      <c r="D42" s="192" t="s">
        <v>308</v>
      </c>
    </row>
  </sheetData>
  <mergeCells count="13">
    <mergeCell ref="A38:B38"/>
    <mergeCell ref="A1:H1"/>
    <mergeCell ref="C3:E3"/>
    <mergeCell ref="F3:H3"/>
    <mergeCell ref="C4:C5"/>
    <mergeCell ref="D4:D5"/>
    <mergeCell ref="E4:E5"/>
    <mergeCell ref="F4:F5"/>
    <mergeCell ref="G4:G5"/>
    <mergeCell ref="G2:H2"/>
    <mergeCell ref="B3:B5"/>
    <mergeCell ref="A3:A5"/>
    <mergeCell ref="H4:H5"/>
  </mergeCells>
  <hyperlinks>
    <hyperlink ref="B39" r:id="rId1" display="http://soilhealth.dac.gov.in/, Ministry of Agriculture and Farmers Welfare"/>
  </hyperlinks>
  <pageMargins left="0.7" right="0.7" top="0.75" bottom="0.75" header="0.3" footer="0.3"/>
  <pageSetup paperSize="9" scale="69" orientation="portrait"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4"/>
  <sheetViews>
    <sheetView view="pageBreakPreview" zoomScaleSheetLayoutView="100" workbookViewId="0">
      <selection activeCell="A41" sqref="A41"/>
    </sheetView>
  </sheetViews>
  <sheetFormatPr defaultColWidth="8.85546875" defaultRowHeight="15" x14ac:dyDescent="0.25"/>
  <cols>
    <col min="1" max="1" width="8.85546875" style="36"/>
    <col min="2" max="2" width="28.28515625" style="36" customWidth="1"/>
    <col min="3" max="3" width="14.28515625" style="36" customWidth="1"/>
    <col min="4" max="4" width="13.140625" style="36" customWidth="1"/>
    <col min="5" max="5" width="20.5703125" style="38" customWidth="1"/>
    <col min="6" max="16384" width="8.85546875" style="36"/>
  </cols>
  <sheetData>
    <row r="1" spans="1:5" ht="33.75" customHeight="1" x14ac:dyDescent="0.25">
      <c r="A1" s="354" t="s">
        <v>394</v>
      </c>
      <c r="B1" s="354"/>
      <c r="C1" s="354"/>
      <c r="D1" s="354"/>
      <c r="E1" s="354"/>
    </row>
    <row r="2" spans="1:5" x14ac:dyDescent="0.25">
      <c r="A2" s="48"/>
      <c r="B2" s="48"/>
      <c r="C2" s="48"/>
      <c r="D2" s="356" t="s">
        <v>472</v>
      </c>
      <c r="E2" s="356"/>
    </row>
    <row r="3" spans="1:5" ht="21" customHeight="1" x14ac:dyDescent="0.25">
      <c r="A3" s="355" t="s">
        <v>235</v>
      </c>
      <c r="B3" s="355" t="s">
        <v>236</v>
      </c>
      <c r="C3" s="355" t="s">
        <v>237</v>
      </c>
      <c r="D3" s="355"/>
      <c r="E3" s="327" t="s">
        <v>238</v>
      </c>
    </row>
    <row r="4" spans="1:5" ht="42" customHeight="1" x14ac:dyDescent="0.25">
      <c r="A4" s="355"/>
      <c r="B4" s="355"/>
      <c r="C4" s="37" t="s">
        <v>239</v>
      </c>
      <c r="D4" s="37" t="s">
        <v>240</v>
      </c>
      <c r="E4" s="327"/>
    </row>
    <row r="5" spans="1:5" s="183" customFormat="1" ht="19.5" customHeight="1" x14ac:dyDescent="0.25">
      <c r="A5" s="201">
        <v>1</v>
      </c>
      <c r="B5" s="202" t="s">
        <v>188</v>
      </c>
      <c r="C5" s="203">
        <v>27</v>
      </c>
      <c r="D5" s="203" t="s">
        <v>241</v>
      </c>
      <c r="E5" s="204">
        <v>40</v>
      </c>
    </row>
    <row r="6" spans="1:5" s="183" customFormat="1" ht="19.5" customHeight="1" x14ac:dyDescent="0.25">
      <c r="A6" s="201">
        <v>2</v>
      </c>
      <c r="B6" s="202" t="s">
        <v>208</v>
      </c>
      <c r="C6" s="203">
        <v>6</v>
      </c>
      <c r="D6" s="203">
        <v>1</v>
      </c>
      <c r="E6" s="205" t="s">
        <v>241</v>
      </c>
    </row>
    <row r="7" spans="1:5" s="183" customFormat="1" ht="19.5" customHeight="1" x14ac:dyDescent="0.25">
      <c r="A7" s="201">
        <v>3</v>
      </c>
      <c r="B7" s="202" t="s">
        <v>64</v>
      </c>
      <c r="C7" s="203">
        <v>22</v>
      </c>
      <c r="D7" s="203">
        <v>1</v>
      </c>
      <c r="E7" s="205" t="s">
        <v>241</v>
      </c>
    </row>
    <row r="8" spans="1:5" s="183" customFormat="1" ht="19.5" customHeight="1" x14ac:dyDescent="0.25">
      <c r="A8" s="201">
        <v>4</v>
      </c>
      <c r="B8" s="202" t="s">
        <v>61</v>
      </c>
      <c r="C8" s="203">
        <v>11</v>
      </c>
      <c r="D8" s="203" t="s">
        <v>241</v>
      </c>
      <c r="E8" s="204">
        <v>6</v>
      </c>
    </row>
    <row r="9" spans="1:5" s="183" customFormat="1" ht="19.5" customHeight="1" x14ac:dyDescent="0.25">
      <c r="A9" s="201">
        <v>5</v>
      </c>
      <c r="B9" s="202" t="s">
        <v>56</v>
      </c>
      <c r="C9" s="203">
        <v>15</v>
      </c>
      <c r="D9" s="203">
        <v>2</v>
      </c>
      <c r="E9" s="204">
        <v>8</v>
      </c>
    </row>
    <row r="10" spans="1:5" s="183" customFormat="1" ht="19.5" customHeight="1" x14ac:dyDescent="0.25">
      <c r="A10" s="201">
        <v>6</v>
      </c>
      <c r="B10" s="202" t="s">
        <v>203</v>
      </c>
      <c r="C10" s="203">
        <v>8</v>
      </c>
      <c r="D10" s="203">
        <v>1</v>
      </c>
      <c r="E10" s="204" t="s">
        <v>241</v>
      </c>
    </row>
    <row r="11" spans="1:5" s="183" customFormat="1" ht="19.5" customHeight="1" x14ac:dyDescent="0.25">
      <c r="A11" s="201">
        <v>7</v>
      </c>
      <c r="B11" s="202" t="s">
        <v>59</v>
      </c>
      <c r="C11" s="203">
        <v>2</v>
      </c>
      <c r="D11" s="203" t="s">
        <v>241</v>
      </c>
      <c r="E11" s="204">
        <v>1</v>
      </c>
    </row>
    <row r="12" spans="1:5" s="183" customFormat="1" ht="19.5" customHeight="1" x14ac:dyDescent="0.25">
      <c r="A12" s="201">
        <v>8</v>
      </c>
      <c r="B12" s="202" t="s">
        <v>191</v>
      </c>
      <c r="C12" s="203">
        <v>14</v>
      </c>
      <c r="D12" s="203">
        <v>1</v>
      </c>
      <c r="E12" s="204">
        <v>27</v>
      </c>
    </row>
    <row r="13" spans="1:5" s="183" customFormat="1" ht="19.5" customHeight="1" x14ac:dyDescent="0.25">
      <c r="A13" s="201">
        <v>9</v>
      </c>
      <c r="B13" s="202" t="s">
        <v>197</v>
      </c>
      <c r="C13" s="203">
        <v>21</v>
      </c>
      <c r="D13" s="203">
        <v>1</v>
      </c>
      <c r="E13" s="204">
        <v>14</v>
      </c>
    </row>
    <row r="14" spans="1:5" s="183" customFormat="1" ht="19.5" customHeight="1" x14ac:dyDescent="0.25">
      <c r="A14" s="201">
        <v>10</v>
      </c>
      <c r="B14" s="202" t="s">
        <v>201</v>
      </c>
      <c r="C14" s="203">
        <v>9</v>
      </c>
      <c r="D14" s="203">
        <v>2</v>
      </c>
      <c r="E14" s="204">
        <v>2</v>
      </c>
    </row>
    <row r="15" spans="1:5" s="183" customFormat="1" ht="19.5" customHeight="1" x14ac:dyDescent="0.25">
      <c r="A15" s="201">
        <v>11</v>
      </c>
      <c r="B15" s="202" t="s">
        <v>57</v>
      </c>
      <c r="C15" s="203">
        <v>15</v>
      </c>
      <c r="D15" s="203">
        <v>2</v>
      </c>
      <c r="E15" s="204">
        <v>3</v>
      </c>
    </row>
    <row r="16" spans="1:5" s="183" customFormat="1" ht="19.5" customHeight="1" x14ac:dyDescent="0.25">
      <c r="A16" s="201">
        <v>12</v>
      </c>
      <c r="B16" s="202" t="s">
        <v>60</v>
      </c>
      <c r="C16" s="203">
        <v>7</v>
      </c>
      <c r="D16" s="203">
        <v>1</v>
      </c>
      <c r="E16" s="204" t="s">
        <v>241</v>
      </c>
    </row>
    <row r="17" spans="1:5" s="183" customFormat="1" ht="19.5" customHeight="1" x14ac:dyDescent="0.25">
      <c r="A17" s="201">
        <v>13</v>
      </c>
      <c r="B17" s="202" t="s">
        <v>242</v>
      </c>
      <c r="C17" s="202">
        <v>34</v>
      </c>
      <c r="D17" s="203">
        <v>1</v>
      </c>
      <c r="E17" s="204">
        <v>89</v>
      </c>
    </row>
    <row r="18" spans="1:5" s="183" customFormat="1" ht="19.5" customHeight="1" x14ac:dyDescent="0.25">
      <c r="A18" s="201">
        <v>14</v>
      </c>
      <c r="B18" s="202" t="s">
        <v>62</v>
      </c>
      <c r="C18" s="203">
        <v>16</v>
      </c>
      <c r="D18" s="203">
        <v>1</v>
      </c>
      <c r="E18" s="204" t="s">
        <v>241</v>
      </c>
    </row>
    <row r="19" spans="1:5" s="183" customFormat="1" ht="19.5" customHeight="1" x14ac:dyDescent="0.25">
      <c r="A19" s="201">
        <v>15</v>
      </c>
      <c r="B19" s="202" t="s">
        <v>193</v>
      </c>
      <c r="C19" s="203">
        <v>27</v>
      </c>
      <c r="D19" s="203" t="s">
        <v>241</v>
      </c>
      <c r="E19" s="204">
        <v>31</v>
      </c>
    </row>
    <row r="20" spans="1:5" s="183" customFormat="1" ht="19.5" customHeight="1" x14ac:dyDescent="0.25">
      <c r="A20" s="201">
        <v>16</v>
      </c>
      <c r="B20" s="202" t="s">
        <v>194</v>
      </c>
      <c r="C20" s="203">
        <v>52</v>
      </c>
      <c r="D20" s="203">
        <v>1</v>
      </c>
      <c r="E20" s="204">
        <v>66</v>
      </c>
    </row>
    <row r="21" spans="1:5" s="183" customFormat="1" ht="19.5" customHeight="1" x14ac:dyDescent="0.25">
      <c r="A21" s="201">
        <v>17</v>
      </c>
      <c r="B21" s="202" t="s">
        <v>206</v>
      </c>
      <c r="C21" s="203">
        <v>10</v>
      </c>
      <c r="D21" s="203" t="s">
        <v>241</v>
      </c>
      <c r="E21" s="204" t="s">
        <v>241</v>
      </c>
    </row>
    <row r="22" spans="1:5" s="183" customFormat="1" ht="19.5" customHeight="1" x14ac:dyDescent="0.25">
      <c r="A22" s="201">
        <v>18</v>
      </c>
      <c r="B22" s="202" t="s">
        <v>66</v>
      </c>
      <c r="C22" s="203">
        <v>7</v>
      </c>
      <c r="D22" s="203">
        <v>1</v>
      </c>
      <c r="E22" s="204"/>
    </row>
    <row r="23" spans="1:5" s="183" customFormat="1" ht="19.5" customHeight="1" x14ac:dyDescent="0.25">
      <c r="A23" s="201">
        <v>19</v>
      </c>
      <c r="B23" s="202" t="s">
        <v>210</v>
      </c>
      <c r="C23" s="203">
        <v>7</v>
      </c>
      <c r="D23" s="203">
        <v>1</v>
      </c>
      <c r="E23" s="204"/>
    </row>
    <row r="24" spans="1:5" s="183" customFormat="1" ht="19.5" customHeight="1" x14ac:dyDescent="0.25">
      <c r="A24" s="201">
        <v>20</v>
      </c>
      <c r="B24" s="202" t="s">
        <v>207</v>
      </c>
      <c r="C24" s="203">
        <v>6</v>
      </c>
      <c r="D24" s="203">
        <v>1</v>
      </c>
      <c r="E24" s="204"/>
    </row>
    <row r="25" spans="1:5" s="183" customFormat="1" ht="19.5" customHeight="1" x14ac:dyDescent="0.25">
      <c r="A25" s="201">
        <v>21</v>
      </c>
      <c r="B25" s="202" t="s">
        <v>58</v>
      </c>
      <c r="C25" s="203">
        <v>11</v>
      </c>
      <c r="D25" s="203">
        <v>1</v>
      </c>
      <c r="E25" s="204">
        <v>13</v>
      </c>
    </row>
    <row r="26" spans="1:5" s="183" customFormat="1" ht="19.5" customHeight="1" x14ac:dyDescent="0.25">
      <c r="A26" s="201">
        <v>22</v>
      </c>
      <c r="B26" s="202" t="s">
        <v>198</v>
      </c>
      <c r="C26" s="203">
        <v>20</v>
      </c>
      <c r="D26" s="203">
        <v>1</v>
      </c>
      <c r="E26" s="204">
        <v>15</v>
      </c>
    </row>
    <row r="27" spans="1:5" s="183" customFormat="1" ht="19.5" customHeight="1" x14ac:dyDescent="0.25">
      <c r="A27" s="201">
        <v>23</v>
      </c>
      <c r="B27" s="202" t="s">
        <v>195</v>
      </c>
      <c r="C27" s="203">
        <v>12</v>
      </c>
      <c r="D27" s="203" t="s">
        <v>241</v>
      </c>
      <c r="E27" s="204">
        <v>10</v>
      </c>
    </row>
    <row r="28" spans="1:5" s="183" customFormat="1" ht="19.5" customHeight="1" x14ac:dyDescent="0.25">
      <c r="A28" s="201">
        <v>24</v>
      </c>
      <c r="B28" s="202" t="s">
        <v>209</v>
      </c>
      <c r="C28" s="203">
        <v>7</v>
      </c>
      <c r="D28" s="203">
        <v>1</v>
      </c>
      <c r="E28" s="204"/>
    </row>
    <row r="29" spans="1:5" s="183" customFormat="1" ht="19.5" customHeight="1" x14ac:dyDescent="0.25">
      <c r="A29" s="201">
        <v>25</v>
      </c>
      <c r="B29" s="202" t="s">
        <v>189</v>
      </c>
      <c r="C29" s="203">
        <v>21</v>
      </c>
      <c r="D29" s="203">
        <v>1</v>
      </c>
      <c r="E29" s="204">
        <v>124</v>
      </c>
    </row>
    <row r="30" spans="1:5" s="183" customFormat="1" ht="19.5" customHeight="1" x14ac:dyDescent="0.25">
      <c r="A30" s="201">
        <v>26</v>
      </c>
      <c r="B30" s="202" t="s">
        <v>65</v>
      </c>
      <c r="C30" s="203">
        <v>9</v>
      </c>
      <c r="D30" s="203">
        <v>1</v>
      </c>
      <c r="E30" s="204">
        <v>8</v>
      </c>
    </row>
    <row r="31" spans="1:5" s="183" customFormat="1" ht="19.5" customHeight="1" x14ac:dyDescent="0.25">
      <c r="A31" s="201">
        <v>27</v>
      </c>
      <c r="B31" s="202" t="s">
        <v>200</v>
      </c>
      <c r="C31" s="203">
        <v>56</v>
      </c>
      <c r="D31" s="203">
        <v>1</v>
      </c>
      <c r="E31" s="204">
        <v>64</v>
      </c>
    </row>
    <row r="32" spans="1:5" s="183" customFormat="1" ht="19.5" customHeight="1" x14ac:dyDescent="0.25">
      <c r="A32" s="201">
        <v>28</v>
      </c>
      <c r="B32" s="202" t="s">
        <v>199</v>
      </c>
      <c r="C32" s="203">
        <v>11</v>
      </c>
      <c r="D32" s="203">
        <v>1</v>
      </c>
      <c r="E32" s="204"/>
    </row>
    <row r="33" spans="1:5" s="183" customFormat="1" ht="19.5" customHeight="1" x14ac:dyDescent="0.25">
      <c r="A33" s="201">
        <v>29</v>
      </c>
      <c r="B33" s="202" t="s">
        <v>63</v>
      </c>
      <c r="C33" s="203">
        <v>11</v>
      </c>
      <c r="D33" s="203">
        <v>1</v>
      </c>
      <c r="E33" s="204">
        <v>24</v>
      </c>
    </row>
    <row r="34" spans="1:5" s="183" customFormat="1" ht="19.5" customHeight="1" x14ac:dyDescent="0.25">
      <c r="A34" s="201">
        <v>30</v>
      </c>
      <c r="B34" s="202" t="s">
        <v>243</v>
      </c>
      <c r="C34" s="203">
        <v>5</v>
      </c>
      <c r="D34" s="203">
        <v>1</v>
      </c>
      <c r="E34" s="204"/>
    </row>
    <row r="35" spans="1:5" s="183" customFormat="1" ht="19.5" customHeight="1" x14ac:dyDescent="0.25">
      <c r="A35" s="201">
        <v>31</v>
      </c>
      <c r="B35" s="202" t="s">
        <v>244</v>
      </c>
      <c r="C35" s="203">
        <v>3</v>
      </c>
      <c r="D35" s="203">
        <v>1</v>
      </c>
      <c r="E35" s="204">
        <v>4</v>
      </c>
    </row>
    <row r="36" spans="1:5" s="183" customFormat="1" ht="19.5" customHeight="1" x14ac:dyDescent="0.25">
      <c r="A36" s="201">
        <v>32</v>
      </c>
      <c r="B36" s="202" t="s">
        <v>245</v>
      </c>
      <c r="C36" s="203">
        <v>2</v>
      </c>
      <c r="D36" s="203">
        <v>1</v>
      </c>
      <c r="E36" s="204">
        <v>5</v>
      </c>
    </row>
    <row r="37" spans="1:5" s="183" customFormat="1" ht="19.5" customHeight="1" x14ac:dyDescent="0.25">
      <c r="A37" s="206"/>
      <c r="B37" s="206" t="s">
        <v>4</v>
      </c>
      <c r="C37" s="207">
        <f>SUM(C5:C36)</f>
        <v>484</v>
      </c>
      <c r="D37" s="207">
        <f>SUM(D5:D36)</f>
        <v>29</v>
      </c>
      <c r="E37" s="207">
        <f>SUM(E5:E36)</f>
        <v>554</v>
      </c>
    </row>
    <row r="38" spans="1:5" ht="15" customHeight="1" x14ac:dyDescent="0.25">
      <c r="A38" s="353" t="s">
        <v>246</v>
      </c>
      <c r="B38" s="353"/>
      <c r="C38" s="353"/>
      <c r="D38" s="353"/>
      <c r="E38" s="353"/>
    </row>
    <row r="39" spans="1:5" ht="15" customHeight="1" x14ac:dyDescent="0.25">
      <c r="A39" s="36" t="s">
        <v>247</v>
      </c>
    </row>
    <row r="40" spans="1:5" ht="15" customHeight="1" x14ac:dyDescent="0.25"/>
    <row r="41" spans="1:5" ht="15" customHeight="1" x14ac:dyDescent="0.25"/>
    <row r="42" spans="1:5" ht="15" customHeight="1" x14ac:dyDescent="0.25"/>
    <row r="43" spans="1:5" ht="15" customHeight="1" x14ac:dyDescent="0.25"/>
    <row r="44" spans="1:5" ht="15" customHeight="1" x14ac:dyDescent="0.25"/>
    <row r="45" spans="1:5" ht="15" customHeight="1" x14ac:dyDescent="0.25"/>
    <row r="46" spans="1:5" ht="15" customHeight="1" x14ac:dyDescent="0.25"/>
    <row r="47" spans="1:5" ht="15" customHeight="1" x14ac:dyDescent="0.25"/>
    <row r="48" spans="1:5" ht="15" customHeight="1" x14ac:dyDescent="0.25"/>
    <row r="49" ht="15" customHeight="1" x14ac:dyDescent="0.25"/>
    <row r="50" ht="15" customHeight="1" x14ac:dyDescent="0.25"/>
    <row r="51" ht="15" customHeight="1" x14ac:dyDescent="0.25"/>
    <row r="52" ht="15" customHeight="1" x14ac:dyDescent="0.25"/>
    <row r="53" ht="15" customHeight="1" x14ac:dyDescent="0.25"/>
    <row r="54" ht="15" customHeight="1" x14ac:dyDescent="0.25"/>
  </sheetData>
  <mergeCells count="7">
    <mergeCell ref="A38:E38"/>
    <mergeCell ref="A1:E1"/>
    <mergeCell ref="A3:A4"/>
    <mergeCell ref="B3:B4"/>
    <mergeCell ref="C3:D3"/>
    <mergeCell ref="E3:E4"/>
    <mergeCell ref="D2:E2"/>
  </mergeCells>
  <printOptions horizontalCentered="1"/>
  <pageMargins left="0.70866141732283472" right="0.70866141732283472" top="0.74803149606299213" bottom="0.74803149606299213" header="0.31496062992125984" footer="0.31496062992125984"/>
  <pageSetup paperSize="9" scale="88" orientation="portrait" r:id="rId1"/>
  <rowBreaks count="1" manualBreakCount="1">
    <brk id="40"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58"/>
  <sheetViews>
    <sheetView view="pageBreakPreview" zoomScaleSheetLayoutView="100" workbookViewId="0">
      <selection activeCell="A41" sqref="A41"/>
    </sheetView>
  </sheetViews>
  <sheetFormatPr defaultColWidth="8.85546875" defaultRowHeight="15" x14ac:dyDescent="0.25"/>
  <cols>
    <col min="1" max="1" width="8.85546875" style="36"/>
    <col min="2" max="2" width="29.140625" style="36" bestFit="1" customWidth="1"/>
    <col min="3" max="3" width="14.5703125" style="36" customWidth="1"/>
    <col min="4" max="4" width="16.28515625" style="36" customWidth="1"/>
    <col min="5" max="5" width="14.140625" style="36" customWidth="1"/>
    <col min="6" max="6" width="16.42578125" style="36" customWidth="1"/>
    <col min="7" max="16384" width="8.85546875" style="36"/>
  </cols>
  <sheetData>
    <row r="1" spans="1:6" x14ac:dyDescent="0.25">
      <c r="A1" s="354" t="s">
        <v>403</v>
      </c>
      <c r="B1" s="354"/>
      <c r="C1" s="354"/>
      <c r="D1" s="354"/>
      <c r="E1" s="354"/>
      <c r="F1" s="354"/>
    </row>
    <row r="2" spans="1:6" x14ac:dyDescent="0.25">
      <c r="A2" s="357"/>
      <c r="B2" s="357"/>
      <c r="C2" s="357"/>
      <c r="D2" s="357"/>
      <c r="E2" s="357"/>
      <c r="F2" s="357"/>
    </row>
    <row r="3" spans="1:6" s="182" customFormat="1" ht="51.75" customHeight="1" x14ac:dyDescent="0.25">
      <c r="A3" s="358" t="s">
        <v>351</v>
      </c>
      <c r="B3" s="360" t="s">
        <v>236</v>
      </c>
      <c r="C3" s="358" t="s">
        <v>377</v>
      </c>
      <c r="D3" s="358" t="s">
        <v>475</v>
      </c>
      <c r="E3" s="361" t="s">
        <v>474</v>
      </c>
      <c r="F3" s="362"/>
    </row>
    <row r="4" spans="1:6" s="182" customFormat="1" ht="33.75" customHeight="1" x14ac:dyDescent="0.25">
      <c r="A4" s="359"/>
      <c r="B4" s="360"/>
      <c r="C4" s="358"/>
      <c r="D4" s="359"/>
      <c r="E4" s="212" t="s">
        <v>378</v>
      </c>
      <c r="F4" s="249" t="s">
        <v>473</v>
      </c>
    </row>
    <row r="5" spans="1:6" hidden="1" x14ac:dyDescent="0.25">
      <c r="A5" s="208">
        <v>1</v>
      </c>
      <c r="B5" s="209">
        <v>2</v>
      </c>
      <c r="C5" s="210">
        <v>3</v>
      </c>
      <c r="D5" s="211">
        <v>4</v>
      </c>
      <c r="E5" s="210">
        <v>5</v>
      </c>
      <c r="F5" s="210">
        <v>6</v>
      </c>
    </row>
    <row r="6" spans="1:6" s="183" customFormat="1" ht="18" customHeight="1" x14ac:dyDescent="0.25">
      <c r="A6" s="118">
        <v>1</v>
      </c>
      <c r="B6" s="213" t="s">
        <v>188</v>
      </c>
      <c r="C6" s="213">
        <v>1065000</v>
      </c>
      <c r="D6" s="213">
        <v>549235</v>
      </c>
      <c r="E6" s="213">
        <v>6030</v>
      </c>
      <c r="F6" s="204">
        <v>2250</v>
      </c>
    </row>
    <row r="7" spans="1:6" s="183" customFormat="1" ht="18" customHeight="1" x14ac:dyDescent="0.25">
      <c r="A7" s="118">
        <v>2</v>
      </c>
      <c r="B7" s="213" t="s">
        <v>208</v>
      </c>
      <c r="C7" s="213">
        <v>7500</v>
      </c>
      <c r="D7" s="213">
        <v>3555</v>
      </c>
      <c r="E7" s="213">
        <v>100</v>
      </c>
      <c r="F7" s="204">
        <v>0</v>
      </c>
    </row>
    <row r="8" spans="1:6" s="183" customFormat="1" ht="18" customHeight="1" x14ac:dyDescent="0.25">
      <c r="A8" s="118">
        <v>3</v>
      </c>
      <c r="B8" s="213" t="s">
        <v>64</v>
      </c>
      <c r="C8" s="213">
        <v>307000</v>
      </c>
      <c r="D8" s="213">
        <v>130375</v>
      </c>
      <c r="E8" s="213">
        <v>9000</v>
      </c>
      <c r="F8" s="204">
        <v>4200</v>
      </c>
    </row>
    <row r="9" spans="1:6" s="183" customFormat="1" ht="18" customHeight="1" x14ac:dyDescent="0.25">
      <c r="A9" s="118">
        <v>4</v>
      </c>
      <c r="B9" s="213" t="s">
        <v>61</v>
      </c>
      <c r="C9" s="213">
        <v>733000</v>
      </c>
      <c r="D9" s="213">
        <v>129844</v>
      </c>
      <c r="E9" s="213">
        <v>0</v>
      </c>
      <c r="F9" s="257" t="s">
        <v>349</v>
      </c>
    </row>
    <row r="10" spans="1:6" s="183" customFormat="1" ht="18" customHeight="1" x14ac:dyDescent="0.25">
      <c r="A10" s="118">
        <v>5</v>
      </c>
      <c r="B10" s="213" t="s">
        <v>56</v>
      </c>
      <c r="C10" s="213">
        <v>400000</v>
      </c>
      <c r="D10" s="214">
        <v>54825</v>
      </c>
      <c r="E10" s="213">
        <v>2000</v>
      </c>
      <c r="F10" s="204">
        <v>565</v>
      </c>
    </row>
    <row r="11" spans="1:6" s="183" customFormat="1" ht="18" customHeight="1" x14ac:dyDescent="0.25">
      <c r="A11" s="118">
        <v>6</v>
      </c>
      <c r="B11" s="213" t="s">
        <v>203</v>
      </c>
      <c r="C11" s="213">
        <v>12900</v>
      </c>
      <c r="D11" s="214">
        <v>681</v>
      </c>
      <c r="E11" s="213">
        <v>0</v>
      </c>
      <c r="F11" s="257" t="s">
        <v>349</v>
      </c>
    </row>
    <row r="12" spans="1:6" s="183" customFormat="1" ht="18" customHeight="1" x14ac:dyDescent="0.25">
      <c r="A12" s="118">
        <v>7</v>
      </c>
      <c r="B12" s="213" t="s">
        <v>59</v>
      </c>
      <c r="C12" s="213">
        <v>8000</v>
      </c>
      <c r="D12" s="214">
        <v>4230</v>
      </c>
      <c r="E12" s="213">
        <v>0</v>
      </c>
      <c r="F12" s="257" t="s">
        <v>349</v>
      </c>
    </row>
    <row r="13" spans="1:6" s="183" customFormat="1" ht="18" customHeight="1" x14ac:dyDescent="0.25">
      <c r="A13" s="118">
        <v>8</v>
      </c>
      <c r="B13" s="213" t="s">
        <v>379</v>
      </c>
      <c r="C13" s="213">
        <v>554000</v>
      </c>
      <c r="D13" s="214">
        <v>433317</v>
      </c>
      <c r="E13" s="213">
        <v>1600</v>
      </c>
      <c r="F13" s="204">
        <v>641</v>
      </c>
    </row>
    <row r="14" spans="1:6" s="183" customFormat="1" ht="18" customHeight="1" x14ac:dyDescent="0.25">
      <c r="A14" s="118">
        <v>9</v>
      </c>
      <c r="B14" s="213" t="s">
        <v>197</v>
      </c>
      <c r="C14" s="213">
        <v>300000</v>
      </c>
      <c r="D14" s="213">
        <v>62085</v>
      </c>
      <c r="E14" s="213">
        <v>0</v>
      </c>
      <c r="F14" s="257" t="s">
        <v>349</v>
      </c>
    </row>
    <row r="15" spans="1:6" s="183" customFormat="1" ht="18" customHeight="1" x14ac:dyDescent="0.25">
      <c r="A15" s="118">
        <v>10</v>
      </c>
      <c r="B15" s="213" t="s">
        <v>201</v>
      </c>
      <c r="C15" s="213">
        <v>125000</v>
      </c>
      <c r="D15" s="213">
        <v>47650</v>
      </c>
      <c r="E15" s="213">
        <v>100</v>
      </c>
      <c r="F15" s="204">
        <v>25</v>
      </c>
    </row>
    <row r="16" spans="1:6" s="183" customFormat="1" ht="18" customHeight="1" x14ac:dyDescent="0.25">
      <c r="A16" s="118">
        <v>11</v>
      </c>
      <c r="B16" s="213" t="s">
        <v>57</v>
      </c>
      <c r="C16" s="213">
        <v>128000</v>
      </c>
      <c r="D16" s="213">
        <v>3163</v>
      </c>
      <c r="E16" s="213">
        <v>0</v>
      </c>
      <c r="F16" s="257" t="s">
        <v>349</v>
      </c>
    </row>
    <row r="17" spans="1:6" s="183" customFormat="1" ht="18" customHeight="1" x14ac:dyDescent="0.25">
      <c r="A17" s="118">
        <v>12</v>
      </c>
      <c r="B17" s="213" t="s">
        <v>60</v>
      </c>
      <c r="C17" s="213">
        <v>100000</v>
      </c>
      <c r="D17" s="214">
        <v>7579</v>
      </c>
      <c r="E17" s="213">
        <v>350</v>
      </c>
      <c r="F17" s="204">
        <v>43</v>
      </c>
    </row>
    <row r="18" spans="1:6" s="183" customFormat="1" ht="18" customHeight="1" x14ac:dyDescent="0.25">
      <c r="A18" s="118">
        <v>13</v>
      </c>
      <c r="B18" s="213" t="s">
        <v>242</v>
      </c>
      <c r="C18" s="213">
        <v>680000</v>
      </c>
      <c r="D18" s="213">
        <v>491764</v>
      </c>
      <c r="E18" s="213">
        <v>8000</v>
      </c>
      <c r="F18" s="204">
        <v>1987</v>
      </c>
    </row>
    <row r="19" spans="1:6" s="183" customFormat="1" ht="18" customHeight="1" x14ac:dyDescent="0.25">
      <c r="A19" s="118">
        <v>14</v>
      </c>
      <c r="B19" s="213" t="s">
        <v>62</v>
      </c>
      <c r="C19" s="213">
        <v>150000</v>
      </c>
      <c r="D19" s="213">
        <v>149568</v>
      </c>
      <c r="E19" s="213">
        <v>2300</v>
      </c>
      <c r="F19" s="204">
        <v>962</v>
      </c>
    </row>
    <row r="20" spans="1:6" s="183" customFormat="1" ht="18" customHeight="1" x14ac:dyDescent="0.25">
      <c r="A20" s="118">
        <v>15</v>
      </c>
      <c r="B20" s="213" t="s">
        <v>193</v>
      </c>
      <c r="C20" s="213">
        <v>1491000</v>
      </c>
      <c r="D20" s="214">
        <v>365689</v>
      </c>
      <c r="E20" s="213">
        <v>8500</v>
      </c>
      <c r="F20" s="204">
        <v>1910</v>
      </c>
    </row>
    <row r="21" spans="1:6" s="183" customFormat="1" ht="18" customHeight="1" x14ac:dyDescent="0.25">
      <c r="A21" s="118">
        <v>16</v>
      </c>
      <c r="B21" s="213" t="s">
        <v>194</v>
      </c>
      <c r="C21" s="213">
        <v>897000</v>
      </c>
      <c r="D21" s="214">
        <v>899472</v>
      </c>
      <c r="E21" s="213">
        <v>9200</v>
      </c>
      <c r="F21" s="204">
        <v>3414</v>
      </c>
    </row>
    <row r="22" spans="1:6" s="183" customFormat="1" ht="18" customHeight="1" x14ac:dyDescent="0.25">
      <c r="A22" s="118">
        <v>17</v>
      </c>
      <c r="B22" s="213" t="s">
        <v>206</v>
      </c>
      <c r="C22" s="213">
        <v>38000</v>
      </c>
      <c r="D22" s="214">
        <v>2128</v>
      </c>
      <c r="E22" s="213">
        <v>0</v>
      </c>
      <c r="F22" s="257" t="s">
        <v>349</v>
      </c>
    </row>
    <row r="23" spans="1:6" s="183" customFormat="1" ht="18" customHeight="1" x14ac:dyDescent="0.25">
      <c r="A23" s="118">
        <v>18</v>
      </c>
      <c r="B23" s="213" t="s">
        <v>66</v>
      </c>
      <c r="C23" s="213">
        <v>24000</v>
      </c>
      <c r="D23" s="214">
        <v>10196</v>
      </c>
      <c r="E23" s="213">
        <v>800</v>
      </c>
      <c r="F23" s="204">
        <v>0</v>
      </c>
    </row>
    <row r="24" spans="1:6" s="183" customFormat="1" ht="18" customHeight="1" x14ac:dyDescent="0.25">
      <c r="A24" s="118">
        <v>19</v>
      </c>
      <c r="B24" s="213" t="s">
        <v>210</v>
      </c>
      <c r="C24" s="213">
        <v>5000</v>
      </c>
      <c r="D24" s="214">
        <v>5412</v>
      </c>
      <c r="E24" s="213">
        <v>300</v>
      </c>
      <c r="F24" s="204">
        <v>146</v>
      </c>
    </row>
    <row r="25" spans="1:6" s="183" customFormat="1" ht="18" customHeight="1" x14ac:dyDescent="0.25">
      <c r="A25" s="118">
        <v>20</v>
      </c>
      <c r="B25" s="213" t="s">
        <v>207</v>
      </c>
      <c r="C25" s="213">
        <v>6700</v>
      </c>
      <c r="D25" s="214">
        <v>7953</v>
      </c>
      <c r="E25" s="213">
        <v>400</v>
      </c>
      <c r="F25" s="204">
        <v>0</v>
      </c>
    </row>
    <row r="26" spans="1:6" s="183" customFormat="1" ht="18" customHeight="1" x14ac:dyDescent="0.25">
      <c r="A26" s="118">
        <v>21</v>
      </c>
      <c r="B26" s="213" t="s">
        <v>58</v>
      </c>
      <c r="C26" s="213">
        <v>605000</v>
      </c>
      <c r="D26" s="214">
        <v>270880</v>
      </c>
      <c r="E26" s="213">
        <v>2400</v>
      </c>
      <c r="F26" s="204">
        <v>542</v>
      </c>
    </row>
    <row r="27" spans="1:6" s="183" customFormat="1" ht="18" customHeight="1" x14ac:dyDescent="0.25">
      <c r="A27" s="118">
        <v>22</v>
      </c>
      <c r="B27" s="213" t="s">
        <v>198</v>
      </c>
      <c r="C27" s="213">
        <v>411000</v>
      </c>
      <c r="D27" s="214">
        <v>177445</v>
      </c>
      <c r="E27" s="213">
        <v>3650</v>
      </c>
      <c r="F27" s="204">
        <v>1310</v>
      </c>
    </row>
    <row r="28" spans="1:6" s="183" customFormat="1" ht="18" customHeight="1" x14ac:dyDescent="0.25">
      <c r="A28" s="118">
        <v>23</v>
      </c>
      <c r="B28" s="213" t="s">
        <v>245</v>
      </c>
      <c r="C28" s="213">
        <v>4300</v>
      </c>
      <c r="D28" s="214">
        <v>578</v>
      </c>
      <c r="E28" s="204">
        <v>0</v>
      </c>
      <c r="F28" s="204">
        <v>0</v>
      </c>
    </row>
    <row r="29" spans="1:6" s="183" customFormat="1" ht="18" customHeight="1" x14ac:dyDescent="0.25">
      <c r="A29" s="118">
        <v>24</v>
      </c>
      <c r="B29" s="213" t="s">
        <v>195</v>
      </c>
      <c r="C29" s="213">
        <v>915000</v>
      </c>
      <c r="D29" s="214">
        <v>71231</v>
      </c>
      <c r="E29" s="213">
        <v>800</v>
      </c>
      <c r="F29" s="204">
        <v>41</v>
      </c>
    </row>
    <row r="30" spans="1:6" s="183" customFormat="1" ht="18" customHeight="1" x14ac:dyDescent="0.25">
      <c r="A30" s="118">
        <v>25</v>
      </c>
      <c r="B30" s="213" t="s">
        <v>209</v>
      </c>
      <c r="C30" s="213">
        <v>7300</v>
      </c>
      <c r="D30" s="214">
        <v>9044</v>
      </c>
      <c r="E30" s="213">
        <v>400</v>
      </c>
      <c r="F30" s="204">
        <v>0</v>
      </c>
    </row>
    <row r="31" spans="1:6" s="183" customFormat="1" ht="18" customHeight="1" x14ac:dyDescent="0.25">
      <c r="A31" s="118">
        <v>26</v>
      </c>
      <c r="B31" s="213" t="s">
        <v>189</v>
      </c>
      <c r="C31" s="213">
        <v>615000</v>
      </c>
      <c r="D31" s="214">
        <v>222870</v>
      </c>
      <c r="E31" s="213">
        <v>250</v>
      </c>
      <c r="F31" s="204">
        <v>0</v>
      </c>
    </row>
    <row r="32" spans="1:6" s="183" customFormat="1" ht="18" customHeight="1" x14ac:dyDescent="0.25">
      <c r="A32" s="118">
        <v>27</v>
      </c>
      <c r="B32" s="213" t="s">
        <v>307</v>
      </c>
      <c r="C32" s="204" t="s">
        <v>241</v>
      </c>
      <c r="D32" s="214">
        <v>22591</v>
      </c>
      <c r="E32" s="213">
        <v>4100</v>
      </c>
      <c r="F32" s="204">
        <v>0</v>
      </c>
    </row>
    <row r="33" spans="1:6" s="183" customFormat="1" ht="18" customHeight="1" x14ac:dyDescent="0.25">
      <c r="A33" s="118">
        <v>28</v>
      </c>
      <c r="B33" s="213" t="s">
        <v>65</v>
      </c>
      <c r="C33" s="213">
        <v>28000</v>
      </c>
      <c r="D33" s="213">
        <v>3620</v>
      </c>
      <c r="E33" s="213">
        <v>200</v>
      </c>
      <c r="F33" s="204">
        <v>33</v>
      </c>
    </row>
    <row r="34" spans="1:6" s="183" customFormat="1" ht="18" customHeight="1" x14ac:dyDescent="0.25">
      <c r="A34" s="118">
        <v>29</v>
      </c>
      <c r="B34" s="213" t="s">
        <v>200</v>
      </c>
      <c r="C34" s="213">
        <v>1938000</v>
      </c>
      <c r="D34" s="214">
        <v>440713</v>
      </c>
      <c r="E34" s="213">
        <v>700</v>
      </c>
      <c r="F34" s="204">
        <v>0</v>
      </c>
    </row>
    <row r="35" spans="1:6" s="183" customFormat="1" ht="18" customHeight="1" x14ac:dyDescent="0.25">
      <c r="A35" s="118">
        <v>30</v>
      </c>
      <c r="B35" s="213" t="s">
        <v>199</v>
      </c>
      <c r="C35" s="213">
        <v>83000</v>
      </c>
      <c r="D35" s="214">
        <v>21558</v>
      </c>
      <c r="E35" s="213">
        <v>1000</v>
      </c>
      <c r="F35" s="204">
        <v>789</v>
      </c>
    </row>
    <row r="36" spans="1:6" s="183" customFormat="1" ht="18" customHeight="1" x14ac:dyDescent="0.25">
      <c r="A36" s="118">
        <v>31</v>
      </c>
      <c r="B36" s="213" t="s">
        <v>63</v>
      </c>
      <c r="C36" s="213">
        <v>695000</v>
      </c>
      <c r="D36" s="214">
        <v>366974</v>
      </c>
      <c r="E36" s="213">
        <v>0</v>
      </c>
      <c r="F36" s="257" t="s">
        <v>349</v>
      </c>
    </row>
    <row r="37" spans="1:6" s="183" customFormat="1" ht="18" customHeight="1" x14ac:dyDescent="0.25">
      <c r="A37" s="118"/>
      <c r="B37" s="215" t="s">
        <v>380</v>
      </c>
      <c r="C37" s="213"/>
      <c r="D37" s="214"/>
      <c r="E37" s="213"/>
      <c r="F37" s="204"/>
    </row>
    <row r="38" spans="1:6" s="183" customFormat="1" ht="18" customHeight="1" x14ac:dyDescent="0.25">
      <c r="A38" s="118">
        <v>1</v>
      </c>
      <c r="B38" s="213" t="s">
        <v>381</v>
      </c>
      <c r="C38" s="213">
        <v>1400</v>
      </c>
      <c r="D38" s="214">
        <v>137</v>
      </c>
      <c r="E38" s="204">
        <v>0</v>
      </c>
      <c r="F38" s="257" t="s">
        <v>349</v>
      </c>
    </row>
    <row r="39" spans="1:6" s="183" customFormat="1" ht="18" customHeight="1" x14ac:dyDescent="0.25">
      <c r="A39" s="118">
        <v>2</v>
      </c>
      <c r="B39" s="213" t="s">
        <v>244</v>
      </c>
      <c r="C39" s="213">
        <v>2200</v>
      </c>
      <c r="D39" s="214">
        <v>97</v>
      </c>
      <c r="E39" s="204">
        <v>0</v>
      </c>
      <c r="F39" s="257" t="s">
        <v>349</v>
      </c>
    </row>
    <row r="40" spans="1:6" s="183" customFormat="1" ht="18" customHeight="1" x14ac:dyDescent="0.25">
      <c r="A40" s="118">
        <v>3</v>
      </c>
      <c r="B40" s="213" t="s">
        <v>382</v>
      </c>
      <c r="C40" s="213">
        <v>2000</v>
      </c>
      <c r="D40" s="214">
        <v>169</v>
      </c>
      <c r="E40" s="204">
        <v>0</v>
      </c>
      <c r="F40" s="257" t="s">
        <v>349</v>
      </c>
    </row>
    <row r="41" spans="1:6" s="183" customFormat="1" ht="18" customHeight="1" x14ac:dyDescent="0.25">
      <c r="A41" s="118">
        <v>4</v>
      </c>
      <c r="B41" s="213" t="s">
        <v>383</v>
      </c>
      <c r="C41" s="204" t="s">
        <v>241</v>
      </c>
      <c r="D41" s="204" t="s">
        <v>241</v>
      </c>
      <c r="E41" s="213">
        <v>3000</v>
      </c>
      <c r="F41" s="204">
        <v>1267</v>
      </c>
    </row>
    <row r="42" spans="1:6" s="183" customFormat="1" ht="18" customHeight="1" x14ac:dyDescent="0.25">
      <c r="A42" s="216"/>
      <c r="B42" s="217" t="s">
        <v>4</v>
      </c>
      <c r="C42" s="218">
        <f>SUM(C6:C41)</f>
        <v>12339300</v>
      </c>
      <c r="D42" s="218">
        <f>SUM(D6:D41)</f>
        <v>4966628</v>
      </c>
      <c r="E42" s="218">
        <f>SUM(E6:E41)</f>
        <v>65180</v>
      </c>
      <c r="F42" s="218">
        <f>SUM(F6:F41)</f>
        <v>20125</v>
      </c>
    </row>
    <row r="43" spans="1:6" s="183" customFormat="1" ht="18" customHeight="1" x14ac:dyDescent="0.25">
      <c r="A43" s="183" t="s">
        <v>404</v>
      </c>
      <c r="B43" s="219"/>
    </row>
    <row r="44" spans="1:6" s="183" customFormat="1" ht="18" customHeight="1" x14ac:dyDescent="0.25">
      <c r="A44" s="220"/>
      <c r="B44" s="221"/>
    </row>
    <row r="45" spans="1:6" s="183" customFormat="1" x14ac:dyDescent="0.25"/>
    <row r="46" spans="1:6" s="183" customFormat="1" x14ac:dyDescent="0.25">
      <c r="E46" s="213"/>
    </row>
    <row r="47" spans="1:6" s="183" customFormat="1" x14ac:dyDescent="0.25"/>
    <row r="48" spans="1:6" s="183" customFormat="1" x14ac:dyDescent="0.25"/>
    <row r="49" s="183" customFormat="1" x14ac:dyDescent="0.25"/>
    <row r="50" s="183" customFormat="1" x14ac:dyDescent="0.25"/>
    <row r="51" s="183" customFormat="1" x14ac:dyDescent="0.25"/>
    <row r="52" s="183" customFormat="1" x14ac:dyDescent="0.25"/>
    <row r="53" s="183" customFormat="1" x14ac:dyDescent="0.25"/>
    <row r="54" s="183" customFormat="1" x14ac:dyDescent="0.25"/>
    <row r="55" s="183" customFormat="1" x14ac:dyDescent="0.25"/>
    <row r="56" s="183" customFormat="1" x14ac:dyDescent="0.25"/>
    <row r="57" s="183" customFormat="1" x14ac:dyDescent="0.25"/>
    <row r="58" s="183" customFormat="1" x14ac:dyDescent="0.25"/>
  </sheetData>
  <mergeCells count="6">
    <mergeCell ref="A1:F2"/>
    <mergeCell ref="A3:A4"/>
    <mergeCell ref="B3:B4"/>
    <mergeCell ref="C3:C4"/>
    <mergeCell ref="D3:D4"/>
    <mergeCell ref="E3:F3"/>
  </mergeCells>
  <pageMargins left="0.7" right="0.7" top="0.75" bottom="0.75" header="0.3" footer="0.3"/>
  <pageSetup scale="86"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24"/>
  <sheetViews>
    <sheetView view="pageBreakPreview" zoomScaleSheetLayoutView="100" workbookViewId="0">
      <selection activeCell="A41" sqref="A41"/>
    </sheetView>
  </sheetViews>
  <sheetFormatPr defaultRowHeight="15" x14ac:dyDescent="0.25"/>
  <cols>
    <col min="1" max="1" width="18" style="49" customWidth="1"/>
    <col min="2" max="9" width="9.140625" style="49"/>
    <col min="10" max="10" width="9.140625" style="263"/>
    <col min="11" max="11" width="11.5703125" style="49" customWidth="1"/>
    <col min="12" max="12" width="11" style="49" customWidth="1"/>
    <col min="13" max="13" width="13" style="49" customWidth="1"/>
    <col min="14" max="16384" width="9.140625" style="49"/>
  </cols>
  <sheetData>
    <row r="1" spans="1:13" ht="20.25" customHeight="1" x14ac:dyDescent="0.25">
      <c r="A1" s="363" t="s">
        <v>443</v>
      </c>
      <c r="B1" s="363"/>
      <c r="C1" s="363"/>
      <c r="D1" s="363"/>
      <c r="E1" s="363"/>
      <c r="F1" s="363"/>
      <c r="G1" s="363"/>
      <c r="H1" s="363"/>
      <c r="I1" s="363"/>
      <c r="J1" s="363"/>
      <c r="K1" s="363"/>
      <c r="L1" s="363"/>
      <c r="M1" s="363"/>
    </row>
    <row r="2" spans="1:13" x14ac:dyDescent="0.25">
      <c r="A2" s="364" t="s">
        <v>315</v>
      </c>
      <c r="B2" s="366" t="s">
        <v>407</v>
      </c>
      <c r="C2" s="367"/>
      <c r="D2" s="367"/>
      <c r="E2" s="367"/>
      <c r="F2" s="367"/>
      <c r="G2" s="367"/>
      <c r="H2" s="367"/>
      <c r="I2" s="367"/>
      <c r="J2" s="368"/>
      <c r="K2" s="369" t="s">
        <v>408</v>
      </c>
      <c r="L2" s="370"/>
      <c r="M2" s="371"/>
    </row>
    <row r="3" spans="1:13" x14ac:dyDescent="0.25">
      <c r="A3" s="365"/>
      <c r="B3" s="375" t="s">
        <v>316</v>
      </c>
      <c r="C3" s="376"/>
      <c r="D3" s="377"/>
      <c r="E3" s="375" t="s">
        <v>317</v>
      </c>
      <c r="F3" s="376"/>
      <c r="G3" s="377"/>
      <c r="H3" s="366" t="s">
        <v>318</v>
      </c>
      <c r="I3" s="367"/>
      <c r="J3" s="368"/>
      <c r="K3" s="372"/>
      <c r="L3" s="373"/>
      <c r="M3" s="374"/>
    </row>
    <row r="4" spans="1:13" x14ac:dyDescent="0.25">
      <c r="A4" s="98"/>
      <c r="B4" s="99">
        <v>2014</v>
      </c>
      <c r="C4" s="99">
        <v>2015</v>
      </c>
      <c r="D4" s="99">
        <v>2016</v>
      </c>
      <c r="E4" s="99">
        <v>2014</v>
      </c>
      <c r="F4" s="100">
        <v>2015</v>
      </c>
      <c r="G4" s="99">
        <v>2016</v>
      </c>
      <c r="H4" s="101">
        <v>2014</v>
      </c>
      <c r="I4" s="101">
        <v>2015</v>
      </c>
      <c r="J4" s="258">
        <v>2016</v>
      </c>
      <c r="K4" s="101">
        <v>2014</v>
      </c>
      <c r="L4" s="103">
        <v>2015</v>
      </c>
      <c r="M4" s="102">
        <v>2016</v>
      </c>
    </row>
    <row r="5" spans="1:13" x14ac:dyDescent="0.25">
      <c r="A5" s="87" t="s">
        <v>371</v>
      </c>
      <c r="B5" s="86">
        <v>4933</v>
      </c>
      <c r="C5" s="86">
        <v>559</v>
      </c>
      <c r="D5" s="86">
        <v>2272</v>
      </c>
      <c r="E5" s="86">
        <v>3559</v>
      </c>
      <c r="F5" s="86">
        <v>2412</v>
      </c>
      <c r="G5" s="86">
        <v>2068</v>
      </c>
      <c r="H5" s="86">
        <v>106</v>
      </c>
      <c r="I5" s="86">
        <v>110</v>
      </c>
      <c r="J5" s="259">
        <v>112</v>
      </c>
      <c r="K5" s="86">
        <v>156266</v>
      </c>
      <c r="L5" s="86">
        <v>158714</v>
      </c>
      <c r="M5" s="86">
        <v>160775</v>
      </c>
    </row>
    <row r="6" spans="1:13" x14ac:dyDescent="0.25">
      <c r="A6" s="87" t="s">
        <v>319</v>
      </c>
      <c r="B6" s="86">
        <v>26</v>
      </c>
      <c r="C6" s="86">
        <v>258</v>
      </c>
      <c r="D6" s="86">
        <v>2814</v>
      </c>
      <c r="E6" s="86">
        <v>948</v>
      </c>
      <c r="F6" s="86">
        <v>486</v>
      </c>
      <c r="G6" s="86">
        <v>5743</v>
      </c>
      <c r="H6" s="86">
        <v>17</v>
      </c>
      <c r="I6" s="86">
        <v>18</v>
      </c>
      <c r="J6" s="259">
        <v>22</v>
      </c>
      <c r="K6" s="86">
        <v>52003</v>
      </c>
      <c r="L6" s="86">
        <v>52471</v>
      </c>
      <c r="M6" s="86">
        <v>58212</v>
      </c>
    </row>
    <row r="7" spans="1:13" x14ac:dyDescent="0.25">
      <c r="A7" s="87" t="s">
        <v>320</v>
      </c>
      <c r="B7" s="86">
        <v>119</v>
      </c>
      <c r="C7" s="86">
        <v>0</v>
      </c>
      <c r="D7" s="86">
        <v>21</v>
      </c>
      <c r="E7" s="86">
        <v>253</v>
      </c>
      <c r="F7" s="86">
        <v>401</v>
      </c>
      <c r="G7" s="86">
        <v>123</v>
      </c>
      <c r="H7" s="86">
        <v>169</v>
      </c>
      <c r="I7" s="86">
        <v>175</v>
      </c>
      <c r="J7" s="259">
        <v>174</v>
      </c>
      <c r="K7" s="86">
        <v>6287</v>
      </c>
      <c r="L7" s="86">
        <v>6688</v>
      </c>
      <c r="M7" s="86">
        <v>6811</v>
      </c>
    </row>
    <row r="8" spans="1:13" x14ac:dyDescent="0.25">
      <c r="A8" s="87" t="s">
        <v>321</v>
      </c>
      <c r="B8" s="86">
        <v>0</v>
      </c>
      <c r="C8" s="86">
        <v>0</v>
      </c>
      <c r="D8" s="86">
        <v>21</v>
      </c>
      <c r="E8" s="86">
        <v>147</v>
      </c>
      <c r="F8" s="86">
        <v>187</v>
      </c>
      <c r="G8" s="86">
        <v>110</v>
      </c>
      <c r="H8" s="86">
        <v>39</v>
      </c>
      <c r="I8" s="86">
        <v>40</v>
      </c>
      <c r="J8" s="259">
        <v>42</v>
      </c>
      <c r="K8" s="86">
        <v>6927</v>
      </c>
      <c r="L8" s="86">
        <v>7116</v>
      </c>
      <c r="M8" s="86">
        <v>7226</v>
      </c>
    </row>
    <row r="9" spans="1:13" x14ac:dyDescent="0.25">
      <c r="A9" s="87" t="s">
        <v>322</v>
      </c>
      <c r="B9" s="86">
        <v>2266</v>
      </c>
      <c r="C9" s="86">
        <v>390</v>
      </c>
      <c r="D9" s="86">
        <v>2073</v>
      </c>
      <c r="E9" s="86">
        <v>1673</v>
      </c>
      <c r="F9" s="86">
        <v>758</v>
      </c>
      <c r="G9" s="86">
        <v>456</v>
      </c>
      <c r="H9" s="86">
        <v>79</v>
      </c>
      <c r="I9" s="86">
        <v>82</v>
      </c>
      <c r="J9" s="259">
        <v>87</v>
      </c>
      <c r="K9" s="86">
        <v>63983</v>
      </c>
      <c r="L9" s="86">
        <v>64771</v>
      </c>
      <c r="M9" s="86">
        <v>65227</v>
      </c>
    </row>
    <row r="10" spans="1:13" x14ac:dyDescent="0.25">
      <c r="A10" s="87" t="s">
        <v>323</v>
      </c>
      <c r="B10" s="86">
        <v>272</v>
      </c>
      <c r="C10" s="86">
        <v>3139</v>
      </c>
      <c r="D10" s="86">
        <v>2675</v>
      </c>
      <c r="E10" s="86">
        <v>1546</v>
      </c>
      <c r="F10" s="86">
        <v>945</v>
      </c>
      <c r="G10" s="86">
        <v>288</v>
      </c>
      <c r="H10" s="86">
        <v>71</v>
      </c>
      <c r="I10" s="86">
        <v>71</v>
      </c>
      <c r="J10" s="259">
        <v>71</v>
      </c>
      <c r="K10" s="86">
        <v>56714</v>
      </c>
      <c r="L10" s="86">
        <v>57685</v>
      </c>
      <c r="M10" s="86">
        <v>57973</v>
      </c>
    </row>
    <row r="11" spans="1:13" ht="21" customHeight="1" x14ac:dyDescent="0.25">
      <c r="A11" s="87" t="s">
        <v>324</v>
      </c>
      <c r="B11" s="86">
        <v>0</v>
      </c>
      <c r="C11" s="86">
        <v>373</v>
      </c>
      <c r="D11" s="86">
        <v>79</v>
      </c>
      <c r="E11" s="86">
        <v>280</v>
      </c>
      <c r="F11" s="86">
        <v>345</v>
      </c>
      <c r="G11" s="86">
        <v>1278</v>
      </c>
      <c r="H11" s="86">
        <v>59</v>
      </c>
      <c r="I11" s="86">
        <v>59</v>
      </c>
      <c r="J11" s="259">
        <v>69</v>
      </c>
      <c r="K11" s="86">
        <v>12724</v>
      </c>
      <c r="L11" s="86">
        <v>13099</v>
      </c>
      <c r="M11" s="86">
        <v>14378</v>
      </c>
    </row>
    <row r="12" spans="1:13" ht="18.75" customHeight="1" x14ac:dyDescent="0.25">
      <c r="A12" s="87" t="s">
        <v>384</v>
      </c>
      <c r="B12" s="86">
        <v>83</v>
      </c>
      <c r="C12" s="86">
        <v>103</v>
      </c>
      <c r="D12" s="86">
        <v>1305</v>
      </c>
      <c r="E12" s="86">
        <v>614</v>
      </c>
      <c r="F12" s="86">
        <v>407</v>
      </c>
      <c r="G12" s="86">
        <v>531</v>
      </c>
      <c r="H12" s="86">
        <v>175</v>
      </c>
      <c r="I12" s="86">
        <v>182</v>
      </c>
      <c r="J12" s="259">
        <v>191</v>
      </c>
      <c r="K12" s="86">
        <v>24615</v>
      </c>
      <c r="L12" s="86">
        <v>25047</v>
      </c>
      <c r="M12" s="86">
        <v>25578</v>
      </c>
    </row>
    <row r="13" spans="1:13" ht="24" customHeight="1" x14ac:dyDescent="0.25">
      <c r="A13" s="87" t="s">
        <v>325</v>
      </c>
      <c r="B13" s="86">
        <v>0</v>
      </c>
      <c r="C13" s="86">
        <v>0</v>
      </c>
      <c r="D13" s="86">
        <v>0</v>
      </c>
      <c r="E13" s="86">
        <v>1</v>
      </c>
      <c r="F13" s="86">
        <v>0</v>
      </c>
      <c r="G13" s="86">
        <v>0</v>
      </c>
      <c r="H13" s="86">
        <v>63</v>
      </c>
      <c r="I13" s="86">
        <v>63</v>
      </c>
      <c r="J13" s="259">
        <v>63</v>
      </c>
      <c r="K13" s="86">
        <v>272</v>
      </c>
      <c r="L13" s="86">
        <v>272</v>
      </c>
      <c r="M13" s="86">
        <v>272</v>
      </c>
    </row>
    <row r="14" spans="1:13" ht="48" customHeight="1" x14ac:dyDescent="0.25">
      <c r="A14" s="87" t="s">
        <v>326</v>
      </c>
      <c r="B14" s="86">
        <v>0</v>
      </c>
      <c r="C14" s="86">
        <v>139</v>
      </c>
      <c r="D14" s="86">
        <v>391</v>
      </c>
      <c r="E14" s="86">
        <v>476</v>
      </c>
      <c r="F14" s="86">
        <v>354</v>
      </c>
      <c r="G14" s="86">
        <v>550</v>
      </c>
      <c r="H14" s="86">
        <v>649</v>
      </c>
      <c r="I14" s="86">
        <v>650</v>
      </c>
      <c r="J14" s="259">
        <v>661</v>
      </c>
      <c r="K14" s="86">
        <v>6902</v>
      </c>
      <c r="L14" s="86">
        <v>7274</v>
      </c>
      <c r="M14" s="86">
        <v>7822</v>
      </c>
    </row>
    <row r="15" spans="1:13" ht="20.25" customHeight="1" x14ac:dyDescent="0.25">
      <c r="A15" s="87" t="s">
        <v>327</v>
      </c>
      <c r="B15" s="86">
        <v>0</v>
      </c>
      <c r="C15" s="86">
        <v>0</v>
      </c>
      <c r="D15" s="86">
        <v>2</v>
      </c>
      <c r="E15" s="86">
        <v>6</v>
      </c>
      <c r="F15" s="86">
        <v>22</v>
      </c>
      <c r="G15" s="86">
        <v>14</v>
      </c>
      <c r="H15" s="86">
        <v>116</v>
      </c>
      <c r="I15" s="86">
        <v>116</v>
      </c>
      <c r="J15" s="259">
        <v>117</v>
      </c>
      <c r="K15" s="86">
        <v>610</v>
      </c>
      <c r="L15" s="86">
        <v>632</v>
      </c>
      <c r="M15" s="86">
        <v>646</v>
      </c>
    </row>
    <row r="16" spans="1:13" ht="34.5" customHeight="1" x14ac:dyDescent="0.25">
      <c r="A16" s="87" t="s">
        <v>328</v>
      </c>
      <c r="B16" s="86">
        <v>158</v>
      </c>
      <c r="C16" s="86">
        <v>69</v>
      </c>
      <c r="D16" s="86">
        <v>325</v>
      </c>
      <c r="E16" s="86">
        <v>123</v>
      </c>
      <c r="F16" s="86">
        <v>224</v>
      </c>
      <c r="G16" s="86">
        <v>121</v>
      </c>
      <c r="H16" s="86">
        <v>26</v>
      </c>
      <c r="I16" s="86">
        <v>26</v>
      </c>
      <c r="J16" s="259">
        <v>26</v>
      </c>
      <c r="K16" s="86">
        <v>2658</v>
      </c>
      <c r="L16" s="86">
        <v>2896</v>
      </c>
      <c r="M16" s="86">
        <v>3005</v>
      </c>
    </row>
    <row r="17" spans="1:13" x14ac:dyDescent="0.25">
      <c r="A17" s="87" t="s">
        <v>329</v>
      </c>
      <c r="B17" s="86">
        <v>0</v>
      </c>
      <c r="C17" s="86">
        <v>0</v>
      </c>
      <c r="D17" s="86">
        <v>0</v>
      </c>
      <c r="E17" s="86">
        <v>3</v>
      </c>
      <c r="F17" s="86">
        <v>10</v>
      </c>
      <c r="G17" s="86">
        <v>1</v>
      </c>
      <c r="H17" s="86">
        <v>186</v>
      </c>
      <c r="I17" s="86">
        <v>186</v>
      </c>
      <c r="J17" s="259">
        <v>184</v>
      </c>
      <c r="K17" s="86">
        <v>1649</v>
      </c>
      <c r="L17" s="86">
        <v>1641</v>
      </c>
      <c r="M17" s="86">
        <v>1642</v>
      </c>
    </row>
    <row r="18" spans="1:13" ht="45.75" customHeight="1" x14ac:dyDescent="0.25">
      <c r="A18" s="87" t="s">
        <v>330</v>
      </c>
      <c r="B18" s="86">
        <v>0</v>
      </c>
      <c r="C18" s="86">
        <v>0</v>
      </c>
      <c r="D18" s="86">
        <v>0</v>
      </c>
      <c r="E18" s="86">
        <v>0</v>
      </c>
      <c r="F18" s="86">
        <v>0</v>
      </c>
      <c r="G18" s="86">
        <v>0</v>
      </c>
      <c r="H18" s="86">
        <v>0</v>
      </c>
      <c r="I18" s="86">
        <v>0</v>
      </c>
      <c r="J18" s="259">
        <v>0</v>
      </c>
      <c r="K18" s="86">
        <v>10235</v>
      </c>
      <c r="L18" s="86">
        <v>10235</v>
      </c>
      <c r="M18" s="86">
        <v>10235</v>
      </c>
    </row>
    <row r="19" spans="1:13" ht="36" customHeight="1" x14ac:dyDescent="0.25">
      <c r="A19" s="87" t="s">
        <v>412</v>
      </c>
      <c r="B19" s="86">
        <v>0</v>
      </c>
      <c r="C19" s="86">
        <v>0</v>
      </c>
      <c r="D19" s="86">
        <v>0</v>
      </c>
      <c r="E19" s="86">
        <v>0</v>
      </c>
      <c r="F19" s="86">
        <v>0</v>
      </c>
      <c r="G19" s="86">
        <v>0</v>
      </c>
      <c r="H19" s="86">
        <v>0</v>
      </c>
      <c r="I19" s="86">
        <v>0</v>
      </c>
      <c r="J19" s="259">
        <v>0</v>
      </c>
      <c r="K19" s="86">
        <v>10771</v>
      </c>
      <c r="L19" s="86">
        <v>10771</v>
      </c>
      <c r="M19" s="86">
        <v>10771</v>
      </c>
    </row>
    <row r="20" spans="1:13" x14ac:dyDescent="0.25">
      <c r="A20" s="88" t="s">
        <v>4</v>
      </c>
      <c r="B20" s="89">
        <v>7857</v>
      </c>
      <c r="C20" s="88">
        <v>5030</v>
      </c>
      <c r="D20" s="90">
        <v>11978</v>
      </c>
      <c r="E20" s="91" t="s">
        <v>331</v>
      </c>
      <c r="F20" s="88">
        <v>6551</v>
      </c>
      <c r="G20" s="88" t="s">
        <v>410</v>
      </c>
      <c r="H20" s="91">
        <v>1755</v>
      </c>
      <c r="I20" s="91">
        <v>1778</v>
      </c>
      <c r="J20" s="260">
        <v>1820</v>
      </c>
      <c r="K20" s="91">
        <v>412616</v>
      </c>
      <c r="L20" s="91">
        <v>419312</v>
      </c>
      <c r="M20" s="92">
        <v>430573</v>
      </c>
    </row>
    <row r="21" spans="1:13" x14ac:dyDescent="0.25">
      <c r="A21" s="93" t="s">
        <v>332</v>
      </c>
      <c r="B21" s="93"/>
      <c r="C21" s="93"/>
      <c r="D21" s="93"/>
      <c r="E21" s="93"/>
      <c r="F21" s="93"/>
      <c r="G21" s="93"/>
      <c r="H21" s="93"/>
      <c r="I21" s="93"/>
      <c r="J21" s="261"/>
      <c r="K21" s="94"/>
      <c r="L21" s="94"/>
      <c r="M21" s="95"/>
    </row>
    <row r="22" spans="1:13" x14ac:dyDescent="0.25">
      <c r="A22" s="96" t="s">
        <v>447</v>
      </c>
      <c r="B22" s="96"/>
      <c r="C22" s="96"/>
      <c r="D22" s="96"/>
      <c r="E22" s="96"/>
      <c r="F22" s="96"/>
      <c r="G22" s="96"/>
      <c r="H22" s="96"/>
      <c r="I22" s="96"/>
      <c r="J22" s="262"/>
      <c r="K22" s="97"/>
      <c r="L22" s="97"/>
      <c r="M22" s="95"/>
    </row>
    <row r="23" spans="1:13" x14ac:dyDescent="0.25">
      <c r="A23" s="96" t="s">
        <v>411</v>
      </c>
      <c r="B23" s="96"/>
      <c r="C23" s="96"/>
      <c r="D23" s="96"/>
      <c r="E23" s="96"/>
      <c r="F23" s="96"/>
      <c r="G23" s="96"/>
      <c r="H23" s="96"/>
      <c r="I23" s="96"/>
      <c r="J23" s="262"/>
      <c r="K23" s="97"/>
      <c r="L23" s="97"/>
      <c r="M23" s="95"/>
    </row>
    <row r="24" spans="1:13" x14ac:dyDescent="0.25">
      <c r="A24" s="96" t="s">
        <v>405</v>
      </c>
      <c r="B24" s="96"/>
      <c r="C24" s="96"/>
      <c r="D24" s="96"/>
      <c r="E24" s="96"/>
      <c r="F24" s="96"/>
      <c r="G24" s="96"/>
      <c r="H24" s="96"/>
      <c r="I24" s="96"/>
      <c r="J24" s="262"/>
      <c r="K24" s="97"/>
      <c r="L24" s="97"/>
      <c r="M24" s="95"/>
    </row>
  </sheetData>
  <mergeCells count="7">
    <mergeCell ref="A1:M1"/>
    <mergeCell ref="A2:A3"/>
    <mergeCell ref="B2:J2"/>
    <mergeCell ref="K2:M3"/>
    <mergeCell ref="B3:D3"/>
    <mergeCell ref="E3:G3"/>
    <mergeCell ref="H3:J3"/>
  </mergeCells>
  <pageMargins left="0.61" right="0.52" top="0.75" bottom="0.52" header="0.3" footer="0.3"/>
  <pageSetup paperSize="9" scale="99" fitToHeight="0"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13"/>
  <sheetViews>
    <sheetView tabSelected="1" view="pageBreakPreview" zoomScaleNormal="70" zoomScaleSheetLayoutView="100" workbookViewId="0">
      <selection activeCell="N46" sqref="N46"/>
    </sheetView>
  </sheetViews>
  <sheetFormatPr defaultRowHeight="15" x14ac:dyDescent="0.25"/>
  <cols>
    <col min="1" max="1" width="21.140625" style="49" customWidth="1"/>
    <col min="2" max="2" width="4.140625" style="49" customWidth="1"/>
    <col min="3" max="3" width="5" style="49" customWidth="1"/>
    <col min="4" max="4" width="6.7109375" style="49" bestFit="1" customWidth="1"/>
    <col min="5" max="5" width="5.5703125" style="49" bestFit="1" customWidth="1"/>
    <col min="6" max="6" width="4.28515625" style="49" customWidth="1"/>
    <col min="7" max="7" width="5.42578125" style="49" customWidth="1"/>
    <col min="8" max="8" width="6.7109375" style="49" bestFit="1" customWidth="1"/>
    <col min="9" max="9" width="5.5703125" style="49" bestFit="1" customWidth="1"/>
    <col min="10" max="10" width="5.7109375" style="49" customWidth="1"/>
    <col min="11" max="11" width="5.140625" style="49" customWidth="1"/>
    <col min="12" max="12" width="6.7109375" style="49" bestFit="1" customWidth="1"/>
    <col min="13" max="13" width="5.5703125" style="49" bestFit="1" customWidth="1"/>
    <col min="14" max="14" width="6.5703125" style="49" customWidth="1"/>
    <col min="15" max="15" width="5.7109375" style="49" customWidth="1"/>
    <col min="16" max="16" width="7.28515625" style="49" bestFit="1" customWidth="1"/>
    <col min="17" max="17" width="5.5703125" style="49" bestFit="1" customWidth="1"/>
    <col min="18" max="18" width="4.5703125" style="49" customWidth="1"/>
    <col min="19" max="19" width="7" style="49" bestFit="1" customWidth="1"/>
    <col min="20" max="20" width="6.7109375" style="49" bestFit="1" customWidth="1"/>
    <col min="21" max="21" width="5.5703125" style="49" bestFit="1" customWidth="1"/>
    <col min="22" max="16384" width="9.140625" style="49"/>
  </cols>
  <sheetData>
    <row r="1" spans="1:21" ht="21.75" customHeight="1" x14ac:dyDescent="0.25">
      <c r="A1" s="378" t="s">
        <v>395</v>
      </c>
      <c r="B1" s="378"/>
      <c r="C1" s="378"/>
      <c r="D1" s="378"/>
      <c r="E1" s="378"/>
      <c r="F1" s="378"/>
      <c r="G1" s="378"/>
      <c r="H1" s="378"/>
      <c r="I1" s="378"/>
      <c r="J1" s="378"/>
      <c r="K1" s="378"/>
      <c r="L1" s="378"/>
      <c r="M1" s="378"/>
      <c r="N1" s="378"/>
      <c r="O1" s="378"/>
      <c r="P1" s="378"/>
      <c r="Q1" s="378"/>
      <c r="R1" s="378"/>
      <c r="S1" s="378"/>
      <c r="T1" s="378"/>
      <c r="U1" s="378"/>
    </row>
    <row r="2" spans="1:21" s="222" customFormat="1" ht="14.25" customHeight="1" x14ac:dyDescent="0.25">
      <c r="A2" s="379" t="s">
        <v>333</v>
      </c>
      <c r="B2" s="379">
        <v>2012</v>
      </c>
      <c r="C2" s="379"/>
      <c r="D2" s="379"/>
      <c r="E2" s="379"/>
      <c r="F2" s="379">
        <v>2013</v>
      </c>
      <c r="G2" s="379"/>
      <c r="H2" s="379"/>
      <c r="I2" s="379"/>
      <c r="J2" s="379">
        <v>2014</v>
      </c>
      <c r="K2" s="379"/>
      <c r="L2" s="379"/>
      <c r="M2" s="379"/>
      <c r="N2" s="381">
        <v>2015</v>
      </c>
      <c r="O2" s="382"/>
      <c r="P2" s="382"/>
      <c r="Q2" s="383"/>
      <c r="R2" s="381">
        <v>2016</v>
      </c>
      <c r="S2" s="382"/>
      <c r="T2" s="382"/>
      <c r="U2" s="383"/>
    </row>
    <row r="3" spans="1:21" s="232" customFormat="1" ht="86.25" customHeight="1" x14ac:dyDescent="0.25">
      <c r="A3" s="380"/>
      <c r="B3" s="231" t="s">
        <v>334</v>
      </c>
      <c r="C3" s="231" t="s">
        <v>335</v>
      </c>
      <c r="D3" s="231" t="s">
        <v>336</v>
      </c>
      <c r="E3" s="231" t="s">
        <v>337</v>
      </c>
      <c r="F3" s="231" t="s">
        <v>338</v>
      </c>
      <c r="G3" s="231" t="s">
        <v>339</v>
      </c>
      <c r="H3" s="231" t="s">
        <v>340</v>
      </c>
      <c r="I3" s="231" t="s">
        <v>341</v>
      </c>
      <c r="J3" s="231" t="s">
        <v>338</v>
      </c>
      <c r="K3" s="231" t="s">
        <v>342</v>
      </c>
      <c r="L3" s="231" t="s">
        <v>340</v>
      </c>
      <c r="M3" s="231" t="s">
        <v>341</v>
      </c>
      <c r="N3" s="231" t="s">
        <v>338</v>
      </c>
      <c r="O3" s="231" t="s">
        <v>342</v>
      </c>
      <c r="P3" s="231" t="s">
        <v>340</v>
      </c>
      <c r="Q3" s="231" t="s">
        <v>341</v>
      </c>
      <c r="R3" s="231" t="s">
        <v>338</v>
      </c>
      <c r="S3" s="231" t="s">
        <v>342</v>
      </c>
      <c r="T3" s="231" t="s">
        <v>340</v>
      </c>
      <c r="U3" s="231" t="s">
        <v>341</v>
      </c>
    </row>
    <row r="4" spans="1:21" hidden="1" x14ac:dyDescent="0.25">
      <c r="A4" s="50">
        <v>1</v>
      </c>
      <c r="B4" s="51">
        <v>2</v>
      </c>
      <c r="C4" s="52">
        <v>3</v>
      </c>
      <c r="D4" s="51">
        <v>4</v>
      </c>
      <c r="E4" s="52">
        <v>5</v>
      </c>
      <c r="F4" s="50">
        <v>2</v>
      </c>
      <c r="G4" s="51">
        <v>3</v>
      </c>
      <c r="H4" s="52">
        <v>4</v>
      </c>
      <c r="I4" s="51">
        <v>5</v>
      </c>
      <c r="J4" s="52">
        <v>6</v>
      </c>
      <c r="K4" s="51">
        <v>7</v>
      </c>
      <c r="L4" s="52">
        <v>8</v>
      </c>
      <c r="M4" s="51">
        <v>9</v>
      </c>
      <c r="N4" s="52">
        <v>10</v>
      </c>
      <c r="O4" s="51">
        <v>11</v>
      </c>
      <c r="P4" s="52">
        <v>12</v>
      </c>
      <c r="Q4" s="51">
        <v>13</v>
      </c>
      <c r="R4" s="52">
        <v>14</v>
      </c>
      <c r="S4" s="51">
        <v>15</v>
      </c>
      <c r="T4" s="51">
        <v>16</v>
      </c>
      <c r="U4" s="51">
        <v>17</v>
      </c>
    </row>
    <row r="5" spans="1:21" s="222" customFormat="1" ht="30" x14ac:dyDescent="0.25">
      <c r="A5" s="83" t="s">
        <v>343</v>
      </c>
      <c r="B5" s="225">
        <v>2</v>
      </c>
      <c r="C5" s="225">
        <v>14</v>
      </c>
      <c r="D5" s="225">
        <v>10000</v>
      </c>
      <c r="E5" s="225">
        <v>416</v>
      </c>
      <c r="F5" s="225">
        <v>1</v>
      </c>
      <c r="G5" s="225">
        <v>14</v>
      </c>
      <c r="H5" s="225">
        <v>11000</v>
      </c>
      <c r="I5" s="225">
        <v>420</v>
      </c>
      <c r="J5" s="225">
        <v>1</v>
      </c>
      <c r="K5" s="225">
        <v>14</v>
      </c>
      <c r="L5" s="225">
        <v>10000</v>
      </c>
      <c r="M5" s="225">
        <v>420</v>
      </c>
      <c r="N5" s="225">
        <v>1</v>
      </c>
      <c r="O5" s="225">
        <v>14</v>
      </c>
      <c r="P5" s="226">
        <v>10000</v>
      </c>
      <c r="Q5" s="225">
        <v>420</v>
      </c>
      <c r="R5" s="225">
        <v>1</v>
      </c>
      <c r="S5" s="225">
        <v>14</v>
      </c>
      <c r="T5" s="225">
        <v>10000</v>
      </c>
      <c r="U5" s="225">
        <v>420</v>
      </c>
    </row>
    <row r="6" spans="1:21" s="222" customFormat="1" ht="75" x14ac:dyDescent="0.25">
      <c r="A6" s="83" t="s">
        <v>344</v>
      </c>
      <c r="B6" s="225">
        <v>9</v>
      </c>
      <c r="C6" s="225">
        <v>41</v>
      </c>
      <c r="D6" s="225">
        <v>6700</v>
      </c>
      <c r="E6" s="225">
        <v>327</v>
      </c>
      <c r="F6" s="225">
        <v>9</v>
      </c>
      <c r="G6" s="225">
        <v>41</v>
      </c>
      <c r="H6" s="225">
        <v>7000</v>
      </c>
      <c r="I6" s="225">
        <v>305</v>
      </c>
      <c r="J6" s="225">
        <v>9</v>
      </c>
      <c r="K6" s="225">
        <v>41</v>
      </c>
      <c r="L6" s="225">
        <v>7000</v>
      </c>
      <c r="M6" s="225">
        <v>310</v>
      </c>
      <c r="N6" s="225">
        <v>10</v>
      </c>
      <c r="O6" s="225">
        <v>42</v>
      </c>
      <c r="P6" s="226">
        <v>7500</v>
      </c>
      <c r="Q6" s="225">
        <v>315</v>
      </c>
      <c r="R6" s="225">
        <v>10</v>
      </c>
      <c r="S6" s="225">
        <v>42</v>
      </c>
      <c r="T6" s="225">
        <v>7500</v>
      </c>
      <c r="U6" s="225">
        <v>322</v>
      </c>
    </row>
    <row r="7" spans="1:21" s="222" customFormat="1" ht="30" x14ac:dyDescent="0.25">
      <c r="A7" s="83" t="s">
        <v>345</v>
      </c>
      <c r="B7" s="225">
        <v>5</v>
      </c>
      <c r="C7" s="225">
        <v>12</v>
      </c>
      <c r="D7" s="225">
        <v>9800</v>
      </c>
      <c r="E7" s="225">
        <v>618</v>
      </c>
      <c r="F7" s="225">
        <v>5</v>
      </c>
      <c r="G7" s="225">
        <v>12</v>
      </c>
      <c r="H7" s="225">
        <v>10000</v>
      </c>
      <c r="I7" s="225">
        <v>619</v>
      </c>
      <c r="J7" s="225">
        <v>5</v>
      </c>
      <c r="K7" s="225">
        <v>12</v>
      </c>
      <c r="L7" s="225">
        <v>10000</v>
      </c>
      <c r="M7" s="225">
        <v>620</v>
      </c>
      <c r="N7" s="225">
        <v>5</v>
      </c>
      <c r="O7" s="225">
        <v>12</v>
      </c>
      <c r="P7" s="226">
        <v>10000</v>
      </c>
      <c r="Q7" s="225">
        <v>604</v>
      </c>
      <c r="R7" s="225">
        <v>5</v>
      </c>
      <c r="S7" s="225">
        <v>12</v>
      </c>
      <c r="T7" s="225">
        <v>10000</v>
      </c>
      <c r="U7" s="225">
        <v>588</v>
      </c>
    </row>
    <row r="8" spans="1:21" s="222" customFormat="1" ht="45" x14ac:dyDescent="0.25">
      <c r="A8" s="83" t="s">
        <v>346</v>
      </c>
      <c r="B8" s="225">
        <v>4</v>
      </c>
      <c r="C8" s="225">
        <v>12</v>
      </c>
      <c r="D8" s="225">
        <v>3300</v>
      </c>
      <c r="E8" s="225">
        <v>171</v>
      </c>
      <c r="F8" s="225">
        <v>4</v>
      </c>
      <c r="G8" s="225">
        <v>12</v>
      </c>
      <c r="H8" s="225">
        <v>3300</v>
      </c>
      <c r="I8" s="225">
        <v>171</v>
      </c>
      <c r="J8" s="225">
        <v>4</v>
      </c>
      <c r="K8" s="225">
        <v>12</v>
      </c>
      <c r="L8" s="225">
        <v>3300</v>
      </c>
      <c r="M8" s="225">
        <v>171</v>
      </c>
      <c r="N8" s="225">
        <v>4</v>
      </c>
      <c r="O8" s="225">
        <v>12</v>
      </c>
      <c r="P8" s="226">
        <v>3300</v>
      </c>
      <c r="Q8" s="225">
        <v>171</v>
      </c>
      <c r="R8" s="225">
        <v>4</v>
      </c>
      <c r="S8" s="225">
        <v>12</v>
      </c>
      <c r="T8" s="225">
        <v>3300</v>
      </c>
      <c r="U8" s="225">
        <v>171</v>
      </c>
    </row>
    <row r="9" spans="1:21" s="222" customFormat="1" ht="75" x14ac:dyDescent="0.25">
      <c r="A9" s="83" t="s">
        <v>347</v>
      </c>
      <c r="B9" s="225">
        <v>21</v>
      </c>
      <c r="C9" s="225">
        <v>28</v>
      </c>
      <c r="D9" s="225">
        <v>5000</v>
      </c>
      <c r="E9" s="225">
        <v>174</v>
      </c>
      <c r="F9" s="225">
        <v>21</v>
      </c>
      <c r="G9" s="225">
        <v>28</v>
      </c>
      <c r="H9" s="225">
        <v>4500</v>
      </c>
      <c r="I9" s="225">
        <v>153</v>
      </c>
      <c r="J9" s="225">
        <v>21</v>
      </c>
      <c r="K9" s="225">
        <v>28</v>
      </c>
      <c r="L9" s="225">
        <v>4000</v>
      </c>
      <c r="M9" s="225">
        <v>153</v>
      </c>
      <c r="N9" s="225">
        <v>21</v>
      </c>
      <c r="O9" s="225">
        <v>28</v>
      </c>
      <c r="P9" s="226">
        <v>4000</v>
      </c>
      <c r="Q9" s="225">
        <v>155</v>
      </c>
      <c r="R9" s="225">
        <v>21</v>
      </c>
      <c r="S9" s="227">
        <v>28</v>
      </c>
      <c r="T9" s="225">
        <v>4000</v>
      </c>
      <c r="U9" s="225">
        <v>155</v>
      </c>
    </row>
    <row r="10" spans="1:21" s="222" customFormat="1" ht="75" x14ac:dyDescent="0.25">
      <c r="A10" s="83" t="s">
        <v>348</v>
      </c>
      <c r="B10" s="225">
        <v>7</v>
      </c>
      <c r="C10" s="225">
        <v>27</v>
      </c>
      <c r="D10" s="225">
        <v>5800</v>
      </c>
      <c r="E10" s="225">
        <v>380</v>
      </c>
      <c r="F10" s="228" t="s">
        <v>349</v>
      </c>
      <c r="G10" s="228" t="s">
        <v>349</v>
      </c>
      <c r="H10" s="228" t="s">
        <v>349</v>
      </c>
      <c r="I10" s="228" t="s">
        <v>349</v>
      </c>
      <c r="J10" s="225">
        <v>7</v>
      </c>
      <c r="K10" s="225">
        <v>19</v>
      </c>
      <c r="L10" s="225">
        <v>5000</v>
      </c>
      <c r="M10" s="225">
        <v>235</v>
      </c>
      <c r="N10" s="229" t="s">
        <v>349</v>
      </c>
      <c r="O10" s="229" t="s">
        <v>349</v>
      </c>
      <c r="P10" s="229" t="s">
        <v>349</v>
      </c>
      <c r="Q10" s="229" t="s">
        <v>349</v>
      </c>
      <c r="R10" s="225">
        <v>7</v>
      </c>
      <c r="S10" s="225">
        <v>27</v>
      </c>
      <c r="T10" s="225">
        <v>5000</v>
      </c>
      <c r="U10" s="225">
        <v>226</v>
      </c>
    </row>
    <row r="11" spans="1:21" s="222" customFormat="1" ht="30.75" customHeight="1" x14ac:dyDescent="0.25">
      <c r="A11" s="223" t="s">
        <v>4</v>
      </c>
      <c r="B11" s="230">
        <v>48</v>
      </c>
      <c r="C11" s="230">
        <v>134</v>
      </c>
      <c r="D11" s="230">
        <v>40680</v>
      </c>
      <c r="E11" s="230">
        <v>2086</v>
      </c>
      <c r="F11" s="230">
        <v>40</v>
      </c>
      <c r="G11" s="230">
        <v>107</v>
      </c>
      <c r="H11" s="230">
        <v>35800</v>
      </c>
      <c r="I11" s="230">
        <v>1668</v>
      </c>
      <c r="J11" s="230">
        <v>47</v>
      </c>
      <c r="K11" s="230">
        <v>126</v>
      </c>
      <c r="L11" s="230">
        <v>39300</v>
      </c>
      <c r="M11" s="230">
        <v>1909</v>
      </c>
      <c r="N11" s="230">
        <v>41</v>
      </c>
      <c r="O11" s="230">
        <v>108</v>
      </c>
      <c r="P11" s="230">
        <v>34800</v>
      </c>
      <c r="Q11" s="230">
        <v>1665</v>
      </c>
      <c r="R11" s="230">
        <v>48</v>
      </c>
      <c r="S11" s="230">
        <v>135</v>
      </c>
      <c r="T11" s="230">
        <v>39800</v>
      </c>
      <c r="U11" s="230">
        <v>1882</v>
      </c>
    </row>
    <row r="12" spans="1:21" ht="27.75" customHeight="1" x14ac:dyDescent="0.25">
      <c r="A12" s="224" t="s">
        <v>406</v>
      </c>
      <c r="B12" s="53"/>
      <c r="C12" s="53"/>
      <c r="D12" s="53"/>
      <c r="E12" s="53"/>
      <c r="F12" s="53"/>
      <c r="G12" s="53"/>
      <c r="H12" s="53"/>
      <c r="I12" s="53"/>
      <c r="J12" s="53"/>
      <c r="K12" s="53"/>
      <c r="L12" s="53"/>
      <c r="M12" s="53"/>
      <c r="N12" s="53" t="s">
        <v>350</v>
      </c>
      <c r="O12" s="53"/>
      <c r="P12" s="53"/>
      <c r="Q12" s="53"/>
      <c r="R12" s="54"/>
      <c r="S12" s="54"/>
      <c r="T12" s="54"/>
      <c r="U12" s="54"/>
    </row>
    <row r="13" spans="1:21" ht="17.25" x14ac:dyDescent="0.25">
      <c r="A13" s="107" t="s">
        <v>448</v>
      </c>
    </row>
  </sheetData>
  <mergeCells count="7">
    <mergeCell ref="A1:U1"/>
    <mergeCell ref="A2:A3"/>
    <mergeCell ref="B2:E2"/>
    <mergeCell ref="F2:I2"/>
    <mergeCell ref="J2:M2"/>
    <mergeCell ref="N2:Q2"/>
    <mergeCell ref="R2:U2"/>
  </mergeCells>
  <pageMargins left="0.55000000000000004" right="0.46" top="0.61" bottom="0.54" header="0.3" footer="0.3"/>
  <pageSetup paperSize="9" scale="99" fitToHeight="0"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60"/>
  <sheetViews>
    <sheetView view="pageBreakPreview" topLeftCell="A25" zoomScaleSheetLayoutView="100" workbookViewId="0">
      <selection activeCell="A41" sqref="A41"/>
    </sheetView>
  </sheetViews>
  <sheetFormatPr defaultRowHeight="15" x14ac:dyDescent="0.25"/>
  <cols>
    <col min="1" max="1" width="25.140625" style="55" customWidth="1"/>
    <col min="2" max="2" width="12" style="55" customWidth="1"/>
    <col min="3" max="3" width="14" style="55" customWidth="1"/>
    <col min="4" max="4" width="13.140625" style="55" customWidth="1"/>
    <col min="5" max="5" width="13.5703125" style="55" customWidth="1"/>
    <col min="6" max="6" width="16" style="55" customWidth="1"/>
    <col min="7" max="16384" width="9.140625" style="55"/>
  </cols>
  <sheetData>
    <row r="1" spans="1:6" ht="19.5" customHeight="1" x14ac:dyDescent="0.25">
      <c r="A1" s="385" t="s">
        <v>409</v>
      </c>
      <c r="B1" s="385"/>
      <c r="C1" s="385"/>
      <c r="D1" s="385"/>
      <c r="E1" s="385"/>
      <c r="F1" s="385"/>
    </row>
    <row r="2" spans="1:6" s="236" customFormat="1" ht="15" customHeight="1" x14ac:dyDescent="0.25">
      <c r="A2" s="386" t="s">
        <v>352</v>
      </c>
      <c r="B2" s="388" t="s">
        <v>353</v>
      </c>
      <c r="C2" s="388"/>
      <c r="D2" s="388"/>
      <c r="E2" s="388"/>
      <c r="F2" s="239"/>
    </row>
    <row r="3" spans="1:6" s="236" customFormat="1" x14ac:dyDescent="0.25">
      <c r="A3" s="387"/>
      <c r="B3" s="237">
        <v>2012</v>
      </c>
      <c r="C3" s="238">
        <v>2013</v>
      </c>
      <c r="D3" s="238">
        <v>2014</v>
      </c>
      <c r="E3" s="238">
        <v>2015</v>
      </c>
      <c r="F3" s="238">
        <v>2016</v>
      </c>
    </row>
    <row r="4" spans="1:6" s="236" customFormat="1" ht="15" customHeight="1" x14ac:dyDescent="0.25">
      <c r="A4" s="387"/>
      <c r="B4" s="389" t="s">
        <v>354</v>
      </c>
      <c r="C4" s="389"/>
      <c r="D4" s="389"/>
      <c r="E4" s="389"/>
      <c r="F4" s="239"/>
    </row>
    <row r="5" spans="1:6" ht="21.75" customHeight="1" x14ac:dyDescent="0.25">
      <c r="A5" s="250" t="s">
        <v>466</v>
      </c>
      <c r="B5" s="250"/>
      <c r="C5" s="250"/>
      <c r="D5" s="250"/>
      <c r="E5" s="250"/>
      <c r="F5" s="250"/>
    </row>
    <row r="6" spans="1:6" ht="21.75" customHeight="1" x14ac:dyDescent="0.25">
      <c r="A6" s="63" t="s">
        <v>325</v>
      </c>
      <c r="B6" s="64">
        <v>2876</v>
      </c>
      <c r="C6" s="62">
        <v>2923</v>
      </c>
      <c r="D6" s="62">
        <v>3037</v>
      </c>
      <c r="E6" s="62">
        <v>3139</v>
      </c>
      <c r="F6" s="62">
        <v>3309</v>
      </c>
    </row>
    <row r="7" spans="1:6" ht="21.75" customHeight="1" x14ac:dyDescent="0.25">
      <c r="A7" s="63" t="s">
        <v>366</v>
      </c>
      <c r="B7" s="64">
        <v>151</v>
      </c>
      <c r="C7" s="62">
        <v>151</v>
      </c>
      <c r="D7" s="62">
        <v>151</v>
      </c>
      <c r="E7" s="62">
        <v>152</v>
      </c>
      <c r="F7" s="62">
        <v>152</v>
      </c>
    </row>
    <row r="8" spans="1:6" ht="21.75" customHeight="1" x14ac:dyDescent="0.25">
      <c r="A8" s="63" t="s">
        <v>367</v>
      </c>
      <c r="B8" s="64">
        <v>22</v>
      </c>
      <c r="C8" s="62">
        <v>22</v>
      </c>
      <c r="D8" s="62">
        <v>22</v>
      </c>
      <c r="E8" s="62">
        <v>22</v>
      </c>
      <c r="F8" s="62">
        <v>22</v>
      </c>
    </row>
    <row r="9" spans="1:6" ht="27.75" customHeight="1" x14ac:dyDescent="0.25">
      <c r="A9" s="63" t="s">
        <v>368</v>
      </c>
      <c r="B9" s="64">
        <v>1640</v>
      </c>
      <c r="C9" s="62">
        <v>1644</v>
      </c>
      <c r="D9" s="62">
        <v>1644</v>
      </c>
      <c r="E9" s="62">
        <v>1644</v>
      </c>
      <c r="F9" s="62">
        <v>1644</v>
      </c>
    </row>
    <row r="10" spans="1:6" ht="21.75" customHeight="1" x14ac:dyDescent="0.25">
      <c r="A10" s="63" t="s">
        <v>369</v>
      </c>
      <c r="B10" s="64">
        <v>1325</v>
      </c>
      <c r="C10" s="62">
        <v>1325</v>
      </c>
      <c r="D10" s="62">
        <v>1325</v>
      </c>
      <c r="E10" s="62">
        <v>1328</v>
      </c>
      <c r="F10" s="62">
        <v>1338</v>
      </c>
    </row>
    <row r="11" spans="1:6" ht="28.5" customHeight="1" x14ac:dyDescent="0.25">
      <c r="A11" s="63" t="s">
        <v>370</v>
      </c>
      <c r="B11" s="64">
        <v>6</v>
      </c>
      <c r="C11" s="62">
        <v>6</v>
      </c>
      <c r="D11" s="62">
        <v>10</v>
      </c>
      <c r="E11" s="62">
        <v>11</v>
      </c>
      <c r="F11" s="62">
        <v>11</v>
      </c>
    </row>
    <row r="12" spans="1:6" ht="21.75" customHeight="1" x14ac:dyDescent="0.25">
      <c r="A12" s="63" t="s">
        <v>4</v>
      </c>
      <c r="B12" s="251">
        <f t="shared" ref="B12:D12" si="0">SUM(B6:B11)</f>
        <v>6020</v>
      </c>
      <c r="C12" s="251">
        <f t="shared" si="0"/>
        <v>6071</v>
      </c>
      <c r="D12" s="251">
        <f t="shared" si="0"/>
        <v>6189</v>
      </c>
      <c r="E12" s="251">
        <f>SUM(E6:E11)</f>
        <v>6296</v>
      </c>
      <c r="F12" s="251">
        <f>SUM(F6:F11)</f>
        <v>6476</v>
      </c>
    </row>
    <row r="13" spans="1:6" ht="21.75" customHeight="1" x14ac:dyDescent="0.25">
      <c r="A13" s="252" t="s">
        <v>467</v>
      </c>
      <c r="B13" s="63"/>
      <c r="C13" s="63"/>
      <c r="D13" s="63"/>
      <c r="E13" s="63"/>
      <c r="F13" s="63"/>
    </row>
    <row r="14" spans="1:6" ht="21.75" customHeight="1" x14ac:dyDescent="0.25">
      <c r="A14" s="63" t="s">
        <v>371</v>
      </c>
      <c r="B14" s="64">
        <v>248</v>
      </c>
      <c r="C14" s="62">
        <v>248</v>
      </c>
      <c r="D14" s="62">
        <v>248</v>
      </c>
      <c r="E14" s="62">
        <v>253</v>
      </c>
      <c r="F14" s="62">
        <v>253</v>
      </c>
    </row>
    <row r="15" spans="1:6" ht="21.75" customHeight="1" x14ac:dyDescent="0.25">
      <c r="A15" s="63" t="s">
        <v>372</v>
      </c>
      <c r="B15" s="64">
        <v>287</v>
      </c>
      <c r="C15" s="62">
        <v>287</v>
      </c>
      <c r="D15" s="62">
        <v>287</v>
      </c>
      <c r="E15" s="62">
        <v>289</v>
      </c>
      <c r="F15" s="62">
        <v>293</v>
      </c>
    </row>
    <row r="16" spans="1:6" ht="21.75" customHeight="1" x14ac:dyDescent="0.25">
      <c r="A16" s="63" t="s">
        <v>321</v>
      </c>
      <c r="B16" s="64">
        <v>76</v>
      </c>
      <c r="C16" s="62">
        <v>76</v>
      </c>
      <c r="D16" s="62">
        <v>76</v>
      </c>
      <c r="E16" s="62">
        <v>76</v>
      </c>
      <c r="F16" s="62">
        <v>76</v>
      </c>
    </row>
    <row r="17" spans="1:6" ht="21.75" customHeight="1" x14ac:dyDescent="0.25">
      <c r="A17" s="63" t="s">
        <v>373</v>
      </c>
      <c r="B17" s="64">
        <v>636</v>
      </c>
      <c r="C17" s="62">
        <v>636</v>
      </c>
      <c r="D17" s="62">
        <v>808</v>
      </c>
      <c r="E17" s="62">
        <v>812</v>
      </c>
      <c r="F17" s="62">
        <v>813</v>
      </c>
    </row>
    <row r="18" spans="1:6" ht="21.75" customHeight="1" x14ac:dyDescent="0.25">
      <c r="A18" s="63" t="s">
        <v>323</v>
      </c>
      <c r="B18" s="64">
        <v>471</v>
      </c>
      <c r="C18" s="62">
        <v>500</v>
      </c>
      <c r="D18" s="62">
        <v>668</v>
      </c>
      <c r="E18" s="62">
        <v>668</v>
      </c>
      <c r="F18" s="62">
        <v>668</v>
      </c>
    </row>
    <row r="19" spans="1:6" x14ac:dyDescent="0.25">
      <c r="A19" s="63" t="s">
        <v>374</v>
      </c>
      <c r="B19" s="64">
        <v>66</v>
      </c>
      <c r="C19" s="62">
        <v>66</v>
      </c>
      <c r="D19" s="62">
        <v>66</v>
      </c>
      <c r="E19" s="62">
        <v>67</v>
      </c>
      <c r="F19" s="62">
        <v>68</v>
      </c>
    </row>
    <row r="20" spans="1:6" ht="21.75" customHeight="1" x14ac:dyDescent="0.25">
      <c r="A20" s="63" t="s">
        <v>468</v>
      </c>
      <c r="B20" s="64">
        <v>433</v>
      </c>
      <c r="C20" s="62">
        <v>433</v>
      </c>
      <c r="D20" s="62">
        <v>475</v>
      </c>
      <c r="E20" s="62">
        <v>499</v>
      </c>
      <c r="F20" s="62">
        <v>502</v>
      </c>
    </row>
    <row r="21" spans="1:6" ht="29.25" customHeight="1" x14ac:dyDescent="0.25">
      <c r="A21" s="63" t="s">
        <v>370</v>
      </c>
      <c r="B21" s="64">
        <v>941</v>
      </c>
      <c r="C21" s="62">
        <v>946</v>
      </c>
      <c r="D21" s="62">
        <v>946</v>
      </c>
      <c r="E21" s="62">
        <v>964</v>
      </c>
      <c r="F21" s="62">
        <v>976</v>
      </c>
    </row>
    <row r="22" spans="1:6" ht="21.75" customHeight="1" x14ac:dyDescent="0.25">
      <c r="A22" s="63" t="s">
        <v>375</v>
      </c>
      <c r="B22" s="64">
        <v>34</v>
      </c>
      <c r="C22" s="62">
        <v>34</v>
      </c>
      <c r="D22" s="62">
        <v>34</v>
      </c>
      <c r="E22" s="62">
        <v>34</v>
      </c>
      <c r="F22" s="62">
        <v>35</v>
      </c>
    </row>
    <row r="23" spans="1:6" ht="21.75" customHeight="1" x14ac:dyDescent="0.25">
      <c r="A23" s="63" t="s">
        <v>376</v>
      </c>
      <c r="B23" s="64">
        <v>16</v>
      </c>
      <c r="C23" s="62">
        <v>16</v>
      </c>
      <c r="D23" s="62">
        <v>16</v>
      </c>
      <c r="E23" s="62">
        <v>16</v>
      </c>
      <c r="F23" s="62">
        <v>16</v>
      </c>
    </row>
    <row r="24" spans="1:6" ht="21.75" customHeight="1" x14ac:dyDescent="0.25">
      <c r="A24" s="63" t="s">
        <v>4</v>
      </c>
      <c r="B24" s="251">
        <f t="shared" ref="B24:D24" si="1">SUM(B14:B23)</f>
        <v>3208</v>
      </c>
      <c r="C24" s="251">
        <f t="shared" si="1"/>
        <v>3242</v>
      </c>
      <c r="D24" s="251">
        <f t="shared" si="1"/>
        <v>3624</v>
      </c>
      <c r="E24" s="251">
        <f>SUM(E14:E23)</f>
        <v>3678</v>
      </c>
      <c r="F24" s="251">
        <f>SUM(F14:F23)</f>
        <v>3700</v>
      </c>
    </row>
    <row r="25" spans="1:6" ht="21.75" customHeight="1" x14ac:dyDescent="0.25">
      <c r="A25" s="252" t="s">
        <v>355</v>
      </c>
      <c r="B25" s="251">
        <v>373</v>
      </c>
      <c r="C25" s="251">
        <v>387</v>
      </c>
      <c r="D25" s="251">
        <v>387</v>
      </c>
      <c r="E25" s="251">
        <v>387</v>
      </c>
      <c r="F25" s="62">
        <v>387</v>
      </c>
    </row>
    <row r="26" spans="1:6" ht="21.75" customHeight="1" x14ac:dyDescent="0.25">
      <c r="A26" s="252" t="s">
        <v>356</v>
      </c>
      <c r="B26" s="251">
        <v>345</v>
      </c>
      <c r="C26" s="251">
        <v>446</v>
      </c>
      <c r="D26" s="251">
        <v>484</v>
      </c>
      <c r="E26" s="251">
        <v>484</v>
      </c>
      <c r="F26" s="62">
        <v>537</v>
      </c>
    </row>
    <row r="27" spans="1:6" ht="21.75" customHeight="1" x14ac:dyDescent="0.25">
      <c r="A27" s="252" t="s">
        <v>363</v>
      </c>
      <c r="B27" s="251"/>
      <c r="C27" s="251"/>
      <c r="D27" s="251">
        <v>398</v>
      </c>
      <c r="E27" s="251">
        <v>779</v>
      </c>
      <c r="F27" s="62">
        <v>1052</v>
      </c>
    </row>
    <row r="28" spans="1:6" ht="21.75" customHeight="1" x14ac:dyDescent="0.25">
      <c r="A28" s="63" t="s">
        <v>4</v>
      </c>
      <c r="B28" s="251">
        <f t="shared" ref="B28:D28" si="2">B12+B24+B25+B26+B27</f>
        <v>9946</v>
      </c>
      <c r="C28" s="251">
        <f t="shared" si="2"/>
        <v>10146</v>
      </c>
      <c r="D28" s="251">
        <f t="shared" si="2"/>
        <v>11082</v>
      </c>
      <c r="E28" s="251">
        <f>E12+E24+E25+E26+E27</f>
        <v>11624</v>
      </c>
      <c r="F28" s="251">
        <f>F12+F24+F25+F26+F27</f>
        <v>12152</v>
      </c>
    </row>
    <row r="29" spans="1:6" ht="21.75" customHeight="1" x14ac:dyDescent="0.25">
      <c r="A29" s="59" t="s">
        <v>357</v>
      </c>
      <c r="B29" s="60">
        <v>1018</v>
      </c>
      <c r="C29" s="60">
        <v>1024</v>
      </c>
      <c r="D29" s="60">
        <v>1024</v>
      </c>
      <c r="E29" s="60">
        <v>1073</v>
      </c>
      <c r="F29" s="61">
        <v>1087</v>
      </c>
    </row>
    <row r="30" spans="1:6" ht="21.75" customHeight="1" x14ac:dyDescent="0.25">
      <c r="A30" s="59" t="s">
        <v>358</v>
      </c>
      <c r="B30" s="60">
        <v>80</v>
      </c>
      <c r="C30" s="60">
        <v>99</v>
      </c>
      <c r="D30" s="60">
        <v>99</v>
      </c>
      <c r="E30" s="60">
        <v>99</v>
      </c>
      <c r="F30" s="61">
        <v>99</v>
      </c>
    </row>
    <row r="31" spans="1:6" ht="21.75" customHeight="1" x14ac:dyDescent="0.25">
      <c r="A31" s="59" t="s">
        <v>359</v>
      </c>
      <c r="B31" s="60">
        <v>655</v>
      </c>
      <c r="C31" s="60">
        <v>732</v>
      </c>
      <c r="D31" s="60">
        <v>770</v>
      </c>
      <c r="E31" s="60">
        <v>770</v>
      </c>
      <c r="F31" s="61">
        <v>776</v>
      </c>
    </row>
    <row r="32" spans="1:6" ht="21.75" customHeight="1" x14ac:dyDescent="0.25">
      <c r="A32" s="59" t="s">
        <v>360</v>
      </c>
      <c r="B32" s="60">
        <v>4</v>
      </c>
      <c r="C32" s="60">
        <v>4</v>
      </c>
      <c r="D32" s="60">
        <v>4</v>
      </c>
      <c r="E32" s="60">
        <v>4</v>
      </c>
      <c r="F32" s="61">
        <v>4</v>
      </c>
    </row>
    <row r="33" spans="1:7" x14ac:dyDescent="0.25">
      <c r="A33" s="59" t="s">
        <v>361</v>
      </c>
      <c r="B33" s="60">
        <v>23</v>
      </c>
      <c r="C33" s="60">
        <v>26</v>
      </c>
      <c r="D33" s="60">
        <v>23</v>
      </c>
      <c r="E33" s="60">
        <v>23</v>
      </c>
      <c r="F33" s="61">
        <v>23</v>
      </c>
    </row>
    <row r="34" spans="1:7" x14ac:dyDescent="0.25">
      <c r="A34" s="59" t="s">
        <v>362</v>
      </c>
      <c r="B34" s="60">
        <v>729</v>
      </c>
      <c r="C34" s="60">
        <v>732</v>
      </c>
      <c r="D34" s="60">
        <v>787</v>
      </c>
      <c r="E34" s="60">
        <v>794</v>
      </c>
      <c r="F34" s="61">
        <v>795</v>
      </c>
    </row>
    <row r="35" spans="1:7" x14ac:dyDescent="0.25">
      <c r="A35" s="59" t="s">
        <v>211</v>
      </c>
      <c r="B35" s="251">
        <f t="shared" ref="B35:D35" si="3">SUM(B28:B34)</f>
        <v>12455</v>
      </c>
      <c r="C35" s="251">
        <f t="shared" si="3"/>
        <v>12763</v>
      </c>
      <c r="D35" s="251">
        <f t="shared" si="3"/>
        <v>13789</v>
      </c>
      <c r="E35" s="251">
        <f>SUM(E28:E34)</f>
        <v>14387</v>
      </c>
      <c r="F35" s="251">
        <f>SUM(F28:F34)</f>
        <v>14936</v>
      </c>
    </row>
    <row r="36" spans="1:7" x14ac:dyDescent="0.25">
      <c r="A36" s="233" t="s">
        <v>364</v>
      </c>
      <c r="B36" s="233"/>
      <c r="C36" s="233"/>
      <c r="D36" s="56"/>
      <c r="E36" s="56"/>
      <c r="F36" s="56"/>
      <c r="G36" s="57"/>
    </row>
    <row r="37" spans="1:7" ht="15" customHeight="1" x14ac:dyDescent="0.25">
      <c r="A37" s="234" t="s">
        <v>85</v>
      </c>
      <c r="B37" s="235" t="s">
        <v>365</v>
      </c>
      <c r="C37" s="235"/>
      <c r="D37" s="58"/>
      <c r="E37" s="58"/>
      <c r="F37" s="58"/>
      <c r="G37" s="57"/>
    </row>
    <row r="38" spans="1:7" ht="35.25" customHeight="1" x14ac:dyDescent="0.25">
      <c r="A38" s="384" t="s">
        <v>449</v>
      </c>
      <c r="B38" s="384"/>
      <c r="C38" s="384"/>
      <c r="D38" s="384"/>
      <c r="E38" s="384"/>
      <c r="F38" s="384"/>
      <c r="G38" s="253"/>
    </row>
    <row r="39" spans="1:7" ht="15" customHeight="1" x14ac:dyDescent="0.25">
      <c r="A39" s="253"/>
      <c r="B39" s="253"/>
      <c r="C39" s="253"/>
      <c r="D39" s="253"/>
      <c r="E39" s="253"/>
      <c r="F39" s="253"/>
      <c r="G39" s="253"/>
    </row>
    <row r="40" spans="1:7" ht="15" customHeight="1" x14ac:dyDescent="0.25">
      <c r="A40" s="253"/>
      <c r="B40" s="253"/>
      <c r="C40" s="253"/>
      <c r="D40" s="253"/>
      <c r="E40" s="253"/>
      <c r="F40" s="253"/>
      <c r="G40" s="253"/>
    </row>
    <row r="41" spans="1:7" ht="15" customHeight="1" x14ac:dyDescent="0.25">
      <c r="A41" s="253"/>
      <c r="B41" s="253"/>
      <c r="C41" s="253"/>
      <c r="D41" s="253"/>
      <c r="E41" s="253"/>
      <c r="F41" s="253"/>
      <c r="G41" s="253"/>
    </row>
    <row r="42" spans="1:7" ht="15" customHeight="1" x14ac:dyDescent="0.25">
      <c r="A42" s="253"/>
      <c r="B42" s="253"/>
      <c r="C42" s="253"/>
      <c r="D42" s="253"/>
      <c r="E42" s="253"/>
      <c r="F42" s="253"/>
      <c r="G42" s="253"/>
    </row>
    <row r="43" spans="1:7" ht="15" customHeight="1" x14ac:dyDescent="0.25">
      <c r="A43" s="253"/>
      <c r="B43" s="253"/>
      <c r="C43" s="253"/>
      <c r="D43" s="253"/>
      <c r="E43" s="253"/>
      <c r="F43" s="253"/>
      <c r="G43" s="253"/>
    </row>
    <row r="44" spans="1:7" ht="15" customHeight="1" x14ac:dyDescent="0.25">
      <c r="A44" s="253"/>
      <c r="B44" s="253"/>
      <c r="C44" s="253"/>
      <c r="D44" s="253"/>
      <c r="E44" s="253"/>
      <c r="F44" s="253"/>
      <c r="G44" s="253"/>
    </row>
    <row r="45" spans="1:7" ht="15" customHeight="1" x14ac:dyDescent="0.25">
      <c r="A45" s="253"/>
      <c r="B45" s="253"/>
      <c r="C45" s="253"/>
      <c r="D45" s="253"/>
      <c r="E45" s="253"/>
      <c r="F45" s="253"/>
      <c r="G45" s="253"/>
    </row>
    <row r="46" spans="1:7" ht="15" customHeight="1" x14ac:dyDescent="0.25">
      <c r="A46" s="253"/>
      <c r="B46" s="253"/>
      <c r="C46" s="253"/>
      <c r="D46" s="253"/>
      <c r="E46" s="253"/>
      <c r="F46" s="253"/>
      <c r="G46" s="253"/>
    </row>
    <row r="47" spans="1:7" ht="15" customHeight="1" x14ac:dyDescent="0.25">
      <c r="A47" s="253"/>
      <c r="B47" s="253"/>
      <c r="C47" s="253"/>
      <c r="D47" s="253"/>
      <c r="E47" s="253"/>
      <c r="F47" s="253"/>
      <c r="G47" s="253"/>
    </row>
    <row r="48" spans="1:7" ht="25.5" customHeight="1" x14ac:dyDescent="0.25">
      <c r="A48" s="253"/>
      <c r="B48" s="253"/>
      <c r="C48" s="253"/>
      <c r="D48" s="253"/>
      <c r="E48" s="253"/>
      <c r="F48" s="253"/>
      <c r="G48" s="253"/>
    </row>
    <row r="49" spans="1:7" ht="15" customHeight="1" x14ac:dyDescent="0.25">
      <c r="A49" s="253"/>
      <c r="B49" s="253"/>
      <c r="C49" s="253"/>
      <c r="D49" s="253"/>
      <c r="E49" s="253"/>
      <c r="F49" s="253"/>
      <c r="G49" s="253"/>
    </row>
    <row r="50" spans="1:7" ht="15" customHeight="1" x14ac:dyDescent="0.25">
      <c r="A50" s="253"/>
      <c r="B50" s="253"/>
      <c r="C50" s="253"/>
      <c r="D50" s="253"/>
      <c r="E50" s="253"/>
      <c r="F50" s="253"/>
      <c r="G50" s="253"/>
    </row>
    <row r="51" spans="1:7" ht="15" customHeight="1" x14ac:dyDescent="0.25">
      <c r="A51" s="253"/>
      <c r="B51" s="253"/>
      <c r="C51" s="253"/>
      <c r="D51" s="253"/>
      <c r="E51" s="253"/>
      <c r="F51" s="253"/>
      <c r="G51" s="253"/>
    </row>
    <row r="52" spans="1:7" ht="15" customHeight="1" x14ac:dyDescent="0.25">
      <c r="A52" s="253"/>
      <c r="B52" s="253"/>
      <c r="C52" s="253"/>
      <c r="D52" s="253"/>
      <c r="E52" s="253"/>
      <c r="F52" s="253"/>
      <c r="G52" s="253"/>
    </row>
    <row r="53" spans="1:7" ht="15" customHeight="1" x14ac:dyDescent="0.25">
      <c r="A53" s="253"/>
      <c r="B53" s="253"/>
      <c r="C53" s="253"/>
      <c r="D53" s="253"/>
      <c r="E53" s="253"/>
      <c r="F53" s="253"/>
      <c r="G53" s="253"/>
    </row>
    <row r="54" spans="1:7" ht="15" customHeight="1" x14ac:dyDescent="0.25">
      <c r="A54" s="253"/>
      <c r="B54" s="253"/>
      <c r="C54" s="253"/>
      <c r="D54" s="253"/>
      <c r="E54" s="253"/>
      <c r="F54" s="253"/>
      <c r="G54" s="253"/>
    </row>
    <row r="55" spans="1:7" ht="15" customHeight="1" x14ac:dyDescent="0.25">
      <c r="A55" s="253"/>
      <c r="B55" s="253"/>
      <c r="C55" s="253"/>
      <c r="D55" s="253"/>
      <c r="E55" s="253"/>
      <c r="F55" s="253"/>
      <c r="G55" s="253"/>
    </row>
    <row r="56" spans="1:7" ht="15" customHeight="1" x14ac:dyDescent="0.25">
      <c r="A56" s="253"/>
      <c r="B56" s="253"/>
      <c r="C56" s="253"/>
      <c r="D56" s="253"/>
      <c r="E56" s="253"/>
      <c r="F56" s="253"/>
      <c r="G56" s="253"/>
    </row>
    <row r="57" spans="1:7" ht="15" customHeight="1" x14ac:dyDescent="0.25">
      <c r="A57" s="253"/>
      <c r="B57" s="253"/>
      <c r="C57" s="253"/>
      <c r="D57" s="253"/>
      <c r="E57" s="253"/>
      <c r="F57" s="253"/>
      <c r="G57" s="253"/>
    </row>
    <row r="58" spans="1:7" x14ac:dyDescent="0.25">
      <c r="A58" s="253"/>
      <c r="B58" s="253"/>
      <c r="C58" s="253"/>
      <c r="D58" s="253"/>
      <c r="E58" s="253"/>
      <c r="F58" s="253"/>
      <c r="G58" s="253"/>
    </row>
    <row r="59" spans="1:7" x14ac:dyDescent="0.25">
      <c r="A59" s="253"/>
      <c r="B59" s="253"/>
      <c r="C59" s="253"/>
      <c r="D59" s="253"/>
      <c r="E59" s="253"/>
      <c r="F59" s="253"/>
      <c r="G59" s="253"/>
    </row>
    <row r="60" spans="1:7" x14ac:dyDescent="0.25">
      <c r="A60" s="253"/>
      <c r="B60" s="253"/>
      <c r="C60" s="253"/>
      <c r="D60" s="253"/>
      <c r="E60" s="253"/>
      <c r="F60" s="253"/>
      <c r="G60" s="253"/>
    </row>
  </sheetData>
  <mergeCells count="5">
    <mergeCell ref="A38:F38"/>
    <mergeCell ref="A1:F1"/>
    <mergeCell ref="A2:A4"/>
    <mergeCell ref="B2:E2"/>
    <mergeCell ref="B4:E4"/>
  </mergeCells>
  <pageMargins left="0.7" right="0.7" top="0.62" bottom="0.52" header="0.3" footer="0.3"/>
  <pageSetup paperSize="9" scale="93"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8"/>
  <sheetViews>
    <sheetView view="pageBreakPreview" zoomScaleSheetLayoutView="100" workbookViewId="0">
      <selection activeCell="A41" sqref="A41"/>
    </sheetView>
  </sheetViews>
  <sheetFormatPr defaultRowHeight="15" x14ac:dyDescent="0.25"/>
  <cols>
    <col min="1" max="1" width="8.42578125" customWidth="1"/>
    <col min="2" max="2" width="53.5703125" customWidth="1"/>
    <col min="3" max="3" width="20.140625" customWidth="1"/>
    <col min="4" max="4" width="19.7109375" customWidth="1"/>
    <col min="5" max="5" width="17.5703125" customWidth="1"/>
    <col min="6" max="6" width="16.28515625" customWidth="1"/>
    <col min="7" max="7" width="11.5703125" customWidth="1"/>
    <col min="8" max="8" width="11.28515625" customWidth="1"/>
    <col min="9" max="9" width="11.7109375" customWidth="1"/>
    <col min="10" max="11" width="9.140625" customWidth="1"/>
  </cols>
  <sheetData>
    <row r="1" spans="1:18" ht="42.75" customHeight="1" x14ac:dyDescent="0.25">
      <c r="A1" s="270" t="s">
        <v>398</v>
      </c>
      <c r="B1" s="270"/>
      <c r="C1" s="270"/>
      <c r="D1" s="270"/>
      <c r="E1" s="270"/>
      <c r="F1" s="270"/>
      <c r="G1" s="108"/>
      <c r="H1" s="108"/>
      <c r="I1" s="108"/>
    </row>
    <row r="2" spans="1:18" s="6" customFormat="1" ht="29.25" hidden="1" customHeight="1" x14ac:dyDescent="0.25">
      <c r="A2" s="44" t="s">
        <v>31</v>
      </c>
      <c r="B2" s="46" t="s">
        <v>95</v>
      </c>
      <c r="C2" s="46" t="s">
        <v>32</v>
      </c>
      <c r="D2" s="46" t="s">
        <v>33</v>
      </c>
      <c r="E2" s="46" t="s">
        <v>34</v>
      </c>
      <c r="F2" s="46" t="s">
        <v>35</v>
      </c>
      <c r="G2" s="9" t="s">
        <v>54</v>
      </c>
      <c r="H2" s="9" t="s">
        <v>55</v>
      </c>
      <c r="I2" s="9" t="s">
        <v>120</v>
      </c>
      <c r="J2" s="9"/>
      <c r="K2" s="9" t="s">
        <v>35</v>
      </c>
      <c r="M2" s="5" t="s">
        <v>32</v>
      </c>
      <c r="N2" s="5" t="s">
        <v>33</v>
      </c>
      <c r="O2" s="5" t="s">
        <v>34</v>
      </c>
      <c r="P2" s="5" t="s">
        <v>35</v>
      </c>
    </row>
    <row r="3" spans="1:18" ht="21.95" hidden="1" customHeight="1" x14ac:dyDescent="0.25">
      <c r="A3" s="19">
        <v>1</v>
      </c>
      <c r="B3" s="1" t="s">
        <v>36</v>
      </c>
      <c r="C3" s="7">
        <v>6.68</v>
      </c>
      <c r="D3" s="7">
        <v>7.01</v>
      </c>
      <c r="E3" s="7">
        <v>4.97</v>
      </c>
      <c r="F3" s="8">
        <v>0</v>
      </c>
      <c r="M3">
        <f>C10+C11+C15+C16</f>
        <v>393.31</v>
      </c>
      <c r="N3">
        <f t="shared" ref="N3:P3" si="0">D10+D11+D15+D16</f>
        <v>443.1</v>
      </c>
      <c r="O3">
        <f t="shared" si="0"/>
        <v>267.2</v>
      </c>
      <c r="P3">
        <f t="shared" si="0"/>
        <v>214.04</v>
      </c>
      <c r="Q3" s="21">
        <v>1</v>
      </c>
      <c r="R3" t="s">
        <v>123</v>
      </c>
    </row>
    <row r="4" spans="1:18" ht="21.95" hidden="1" customHeight="1" x14ac:dyDescent="0.25">
      <c r="A4" s="19">
        <v>2</v>
      </c>
      <c r="B4" s="1" t="s">
        <v>37</v>
      </c>
      <c r="C4" s="7">
        <v>12.04</v>
      </c>
      <c r="D4" s="7">
        <v>14.79</v>
      </c>
      <c r="E4" s="7">
        <v>11.88</v>
      </c>
      <c r="F4" s="8">
        <v>0</v>
      </c>
      <c r="M4">
        <f>C12+C13+C14</f>
        <v>274.88</v>
      </c>
      <c r="N4">
        <f t="shared" ref="N4:P4" si="1">D12+D13+D14</f>
        <v>250.11</v>
      </c>
      <c r="O4">
        <f t="shared" si="1"/>
        <v>255.67</v>
      </c>
      <c r="P4">
        <f t="shared" si="1"/>
        <v>84.44</v>
      </c>
      <c r="Q4" s="22">
        <v>2</v>
      </c>
      <c r="R4" t="s">
        <v>45</v>
      </c>
    </row>
    <row r="5" spans="1:18" ht="21.95" hidden="1" customHeight="1" x14ac:dyDescent="0.25">
      <c r="A5" s="19">
        <v>3</v>
      </c>
      <c r="B5" s="1" t="s">
        <v>38</v>
      </c>
      <c r="C5" s="7">
        <v>9.31</v>
      </c>
      <c r="D5" s="7">
        <v>10.050000000000001</v>
      </c>
      <c r="E5" s="7">
        <v>10.75</v>
      </c>
      <c r="F5" s="8">
        <v>0</v>
      </c>
      <c r="M5">
        <f>C3+C4+C5+C6+C7+C17</f>
        <v>89.69</v>
      </c>
      <c r="N5">
        <f t="shared" ref="N5:P5" si="2">D3+D4+D5+D6+D7+D17</f>
        <v>126</v>
      </c>
      <c r="O5">
        <f t="shared" si="2"/>
        <v>93.19</v>
      </c>
      <c r="P5">
        <f t="shared" si="2"/>
        <v>3.34</v>
      </c>
      <c r="Q5" s="19">
        <v>3</v>
      </c>
      <c r="R5" t="s">
        <v>124</v>
      </c>
    </row>
    <row r="6" spans="1:18" ht="21.95" hidden="1" customHeight="1" x14ac:dyDescent="0.25">
      <c r="A6" s="19">
        <v>4</v>
      </c>
      <c r="B6" s="1" t="s">
        <v>39</v>
      </c>
      <c r="C6" s="7">
        <v>0.45</v>
      </c>
      <c r="D6" s="7">
        <v>2.13</v>
      </c>
      <c r="E6" s="7">
        <v>1.2</v>
      </c>
      <c r="F6" s="8">
        <v>3.34</v>
      </c>
      <c r="M6">
        <f>C8+C9</f>
        <v>1123.67</v>
      </c>
      <c r="N6">
        <f t="shared" ref="N6:O6" si="3">D8+D9</f>
        <v>240.84</v>
      </c>
      <c r="O6">
        <f t="shared" si="3"/>
        <v>584.59</v>
      </c>
      <c r="P6">
        <f>F8+F9</f>
        <v>0</v>
      </c>
      <c r="Q6" s="20">
        <v>4</v>
      </c>
      <c r="R6" t="s">
        <v>125</v>
      </c>
    </row>
    <row r="7" spans="1:18" ht="21.95" hidden="1" customHeight="1" x14ac:dyDescent="0.25">
      <c r="A7" s="19">
        <v>5</v>
      </c>
      <c r="B7" s="1" t="s">
        <v>40</v>
      </c>
      <c r="C7" s="7">
        <v>49.96</v>
      </c>
      <c r="D7" s="7">
        <v>79.900000000000006</v>
      </c>
      <c r="E7" s="7">
        <v>52.3</v>
      </c>
      <c r="F7" s="8">
        <v>0</v>
      </c>
    </row>
    <row r="8" spans="1:18" ht="21.95" hidden="1" customHeight="1" x14ac:dyDescent="0.25">
      <c r="A8" s="20">
        <v>6</v>
      </c>
      <c r="B8" s="1" t="s">
        <v>41</v>
      </c>
      <c r="C8" s="7">
        <v>656.94</v>
      </c>
      <c r="D8" s="7">
        <v>187.4</v>
      </c>
      <c r="E8" s="7">
        <v>268.60000000000002</v>
      </c>
      <c r="F8" s="8">
        <v>0</v>
      </c>
      <c r="G8" s="13">
        <v>66.72</v>
      </c>
      <c r="H8" s="13">
        <v>101</v>
      </c>
      <c r="I8" s="13">
        <v>173.5</v>
      </c>
    </row>
    <row r="9" spans="1:18" ht="21.95" hidden="1" customHeight="1" x14ac:dyDescent="0.25">
      <c r="A9" s="20">
        <v>7</v>
      </c>
      <c r="B9" s="1" t="s">
        <v>42</v>
      </c>
      <c r="C9" s="7">
        <v>466.73</v>
      </c>
      <c r="D9" s="7">
        <v>53.44</v>
      </c>
      <c r="E9" s="7">
        <v>315.99</v>
      </c>
      <c r="F9" s="8">
        <v>0</v>
      </c>
    </row>
    <row r="10" spans="1:18" ht="21.95" hidden="1" customHeight="1" x14ac:dyDescent="0.25">
      <c r="A10" s="21">
        <v>8</v>
      </c>
      <c r="B10" s="1" t="s">
        <v>43</v>
      </c>
      <c r="C10" s="7">
        <v>309.99</v>
      </c>
      <c r="D10" s="7">
        <v>303</v>
      </c>
      <c r="E10" s="7">
        <v>193.39</v>
      </c>
      <c r="F10" s="8">
        <v>165.61</v>
      </c>
      <c r="G10">
        <v>94.16</v>
      </c>
      <c r="H10">
        <v>30.8</v>
      </c>
      <c r="K10">
        <v>257.62</v>
      </c>
    </row>
    <row r="11" spans="1:18" ht="21.95" hidden="1" customHeight="1" x14ac:dyDescent="0.25">
      <c r="A11" s="21">
        <v>9</v>
      </c>
      <c r="B11" s="1" t="s">
        <v>44</v>
      </c>
      <c r="C11" s="7">
        <v>0</v>
      </c>
      <c r="D11" s="7">
        <v>49.95</v>
      </c>
      <c r="E11" s="7">
        <v>0</v>
      </c>
      <c r="F11" s="8">
        <v>0</v>
      </c>
    </row>
    <row r="12" spans="1:18" ht="21.95" hidden="1" customHeight="1" x14ac:dyDescent="0.25">
      <c r="A12" s="22">
        <v>10</v>
      </c>
      <c r="B12" s="1" t="s">
        <v>45</v>
      </c>
      <c r="C12" s="7">
        <v>74.239999999999995</v>
      </c>
      <c r="D12" s="7">
        <v>68.62</v>
      </c>
      <c r="E12" s="7">
        <v>74.88</v>
      </c>
      <c r="F12" s="8">
        <v>16.66</v>
      </c>
      <c r="G12" s="13">
        <v>227.94</v>
      </c>
      <c r="H12" s="13">
        <v>475</v>
      </c>
      <c r="I12" s="13">
        <v>522.5</v>
      </c>
    </row>
    <row r="13" spans="1:18" ht="21.95" hidden="1" customHeight="1" x14ac:dyDescent="0.25">
      <c r="A13" s="22">
        <v>11</v>
      </c>
      <c r="B13" s="1" t="s">
        <v>46</v>
      </c>
      <c r="C13" s="7">
        <v>21.94</v>
      </c>
      <c r="D13" s="7">
        <v>20.92</v>
      </c>
      <c r="E13" s="7">
        <v>17.940000000000001</v>
      </c>
      <c r="F13" s="8">
        <v>0</v>
      </c>
    </row>
    <row r="14" spans="1:18" ht="21.95" hidden="1" customHeight="1" x14ac:dyDescent="0.25">
      <c r="A14" s="22">
        <v>12</v>
      </c>
      <c r="B14" s="1" t="s">
        <v>47</v>
      </c>
      <c r="C14" s="7">
        <v>178.7</v>
      </c>
      <c r="D14" s="7">
        <v>160.57</v>
      </c>
      <c r="E14" s="7">
        <v>162.85</v>
      </c>
      <c r="F14" s="8">
        <v>67.78</v>
      </c>
      <c r="G14">
        <v>154.85</v>
      </c>
      <c r="H14">
        <v>233.57</v>
      </c>
    </row>
    <row r="15" spans="1:18" ht="21.95" hidden="1" customHeight="1" x14ac:dyDescent="0.25">
      <c r="A15" s="21">
        <v>13</v>
      </c>
      <c r="B15" s="1" t="s">
        <v>48</v>
      </c>
      <c r="C15" s="7">
        <v>56.7</v>
      </c>
      <c r="D15" s="7">
        <v>63.28</v>
      </c>
      <c r="E15" s="7">
        <v>48.64</v>
      </c>
      <c r="F15" s="8">
        <v>34.700000000000003</v>
      </c>
    </row>
    <row r="16" spans="1:18" ht="21.95" hidden="1" customHeight="1" x14ac:dyDescent="0.25">
      <c r="A16" s="12">
        <v>14</v>
      </c>
      <c r="B16" s="1" t="s">
        <v>49</v>
      </c>
      <c r="C16" s="7">
        <v>26.62</v>
      </c>
      <c r="D16" s="7">
        <v>26.87</v>
      </c>
      <c r="E16" s="7">
        <v>25.17</v>
      </c>
      <c r="F16" s="8">
        <v>13.73</v>
      </c>
    </row>
    <row r="17" spans="1:9" ht="21.95" hidden="1" customHeight="1" x14ac:dyDescent="0.25">
      <c r="A17" s="12">
        <v>15</v>
      </c>
      <c r="B17" s="1" t="s">
        <v>50</v>
      </c>
      <c r="C17" s="7">
        <v>11.25</v>
      </c>
      <c r="D17" s="7">
        <v>12.12</v>
      </c>
      <c r="E17" s="7">
        <v>12.09</v>
      </c>
      <c r="F17" s="8">
        <v>0</v>
      </c>
    </row>
    <row r="18" spans="1:9" hidden="1" x14ac:dyDescent="0.25">
      <c r="A18" s="266" t="s">
        <v>51</v>
      </c>
      <c r="B18" s="266"/>
      <c r="C18" s="266"/>
      <c r="D18" s="266"/>
      <c r="E18" s="266"/>
    </row>
    <row r="19" spans="1:9" hidden="1" x14ac:dyDescent="0.25">
      <c r="A19" s="23"/>
      <c r="B19" s="18"/>
      <c r="C19" s="18"/>
      <c r="D19" s="18"/>
      <c r="E19" s="18"/>
    </row>
    <row r="20" spans="1:9" x14ac:dyDescent="0.25">
      <c r="A20" s="45"/>
      <c r="B20" s="45"/>
      <c r="C20" s="45"/>
      <c r="D20" s="45"/>
      <c r="E20" s="45"/>
      <c r="F20" s="254" t="s">
        <v>311</v>
      </c>
      <c r="G20" s="24"/>
      <c r="I20" s="24"/>
    </row>
    <row r="21" spans="1:9" s="113" customFormat="1" ht="21" customHeight="1" x14ac:dyDescent="0.25">
      <c r="A21" s="110" t="s">
        <v>116</v>
      </c>
      <c r="B21" s="111" t="s">
        <v>95</v>
      </c>
      <c r="C21" s="111" t="s">
        <v>54</v>
      </c>
      <c r="D21" s="111" t="s">
        <v>433</v>
      </c>
      <c r="E21" s="111" t="s">
        <v>430</v>
      </c>
      <c r="F21" s="112" t="s">
        <v>431</v>
      </c>
    </row>
    <row r="22" spans="1:9" s="24" customFormat="1" ht="21" customHeight="1" x14ac:dyDescent="0.25">
      <c r="A22" s="17">
        <v>1</v>
      </c>
      <c r="B22" s="1" t="s">
        <v>123</v>
      </c>
      <c r="C22" s="84">
        <v>209.47</v>
      </c>
      <c r="D22" s="85" t="s">
        <v>432</v>
      </c>
      <c r="E22" s="84">
        <v>173.05</v>
      </c>
      <c r="F22" s="84">
        <v>210</v>
      </c>
    </row>
    <row r="23" spans="1:9" ht="21" customHeight="1" x14ac:dyDescent="0.25">
      <c r="A23" s="17">
        <v>2</v>
      </c>
      <c r="B23" s="1" t="s">
        <v>45</v>
      </c>
      <c r="C23" s="84">
        <v>227.94</v>
      </c>
      <c r="D23" s="84">
        <v>452.96</v>
      </c>
      <c r="E23" s="84">
        <v>532.5</v>
      </c>
      <c r="F23" s="84">
        <v>555</v>
      </c>
    </row>
    <row r="24" spans="1:9" ht="21" customHeight="1" x14ac:dyDescent="0.25">
      <c r="A24" s="17">
        <v>3</v>
      </c>
      <c r="B24" s="1" t="s">
        <v>124</v>
      </c>
      <c r="C24" s="84">
        <v>62.25</v>
      </c>
      <c r="D24" s="84">
        <v>97.26</v>
      </c>
      <c r="E24" s="84">
        <v>96</v>
      </c>
      <c r="F24" s="84">
        <v>80.5</v>
      </c>
    </row>
    <row r="25" spans="1:9" ht="21" customHeight="1" x14ac:dyDescent="0.25">
      <c r="A25" s="25">
        <v>4</v>
      </c>
      <c r="B25" s="1" t="s">
        <v>309</v>
      </c>
      <c r="C25" s="84">
        <v>66.72</v>
      </c>
      <c r="D25" s="84">
        <v>98.99</v>
      </c>
      <c r="E25" s="84">
        <v>173.5</v>
      </c>
      <c r="F25" s="84">
        <v>173.5</v>
      </c>
    </row>
    <row r="26" spans="1:9" ht="21" customHeight="1" x14ac:dyDescent="0.25">
      <c r="A26" t="s">
        <v>396</v>
      </c>
    </row>
    <row r="27" spans="1:9" ht="21" customHeight="1" x14ac:dyDescent="0.25">
      <c r="A27" t="s">
        <v>434</v>
      </c>
      <c r="C27" t="s">
        <v>435</v>
      </c>
    </row>
    <row r="28" spans="1:9" ht="21" customHeight="1" x14ac:dyDescent="0.25">
      <c r="A28" t="s">
        <v>397</v>
      </c>
    </row>
    <row r="29" spans="1:9" ht="21" customHeight="1" x14ac:dyDescent="0.25"/>
    <row r="30" spans="1:9" s="117" customFormat="1" ht="21" customHeight="1" x14ac:dyDescent="0.25">
      <c r="A30" s="114" t="s">
        <v>116</v>
      </c>
      <c r="B30" s="115" t="s">
        <v>95</v>
      </c>
      <c r="C30" s="271" t="s">
        <v>310</v>
      </c>
      <c r="D30" s="271"/>
      <c r="E30" s="271"/>
      <c r="F30" s="271"/>
      <c r="G30" s="116"/>
    </row>
    <row r="31" spans="1:9" s="16" customFormat="1" ht="25.5" customHeight="1" x14ac:dyDescent="0.25">
      <c r="A31" s="267">
        <v>1</v>
      </c>
      <c r="B31" s="268" t="s">
        <v>123</v>
      </c>
      <c r="C31" s="269" t="s">
        <v>436</v>
      </c>
      <c r="D31" s="269"/>
      <c r="E31" s="269"/>
      <c r="F31" s="269"/>
      <c r="G31" s="109"/>
    </row>
    <row r="32" spans="1:9" s="16" customFormat="1" ht="25.5" customHeight="1" x14ac:dyDescent="0.25">
      <c r="A32" s="267"/>
      <c r="B32" s="268"/>
      <c r="C32" s="269" t="s">
        <v>437</v>
      </c>
      <c r="D32" s="269"/>
      <c r="E32" s="269"/>
      <c r="F32" s="269"/>
      <c r="G32" s="109"/>
    </row>
    <row r="33" spans="1:7" s="16" customFormat="1" ht="25.5" customHeight="1" x14ac:dyDescent="0.25">
      <c r="A33" s="267">
        <v>2</v>
      </c>
      <c r="B33" s="268" t="s">
        <v>45</v>
      </c>
      <c r="C33" s="269" t="s">
        <v>47</v>
      </c>
      <c r="D33" s="269"/>
      <c r="E33" s="269"/>
      <c r="F33" s="269"/>
      <c r="G33" s="109"/>
    </row>
    <row r="34" spans="1:7" s="16" customFormat="1" ht="25.5" customHeight="1" x14ac:dyDescent="0.25">
      <c r="A34" s="267"/>
      <c r="B34" s="268"/>
      <c r="C34" s="269" t="s">
        <v>46</v>
      </c>
      <c r="D34" s="269"/>
      <c r="E34" s="269"/>
      <c r="F34" s="269"/>
      <c r="G34" s="109"/>
    </row>
    <row r="35" spans="1:7" s="16" customFormat="1" ht="25.5" customHeight="1" x14ac:dyDescent="0.25">
      <c r="A35" s="267"/>
      <c r="B35" s="268"/>
      <c r="C35" s="269" t="s">
        <v>438</v>
      </c>
      <c r="D35" s="269"/>
      <c r="E35" s="269"/>
      <c r="F35" s="269"/>
      <c r="G35" s="109"/>
    </row>
    <row r="36" spans="1:7" s="16" customFormat="1" ht="25.5" customHeight="1" x14ac:dyDescent="0.25">
      <c r="A36" s="267">
        <v>3</v>
      </c>
      <c r="B36" s="268" t="s">
        <v>124</v>
      </c>
      <c r="C36" s="269" t="s">
        <v>441</v>
      </c>
      <c r="D36" s="269"/>
      <c r="E36" s="269"/>
      <c r="F36" s="269"/>
      <c r="G36" s="109"/>
    </row>
    <row r="37" spans="1:7" s="16" customFormat="1" ht="25.5" customHeight="1" x14ac:dyDescent="0.25">
      <c r="A37" s="267"/>
      <c r="B37" s="268"/>
      <c r="C37" s="269" t="s">
        <v>439</v>
      </c>
      <c r="D37" s="269"/>
      <c r="E37" s="269"/>
      <c r="F37" s="269"/>
      <c r="G37" s="109"/>
    </row>
    <row r="38" spans="1:7" s="16" customFormat="1" ht="25.5" customHeight="1" x14ac:dyDescent="0.25">
      <c r="A38" s="267"/>
      <c r="B38" s="268"/>
      <c r="C38" s="269" t="s">
        <v>440</v>
      </c>
      <c r="D38" s="269"/>
      <c r="E38" s="269"/>
      <c r="F38" s="269"/>
      <c r="G38" s="109"/>
    </row>
  </sheetData>
  <mergeCells count="17">
    <mergeCell ref="A1:F1"/>
    <mergeCell ref="C30:F30"/>
    <mergeCell ref="A18:E18"/>
    <mergeCell ref="A31:A32"/>
    <mergeCell ref="A33:A35"/>
    <mergeCell ref="A36:A38"/>
    <mergeCell ref="B31:B32"/>
    <mergeCell ref="B33:B35"/>
    <mergeCell ref="B36:B38"/>
    <mergeCell ref="C36:F36"/>
    <mergeCell ref="C31:F31"/>
    <mergeCell ref="C37:F37"/>
    <mergeCell ref="C38:F38"/>
    <mergeCell ref="C33:F33"/>
    <mergeCell ref="C34:F34"/>
    <mergeCell ref="C32:F32"/>
    <mergeCell ref="C35:F35"/>
  </mergeCells>
  <pageMargins left="0.7" right="0.7" top="0.75" bottom="0.75" header="0.3" footer="0.3"/>
  <pageSetup paperSize="9" scale="8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3"/>
  <sheetViews>
    <sheetView view="pageBreakPreview" topLeftCell="A29" zoomScaleSheetLayoutView="100" workbookViewId="0">
      <selection activeCell="A41" sqref="A41"/>
    </sheetView>
  </sheetViews>
  <sheetFormatPr defaultRowHeight="14.25" x14ac:dyDescent="0.2"/>
  <cols>
    <col min="1" max="1" width="6.7109375" style="39" customWidth="1"/>
    <col min="2" max="2" width="30.7109375" style="39" customWidth="1"/>
    <col min="3" max="7" width="14.140625" style="39" customWidth="1"/>
    <col min="8" max="16384" width="9.140625" style="39"/>
  </cols>
  <sheetData>
    <row r="1" spans="1:7" ht="16.5" x14ac:dyDescent="0.2">
      <c r="A1" s="273" t="s">
        <v>385</v>
      </c>
      <c r="B1" s="273"/>
      <c r="C1" s="273"/>
      <c r="D1" s="273"/>
      <c r="E1" s="273"/>
      <c r="F1" s="273"/>
      <c r="G1" s="273"/>
    </row>
    <row r="2" spans="1:7" s="119" customFormat="1" ht="15.75" x14ac:dyDescent="0.25">
      <c r="A2" s="274" t="s">
        <v>312</v>
      </c>
      <c r="B2" s="274"/>
      <c r="C2" s="274"/>
      <c r="D2" s="274"/>
      <c r="E2" s="274"/>
      <c r="F2" s="274"/>
      <c r="G2" s="274"/>
    </row>
    <row r="3" spans="1:7" x14ac:dyDescent="0.2">
      <c r="B3" s="40"/>
      <c r="C3" s="40"/>
      <c r="D3" s="40"/>
      <c r="E3" s="40"/>
      <c r="F3" s="275" t="s">
        <v>249</v>
      </c>
      <c r="G3" s="275"/>
    </row>
    <row r="4" spans="1:7" ht="39" customHeight="1" x14ac:dyDescent="0.2">
      <c r="A4" s="41" t="s">
        <v>250</v>
      </c>
      <c r="B4" s="42" t="s">
        <v>251</v>
      </c>
      <c r="C4" s="43" t="s">
        <v>252</v>
      </c>
      <c r="D4" s="43" t="s">
        <v>253</v>
      </c>
      <c r="E4" s="43" t="s">
        <v>254</v>
      </c>
      <c r="F4" s="43" t="s">
        <v>255</v>
      </c>
      <c r="G4" s="43" t="s">
        <v>256</v>
      </c>
    </row>
    <row r="5" spans="1:7" s="125" customFormat="1" ht="21.75" customHeight="1" x14ac:dyDescent="0.25">
      <c r="A5" s="122">
        <v>1</v>
      </c>
      <c r="B5" s="123" t="s">
        <v>188</v>
      </c>
      <c r="C5" s="124" t="s">
        <v>257</v>
      </c>
      <c r="D5" s="124" t="s">
        <v>258</v>
      </c>
      <c r="E5" s="124" t="s">
        <v>259</v>
      </c>
      <c r="F5" s="124" t="s">
        <v>260</v>
      </c>
      <c r="G5" s="124" t="s">
        <v>261</v>
      </c>
    </row>
    <row r="6" spans="1:7" s="125" customFormat="1" ht="21.75" customHeight="1" x14ac:dyDescent="0.25">
      <c r="A6" s="122">
        <v>2</v>
      </c>
      <c r="B6" s="123" t="s">
        <v>208</v>
      </c>
      <c r="C6" s="124">
        <v>378</v>
      </c>
      <c r="D6" s="124" t="s">
        <v>262</v>
      </c>
      <c r="E6" s="124" t="s">
        <v>263</v>
      </c>
      <c r="F6" s="124">
        <v>8</v>
      </c>
      <c r="G6" s="124">
        <v>0</v>
      </c>
    </row>
    <row r="7" spans="1:7" s="125" customFormat="1" ht="21.75" customHeight="1" x14ac:dyDescent="0.25">
      <c r="A7" s="122">
        <v>3</v>
      </c>
      <c r="B7" s="123" t="s">
        <v>64</v>
      </c>
      <c r="C7" s="126">
        <v>8642</v>
      </c>
      <c r="D7" s="124">
        <v>0</v>
      </c>
      <c r="E7" s="124">
        <v>0</v>
      </c>
      <c r="F7" s="124">
        <v>0</v>
      </c>
      <c r="G7" s="124">
        <v>0</v>
      </c>
    </row>
    <row r="8" spans="1:7" s="125" customFormat="1" ht="21.75" customHeight="1" x14ac:dyDescent="0.25">
      <c r="A8" s="122">
        <v>4</v>
      </c>
      <c r="B8" s="123" t="s">
        <v>61</v>
      </c>
      <c r="C8" s="126">
        <v>30330</v>
      </c>
      <c r="D8" s="126">
        <v>69224</v>
      </c>
      <c r="E8" s="126">
        <v>92956</v>
      </c>
      <c r="F8" s="126">
        <v>41419</v>
      </c>
      <c r="G8" s="126">
        <v>43279</v>
      </c>
    </row>
    <row r="9" spans="1:7" s="125" customFormat="1" ht="21.75" customHeight="1" x14ac:dyDescent="0.25">
      <c r="A9" s="122">
        <v>5</v>
      </c>
      <c r="B9" s="123" t="s">
        <v>56</v>
      </c>
      <c r="C9" s="126">
        <v>83789</v>
      </c>
      <c r="D9" s="126" t="s">
        <v>264</v>
      </c>
      <c r="E9" s="126">
        <v>86211</v>
      </c>
      <c r="F9" s="124" t="s">
        <v>265</v>
      </c>
      <c r="G9" s="126">
        <v>98697</v>
      </c>
    </row>
    <row r="10" spans="1:7" s="125" customFormat="1" ht="21.75" customHeight="1" x14ac:dyDescent="0.25">
      <c r="A10" s="122">
        <v>6</v>
      </c>
      <c r="B10" s="123" t="s">
        <v>203</v>
      </c>
      <c r="C10" s="126">
        <v>1409</v>
      </c>
      <c r="D10" s="124">
        <v>848</v>
      </c>
      <c r="E10" s="126">
        <v>1468</v>
      </c>
      <c r="F10" s="126">
        <v>1498</v>
      </c>
      <c r="G10" s="126">
        <v>1299</v>
      </c>
    </row>
    <row r="11" spans="1:7" s="125" customFormat="1" ht="21.75" customHeight="1" x14ac:dyDescent="0.25">
      <c r="A11" s="122">
        <v>7</v>
      </c>
      <c r="B11" s="123" t="s">
        <v>59</v>
      </c>
      <c r="C11" s="124">
        <v>471</v>
      </c>
      <c r="D11" s="124">
        <v>154</v>
      </c>
      <c r="E11" s="124">
        <v>346</v>
      </c>
      <c r="F11" s="124">
        <v>21</v>
      </c>
      <c r="G11" s="124">
        <v>38</v>
      </c>
    </row>
    <row r="12" spans="1:7" s="125" customFormat="1" ht="21.75" customHeight="1" x14ac:dyDescent="0.25">
      <c r="A12" s="122">
        <v>8</v>
      </c>
      <c r="B12" s="123" t="s">
        <v>191</v>
      </c>
      <c r="C12" s="124" t="s">
        <v>266</v>
      </c>
      <c r="D12" s="124" t="s">
        <v>267</v>
      </c>
      <c r="E12" s="124" t="s">
        <v>268</v>
      </c>
      <c r="F12" s="124" t="s">
        <v>269</v>
      </c>
      <c r="G12" s="124" t="s">
        <v>270</v>
      </c>
    </row>
    <row r="13" spans="1:7" s="125" customFormat="1" ht="21.75" customHeight="1" x14ac:dyDescent="0.25">
      <c r="A13" s="122">
        <v>9</v>
      </c>
      <c r="B13" s="123" t="s">
        <v>197</v>
      </c>
      <c r="C13" s="126">
        <v>68026</v>
      </c>
      <c r="D13" s="126">
        <v>57197</v>
      </c>
      <c r="E13" s="126">
        <v>35798</v>
      </c>
      <c r="F13" s="126">
        <v>30643</v>
      </c>
      <c r="G13" s="126">
        <v>25474</v>
      </c>
    </row>
    <row r="14" spans="1:7" s="125" customFormat="1" ht="21.75" customHeight="1" x14ac:dyDescent="0.25">
      <c r="A14" s="122">
        <v>10</v>
      </c>
      <c r="B14" s="123" t="s">
        <v>201</v>
      </c>
      <c r="C14" s="126">
        <v>28902</v>
      </c>
      <c r="D14" s="126">
        <v>25595</v>
      </c>
      <c r="E14" s="126">
        <v>20728</v>
      </c>
      <c r="F14" s="126">
        <v>11449</v>
      </c>
      <c r="G14" s="126">
        <v>10052</v>
      </c>
    </row>
    <row r="15" spans="1:7" s="125" customFormat="1" ht="21.75" customHeight="1" x14ac:dyDescent="0.25">
      <c r="A15" s="122">
        <v>11</v>
      </c>
      <c r="B15" s="123" t="s">
        <v>57</v>
      </c>
      <c r="C15" s="126">
        <v>13988</v>
      </c>
      <c r="D15" s="126">
        <v>8704</v>
      </c>
      <c r="E15" s="126">
        <v>8454</v>
      </c>
      <c r="F15" s="126">
        <v>10863</v>
      </c>
      <c r="G15" s="126">
        <v>7307</v>
      </c>
    </row>
    <row r="16" spans="1:7" s="125" customFormat="1" ht="21.75" customHeight="1" x14ac:dyDescent="0.25">
      <c r="A16" s="122">
        <v>12</v>
      </c>
      <c r="B16" s="123" t="s">
        <v>60</v>
      </c>
      <c r="C16" s="126">
        <v>10746</v>
      </c>
      <c r="D16" s="126" t="s">
        <v>271</v>
      </c>
      <c r="E16" s="126">
        <v>7296</v>
      </c>
      <c r="F16" s="124" t="s">
        <v>272</v>
      </c>
      <c r="G16" s="126">
        <v>21005</v>
      </c>
    </row>
    <row r="17" spans="1:7" s="125" customFormat="1" ht="21.75" customHeight="1" x14ac:dyDescent="0.25">
      <c r="A17" s="122">
        <v>13</v>
      </c>
      <c r="B17" s="123" t="s">
        <v>242</v>
      </c>
      <c r="C17" s="126">
        <v>80385</v>
      </c>
      <c r="D17" s="126">
        <v>82925</v>
      </c>
      <c r="E17" s="126">
        <v>52805</v>
      </c>
      <c r="F17" s="126">
        <v>69093</v>
      </c>
      <c r="G17" s="126">
        <v>61686</v>
      </c>
    </row>
    <row r="18" spans="1:7" s="125" customFormat="1" ht="21.75" customHeight="1" x14ac:dyDescent="0.25">
      <c r="A18" s="122">
        <v>14</v>
      </c>
      <c r="B18" s="123" t="s">
        <v>62</v>
      </c>
      <c r="C18" s="126">
        <v>10154</v>
      </c>
      <c r="D18" s="126">
        <v>3891</v>
      </c>
      <c r="E18" s="126">
        <v>3700</v>
      </c>
      <c r="F18" s="126">
        <v>1117</v>
      </c>
      <c r="G18" s="126">
        <v>46695</v>
      </c>
    </row>
    <row r="19" spans="1:7" s="125" customFormat="1" ht="21.75" customHeight="1" x14ac:dyDescent="0.25">
      <c r="A19" s="122">
        <v>15</v>
      </c>
      <c r="B19" s="123" t="s">
        <v>193</v>
      </c>
      <c r="C19" s="124" t="s">
        <v>273</v>
      </c>
      <c r="D19" s="124" t="s">
        <v>274</v>
      </c>
      <c r="E19" s="126">
        <v>7499</v>
      </c>
      <c r="F19" s="126" t="s">
        <v>275</v>
      </c>
      <c r="G19" s="126">
        <v>99197</v>
      </c>
    </row>
    <row r="20" spans="1:7" s="125" customFormat="1" ht="21.75" customHeight="1" x14ac:dyDescent="0.25">
      <c r="A20" s="122">
        <v>16</v>
      </c>
      <c r="B20" s="123" t="s">
        <v>194</v>
      </c>
      <c r="C20" s="124" t="s">
        <v>276</v>
      </c>
      <c r="D20" s="124" t="s">
        <v>277</v>
      </c>
      <c r="E20" s="126">
        <v>91413</v>
      </c>
      <c r="F20" s="126">
        <v>55793</v>
      </c>
      <c r="G20" s="126">
        <v>42100</v>
      </c>
    </row>
    <row r="21" spans="1:7" s="125" customFormat="1" ht="21.75" customHeight="1" x14ac:dyDescent="0.25">
      <c r="A21" s="122">
        <v>17</v>
      </c>
      <c r="B21" s="123" t="s">
        <v>206</v>
      </c>
      <c r="C21" s="126">
        <v>14595</v>
      </c>
      <c r="D21" s="126">
        <v>17916</v>
      </c>
      <c r="E21" s="126" t="s">
        <v>278</v>
      </c>
      <c r="F21" s="126" t="s">
        <v>279</v>
      </c>
      <c r="G21" s="126">
        <v>12247</v>
      </c>
    </row>
    <row r="22" spans="1:7" s="125" customFormat="1" ht="21.75" customHeight="1" x14ac:dyDescent="0.25">
      <c r="A22" s="122">
        <v>18</v>
      </c>
      <c r="B22" s="123" t="s">
        <v>66</v>
      </c>
      <c r="C22" s="126">
        <v>4852</v>
      </c>
      <c r="D22" s="126">
        <v>16330</v>
      </c>
      <c r="E22" s="126">
        <v>1991</v>
      </c>
      <c r="F22" s="126">
        <v>3186</v>
      </c>
      <c r="G22" s="124">
        <v>0</v>
      </c>
    </row>
    <row r="23" spans="1:7" s="125" customFormat="1" ht="21.75" customHeight="1" x14ac:dyDescent="0.25">
      <c r="A23" s="122">
        <v>19</v>
      </c>
      <c r="B23" s="123" t="s">
        <v>210</v>
      </c>
      <c r="C23" s="126">
        <v>4071</v>
      </c>
      <c r="D23" s="126" t="s">
        <v>280</v>
      </c>
      <c r="E23" s="124">
        <v>0</v>
      </c>
      <c r="F23" s="124" t="s">
        <v>272</v>
      </c>
      <c r="G23" s="126">
        <v>4050</v>
      </c>
    </row>
    <row r="24" spans="1:7" s="125" customFormat="1" ht="21.75" customHeight="1" x14ac:dyDescent="0.25">
      <c r="A24" s="122">
        <v>20</v>
      </c>
      <c r="B24" s="123" t="s">
        <v>207</v>
      </c>
      <c r="C24" s="126" t="s">
        <v>281</v>
      </c>
      <c r="D24" s="126" t="s">
        <v>282</v>
      </c>
      <c r="E24" s="124" t="s">
        <v>283</v>
      </c>
      <c r="F24" s="124" t="s">
        <v>272</v>
      </c>
      <c r="G24" s="124">
        <v>0</v>
      </c>
    </row>
    <row r="25" spans="1:7" s="125" customFormat="1" ht="21.75" customHeight="1" x14ac:dyDescent="0.25">
      <c r="A25" s="122">
        <v>21</v>
      </c>
      <c r="B25" s="123" t="s">
        <v>58</v>
      </c>
      <c r="C25" s="124" t="s">
        <v>284</v>
      </c>
      <c r="D25" s="124" t="s">
        <v>285</v>
      </c>
      <c r="E25" s="124" t="s">
        <v>286</v>
      </c>
      <c r="F25" s="124" t="s">
        <v>287</v>
      </c>
      <c r="G25" s="124" t="s">
        <v>288</v>
      </c>
    </row>
    <row r="26" spans="1:7" s="125" customFormat="1" ht="21.75" customHeight="1" x14ac:dyDescent="0.25">
      <c r="A26" s="122">
        <v>22</v>
      </c>
      <c r="B26" s="123" t="s">
        <v>245</v>
      </c>
      <c r="C26" s="124">
        <v>96</v>
      </c>
      <c r="D26" s="124">
        <v>41</v>
      </c>
      <c r="E26" s="124">
        <v>75</v>
      </c>
      <c r="F26" s="124">
        <v>86</v>
      </c>
      <c r="G26" s="124">
        <v>250</v>
      </c>
    </row>
    <row r="27" spans="1:7" s="125" customFormat="1" ht="21.75" customHeight="1" x14ac:dyDescent="0.25">
      <c r="A27" s="122">
        <v>23</v>
      </c>
      <c r="B27" s="123" t="s">
        <v>198</v>
      </c>
      <c r="C27" s="126">
        <v>9569</v>
      </c>
      <c r="D27" s="126">
        <v>13816</v>
      </c>
      <c r="E27" s="126" t="s">
        <v>289</v>
      </c>
      <c r="F27" s="126">
        <v>2934</v>
      </c>
      <c r="G27" s="126">
        <v>5469</v>
      </c>
    </row>
    <row r="28" spans="1:7" s="125" customFormat="1" ht="21.75" customHeight="1" x14ac:dyDescent="0.25">
      <c r="A28" s="122">
        <v>24</v>
      </c>
      <c r="B28" s="123" t="s">
        <v>195</v>
      </c>
      <c r="C28" s="126">
        <v>57103</v>
      </c>
      <c r="D28" s="126">
        <v>67722</v>
      </c>
      <c r="E28" s="126">
        <v>70423</v>
      </c>
      <c r="F28" s="126">
        <v>70893</v>
      </c>
      <c r="G28" s="126">
        <v>66815</v>
      </c>
    </row>
    <row r="29" spans="1:7" s="125" customFormat="1" ht="21.75" customHeight="1" x14ac:dyDescent="0.25">
      <c r="A29" s="122">
        <v>25</v>
      </c>
      <c r="B29" s="123" t="s">
        <v>209</v>
      </c>
      <c r="C29" s="126">
        <v>9019</v>
      </c>
      <c r="D29" s="126">
        <v>4805</v>
      </c>
      <c r="E29" s="126">
        <v>4095</v>
      </c>
      <c r="F29" s="126">
        <v>1325</v>
      </c>
      <c r="G29" s="126">
        <v>3376</v>
      </c>
    </row>
    <row r="30" spans="1:7" s="125" customFormat="1" ht="21.75" customHeight="1" x14ac:dyDescent="0.25">
      <c r="A30" s="122">
        <v>26</v>
      </c>
      <c r="B30" s="123" t="s">
        <v>189</v>
      </c>
      <c r="C30" s="126">
        <v>74844</v>
      </c>
      <c r="D30" s="126">
        <v>70235</v>
      </c>
      <c r="E30" s="126">
        <v>70235</v>
      </c>
      <c r="F30" s="126">
        <v>45129</v>
      </c>
      <c r="G30" s="126">
        <v>39790</v>
      </c>
    </row>
    <row r="31" spans="1:7" s="125" customFormat="1" ht="21.75" customHeight="1" x14ac:dyDescent="0.25">
      <c r="A31" s="122">
        <v>27</v>
      </c>
      <c r="B31" s="127" t="s">
        <v>307</v>
      </c>
      <c r="C31" s="128"/>
      <c r="D31" s="128"/>
      <c r="E31" s="126">
        <v>80446</v>
      </c>
      <c r="F31" s="124" t="s">
        <v>290</v>
      </c>
      <c r="G31" s="124" t="s">
        <v>291</v>
      </c>
    </row>
    <row r="32" spans="1:7" s="125" customFormat="1" ht="21.75" customHeight="1" x14ac:dyDescent="0.25">
      <c r="A32" s="122">
        <v>28</v>
      </c>
      <c r="B32" s="123" t="s">
        <v>65</v>
      </c>
      <c r="C32" s="126">
        <v>20451</v>
      </c>
      <c r="D32" s="126">
        <v>16280</v>
      </c>
      <c r="E32" s="126">
        <v>16403</v>
      </c>
      <c r="F32" s="126" t="s">
        <v>292</v>
      </c>
      <c r="G32" s="126">
        <v>4070</v>
      </c>
    </row>
    <row r="33" spans="1:7" s="125" customFormat="1" ht="21.75" customHeight="1" x14ac:dyDescent="0.25">
      <c r="A33" s="122">
        <v>29</v>
      </c>
      <c r="B33" s="123" t="s">
        <v>199</v>
      </c>
      <c r="C33" s="126">
        <v>22024</v>
      </c>
      <c r="D33" s="126">
        <v>21242</v>
      </c>
      <c r="E33" s="126">
        <v>17268</v>
      </c>
      <c r="F33" s="126">
        <v>17846</v>
      </c>
      <c r="G33" s="126">
        <v>18251</v>
      </c>
    </row>
    <row r="34" spans="1:7" s="125" customFormat="1" ht="21.75" customHeight="1" x14ac:dyDescent="0.25">
      <c r="A34" s="122">
        <v>30</v>
      </c>
      <c r="B34" s="123" t="s">
        <v>200</v>
      </c>
      <c r="C34" s="126">
        <v>67057</v>
      </c>
      <c r="D34" s="126">
        <v>78339</v>
      </c>
      <c r="E34" s="126">
        <v>57907</v>
      </c>
      <c r="F34" s="124" t="s">
        <v>293</v>
      </c>
      <c r="G34" s="126">
        <v>92128</v>
      </c>
    </row>
    <row r="35" spans="1:7" s="125" customFormat="1" ht="21.75" customHeight="1" x14ac:dyDescent="0.25">
      <c r="A35" s="122">
        <v>31</v>
      </c>
      <c r="B35" s="123" t="s">
        <v>63</v>
      </c>
      <c r="C35" s="126">
        <v>9362</v>
      </c>
      <c r="D35" s="126">
        <v>3910</v>
      </c>
      <c r="E35" s="126">
        <v>6396</v>
      </c>
      <c r="F35" s="126">
        <v>12169</v>
      </c>
      <c r="G35" s="126" t="s">
        <v>294</v>
      </c>
    </row>
    <row r="36" spans="1:7" s="125" customFormat="1" ht="21.75" customHeight="1" x14ac:dyDescent="0.25">
      <c r="A36" s="122">
        <v>32</v>
      </c>
      <c r="B36" s="123" t="s">
        <v>399</v>
      </c>
      <c r="C36" s="126">
        <v>1116</v>
      </c>
      <c r="D36" s="126">
        <v>1128</v>
      </c>
      <c r="E36" s="126">
        <v>1184</v>
      </c>
      <c r="F36" s="126">
        <v>1300</v>
      </c>
      <c r="G36" s="126">
        <v>1125</v>
      </c>
    </row>
    <row r="37" spans="1:7" s="125" customFormat="1" ht="21.75" customHeight="1" x14ac:dyDescent="0.25">
      <c r="A37" s="122">
        <v>33</v>
      </c>
      <c r="B37" s="123" t="s">
        <v>244</v>
      </c>
      <c r="C37" s="124">
        <v>219</v>
      </c>
      <c r="D37" s="124">
        <v>175</v>
      </c>
      <c r="E37" s="124" t="s">
        <v>295</v>
      </c>
      <c r="F37" s="124">
        <v>167</v>
      </c>
      <c r="G37" s="124">
        <v>178</v>
      </c>
    </row>
    <row r="38" spans="1:7" s="125" customFormat="1" ht="21.75" customHeight="1" x14ac:dyDescent="0.25">
      <c r="A38" s="122">
        <v>34</v>
      </c>
      <c r="B38" s="123" t="s">
        <v>400</v>
      </c>
      <c r="C38" s="124">
        <v>200</v>
      </c>
      <c r="D38" s="124">
        <v>200</v>
      </c>
      <c r="E38" s="124">
        <v>220</v>
      </c>
      <c r="F38" s="124">
        <v>225</v>
      </c>
      <c r="G38" s="124">
        <v>220</v>
      </c>
    </row>
    <row r="39" spans="1:7" s="125" customFormat="1" ht="21.75" customHeight="1" x14ac:dyDescent="0.25">
      <c r="A39" s="122">
        <v>35</v>
      </c>
      <c r="B39" s="123" t="s">
        <v>401</v>
      </c>
      <c r="C39" s="124">
        <v>8</v>
      </c>
      <c r="D39" s="124" t="s">
        <v>296</v>
      </c>
      <c r="E39" s="124">
        <v>11</v>
      </c>
      <c r="F39" s="124">
        <v>0</v>
      </c>
      <c r="G39" s="124">
        <v>10</v>
      </c>
    </row>
    <row r="40" spans="1:7" s="125" customFormat="1" ht="21.75" customHeight="1" x14ac:dyDescent="0.25">
      <c r="A40" s="122">
        <v>36</v>
      </c>
      <c r="B40" s="123" t="s">
        <v>402</v>
      </c>
      <c r="C40" s="124">
        <v>22</v>
      </c>
      <c r="D40" s="124">
        <v>28</v>
      </c>
      <c r="E40" s="124">
        <v>0</v>
      </c>
      <c r="F40" s="124">
        <v>0</v>
      </c>
      <c r="G40" s="124">
        <v>0</v>
      </c>
    </row>
    <row r="41" spans="1:7" s="125" customFormat="1" ht="21.75" customHeight="1" x14ac:dyDescent="0.25">
      <c r="A41" s="272" t="s">
        <v>211</v>
      </c>
      <c r="B41" s="272"/>
      <c r="C41" s="120" t="s">
        <v>297</v>
      </c>
      <c r="D41" s="120" t="s">
        <v>298</v>
      </c>
      <c r="E41" s="120" t="s">
        <v>299</v>
      </c>
      <c r="F41" s="121">
        <v>1381596</v>
      </c>
      <c r="G41" s="120" t="s">
        <v>300</v>
      </c>
    </row>
    <row r="42" spans="1:7" x14ac:dyDescent="0.2">
      <c r="A42" s="39" t="s">
        <v>477</v>
      </c>
    </row>
    <row r="43" spans="1:7" ht="63" customHeight="1" x14ac:dyDescent="0.2">
      <c r="A43" s="276" t="s">
        <v>429</v>
      </c>
      <c r="B43" s="277"/>
      <c r="C43" s="277"/>
      <c r="D43" s="277"/>
      <c r="E43" s="277"/>
      <c r="F43" s="277"/>
      <c r="G43" s="277"/>
    </row>
  </sheetData>
  <mergeCells count="5">
    <mergeCell ref="A41:B41"/>
    <mergeCell ref="A1:G1"/>
    <mergeCell ref="A2:G2"/>
    <mergeCell ref="F3:G3"/>
    <mergeCell ref="A43:G43"/>
  </mergeCells>
  <pageMargins left="0.70866141732283472" right="0.70866141732283472" top="0.74803149606299213" bottom="0.74803149606299213" header="0.31496062992125984" footer="0.31496062992125984"/>
  <pageSetup paperSize="9" scale="7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2"/>
  <sheetViews>
    <sheetView view="pageBreakPreview" zoomScale="115" zoomScaleSheetLayoutView="115" workbookViewId="0">
      <selection activeCell="A41" sqref="A41"/>
    </sheetView>
  </sheetViews>
  <sheetFormatPr defaultRowHeight="12.75" x14ac:dyDescent="0.2"/>
  <cols>
    <col min="1" max="1" width="5.28515625" style="152" customWidth="1"/>
    <col min="2" max="2" width="21.28515625" style="152" customWidth="1"/>
    <col min="3" max="6" width="11.42578125" style="152" customWidth="1"/>
    <col min="7" max="7" width="12.42578125" style="152" customWidth="1"/>
    <col min="8" max="8" width="10.5703125" style="152" bestFit="1" customWidth="1"/>
    <col min="9" max="11" width="9.140625" style="152"/>
    <col min="12" max="12" width="12.42578125" style="152" bestFit="1" customWidth="1"/>
    <col min="13" max="16384" width="9.140625" style="152"/>
  </cols>
  <sheetData>
    <row r="1" spans="1:8" ht="20.25" customHeight="1" x14ac:dyDescent="0.2">
      <c r="A1" s="280" t="s">
        <v>386</v>
      </c>
      <c r="B1" s="280"/>
      <c r="C1" s="280"/>
      <c r="D1" s="280"/>
      <c r="E1" s="280"/>
      <c r="F1" s="280"/>
      <c r="G1" s="280"/>
      <c r="H1" s="280"/>
    </row>
    <row r="2" spans="1:8" ht="17.25" customHeight="1" x14ac:dyDescent="0.2">
      <c r="A2" s="154"/>
      <c r="B2" s="153"/>
      <c r="C2" s="154"/>
      <c r="D2" s="155"/>
      <c r="E2" s="154"/>
      <c r="F2" s="154" t="s">
        <v>313</v>
      </c>
      <c r="G2" s="154"/>
      <c r="H2" s="154"/>
    </row>
    <row r="3" spans="1:8" s="157" customFormat="1" ht="18.75" customHeight="1" x14ac:dyDescent="0.25">
      <c r="A3" s="281" t="s">
        <v>213</v>
      </c>
      <c r="B3" s="281" t="s">
        <v>214</v>
      </c>
      <c r="C3" s="281" t="s">
        <v>215</v>
      </c>
      <c r="D3" s="283" t="s">
        <v>216</v>
      </c>
      <c r="E3" s="281" t="s">
        <v>217</v>
      </c>
      <c r="F3" s="281" t="s">
        <v>218</v>
      </c>
      <c r="G3" s="284" t="s">
        <v>219</v>
      </c>
      <c r="H3" s="285"/>
    </row>
    <row r="4" spans="1:8" s="157" customFormat="1" ht="16.5" customHeight="1" x14ac:dyDescent="0.25">
      <c r="A4" s="281"/>
      <c r="B4" s="281"/>
      <c r="C4" s="281"/>
      <c r="D4" s="283"/>
      <c r="E4" s="281"/>
      <c r="F4" s="281"/>
      <c r="G4" s="286" t="s">
        <v>220</v>
      </c>
      <c r="H4" s="288" t="s">
        <v>221</v>
      </c>
    </row>
    <row r="5" spans="1:8" s="162" customFormat="1" ht="39" customHeight="1" x14ac:dyDescent="0.25">
      <c r="A5" s="282"/>
      <c r="B5" s="158"/>
      <c r="C5" s="159"/>
      <c r="D5" s="160" t="s">
        <v>222</v>
      </c>
      <c r="E5" s="161" t="s">
        <v>223</v>
      </c>
      <c r="F5" s="161" t="s">
        <v>223</v>
      </c>
      <c r="G5" s="287"/>
      <c r="H5" s="285"/>
    </row>
    <row r="6" spans="1:8" s="137" customFormat="1" ht="33.75" customHeight="1" x14ac:dyDescent="0.25">
      <c r="A6" s="130">
        <v>1</v>
      </c>
      <c r="B6" s="131" t="s">
        <v>224</v>
      </c>
      <c r="C6" s="132">
        <v>78</v>
      </c>
      <c r="D6" s="133">
        <v>65</v>
      </c>
      <c r="E6" s="132">
        <v>166084</v>
      </c>
      <c r="F6" s="134">
        <v>127070</v>
      </c>
      <c r="G6" s="135">
        <f t="shared" ref="G6:G17" si="0">F6/E6*100</f>
        <v>76.509477132053661</v>
      </c>
      <c r="H6" s="136">
        <v>1.95</v>
      </c>
    </row>
    <row r="7" spans="1:8" s="137" customFormat="1" ht="33.75" customHeight="1" x14ac:dyDescent="0.25">
      <c r="A7" s="138">
        <v>2</v>
      </c>
      <c r="B7" s="139" t="s">
        <v>225</v>
      </c>
      <c r="C7" s="140">
        <v>4</v>
      </c>
      <c r="D7" s="141">
        <v>5</v>
      </c>
      <c r="E7" s="142">
        <v>10630</v>
      </c>
      <c r="F7" s="143">
        <v>8588</v>
      </c>
      <c r="G7" s="144">
        <f t="shared" si="0"/>
        <v>80.790216368767645</v>
      </c>
      <c r="H7" s="145">
        <v>1.72</v>
      </c>
    </row>
    <row r="8" spans="1:8" s="137" customFormat="1" ht="33.75" customHeight="1" x14ac:dyDescent="0.25">
      <c r="A8" s="138">
        <v>3</v>
      </c>
      <c r="B8" s="139" t="s">
        <v>226</v>
      </c>
      <c r="C8" s="140">
        <v>6</v>
      </c>
      <c r="D8" s="141">
        <v>15</v>
      </c>
      <c r="E8" s="140">
        <v>20600</v>
      </c>
      <c r="F8" s="143">
        <v>17240</v>
      </c>
      <c r="G8" s="144">
        <f t="shared" si="0"/>
        <v>83.689320388349515</v>
      </c>
      <c r="H8" s="145">
        <v>1.1499999999999999</v>
      </c>
    </row>
    <row r="9" spans="1:8" s="137" customFormat="1" ht="33.75" customHeight="1" x14ac:dyDescent="0.25">
      <c r="A9" s="138">
        <v>4</v>
      </c>
      <c r="B9" s="139" t="s">
        <v>227</v>
      </c>
      <c r="C9" s="140">
        <v>4</v>
      </c>
      <c r="D9" s="141">
        <v>14</v>
      </c>
      <c r="E9" s="140">
        <v>11100</v>
      </c>
      <c r="F9" s="143">
        <v>9650</v>
      </c>
      <c r="G9" s="144">
        <f t="shared" si="0"/>
        <v>86.936936936936931</v>
      </c>
      <c r="H9" s="145">
        <v>0.69</v>
      </c>
    </row>
    <row r="10" spans="1:8" s="137" customFormat="1" ht="33.75" customHeight="1" x14ac:dyDescent="0.25">
      <c r="A10" s="138">
        <v>5</v>
      </c>
      <c r="B10" s="139" t="s">
        <v>228</v>
      </c>
      <c r="C10" s="140">
        <v>166</v>
      </c>
      <c r="D10" s="141">
        <v>145</v>
      </c>
      <c r="E10" s="140">
        <v>386799</v>
      </c>
      <c r="F10" s="143">
        <v>296109</v>
      </c>
      <c r="G10" s="144">
        <f t="shared" si="0"/>
        <v>76.553713944451772</v>
      </c>
      <c r="H10" s="145">
        <v>2.04</v>
      </c>
    </row>
    <row r="11" spans="1:8" s="137" customFormat="1" ht="33.75" customHeight="1" x14ac:dyDescent="0.25">
      <c r="A11" s="138">
        <v>6</v>
      </c>
      <c r="B11" s="139" t="s">
        <v>229</v>
      </c>
      <c r="C11" s="140">
        <v>21</v>
      </c>
      <c r="D11" s="141">
        <v>16</v>
      </c>
      <c r="E11" s="140">
        <v>123868</v>
      </c>
      <c r="F11" s="143">
        <v>107021</v>
      </c>
      <c r="G11" s="144">
        <f t="shared" si="0"/>
        <v>86.399231439919916</v>
      </c>
      <c r="H11" s="145">
        <v>6.69</v>
      </c>
    </row>
    <row r="12" spans="1:8" s="137" customFormat="1" ht="33.75" customHeight="1" x14ac:dyDescent="0.25">
      <c r="A12" s="138">
        <v>7</v>
      </c>
      <c r="B12" s="139" t="s">
        <v>230</v>
      </c>
      <c r="C12" s="140">
        <v>2</v>
      </c>
      <c r="D12" s="141">
        <v>10</v>
      </c>
      <c r="E12" s="140">
        <v>12300</v>
      </c>
      <c r="F12" s="143">
        <v>11800</v>
      </c>
      <c r="G12" s="144">
        <f t="shared" si="0"/>
        <v>95.934959349593498</v>
      </c>
      <c r="H12" s="145">
        <v>1.18</v>
      </c>
    </row>
    <row r="13" spans="1:8" s="137" customFormat="1" ht="33.75" customHeight="1" x14ac:dyDescent="0.25">
      <c r="A13" s="138">
        <v>8</v>
      </c>
      <c r="B13" s="139" t="s">
        <v>231</v>
      </c>
      <c r="C13" s="140">
        <v>497</v>
      </c>
      <c r="D13" s="141">
        <v>1481</v>
      </c>
      <c r="E13" s="140">
        <v>1699396</v>
      </c>
      <c r="F13" s="143">
        <v>1408963</v>
      </c>
      <c r="G13" s="144">
        <f t="shared" si="0"/>
        <v>82.90963377576503</v>
      </c>
      <c r="H13" s="145">
        <v>0.95</v>
      </c>
    </row>
    <row r="14" spans="1:8" s="137" customFormat="1" ht="33.75" customHeight="1" x14ac:dyDescent="0.25">
      <c r="A14" s="138">
        <v>9</v>
      </c>
      <c r="B14" s="139" t="s">
        <v>232</v>
      </c>
      <c r="C14" s="140">
        <v>28</v>
      </c>
      <c r="D14" s="141">
        <v>45</v>
      </c>
      <c r="E14" s="140">
        <v>41600</v>
      </c>
      <c r="F14" s="143">
        <v>36640</v>
      </c>
      <c r="G14" s="144">
        <f t="shared" si="0"/>
        <v>88.07692307692308</v>
      </c>
      <c r="H14" s="145">
        <v>0.81</v>
      </c>
    </row>
    <row r="15" spans="1:8" s="137" customFormat="1" ht="33.75" customHeight="1" x14ac:dyDescent="0.25">
      <c r="A15" s="138">
        <v>10</v>
      </c>
      <c r="B15" s="139" t="s">
        <v>233</v>
      </c>
      <c r="C15" s="140">
        <v>5</v>
      </c>
      <c r="D15" s="141">
        <v>1</v>
      </c>
      <c r="E15" s="140">
        <v>770</v>
      </c>
      <c r="F15" s="143">
        <v>534</v>
      </c>
      <c r="G15" s="144">
        <f t="shared" si="0"/>
        <v>69.350649350649348</v>
      </c>
      <c r="H15" s="145">
        <v>0.53</v>
      </c>
    </row>
    <row r="16" spans="1:8" s="137" customFormat="1" ht="33.75" customHeight="1" x14ac:dyDescent="0.25">
      <c r="A16" s="146">
        <v>11</v>
      </c>
      <c r="B16" s="147" t="s">
        <v>234</v>
      </c>
      <c r="C16" s="140">
        <v>71</v>
      </c>
      <c r="D16" s="141">
        <v>96</v>
      </c>
      <c r="E16" s="140">
        <v>75580</v>
      </c>
      <c r="F16" s="143">
        <v>59584</v>
      </c>
      <c r="G16" s="148">
        <f t="shared" si="0"/>
        <v>78.835670812384222</v>
      </c>
      <c r="H16" s="145">
        <v>0.62</v>
      </c>
    </row>
    <row r="17" spans="1:8" s="137" customFormat="1" ht="33.75" customHeight="1" x14ac:dyDescent="0.25">
      <c r="A17" s="278" t="s">
        <v>4</v>
      </c>
      <c r="B17" s="279"/>
      <c r="C17" s="149">
        <f>SUM(C6:C16)</f>
        <v>882</v>
      </c>
      <c r="D17" s="150">
        <f>SUM(D6:D16)</f>
        <v>1893</v>
      </c>
      <c r="E17" s="150">
        <f>SUM(E6:E16)</f>
        <v>2548727</v>
      </c>
      <c r="F17" s="150">
        <f>SUM(F6:F16)</f>
        <v>2083199</v>
      </c>
      <c r="G17" s="151">
        <f t="shared" si="0"/>
        <v>81.73488176646616</v>
      </c>
      <c r="H17" s="151">
        <v>1.1000000000000001</v>
      </c>
    </row>
    <row r="18" spans="1:8" s="129" customFormat="1" ht="33.75" customHeight="1" x14ac:dyDescent="0.25">
      <c r="A18" s="137" t="s">
        <v>450</v>
      </c>
    </row>
    <row r="19" spans="1:8" x14ac:dyDescent="0.2">
      <c r="D19" s="156"/>
    </row>
    <row r="20" spans="1:8" x14ac:dyDescent="0.2">
      <c r="D20" s="156"/>
    </row>
    <row r="21" spans="1:8" x14ac:dyDescent="0.2">
      <c r="D21" s="156"/>
    </row>
    <row r="22" spans="1:8" x14ac:dyDescent="0.2">
      <c r="D22" s="156"/>
    </row>
  </sheetData>
  <mergeCells count="11">
    <mergeCell ref="A17:B17"/>
    <mergeCell ref="A1:H1"/>
    <mergeCell ref="A3:A5"/>
    <mergeCell ref="B3:B4"/>
    <mergeCell ref="C3:C4"/>
    <mergeCell ref="D3:D4"/>
    <mergeCell ref="E3:E4"/>
    <mergeCell ref="F3:F4"/>
    <mergeCell ref="G3:H3"/>
    <mergeCell ref="G4:G5"/>
    <mergeCell ref="H4:H5"/>
  </mergeCells>
  <pageMargins left="0.7" right="0.7" top="0.75" bottom="0.75" header="0.3" footer="0.3"/>
  <pageSetup paperSize="9" scale="9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2"/>
  <sheetViews>
    <sheetView view="pageBreakPreview" topLeftCell="A16" zoomScaleSheetLayoutView="100" workbookViewId="0">
      <selection activeCell="A41" sqref="A41"/>
    </sheetView>
  </sheetViews>
  <sheetFormatPr defaultRowHeight="15" x14ac:dyDescent="0.25"/>
  <cols>
    <col min="1" max="1" width="19" style="10" customWidth="1"/>
    <col min="2" max="3" width="18.140625" style="10" customWidth="1"/>
    <col min="4" max="4" width="16.85546875" style="10" customWidth="1"/>
    <col min="5" max="5" width="24.7109375" style="10" bestFit="1" customWidth="1"/>
    <col min="6" max="16384" width="9.140625" style="10"/>
  </cols>
  <sheetData>
    <row r="1" spans="1:6" ht="21.75" customHeight="1" x14ac:dyDescent="0.25">
      <c r="A1" s="289" t="s">
        <v>387</v>
      </c>
      <c r="B1" s="289"/>
      <c r="C1" s="289"/>
      <c r="D1" s="289"/>
      <c r="E1" s="289"/>
    </row>
    <row r="2" spans="1:6" x14ac:dyDescent="0.25">
      <c r="A2" s="290" t="s">
        <v>67</v>
      </c>
      <c r="B2" s="290"/>
      <c r="C2" s="290"/>
      <c r="D2" s="290"/>
      <c r="E2" s="290"/>
    </row>
    <row r="3" spans="1:6" s="164" customFormat="1" ht="60.75" customHeight="1" x14ac:dyDescent="0.25">
      <c r="A3" s="165" t="s">
        <v>68</v>
      </c>
      <c r="B3" s="165" t="s">
        <v>69</v>
      </c>
      <c r="C3" s="166" t="s">
        <v>70</v>
      </c>
      <c r="D3" s="166" t="s">
        <v>71</v>
      </c>
      <c r="E3" s="167" t="s">
        <v>445</v>
      </c>
      <c r="F3" s="163"/>
    </row>
    <row r="4" spans="1:6" s="172" customFormat="1" ht="21" customHeight="1" x14ac:dyDescent="0.25">
      <c r="A4" s="168" t="s">
        <v>72</v>
      </c>
      <c r="B4" s="169">
        <v>52</v>
      </c>
      <c r="C4" s="169">
        <v>52</v>
      </c>
      <c r="D4" s="170">
        <v>1.28</v>
      </c>
      <c r="E4" s="170">
        <v>1.28</v>
      </c>
      <c r="F4" s="171"/>
    </row>
    <row r="5" spans="1:6" s="172" customFormat="1" ht="21" customHeight="1" x14ac:dyDescent="0.25">
      <c r="A5" s="168" t="s">
        <v>73</v>
      </c>
      <c r="B5" s="169">
        <v>311</v>
      </c>
      <c r="C5" s="169">
        <f>C4+B5</f>
        <v>363</v>
      </c>
      <c r="D5" s="170">
        <v>6.86</v>
      </c>
      <c r="E5" s="170">
        <f t="shared" ref="E5:E15" si="0">E4+D5</f>
        <v>8.14</v>
      </c>
      <c r="F5" s="171"/>
    </row>
    <row r="6" spans="1:6" s="172" customFormat="1" ht="21" customHeight="1" x14ac:dyDescent="0.25">
      <c r="A6" s="168" t="s">
        <v>74</v>
      </c>
      <c r="B6" s="169">
        <v>583</v>
      </c>
      <c r="C6" s="169">
        <f>C5+B6</f>
        <v>946</v>
      </c>
      <c r="D6" s="170">
        <v>21.13</v>
      </c>
      <c r="E6" s="170">
        <f t="shared" si="0"/>
        <v>29.27</v>
      </c>
      <c r="F6" s="171"/>
    </row>
    <row r="7" spans="1:6" s="172" customFormat="1" ht="21" customHeight="1" x14ac:dyDescent="0.25">
      <c r="A7" s="168" t="s">
        <v>75</v>
      </c>
      <c r="B7" s="169">
        <v>453</v>
      </c>
      <c r="C7" s="169">
        <f>C6+B7</f>
        <v>1399</v>
      </c>
      <c r="D7" s="170">
        <v>23.02</v>
      </c>
      <c r="E7" s="170">
        <f t="shared" si="0"/>
        <v>52.29</v>
      </c>
      <c r="F7" s="171"/>
    </row>
    <row r="8" spans="1:6" s="172" customFormat="1" ht="21" customHeight="1" x14ac:dyDescent="0.25">
      <c r="A8" s="168" t="s">
        <v>76</v>
      </c>
      <c r="B8" s="169">
        <v>714</v>
      </c>
      <c r="C8" s="169">
        <f t="shared" ref="C8:C26" si="1">C7+B8</f>
        <v>2113</v>
      </c>
      <c r="D8" s="170">
        <v>44.34</v>
      </c>
      <c r="E8" s="170">
        <f t="shared" si="0"/>
        <v>96.63</v>
      </c>
      <c r="F8" s="171"/>
    </row>
    <row r="9" spans="1:6" s="172" customFormat="1" ht="21" customHeight="1" x14ac:dyDescent="0.25">
      <c r="A9" s="168" t="s">
        <v>77</v>
      </c>
      <c r="B9" s="169">
        <v>1221</v>
      </c>
      <c r="C9" s="169">
        <f t="shared" si="1"/>
        <v>3334</v>
      </c>
      <c r="D9" s="170">
        <v>107.28</v>
      </c>
      <c r="E9" s="170">
        <f t="shared" si="0"/>
        <v>203.91</v>
      </c>
      <c r="F9" s="171"/>
    </row>
    <row r="10" spans="1:6" s="172" customFormat="1" ht="21" customHeight="1" x14ac:dyDescent="0.25">
      <c r="A10" s="168" t="s">
        <v>78</v>
      </c>
      <c r="B10" s="169">
        <v>222</v>
      </c>
      <c r="C10" s="169">
        <f t="shared" si="1"/>
        <v>3556</v>
      </c>
      <c r="D10" s="170">
        <v>37.1</v>
      </c>
      <c r="E10" s="170">
        <f t="shared" si="0"/>
        <v>241.01</v>
      </c>
      <c r="F10" s="171"/>
    </row>
    <row r="11" spans="1:6" s="172" customFormat="1" ht="21" customHeight="1" x14ac:dyDescent="0.25">
      <c r="A11" s="168" t="s">
        <v>79</v>
      </c>
      <c r="B11" s="169">
        <v>4650</v>
      </c>
      <c r="C11" s="169">
        <f t="shared" si="1"/>
        <v>8206</v>
      </c>
      <c r="D11" s="170">
        <v>926.01</v>
      </c>
      <c r="E11" s="170">
        <f t="shared" si="0"/>
        <v>1167.02</v>
      </c>
      <c r="F11" s="171"/>
    </row>
    <row r="12" spans="1:6" s="172" customFormat="1" ht="21" customHeight="1" x14ac:dyDescent="0.25">
      <c r="A12" s="168" t="s">
        <v>80</v>
      </c>
      <c r="B12" s="169">
        <v>8863</v>
      </c>
      <c r="C12" s="169">
        <f t="shared" si="1"/>
        <v>17069</v>
      </c>
      <c r="D12" s="170">
        <v>2426.63</v>
      </c>
      <c r="E12" s="170">
        <f t="shared" si="0"/>
        <v>3593.65</v>
      </c>
      <c r="F12" s="171"/>
    </row>
    <row r="13" spans="1:6" s="172" customFormat="1" ht="21" customHeight="1" x14ac:dyDescent="0.25">
      <c r="A13" s="168" t="s">
        <v>81</v>
      </c>
      <c r="B13" s="169">
        <v>1387</v>
      </c>
      <c r="C13" s="169">
        <f t="shared" si="1"/>
        <v>18456</v>
      </c>
      <c r="D13" s="170">
        <v>627.79</v>
      </c>
      <c r="E13" s="170">
        <f t="shared" si="0"/>
        <v>4221.4400000000005</v>
      </c>
      <c r="F13" s="171"/>
    </row>
    <row r="14" spans="1:6" s="172" customFormat="1" ht="21" customHeight="1" x14ac:dyDescent="0.25">
      <c r="A14" s="168" t="s">
        <v>82</v>
      </c>
      <c r="B14" s="169">
        <v>1725</v>
      </c>
      <c r="C14" s="169">
        <f t="shared" si="1"/>
        <v>20181</v>
      </c>
      <c r="D14" s="170">
        <v>705.72</v>
      </c>
      <c r="E14" s="170">
        <f t="shared" si="0"/>
        <v>4927.1600000000008</v>
      </c>
      <c r="F14" s="171"/>
    </row>
    <row r="15" spans="1:6" s="172" customFormat="1" ht="21" customHeight="1" x14ac:dyDescent="0.25">
      <c r="A15" s="168" t="s">
        <v>83</v>
      </c>
      <c r="B15" s="169">
        <v>7950</v>
      </c>
      <c r="C15" s="169">
        <f t="shared" si="1"/>
        <v>28131</v>
      </c>
      <c r="D15" s="170">
        <v>3686.4</v>
      </c>
      <c r="E15" s="170">
        <f t="shared" si="0"/>
        <v>8613.5600000000013</v>
      </c>
      <c r="F15" s="171"/>
    </row>
    <row r="16" spans="1:6" s="172" customFormat="1" ht="21" customHeight="1" x14ac:dyDescent="0.25">
      <c r="A16" s="168" t="s">
        <v>84</v>
      </c>
      <c r="B16" s="169">
        <v>8050</v>
      </c>
      <c r="C16" s="169">
        <f t="shared" si="1"/>
        <v>36181</v>
      </c>
      <c r="D16" s="170" t="s">
        <v>444</v>
      </c>
      <c r="E16" s="170">
        <v>15964.060000000001</v>
      </c>
      <c r="F16" s="171"/>
    </row>
    <row r="17" spans="1:6" s="172" customFormat="1" ht="21" customHeight="1" x14ac:dyDescent="0.25">
      <c r="A17" s="168" t="s">
        <v>86</v>
      </c>
      <c r="B17" s="169">
        <v>405</v>
      </c>
      <c r="C17" s="169">
        <f t="shared" si="1"/>
        <v>36586</v>
      </c>
      <c r="D17" s="170">
        <v>151.26</v>
      </c>
      <c r="E17" s="170">
        <f t="shared" ref="E17:E30" si="2">E16+D17</f>
        <v>16115.320000000002</v>
      </c>
      <c r="F17" s="171"/>
    </row>
    <row r="18" spans="1:6" s="172" customFormat="1" ht="21" customHeight="1" x14ac:dyDescent="0.25">
      <c r="A18" s="168" t="s">
        <v>87</v>
      </c>
      <c r="B18" s="169">
        <v>283</v>
      </c>
      <c r="C18" s="169">
        <f t="shared" si="1"/>
        <v>36869</v>
      </c>
      <c r="D18" s="170">
        <v>207.98</v>
      </c>
      <c r="E18" s="170">
        <f t="shared" si="2"/>
        <v>16323.300000000001</v>
      </c>
      <c r="F18" s="171"/>
    </row>
    <row r="19" spans="1:6" s="172" customFormat="1" ht="21" customHeight="1" x14ac:dyDescent="0.25">
      <c r="A19" s="168" t="s">
        <v>88</v>
      </c>
      <c r="B19" s="169">
        <v>107</v>
      </c>
      <c r="C19" s="169">
        <f t="shared" si="1"/>
        <v>36976</v>
      </c>
      <c r="D19" s="170">
        <v>233</v>
      </c>
      <c r="E19" s="170">
        <f t="shared" si="2"/>
        <v>16556.300000000003</v>
      </c>
      <c r="F19" s="171"/>
    </row>
    <row r="20" spans="1:6" s="172" customFormat="1" ht="21" customHeight="1" x14ac:dyDescent="0.25">
      <c r="A20" s="168" t="s">
        <v>89</v>
      </c>
      <c r="B20" s="169">
        <v>54</v>
      </c>
      <c r="C20" s="169">
        <f t="shared" si="1"/>
        <v>37030</v>
      </c>
      <c r="D20" s="170">
        <v>248.12</v>
      </c>
      <c r="E20" s="170">
        <f t="shared" si="2"/>
        <v>16804.420000000002</v>
      </c>
      <c r="F20" s="171"/>
    </row>
    <row r="21" spans="1:6" s="172" customFormat="1" ht="21" customHeight="1" x14ac:dyDescent="0.25">
      <c r="A21" s="168" t="s">
        <v>90</v>
      </c>
      <c r="B21" s="169">
        <v>0</v>
      </c>
      <c r="C21" s="169">
        <f t="shared" si="1"/>
        <v>37030</v>
      </c>
      <c r="D21" s="170">
        <v>292.75</v>
      </c>
      <c r="E21" s="170">
        <f t="shared" si="2"/>
        <v>17097.170000000002</v>
      </c>
      <c r="F21" s="171"/>
    </row>
    <row r="22" spans="1:6" s="172" customFormat="1" ht="21" customHeight="1" x14ac:dyDescent="0.25">
      <c r="A22" s="168" t="s">
        <v>91</v>
      </c>
      <c r="B22" s="169">
        <v>493</v>
      </c>
      <c r="C22" s="169">
        <f t="shared" si="1"/>
        <v>37523</v>
      </c>
      <c r="D22" s="170">
        <v>392.95</v>
      </c>
      <c r="E22" s="170">
        <f t="shared" si="2"/>
        <v>17490.120000000003</v>
      </c>
      <c r="F22" s="171"/>
    </row>
    <row r="23" spans="1:6" s="172" customFormat="1" ht="21" customHeight="1" x14ac:dyDescent="0.25">
      <c r="A23" s="168" t="s">
        <v>92</v>
      </c>
      <c r="B23" s="169">
        <v>173</v>
      </c>
      <c r="C23" s="169">
        <f t="shared" si="1"/>
        <v>37696</v>
      </c>
      <c r="D23" s="170">
        <v>345.62</v>
      </c>
      <c r="E23" s="170">
        <f t="shared" si="2"/>
        <v>17835.740000000002</v>
      </c>
      <c r="F23" s="171"/>
    </row>
    <row r="24" spans="1:6" s="172" customFormat="1" ht="21" customHeight="1" x14ac:dyDescent="0.25">
      <c r="A24" s="168" t="s">
        <v>93</v>
      </c>
      <c r="B24" s="169">
        <v>104</v>
      </c>
      <c r="C24" s="169">
        <f t="shared" si="1"/>
        <v>37800</v>
      </c>
      <c r="D24" s="170">
        <v>318.17</v>
      </c>
      <c r="E24" s="170">
        <f t="shared" si="2"/>
        <v>18153.91</v>
      </c>
      <c r="F24" s="171"/>
    </row>
    <row r="25" spans="1:6" s="172" customFormat="1" ht="21" customHeight="1" x14ac:dyDescent="0.25">
      <c r="A25" s="168" t="s">
        <v>32</v>
      </c>
      <c r="B25" s="169">
        <v>57</v>
      </c>
      <c r="C25" s="169">
        <f t="shared" si="1"/>
        <v>37857</v>
      </c>
      <c r="D25" s="170">
        <v>309.99</v>
      </c>
      <c r="E25" s="170">
        <f t="shared" si="2"/>
        <v>18463.900000000001</v>
      </c>
      <c r="F25" s="171"/>
    </row>
    <row r="26" spans="1:6" s="172" customFormat="1" ht="21" customHeight="1" x14ac:dyDescent="0.25">
      <c r="A26" s="168" t="s">
        <v>33</v>
      </c>
      <c r="B26" s="169">
        <v>141</v>
      </c>
      <c r="C26" s="169">
        <f t="shared" si="1"/>
        <v>37998</v>
      </c>
      <c r="D26" s="170">
        <v>303</v>
      </c>
      <c r="E26" s="170">
        <f t="shared" si="2"/>
        <v>18766.900000000001</v>
      </c>
      <c r="F26" s="171"/>
    </row>
    <row r="27" spans="1:6" s="172" customFormat="1" ht="21" customHeight="1" x14ac:dyDescent="0.25">
      <c r="A27" s="168" t="s">
        <v>34</v>
      </c>
      <c r="B27" s="169">
        <v>56</v>
      </c>
      <c r="C27" s="169">
        <v>38054</v>
      </c>
      <c r="D27" s="170">
        <v>193.37</v>
      </c>
      <c r="E27" s="170">
        <f t="shared" si="2"/>
        <v>18960.27</v>
      </c>
      <c r="F27" s="171"/>
    </row>
    <row r="28" spans="1:6" s="172" customFormat="1" ht="21" customHeight="1" x14ac:dyDescent="0.25">
      <c r="A28" s="168" t="s">
        <v>35</v>
      </c>
      <c r="B28" s="169">
        <v>81</v>
      </c>
      <c r="C28" s="169">
        <v>38135</v>
      </c>
      <c r="D28" s="170">
        <v>257.62</v>
      </c>
      <c r="E28" s="170">
        <f t="shared" si="2"/>
        <v>19217.89</v>
      </c>
      <c r="F28" s="171"/>
    </row>
    <row r="29" spans="1:6" s="172" customFormat="1" ht="21" customHeight="1" x14ac:dyDescent="0.25">
      <c r="A29" s="168" t="s">
        <v>53</v>
      </c>
      <c r="B29" s="169">
        <v>74</v>
      </c>
      <c r="C29" s="169">
        <v>38209</v>
      </c>
      <c r="D29" s="170">
        <v>243.78</v>
      </c>
      <c r="E29" s="170">
        <f t="shared" si="2"/>
        <v>19461.669999999998</v>
      </c>
      <c r="F29" s="171"/>
    </row>
    <row r="30" spans="1:6" s="172" customFormat="1" ht="21" customHeight="1" x14ac:dyDescent="0.25">
      <c r="A30" s="168" t="s">
        <v>54</v>
      </c>
      <c r="B30" s="169">
        <v>36</v>
      </c>
      <c r="C30" s="169">
        <v>38245</v>
      </c>
      <c r="D30" s="170">
        <v>94.16</v>
      </c>
      <c r="E30" s="170">
        <f t="shared" si="2"/>
        <v>19555.829999999998</v>
      </c>
      <c r="F30" s="171"/>
    </row>
    <row r="31" spans="1:6" ht="12.75" customHeight="1" x14ac:dyDescent="0.25">
      <c r="A31" s="291" t="s">
        <v>478</v>
      </c>
      <c r="B31" s="291"/>
      <c r="C31" s="291"/>
      <c r="D31" s="291"/>
      <c r="E31" s="291"/>
    </row>
    <row r="32" spans="1:6" x14ac:dyDescent="0.25">
      <c r="A32" s="292" t="s">
        <v>94</v>
      </c>
      <c r="B32" s="292"/>
      <c r="C32" s="292"/>
      <c r="D32" s="292"/>
      <c r="E32" s="292"/>
    </row>
  </sheetData>
  <mergeCells count="4">
    <mergeCell ref="A1:E1"/>
    <mergeCell ref="A2:E2"/>
    <mergeCell ref="A31:E31"/>
    <mergeCell ref="A32:E32"/>
  </mergeCells>
  <pageMargins left="0.7" right="0.7" top="0.75" bottom="0.75" header="0.3" footer="0.3"/>
  <pageSetup paperSize="9" scale="90"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2"/>
  <sheetViews>
    <sheetView view="pageBreakPreview" topLeftCell="A16" zoomScaleNormal="90" zoomScaleSheetLayoutView="100" workbookViewId="0">
      <selection activeCell="A41" sqref="A41"/>
    </sheetView>
  </sheetViews>
  <sheetFormatPr defaultRowHeight="15" x14ac:dyDescent="0.25"/>
  <cols>
    <col min="1" max="1" width="13.28515625" customWidth="1"/>
    <col min="2" max="2" width="26.85546875" bestFit="1" customWidth="1"/>
    <col min="3" max="3" width="7.7109375" bestFit="1" customWidth="1"/>
    <col min="4" max="4" width="11.7109375" bestFit="1" customWidth="1"/>
    <col min="5" max="5" width="10.28515625" bestFit="1" customWidth="1"/>
    <col min="6" max="6" width="14" bestFit="1" customWidth="1"/>
    <col min="7" max="7" width="9.140625" bestFit="1" customWidth="1"/>
    <col min="8" max="8" width="9" bestFit="1" customWidth="1"/>
    <col min="9" max="9" width="10.5703125" bestFit="1" customWidth="1"/>
    <col min="10" max="10" width="12" bestFit="1" customWidth="1"/>
    <col min="11" max="11" width="9" bestFit="1" customWidth="1"/>
    <col min="12" max="12" width="7.140625" bestFit="1" customWidth="1"/>
    <col min="13" max="13" width="6" bestFit="1" customWidth="1"/>
  </cols>
  <sheetData>
    <row r="1" spans="1:17" ht="17.25" x14ac:dyDescent="0.3">
      <c r="A1" s="295" t="s">
        <v>388</v>
      </c>
      <c r="B1" s="295"/>
      <c r="C1" s="295"/>
      <c r="D1" s="295"/>
      <c r="E1" s="295"/>
      <c r="F1" s="295"/>
      <c r="G1" s="295"/>
      <c r="H1" s="295"/>
      <c r="I1" s="295"/>
      <c r="J1" s="295"/>
      <c r="K1" s="295"/>
      <c r="L1" s="295"/>
      <c r="M1" s="295"/>
    </row>
    <row r="2" spans="1:17" s="105" customFormat="1" ht="31.5" x14ac:dyDescent="0.25">
      <c r="A2" s="293" t="s">
        <v>121</v>
      </c>
      <c r="B2" s="294"/>
      <c r="C2" s="174" t="s">
        <v>21</v>
      </c>
      <c r="D2" s="174" t="s">
        <v>22</v>
      </c>
      <c r="E2" s="174" t="s">
        <v>23</v>
      </c>
      <c r="F2" s="174" t="s">
        <v>24</v>
      </c>
      <c r="G2" s="174" t="s">
        <v>25</v>
      </c>
      <c r="H2" s="174" t="s">
        <v>26</v>
      </c>
      <c r="I2" s="174" t="s">
        <v>27</v>
      </c>
      <c r="J2" s="174" t="s">
        <v>28</v>
      </c>
      <c r="K2" s="174" t="s">
        <v>29</v>
      </c>
      <c r="L2" s="174" t="s">
        <v>30</v>
      </c>
      <c r="M2" s="174" t="s">
        <v>4</v>
      </c>
    </row>
    <row r="3" spans="1:17" s="16" customFormat="1" ht="23.25" customHeight="1" x14ac:dyDescent="0.25">
      <c r="A3" s="297" t="s">
        <v>0</v>
      </c>
      <c r="B3" s="15" t="s">
        <v>5</v>
      </c>
      <c r="C3" s="176">
        <v>1</v>
      </c>
      <c r="D3" s="176"/>
      <c r="E3" s="176"/>
      <c r="F3" s="176"/>
      <c r="G3" s="176"/>
      <c r="H3" s="176">
        <v>1</v>
      </c>
      <c r="I3" s="176"/>
      <c r="J3" s="176"/>
      <c r="K3" s="176"/>
      <c r="L3" s="176"/>
      <c r="M3" s="112">
        <f t="shared" ref="M3:M21" si="0">SUM(C3:L3)</f>
        <v>2</v>
      </c>
    </row>
    <row r="4" spans="1:17" s="16" customFormat="1" ht="30" x14ac:dyDescent="0.25">
      <c r="A4" s="298"/>
      <c r="B4" s="15" t="s">
        <v>122</v>
      </c>
      <c r="C4" s="176">
        <v>8</v>
      </c>
      <c r="D4" s="176">
        <v>7</v>
      </c>
      <c r="E4" s="176">
        <v>3</v>
      </c>
      <c r="F4" s="176">
        <v>1</v>
      </c>
      <c r="G4" s="176"/>
      <c r="H4" s="176">
        <v>1</v>
      </c>
      <c r="I4" s="176">
        <v>6</v>
      </c>
      <c r="J4" s="176"/>
      <c r="K4" s="176"/>
      <c r="L4" s="176">
        <v>4</v>
      </c>
      <c r="M4" s="112">
        <f t="shared" si="0"/>
        <v>30</v>
      </c>
    </row>
    <row r="5" spans="1:17" s="16" customFormat="1" ht="25.5" customHeight="1" x14ac:dyDescent="0.25">
      <c r="A5" s="298"/>
      <c r="B5" s="15" t="s">
        <v>6</v>
      </c>
      <c r="C5" s="176">
        <v>2</v>
      </c>
      <c r="D5" s="176"/>
      <c r="E5" s="176"/>
      <c r="F5" s="176">
        <v>1</v>
      </c>
      <c r="G5" s="176"/>
      <c r="H5" s="176"/>
      <c r="I5" s="176"/>
      <c r="J5" s="176"/>
      <c r="K5" s="176"/>
      <c r="L5" s="176"/>
      <c r="M5" s="112">
        <f t="shared" si="0"/>
        <v>3</v>
      </c>
    </row>
    <row r="6" spans="1:17" s="16" customFormat="1" ht="15.75" x14ac:dyDescent="0.25">
      <c r="A6" s="299"/>
      <c r="B6" s="15" t="s">
        <v>7</v>
      </c>
      <c r="C6" s="176">
        <v>4</v>
      </c>
      <c r="D6" s="176"/>
      <c r="E6" s="176"/>
      <c r="F6" s="176"/>
      <c r="G6" s="176">
        <v>6</v>
      </c>
      <c r="H6" s="176"/>
      <c r="I6" s="176">
        <v>3</v>
      </c>
      <c r="J6" s="176">
        <v>5</v>
      </c>
      <c r="K6" s="176">
        <v>2</v>
      </c>
      <c r="L6" s="176">
        <v>3</v>
      </c>
      <c r="M6" s="112">
        <f t="shared" si="0"/>
        <v>23</v>
      </c>
    </row>
    <row r="7" spans="1:17" s="16" customFormat="1" ht="22.5" customHeight="1" x14ac:dyDescent="0.25">
      <c r="A7" s="297" t="s">
        <v>1</v>
      </c>
      <c r="B7" s="15" t="s">
        <v>8</v>
      </c>
      <c r="C7" s="176">
        <v>1</v>
      </c>
      <c r="D7" s="176"/>
      <c r="E7" s="176"/>
      <c r="F7" s="176"/>
      <c r="G7" s="176"/>
      <c r="H7" s="176"/>
      <c r="I7" s="176"/>
      <c r="J7" s="176"/>
      <c r="K7" s="176"/>
      <c r="L7" s="176"/>
      <c r="M7" s="112">
        <f t="shared" si="0"/>
        <v>1</v>
      </c>
    </row>
    <row r="8" spans="1:17" s="16" customFormat="1" ht="20.25" customHeight="1" x14ac:dyDescent="0.25">
      <c r="A8" s="298"/>
      <c r="B8" s="15" t="s">
        <v>9</v>
      </c>
      <c r="C8" s="176">
        <v>4</v>
      </c>
      <c r="D8" s="176">
        <v>2</v>
      </c>
      <c r="E8" s="176">
        <v>2</v>
      </c>
      <c r="F8" s="176"/>
      <c r="G8" s="176"/>
      <c r="H8" s="176"/>
      <c r="I8" s="176"/>
      <c r="J8" s="176"/>
      <c r="K8" s="176"/>
      <c r="L8" s="176"/>
      <c r="M8" s="112">
        <f t="shared" si="0"/>
        <v>8</v>
      </c>
    </row>
    <row r="9" spans="1:17" s="16" customFormat="1" ht="30" x14ac:dyDescent="0.25">
      <c r="A9" s="298"/>
      <c r="B9" s="15" t="s">
        <v>10</v>
      </c>
      <c r="C9" s="176">
        <v>5</v>
      </c>
      <c r="D9" s="176">
        <v>3</v>
      </c>
      <c r="E9" s="176"/>
      <c r="F9" s="176"/>
      <c r="G9" s="176">
        <v>1</v>
      </c>
      <c r="H9" s="176"/>
      <c r="I9" s="176">
        <v>3</v>
      </c>
      <c r="J9" s="176"/>
      <c r="K9" s="176">
        <v>2</v>
      </c>
      <c r="L9" s="176"/>
      <c r="M9" s="112">
        <f t="shared" si="0"/>
        <v>14</v>
      </c>
    </row>
    <row r="10" spans="1:17" s="16" customFormat="1" ht="19.5" customHeight="1" x14ac:dyDescent="0.25">
      <c r="A10" s="298"/>
      <c r="B10" s="15" t="s">
        <v>11</v>
      </c>
      <c r="C10" s="176">
        <v>2</v>
      </c>
      <c r="D10" s="176"/>
      <c r="E10" s="176"/>
      <c r="F10" s="176"/>
      <c r="G10" s="176">
        <v>1</v>
      </c>
      <c r="H10" s="176"/>
      <c r="I10" s="176"/>
      <c r="J10" s="176"/>
      <c r="K10" s="176"/>
      <c r="L10" s="176"/>
      <c r="M10" s="112">
        <f t="shared" si="0"/>
        <v>3</v>
      </c>
    </row>
    <row r="11" spans="1:17" s="16" customFormat="1" ht="21" customHeight="1" x14ac:dyDescent="0.25">
      <c r="A11" s="299"/>
      <c r="B11" s="15" t="s">
        <v>12</v>
      </c>
      <c r="C11" s="176">
        <v>2</v>
      </c>
      <c r="D11" s="176"/>
      <c r="E11" s="176"/>
      <c r="F11" s="176"/>
      <c r="G11" s="176"/>
      <c r="H11" s="176"/>
      <c r="I11" s="176"/>
      <c r="J11" s="176"/>
      <c r="K11" s="176"/>
      <c r="L11" s="176"/>
      <c r="M11" s="112">
        <f t="shared" si="0"/>
        <v>2</v>
      </c>
    </row>
    <row r="12" spans="1:17" s="16" customFormat="1" ht="23.25" customHeight="1" x14ac:dyDescent="0.25">
      <c r="A12" s="297" t="s">
        <v>2</v>
      </c>
      <c r="B12" s="15" t="s">
        <v>13</v>
      </c>
      <c r="C12" s="176"/>
      <c r="D12" s="176"/>
      <c r="E12" s="176"/>
      <c r="F12" s="176"/>
      <c r="G12" s="176"/>
      <c r="H12" s="176">
        <v>2</v>
      </c>
      <c r="I12" s="176"/>
      <c r="J12" s="176"/>
      <c r="K12" s="176"/>
      <c r="L12" s="176"/>
      <c r="M12" s="112">
        <f t="shared" si="0"/>
        <v>2</v>
      </c>
      <c r="Q12" s="175"/>
    </row>
    <row r="13" spans="1:17" s="16" customFormat="1" ht="30" x14ac:dyDescent="0.25">
      <c r="A13" s="298"/>
      <c r="B13" s="15" t="s">
        <v>14</v>
      </c>
      <c r="C13" s="176"/>
      <c r="D13" s="176"/>
      <c r="E13" s="176"/>
      <c r="F13" s="176"/>
      <c r="G13" s="176"/>
      <c r="H13" s="176">
        <v>1</v>
      </c>
      <c r="I13" s="176"/>
      <c r="J13" s="176"/>
      <c r="K13" s="176"/>
      <c r="L13" s="176"/>
      <c r="M13" s="112">
        <f t="shared" si="0"/>
        <v>1</v>
      </c>
    </row>
    <row r="14" spans="1:17" s="16" customFormat="1" ht="21" customHeight="1" x14ac:dyDescent="0.25">
      <c r="A14" s="299"/>
      <c r="B14" s="15" t="s">
        <v>15</v>
      </c>
      <c r="C14" s="176"/>
      <c r="D14" s="176"/>
      <c r="E14" s="176"/>
      <c r="F14" s="176"/>
      <c r="G14" s="176"/>
      <c r="H14" s="176">
        <v>2</v>
      </c>
      <c r="I14" s="176"/>
      <c r="J14" s="176"/>
      <c r="K14" s="176"/>
      <c r="L14" s="176"/>
      <c r="M14" s="112">
        <f t="shared" si="0"/>
        <v>2</v>
      </c>
    </row>
    <row r="15" spans="1:17" s="16" customFormat="1" ht="21" customHeight="1" x14ac:dyDescent="0.25">
      <c r="A15" s="297" t="s">
        <v>3</v>
      </c>
      <c r="B15" s="15" t="s">
        <v>16</v>
      </c>
      <c r="C15" s="176">
        <v>1</v>
      </c>
      <c r="D15" s="176">
        <v>2</v>
      </c>
      <c r="E15" s="176"/>
      <c r="F15" s="176"/>
      <c r="G15" s="176">
        <v>4</v>
      </c>
      <c r="H15" s="176"/>
      <c r="I15" s="176"/>
      <c r="J15" s="176">
        <v>1</v>
      </c>
      <c r="K15" s="176"/>
      <c r="L15" s="176"/>
      <c r="M15" s="112">
        <f t="shared" si="0"/>
        <v>8</v>
      </c>
    </row>
    <row r="16" spans="1:17" s="16" customFormat="1" ht="20.25" customHeight="1" x14ac:dyDescent="0.25">
      <c r="A16" s="298"/>
      <c r="B16" s="15" t="s">
        <v>17</v>
      </c>
      <c r="C16" s="176"/>
      <c r="D16" s="176"/>
      <c r="E16" s="176"/>
      <c r="F16" s="176"/>
      <c r="G16" s="176">
        <v>1</v>
      </c>
      <c r="H16" s="176"/>
      <c r="I16" s="176"/>
      <c r="J16" s="176"/>
      <c r="K16" s="176"/>
      <c r="L16" s="176"/>
      <c r="M16" s="112">
        <f t="shared" si="0"/>
        <v>1</v>
      </c>
    </row>
    <row r="17" spans="1:13" s="16" customFormat="1" ht="20.25" customHeight="1" x14ac:dyDescent="0.25">
      <c r="A17" s="298"/>
      <c r="B17" s="15" t="s">
        <v>18</v>
      </c>
      <c r="C17" s="176">
        <v>1</v>
      </c>
      <c r="D17" s="176"/>
      <c r="E17" s="176"/>
      <c r="F17" s="176"/>
      <c r="G17" s="176">
        <v>1</v>
      </c>
      <c r="H17" s="176"/>
      <c r="I17" s="176"/>
      <c r="J17" s="176">
        <v>1</v>
      </c>
      <c r="K17" s="176"/>
      <c r="L17" s="176"/>
      <c r="M17" s="112">
        <f t="shared" si="0"/>
        <v>3</v>
      </c>
    </row>
    <row r="18" spans="1:13" s="16" customFormat="1" ht="30" x14ac:dyDescent="0.25">
      <c r="A18" s="298"/>
      <c r="B18" s="15" t="s">
        <v>451</v>
      </c>
      <c r="C18" s="176">
        <v>3</v>
      </c>
      <c r="D18" s="176">
        <v>1</v>
      </c>
      <c r="E18" s="176">
        <v>1</v>
      </c>
      <c r="F18" s="176">
        <v>3</v>
      </c>
      <c r="G18" s="176">
        <v>4</v>
      </c>
      <c r="H18" s="176"/>
      <c r="I18" s="176">
        <v>3</v>
      </c>
      <c r="J18" s="176">
        <v>2</v>
      </c>
      <c r="K18" s="176"/>
      <c r="L18" s="176">
        <v>1</v>
      </c>
      <c r="M18" s="112">
        <f t="shared" si="0"/>
        <v>18</v>
      </c>
    </row>
    <row r="19" spans="1:13" s="16" customFormat="1" ht="20.25" customHeight="1" x14ac:dyDescent="0.25">
      <c r="A19" s="298"/>
      <c r="B19" s="15" t="s">
        <v>19</v>
      </c>
      <c r="C19" s="176">
        <v>1</v>
      </c>
      <c r="D19" s="176"/>
      <c r="E19" s="176"/>
      <c r="F19" s="176"/>
      <c r="G19" s="176"/>
      <c r="H19" s="176"/>
      <c r="I19" s="176"/>
      <c r="J19" s="176"/>
      <c r="K19" s="176">
        <v>3</v>
      </c>
      <c r="L19" s="176"/>
      <c r="M19" s="112">
        <f t="shared" si="0"/>
        <v>4</v>
      </c>
    </row>
    <row r="20" spans="1:13" s="16" customFormat="1" ht="30" x14ac:dyDescent="0.25">
      <c r="A20" s="299"/>
      <c r="B20" s="15" t="s">
        <v>20</v>
      </c>
      <c r="C20" s="176">
        <v>1</v>
      </c>
      <c r="D20" s="176">
        <v>2</v>
      </c>
      <c r="E20" s="176">
        <v>1</v>
      </c>
      <c r="F20" s="176">
        <v>2</v>
      </c>
      <c r="G20" s="176">
        <v>1</v>
      </c>
      <c r="H20" s="176">
        <v>1</v>
      </c>
      <c r="I20" s="176">
        <v>1</v>
      </c>
      <c r="J20" s="176">
        <v>1</v>
      </c>
      <c r="K20" s="176">
        <v>2</v>
      </c>
      <c r="L20" s="176"/>
      <c r="M20" s="112">
        <f t="shared" si="0"/>
        <v>12</v>
      </c>
    </row>
    <row r="21" spans="1:13" s="16" customFormat="1" ht="15.75" x14ac:dyDescent="0.25">
      <c r="A21" s="300" t="s">
        <v>4</v>
      </c>
      <c r="B21" s="300"/>
      <c r="C21" s="112">
        <f t="shared" ref="C21:L21" si="1">SUM(C3:C20)</f>
        <v>36</v>
      </c>
      <c r="D21" s="112">
        <f t="shared" si="1"/>
        <v>17</v>
      </c>
      <c r="E21" s="112">
        <f t="shared" si="1"/>
        <v>7</v>
      </c>
      <c r="F21" s="112">
        <f t="shared" si="1"/>
        <v>7</v>
      </c>
      <c r="G21" s="112">
        <f t="shared" si="1"/>
        <v>19</v>
      </c>
      <c r="H21" s="112">
        <f t="shared" si="1"/>
        <v>8</v>
      </c>
      <c r="I21" s="112">
        <f t="shared" si="1"/>
        <v>16</v>
      </c>
      <c r="J21" s="112">
        <f t="shared" si="1"/>
        <v>10</v>
      </c>
      <c r="K21" s="112">
        <f t="shared" si="1"/>
        <v>9</v>
      </c>
      <c r="L21" s="112">
        <f t="shared" si="1"/>
        <v>8</v>
      </c>
      <c r="M21" s="112">
        <f t="shared" si="0"/>
        <v>137</v>
      </c>
    </row>
    <row r="22" spans="1:13" s="3" customFormat="1" ht="38.25" customHeight="1" x14ac:dyDescent="0.25">
      <c r="A22" s="296" t="s">
        <v>301</v>
      </c>
      <c r="B22" s="296"/>
      <c r="C22" s="296"/>
      <c r="D22" s="296"/>
      <c r="E22" s="296"/>
      <c r="F22" s="296"/>
      <c r="G22" s="296"/>
      <c r="H22" s="296"/>
      <c r="I22" s="296"/>
      <c r="J22" s="296"/>
      <c r="K22" s="296"/>
      <c r="L22" s="296"/>
      <c r="M22" s="296"/>
    </row>
  </sheetData>
  <mergeCells count="8">
    <mergeCell ref="A2:B2"/>
    <mergeCell ref="A1:M1"/>
    <mergeCell ref="A22:M22"/>
    <mergeCell ref="A3:A6"/>
    <mergeCell ref="A7:A11"/>
    <mergeCell ref="A12:A14"/>
    <mergeCell ref="A15:A20"/>
    <mergeCell ref="A21:B21"/>
  </mergeCells>
  <pageMargins left="0.48" right="0.69" top="0.74803149606299213" bottom="0.74803149606299213" header="0.31496062992125984" footer="0.31496062992125984"/>
  <pageSetup paperSize="9" scale="91"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22"/>
  <sheetViews>
    <sheetView view="pageBreakPreview" topLeftCell="A19" zoomScaleNormal="90" zoomScaleSheetLayoutView="100" workbookViewId="0">
      <selection activeCell="A41" sqref="A41"/>
    </sheetView>
  </sheetViews>
  <sheetFormatPr defaultRowHeight="15" x14ac:dyDescent="0.25"/>
  <cols>
    <col min="1" max="1" width="23.28515625" bestFit="1" customWidth="1"/>
    <col min="2" max="2" width="23.28515625" customWidth="1"/>
    <col min="3" max="3" width="7.7109375" bestFit="1" customWidth="1"/>
    <col min="4" max="4" width="11.7109375" bestFit="1" customWidth="1"/>
    <col min="5" max="5" width="10.28515625" bestFit="1" customWidth="1"/>
    <col min="6" max="6" width="14" bestFit="1" customWidth="1"/>
    <col min="8" max="8" width="9" bestFit="1" customWidth="1"/>
    <col min="9" max="9" width="10.5703125" bestFit="1" customWidth="1"/>
    <col min="10" max="10" width="12" bestFit="1" customWidth="1"/>
    <col min="11" max="11" width="7.140625" bestFit="1" customWidth="1"/>
    <col min="12" max="12" width="6" bestFit="1" customWidth="1"/>
  </cols>
  <sheetData>
    <row r="1" spans="1:19" s="178" customFormat="1" ht="17.25" x14ac:dyDescent="0.3">
      <c r="A1" s="301" t="s">
        <v>389</v>
      </c>
      <c r="B1" s="301"/>
      <c r="C1" s="301"/>
      <c r="D1" s="301"/>
      <c r="E1" s="301"/>
      <c r="F1" s="301"/>
      <c r="G1" s="301"/>
      <c r="H1" s="301"/>
      <c r="I1" s="301"/>
      <c r="J1" s="301"/>
      <c r="K1" s="301"/>
      <c r="L1" s="301"/>
      <c r="M1" s="177"/>
      <c r="N1" s="177"/>
      <c r="O1" s="177"/>
      <c r="P1" s="177"/>
      <c r="Q1" s="177"/>
      <c r="R1" s="177"/>
      <c r="S1" s="177"/>
    </row>
    <row r="2" spans="1:19" s="173" customFormat="1" ht="31.5" x14ac:dyDescent="0.25">
      <c r="A2" s="302" t="s">
        <v>121</v>
      </c>
      <c r="B2" s="303"/>
      <c r="C2" s="179" t="s">
        <v>21</v>
      </c>
      <c r="D2" s="180" t="s">
        <v>22</v>
      </c>
      <c r="E2" s="180" t="s">
        <v>23</v>
      </c>
      <c r="F2" s="180" t="s">
        <v>24</v>
      </c>
      <c r="G2" s="179" t="s">
        <v>25</v>
      </c>
      <c r="H2" s="179" t="s">
        <v>26</v>
      </c>
      <c r="I2" s="179" t="s">
        <v>27</v>
      </c>
      <c r="J2" s="179" t="s">
        <v>28</v>
      </c>
      <c r="K2" s="179" t="s">
        <v>30</v>
      </c>
      <c r="L2" s="179" t="s">
        <v>4</v>
      </c>
    </row>
    <row r="3" spans="1:19" s="16" customFormat="1" ht="19.5" customHeight="1" x14ac:dyDescent="0.25">
      <c r="A3" s="305" t="s">
        <v>0</v>
      </c>
      <c r="B3" s="15" t="s">
        <v>5</v>
      </c>
      <c r="C3" s="176"/>
      <c r="D3" s="176"/>
      <c r="E3" s="176"/>
      <c r="F3" s="176"/>
      <c r="G3" s="176"/>
      <c r="H3" s="176"/>
      <c r="I3" s="176"/>
      <c r="J3" s="176"/>
      <c r="K3" s="176"/>
      <c r="L3" s="112">
        <f t="shared" ref="L3:L20" si="0">SUM(C3:K3)</f>
        <v>0</v>
      </c>
    </row>
    <row r="4" spans="1:19" s="16" customFormat="1" ht="32.25" customHeight="1" x14ac:dyDescent="0.25">
      <c r="A4" s="306"/>
      <c r="B4" s="15" t="s">
        <v>122</v>
      </c>
      <c r="C4" s="176">
        <v>14</v>
      </c>
      <c r="D4" s="176"/>
      <c r="E4" s="181"/>
      <c r="F4" s="176">
        <v>2</v>
      </c>
      <c r="G4" s="176">
        <v>28</v>
      </c>
      <c r="H4" s="176">
        <v>3</v>
      </c>
      <c r="I4" s="176">
        <v>3</v>
      </c>
      <c r="J4" s="176">
        <v>10</v>
      </c>
      <c r="K4" s="176">
        <v>12</v>
      </c>
      <c r="L4" s="112">
        <f t="shared" si="0"/>
        <v>72</v>
      </c>
    </row>
    <row r="5" spans="1:19" s="16" customFormat="1" ht="21" customHeight="1" x14ac:dyDescent="0.25">
      <c r="A5" s="306"/>
      <c r="B5" s="15" t="s">
        <v>6</v>
      </c>
      <c r="C5" s="176"/>
      <c r="D5" s="176"/>
      <c r="E5" s="176"/>
      <c r="F5" s="176"/>
      <c r="G5" s="176"/>
      <c r="H5" s="176"/>
      <c r="I5" s="176"/>
      <c r="J5" s="176"/>
      <c r="K5" s="176"/>
      <c r="L5" s="112">
        <f t="shared" si="0"/>
        <v>0</v>
      </c>
    </row>
    <row r="6" spans="1:19" s="16" customFormat="1" ht="35.25" customHeight="1" x14ac:dyDescent="0.25">
      <c r="A6" s="307"/>
      <c r="B6" s="15" t="s">
        <v>7</v>
      </c>
      <c r="C6" s="176">
        <v>21</v>
      </c>
      <c r="D6" s="176"/>
      <c r="E6" s="181"/>
      <c r="F6" s="176">
        <v>4</v>
      </c>
      <c r="G6" s="176">
        <v>23</v>
      </c>
      <c r="H6" s="176"/>
      <c r="I6" s="176">
        <v>1</v>
      </c>
      <c r="J6" s="176">
        <v>12</v>
      </c>
      <c r="K6" s="176">
        <v>18</v>
      </c>
      <c r="L6" s="112">
        <f t="shared" si="0"/>
        <v>79</v>
      </c>
    </row>
    <row r="7" spans="1:19" s="16" customFormat="1" ht="18.75" customHeight="1" x14ac:dyDescent="0.25">
      <c r="A7" s="297" t="s">
        <v>1</v>
      </c>
      <c r="B7" s="15" t="s">
        <v>8</v>
      </c>
      <c r="C7" s="176"/>
      <c r="D7" s="176"/>
      <c r="E7" s="176"/>
      <c r="F7" s="176"/>
      <c r="G7" s="176"/>
      <c r="H7" s="176"/>
      <c r="I7" s="176"/>
      <c r="J7" s="176"/>
      <c r="K7" s="176"/>
      <c r="L7" s="112">
        <f t="shared" si="0"/>
        <v>0</v>
      </c>
    </row>
    <row r="8" spans="1:19" s="16" customFormat="1" ht="15.75" customHeight="1" x14ac:dyDescent="0.25">
      <c r="A8" s="298"/>
      <c r="B8" s="15" t="s">
        <v>9</v>
      </c>
      <c r="C8" s="176">
        <v>28</v>
      </c>
      <c r="D8" s="176"/>
      <c r="E8" s="176"/>
      <c r="F8" s="176"/>
      <c r="G8" s="176"/>
      <c r="H8" s="176"/>
      <c r="I8" s="176"/>
      <c r="J8" s="176"/>
      <c r="K8" s="176"/>
      <c r="L8" s="112">
        <f t="shared" si="0"/>
        <v>28</v>
      </c>
    </row>
    <row r="9" spans="1:19" s="16" customFormat="1" ht="30" customHeight="1" x14ac:dyDescent="0.25">
      <c r="A9" s="298"/>
      <c r="B9" s="15" t="s">
        <v>10</v>
      </c>
      <c r="C9" s="176">
        <v>2</v>
      </c>
      <c r="D9" s="176"/>
      <c r="E9" s="176"/>
      <c r="F9" s="176"/>
      <c r="G9" s="176">
        <v>6</v>
      </c>
      <c r="H9" s="176"/>
      <c r="I9" s="176"/>
      <c r="J9" s="176"/>
      <c r="K9" s="176"/>
      <c r="L9" s="112">
        <f t="shared" si="0"/>
        <v>8</v>
      </c>
    </row>
    <row r="10" spans="1:19" s="16" customFormat="1" ht="18.75" customHeight="1" x14ac:dyDescent="0.25">
      <c r="A10" s="298"/>
      <c r="B10" s="15" t="s">
        <v>11</v>
      </c>
      <c r="C10" s="176"/>
      <c r="D10" s="176"/>
      <c r="E10" s="176"/>
      <c r="F10" s="176"/>
      <c r="G10" s="176"/>
      <c r="H10" s="176"/>
      <c r="I10" s="176"/>
      <c r="J10" s="176"/>
      <c r="K10" s="176"/>
      <c r="L10" s="112">
        <f t="shared" si="0"/>
        <v>0</v>
      </c>
    </row>
    <row r="11" spans="1:19" s="16" customFormat="1" ht="17.25" customHeight="1" x14ac:dyDescent="0.25">
      <c r="A11" s="299"/>
      <c r="B11" s="15" t="s">
        <v>12</v>
      </c>
      <c r="C11" s="176">
        <v>1</v>
      </c>
      <c r="D11" s="176"/>
      <c r="E11" s="176"/>
      <c r="F11" s="176"/>
      <c r="G11" s="176"/>
      <c r="H11" s="176"/>
      <c r="I11" s="176"/>
      <c r="J11" s="176"/>
      <c r="K11" s="176"/>
      <c r="L11" s="112">
        <f t="shared" si="0"/>
        <v>1</v>
      </c>
    </row>
    <row r="12" spans="1:19" s="16" customFormat="1" ht="33" customHeight="1" x14ac:dyDescent="0.25">
      <c r="A12" s="297" t="s">
        <v>2</v>
      </c>
      <c r="B12" s="15" t="s">
        <v>13</v>
      </c>
      <c r="C12" s="176"/>
      <c r="D12" s="176"/>
      <c r="E12" s="176"/>
      <c r="F12" s="176"/>
      <c r="G12" s="176"/>
      <c r="H12" s="176">
        <v>7</v>
      </c>
      <c r="I12" s="176"/>
      <c r="J12" s="176"/>
      <c r="K12" s="176"/>
      <c r="L12" s="112">
        <f t="shared" si="0"/>
        <v>7</v>
      </c>
    </row>
    <row r="13" spans="1:19" s="16" customFormat="1" ht="34.5" customHeight="1" x14ac:dyDescent="0.25">
      <c r="A13" s="298"/>
      <c r="B13" s="15" t="s">
        <v>14</v>
      </c>
      <c r="C13" s="176"/>
      <c r="D13" s="176"/>
      <c r="E13" s="176"/>
      <c r="F13" s="176"/>
      <c r="G13" s="176"/>
      <c r="H13" s="176">
        <v>3</v>
      </c>
      <c r="I13" s="176"/>
      <c r="J13" s="176"/>
      <c r="K13" s="176"/>
      <c r="L13" s="112">
        <f t="shared" si="0"/>
        <v>3</v>
      </c>
    </row>
    <row r="14" spans="1:19" s="16" customFormat="1" ht="20.25" customHeight="1" x14ac:dyDescent="0.25">
      <c r="A14" s="299"/>
      <c r="B14" s="15" t="s">
        <v>15</v>
      </c>
      <c r="C14" s="176"/>
      <c r="D14" s="176"/>
      <c r="E14" s="176"/>
      <c r="F14" s="176"/>
      <c r="G14" s="176">
        <v>1</v>
      </c>
      <c r="H14" s="176">
        <v>1</v>
      </c>
      <c r="I14" s="176"/>
      <c r="J14" s="176">
        <v>1</v>
      </c>
      <c r="K14" s="176"/>
      <c r="L14" s="112">
        <f t="shared" si="0"/>
        <v>3</v>
      </c>
    </row>
    <row r="15" spans="1:19" s="16" customFormat="1" ht="21" customHeight="1" x14ac:dyDescent="0.25">
      <c r="A15" s="297" t="s">
        <v>3</v>
      </c>
      <c r="B15" s="15" t="s">
        <v>16</v>
      </c>
      <c r="C15" s="176">
        <v>6</v>
      </c>
      <c r="D15" s="176">
        <v>4</v>
      </c>
      <c r="E15" s="176"/>
      <c r="F15" s="176">
        <v>3</v>
      </c>
      <c r="G15" s="176">
        <v>15</v>
      </c>
      <c r="H15" s="176"/>
      <c r="I15" s="176"/>
      <c r="J15" s="176">
        <v>4</v>
      </c>
      <c r="K15" s="176">
        <v>8</v>
      </c>
      <c r="L15" s="112">
        <f t="shared" si="0"/>
        <v>40</v>
      </c>
    </row>
    <row r="16" spans="1:19" s="16" customFormat="1" ht="21" customHeight="1" x14ac:dyDescent="0.25">
      <c r="A16" s="298"/>
      <c r="B16" s="15" t="s">
        <v>17</v>
      </c>
      <c r="C16" s="176"/>
      <c r="D16" s="176"/>
      <c r="E16" s="176"/>
      <c r="F16" s="176"/>
      <c r="G16" s="176">
        <v>3</v>
      </c>
      <c r="H16" s="176"/>
      <c r="I16" s="176"/>
      <c r="J16" s="176"/>
      <c r="K16" s="176"/>
      <c r="L16" s="112">
        <f t="shared" si="0"/>
        <v>3</v>
      </c>
    </row>
    <row r="17" spans="1:12" s="16" customFormat="1" ht="21" customHeight="1" x14ac:dyDescent="0.25">
      <c r="A17" s="298"/>
      <c r="B17" s="15" t="s">
        <v>18</v>
      </c>
      <c r="C17" s="176">
        <v>2</v>
      </c>
      <c r="D17" s="176"/>
      <c r="E17" s="176"/>
      <c r="F17" s="176">
        <v>1</v>
      </c>
      <c r="G17" s="176">
        <v>2</v>
      </c>
      <c r="H17" s="176"/>
      <c r="I17" s="176"/>
      <c r="J17" s="176">
        <v>3</v>
      </c>
      <c r="K17" s="176"/>
      <c r="L17" s="112">
        <f t="shared" si="0"/>
        <v>8</v>
      </c>
    </row>
    <row r="18" spans="1:12" s="16" customFormat="1" ht="32.25" customHeight="1" x14ac:dyDescent="0.25">
      <c r="A18" s="298"/>
      <c r="B18" s="15" t="s">
        <v>451</v>
      </c>
      <c r="C18" s="176">
        <v>6</v>
      </c>
      <c r="D18" s="176">
        <v>2</v>
      </c>
      <c r="E18" s="176">
        <v>1</v>
      </c>
      <c r="F18" s="176">
        <v>3</v>
      </c>
      <c r="G18" s="176">
        <v>5</v>
      </c>
      <c r="H18" s="176"/>
      <c r="I18" s="176"/>
      <c r="J18" s="176">
        <v>4</v>
      </c>
      <c r="K18" s="176"/>
      <c r="L18" s="112">
        <f t="shared" si="0"/>
        <v>21</v>
      </c>
    </row>
    <row r="19" spans="1:12" s="16" customFormat="1" ht="21" customHeight="1" x14ac:dyDescent="0.25">
      <c r="A19" s="298"/>
      <c r="B19" s="15" t="s">
        <v>19</v>
      </c>
      <c r="C19" s="176">
        <v>1</v>
      </c>
      <c r="D19" s="176"/>
      <c r="E19" s="176"/>
      <c r="F19" s="176"/>
      <c r="G19" s="176"/>
      <c r="H19" s="176"/>
      <c r="I19" s="176"/>
      <c r="J19" s="176"/>
      <c r="K19" s="176"/>
      <c r="L19" s="112">
        <f t="shared" si="0"/>
        <v>1</v>
      </c>
    </row>
    <row r="20" spans="1:12" s="16" customFormat="1" ht="34.5" customHeight="1" x14ac:dyDescent="0.25">
      <c r="A20" s="299"/>
      <c r="B20" s="15" t="s">
        <v>20</v>
      </c>
      <c r="C20" s="176">
        <v>1</v>
      </c>
      <c r="D20" s="176">
        <v>2</v>
      </c>
      <c r="E20" s="176">
        <v>1</v>
      </c>
      <c r="F20" s="176">
        <v>2</v>
      </c>
      <c r="G20" s="176">
        <v>1</v>
      </c>
      <c r="H20" s="176">
        <v>1</v>
      </c>
      <c r="I20" s="176">
        <v>1</v>
      </c>
      <c r="J20" s="176">
        <v>3</v>
      </c>
      <c r="K20" s="176"/>
      <c r="L20" s="112">
        <f t="shared" si="0"/>
        <v>12</v>
      </c>
    </row>
    <row r="21" spans="1:12" s="16" customFormat="1" ht="21" customHeight="1" x14ac:dyDescent="0.25">
      <c r="A21" s="300" t="s">
        <v>4</v>
      </c>
      <c r="B21" s="300"/>
      <c r="C21" s="112">
        <f t="shared" ref="C21:L21" si="1">SUM(C3:C20)</f>
        <v>82</v>
      </c>
      <c r="D21" s="112">
        <f t="shared" si="1"/>
        <v>8</v>
      </c>
      <c r="E21" s="112">
        <f t="shared" si="1"/>
        <v>2</v>
      </c>
      <c r="F21" s="112">
        <f t="shared" si="1"/>
        <v>15</v>
      </c>
      <c r="G21" s="112">
        <f t="shared" si="1"/>
        <v>84</v>
      </c>
      <c r="H21" s="112">
        <f t="shared" si="1"/>
        <v>15</v>
      </c>
      <c r="I21" s="112">
        <f t="shared" si="1"/>
        <v>5</v>
      </c>
      <c r="J21" s="112">
        <f t="shared" si="1"/>
        <v>37</v>
      </c>
      <c r="K21" s="112">
        <f t="shared" si="1"/>
        <v>38</v>
      </c>
      <c r="L21" s="112">
        <f t="shared" si="1"/>
        <v>286</v>
      </c>
    </row>
    <row r="22" spans="1:12" s="3" customFormat="1" ht="35.25" customHeight="1" x14ac:dyDescent="0.25">
      <c r="A22" s="304" t="s">
        <v>96</v>
      </c>
      <c r="B22" s="304"/>
      <c r="C22" s="304"/>
      <c r="D22" s="304"/>
      <c r="E22" s="304"/>
      <c r="F22" s="304"/>
      <c r="G22" s="304"/>
      <c r="H22" s="304"/>
      <c r="I22" s="304"/>
      <c r="J22" s="304"/>
      <c r="K22" s="304"/>
      <c r="L22" s="304"/>
    </row>
  </sheetData>
  <mergeCells count="8">
    <mergeCell ref="A1:L1"/>
    <mergeCell ref="A2:B2"/>
    <mergeCell ref="A22:L22"/>
    <mergeCell ref="A3:A6"/>
    <mergeCell ref="A7:A11"/>
    <mergeCell ref="A12:A14"/>
    <mergeCell ref="A15:A20"/>
    <mergeCell ref="A21:B21"/>
  </mergeCells>
  <pageMargins left="0.70866141732283472" right="0.70866141732283472" top="0.74803149606299213" bottom="0.74803149606299213" header="0.31496062992125984" footer="0.31496062992125984"/>
  <pageSetup paperSize="9" scale="90"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31"/>
  <sheetViews>
    <sheetView view="pageBreakPreview" zoomScaleSheetLayoutView="100" workbookViewId="0">
      <selection activeCell="A41" sqref="A41"/>
    </sheetView>
  </sheetViews>
  <sheetFormatPr defaultRowHeight="15" x14ac:dyDescent="0.25"/>
  <cols>
    <col min="1" max="1" width="11.7109375" customWidth="1"/>
    <col min="2" max="2" width="21.85546875" bestFit="1" customWidth="1"/>
    <col min="3" max="3" width="77.42578125" customWidth="1"/>
  </cols>
  <sheetData>
    <row r="1" spans="1:3" s="16" customFormat="1" ht="31.5" customHeight="1" x14ac:dyDescent="0.25">
      <c r="A1" s="310" t="s">
        <v>390</v>
      </c>
      <c r="B1" s="310"/>
      <c r="C1" s="310"/>
    </row>
    <row r="2" spans="1:3" s="182" customFormat="1" ht="31.5" customHeight="1" x14ac:dyDescent="0.25">
      <c r="A2" s="179" t="s">
        <v>116</v>
      </c>
      <c r="B2" s="179" t="s">
        <v>97</v>
      </c>
      <c r="C2" s="179" t="s">
        <v>115</v>
      </c>
    </row>
    <row r="3" spans="1:3" s="16" customFormat="1" ht="30.75" customHeight="1" x14ac:dyDescent="0.25">
      <c r="A3" s="311" t="s">
        <v>117</v>
      </c>
      <c r="B3" s="311" t="s">
        <v>471</v>
      </c>
      <c r="C3" s="15" t="s">
        <v>98</v>
      </c>
    </row>
    <row r="4" spans="1:3" s="16" customFormat="1" ht="30.75" customHeight="1" x14ac:dyDescent="0.25">
      <c r="A4" s="312"/>
      <c r="B4" s="312"/>
      <c r="C4" s="14" t="s">
        <v>99</v>
      </c>
    </row>
    <row r="5" spans="1:3" s="16" customFormat="1" ht="30.75" customHeight="1" x14ac:dyDescent="0.25">
      <c r="A5" s="312"/>
      <c r="B5" s="312"/>
      <c r="C5" s="14" t="s">
        <v>462</v>
      </c>
    </row>
    <row r="6" spans="1:3" s="16" customFormat="1" ht="30.75" customHeight="1" x14ac:dyDescent="0.25">
      <c r="A6" s="312"/>
      <c r="B6" s="312"/>
      <c r="C6" s="14" t="s">
        <v>100</v>
      </c>
    </row>
    <row r="7" spans="1:3" s="16" customFormat="1" ht="30.75" customHeight="1" x14ac:dyDescent="0.25">
      <c r="A7" s="312"/>
      <c r="B7" s="312"/>
      <c r="C7" s="14" t="s">
        <v>101</v>
      </c>
    </row>
    <row r="8" spans="1:3" s="16" customFormat="1" ht="30.75" customHeight="1" x14ac:dyDescent="0.25">
      <c r="A8" s="312"/>
      <c r="B8" s="312"/>
      <c r="C8" s="14" t="s">
        <v>102</v>
      </c>
    </row>
    <row r="9" spans="1:3" s="16" customFormat="1" ht="30.75" customHeight="1" x14ac:dyDescent="0.25">
      <c r="A9" s="312"/>
      <c r="B9" s="312"/>
      <c r="C9" s="14" t="s">
        <v>103</v>
      </c>
    </row>
    <row r="10" spans="1:3" s="16" customFormat="1" ht="30.75" customHeight="1" x14ac:dyDescent="0.25">
      <c r="A10" s="312"/>
      <c r="B10" s="312"/>
      <c r="C10" s="14" t="s">
        <v>463</v>
      </c>
    </row>
    <row r="11" spans="1:3" s="16" customFormat="1" ht="30.75" customHeight="1" x14ac:dyDescent="0.25">
      <c r="A11" s="312"/>
      <c r="B11" s="312"/>
      <c r="C11" s="14" t="s">
        <v>458</v>
      </c>
    </row>
    <row r="12" spans="1:3" s="16" customFormat="1" ht="30.75" customHeight="1" x14ac:dyDescent="0.25">
      <c r="A12" s="312"/>
      <c r="B12" s="312"/>
      <c r="C12" s="14" t="s">
        <v>459</v>
      </c>
    </row>
    <row r="13" spans="1:3" s="16" customFormat="1" ht="30.75" customHeight="1" x14ac:dyDescent="0.25">
      <c r="A13" s="312"/>
      <c r="B13" s="312"/>
      <c r="C13" s="14" t="s">
        <v>460</v>
      </c>
    </row>
    <row r="14" spans="1:3" s="16" customFormat="1" ht="30.75" customHeight="1" x14ac:dyDescent="0.25">
      <c r="A14" s="312"/>
      <c r="B14" s="312"/>
      <c r="C14" s="14" t="s">
        <v>114</v>
      </c>
    </row>
    <row r="15" spans="1:3" s="16" customFormat="1" ht="30.75" customHeight="1" x14ac:dyDescent="0.25">
      <c r="A15" s="312"/>
      <c r="B15" s="312"/>
      <c r="C15" s="15" t="s">
        <v>465</v>
      </c>
    </row>
    <row r="16" spans="1:3" s="16" customFormat="1" ht="30.75" customHeight="1" x14ac:dyDescent="0.25">
      <c r="A16" s="312"/>
      <c r="B16" s="312"/>
      <c r="C16" s="14" t="s">
        <v>461</v>
      </c>
    </row>
    <row r="17" spans="1:3" s="16" customFormat="1" ht="30.75" customHeight="1" x14ac:dyDescent="0.25">
      <c r="A17" s="312"/>
      <c r="B17" s="312"/>
      <c r="C17" s="14" t="s">
        <v>104</v>
      </c>
    </row>
    <row r="18" spans="1:3" s="16" customFormat="1" ht="30.75" customHeight="1" x14ac:dyDescent="0.25">
      <c r="A18" s="312"/>
      <c r="B18" s="312"/>
      <c r="C18" s="14" t="s">
        <v>105</v>
      </c>
    </row>
    <row r="19" spans="1:3" s="16" customFormat="1" ht="30.75" customHeight="1" x14ac:dyDescent="0.25">
      <c r="A19" s="313"/>
      <c r="B19" s="313"/>
      <c r="C19" s="14" t="s">
        <v>114</v>
      </c>
    </row>
    <row r="20" spans="1:3" s="16" customFormat="1" ht="30.75" customHeight="1" x14ac:dyDescent="0.25">
      <c r="A20" s="309" t="s">
        <v>118</v>
      </c>
      <c r="B20" s="309" t="s">
        <v>106</v>
      </c>
      <c r="C20" s="14" t="s">
        <v>107</v>
      </c>
    </row>
    <row r="21" spans="1:3" s="16" customFormat="1" ht="30.75" customHeight="1" x14ac:dyDescent="0.25">
      <c r="A21" s="309"/>
      <c r="B21" s="309"/>
      <c r="C21" s="14" t="s">
        <v>108</v>
      </c>
    </row>
    <row r="22" spans="1:3" s="16" customFormat="1" ht="30.75" customHeight="1" x14ac:dyDescent="0.25">
      <c r="A22" s="309"/>
      <c r="B22" s="309"/>
      <c r="C22" s="14" t="s">
        <v>314</v>
      </c>
    </row>
    <row r="23" spans="1:3" s="16" customFormat="1" ht="30.75" customHeight="1" x14ac:dyDescent="0.25">
      <c r="A23" s="309"/>
      <c r="B23" s="309"/>
      <c r="C23" s="15" t="s">
        <v>464</v>
      </c>
    </row>
    <row r="24" spans="1:3" s="16" customFormat="1" ht="30.75" customHeight="1" x14ac:dyDescent="0.25">
      <c r="A24" s="309"/>
      <c r="B24" s="309"/>
      <c r="C24" s="15" t="s">
        <v>109</v>
      </c>
    </row>
    <row r="25" spans="1:3" s="16" customFormat="1" ht="30.75" customHeight="1" x14ac:dyDescent="0.25">
      <c r="A25" s="309" t="s">
        <v>119</v>
      </c>
      <c r="B25" s="309" t="s">
        <v>110</v>
      </c>
      <c r="C25" s="14" t="s">
        <v>111</v>
      </c>
    </row>
    <row r="26" spans="1:3" s="16" customFormat="1" ht="30.75" customHeight="1" x14ac:dyDescent="0.25">
      <c r="A26" s="309"/>
      <c r="B26" s="309"/>
      <c r="C26" s="14" t="s">
        <v>469</v>
      </c>
    </row>
    <row r="27" spans="1:3" s="16" customFormat="1" ht="30.75" customHeight="1" x14ac:dyDescent="0.25">
      <c r="A27" s="309"/>
      <c r="B27" s="309"/>
      <c r="C27" s="14" t="s">
        <v>112</v>
      </c>
    </row>
    <row r="28" spans="1:3" s="16" customFormat="1" ht="30.75" customHeight="1" x14ac:dyDescent="0.25">
      <c r="A28" s="309"/>
      <c r="B28" s="309"/>
      <c r="C28" s="14" t="s">
        <v>113</v>
      </c>
    </row>
    <row r="29" spans="1:3" s="16" customFormat="1" ht="30.75" customHeight="1" x14ac:dyDescent="0.25">
      <c r="A29" s="309"/>
      <c r="B29" s="309"/>
      <c r="C29" s="16" t="s">
        <v>457</v>
      </c>
    </row>
    <row r="30" spans="1:3" s="3" customFormat="1" ht="48" customHeight="1" x14ac:dyDescent="0.25">
      <c r="A30" s="308" t="s">
        <v>96</v>
      </c>
      <c r="B30" s="308"/>
      <c r="C30" s="308"/>
    </row>
    <row r="31" spans="1:3" x14ac:dyDescent="0.25">
      <c r="A31" s="11"/>
    </row>
  </sheetData>
  <mergeCells count="8">
    <mergeCell ref="A30:C30"/>
    <mergeCell ref="A25:A29"/>
    <mergeCell ref="B25:B29"/>
    <mergeCell ref="A1:C1"/>
    <mergeCell ref="A20:A24"/>
    <mergeCell ref="B20:B24"/>
    <mergeCell ref="B3:B19"/>
    <mergeCell ref="A3:A19"/>
  </mergeCells>
  <pageMargins left="0.70866141732283472" right="0.70866141732283472" top="0.74803149606299213" bottom="0.74803149606299213" header="0.31496062992125984" footer="0.31496062992125984"/>
  <pageSetup paperSize="9" scale="78"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40"/>
  <sheetViews>
    <sheetView view="pageBreakPreview" topLeftCell="A5" zoomScaleSheetLayoutView="100" workbookViewId="0">
      <selection activeCell="A41" sqref="A41"/>
    </sheetView>
  </sheetViews>
  <sheetFormatPr defaultRowHeight="12.75" x14ac:dyDescent="0.25"/>
  <cols>
    <col min="1" max="1" width="4.140625" style="79" customWidth="1"/>
    <col min="2" max="2" width="22.28515625" style="80" customWidth="1"/>
    <col min="3" max="3" width="10.85546875" style="67" customWidth="1"/>
    <col min="4" max="4" width="9.140625" style="67" customWidth="1"/>
    <col min="5" max="5" width="11.42578125" style="67" customWidth="1"/>
    <col min="6" max="6" width="9.5703125" style="67" customWidth="1"/>
    <col min="7" max="8" width="11.42578125" style="67" customWidth="1"/>
    <col min="9" max="9" width="23.5703125" style="81" customWidth="1"/>
    <col min="10" max="16384" width="9.140625" style="67"/>
  </cols>
  <sheetData>
    <row r="1" spans="1:9" ht="33" customHeight="1" x14ac:dyDescent="0.25">
      <c r="A1" s="310" t="s">
        <v>391</v>
      </c>
      <c r="B1" s="310"/>
      <c r="C1" s="310"/>
      <c r="D1" s="310"/>
      <c r="E1" s="310"/>
      <c r="F1" s="310"/>
      <c r="G1" s="310"/>
      <c r="H1" s="310"/>
      <c r="I1" s="310"/>
    </row>
    <row r="2" spans="1:9" s="9" customFormat="1" ht="24" customHeight="1" x14ac:dyDescent="0.25">
      <c r="A2" s="324" t="s">
        <v>126</v>
      </c>
      <c r="B2" s="325"/>
      <c r="C2" s="326"/>
      <c r="D2" s="327">
        <v>1994</v>
      </c>
      <c r="E2" s="327"/>
      <c r="F2" s="327"/>
      <c r="G2" s="327">
        <v>2009</v>
      </c>
      <c r="H2" s="327"/>
      <c r="I2" s="327" t="s">
        <v>127</v>
      </c>
    </row>
    <row r="3" spans="1:9" s="9" customFormat="1" ht="15" x14ac:dyDescent="0.25">
      <c r="A3" s="328" t="s">
        <v>116</v>
      </c>
      <c r="B3" s="330" t="s">
        <v>128</v>
      </c>
      <c r="C3" s="330" t="s">
        <v>129</v>
      </c>
      <c r="D3" s="327" t="s">
        <v>130</v>
      </c>
      <c r="E3" s="327"/>
      <c r="F3" s="327"/>
      <c r="G3" s="327" t="s">
        <v>130</v>
      </c>
      <c r="H3" s="327"/>
      <c r="I3" s="327"/>
    </row>
    <row r="4" spans="1:9" s="104" customFormat="1" ht="75" x14ac:dyDescent="0.25">
      <c r="A4" s="329"/>
      <c r="B4" s="332"/>
      <c r="C4" s="331"/>
      <c r="D4" s="106" t="s">
        <v>131</v>
      </c>
      <c r="E4" s="106" t="s">
        <v>132</v>
      </c>
      <c r="F4" s="106" t="s">
        <v>133</v>
      </c>
      <c r="G4" s="106" t="s">
        <v>134</v>
      </c>
      <c r="H4" s="106" t="s">
        <v>135</v>
      </c>
      <c r="I4" s="327"/>
    </row>
    <row r="5" spans="1:9" ht="17.25" customHeight="1" x14ac:dyDescent="0.25">
      <c r="A5" s="318" t="s">
        <v>136</v>
      </c>
      <c r="B5" s="319" t="s">
        <v>414</v>
      </c>
      <c r="C5" s="69" t="s">
        <v>137</v>
      </c>
      <c r="D5" s="68">
        <v>80</v>
      </c>
      <c r="E5" s="68">
        <v>60</v>
      </c>
      <c r="F5" s="68">
        <v>15</v>
      </c>
      <c r="G5" s="65">
        <v>50</v>
      </c>
      <c r="H5" s="65">
        <v>20</v>
      </c>
      <c r="I5" s="70" t="s">
        <v>138</v>
      </c>
    </row>
    <row r="6" spans="1:9" ht="19.5" customHeight="1" x14ac:dyDescent="0.25">
      <c r="A6" s="318"/>
      <c r="B6" s="319"/>
      <c r="C6" s="69" t="s">
        <v>139</v>
      </c>
      <c r="D6" s="68">
        <v>120</v>
      </c>
      <c r="E6" s="68">
        <v>80</v>
      </c>
      <c r="F6" s="68">
        <v>30</v>
      </c>
      <c r="G6" s="65">
        <v>80</v>
      </c>
      <c r="H6" s="65">
        <v>80</v>
      </c>
      <c r="I6" s="70" t="s">
        <v>140</v>
      </c>
    </row>
    <row r="7" spans="1:9" ht="25.5" x14ac:dyDescent="0.25">
      <c r="A7" s="318" t="s">
        <v>141</v>
      </c>
      <c r="B7" s="319" t="s">
        <v>415</v>
      </c>
      <c r="C7" s="69" t="s">
        <v>137</v>
      </c>
      <c r="D7" s="68">
        <v>80</v>
      </c>
      <c r="E7" s="68">
        <v>60</v>
      </c>
      <c r="F7" s="68">
        <v>15</v>
      </c>
      <c r="G7" s="65">
        <v>40</v>
      </c>
      <c r="H7" s="65">
        <v>30</v>
      </c>
      <c r="I7" s="70" t="s">
        <v>142</v>
      </c>
    </row>
    <row r="8" spans="1:9" ht="19.5" customHeight="1" x14ac:dyDescent="0.25">
      <c r="A8" s="318"/>
      <c r="B8" s="319"/>
      <c r="C8" s="69" t="s">
        <v>139</v>
      </c>
      <c r="D8" s="68">
        <v>120</v>
      </c>
      <c r="E8" s="68">
        <v>80</v>
      </c>
      <c r="F8" s="68">
        <v>30</v>
      </c>
      <c r="G8" s="65">
        <v>80</v>
      </c>
      <c r="H8" s="65">
        <v>80</v>
      </c>
      <c r="I8" s="70" t="s">
        <v>143</v>
      </c>
    </row>
    <row r="9" spans="1:9" ht="21.75" customHeight="1" x14ac:dyDescent="0.25">
      <c r="A9" s="318" t="s">
        <v>144</v>
      </c>
      <c r="B9" s="319" t="s">
        <v>416</v>
      </c>
      <c r="C9" s="69" t="s">
        <v>137</v>
      </c>
      <c r="D9" s="68">
        <v>360</v>
      </c>
      <c r="E9" s="68">
        <v>140</v>
      </c>
      <c r="F9" s="68">
        <v>70</v>
      </c>
      <c r="G9" s="65"/>
      <c r="H9" s="65"/>
      <c r="I9" s="322" t="s">
        <v>417</v>
      </c>
    </row>
    <row r="10" spans="1:9" ht="18.75" customHeight="1" x14ac:dyDescent="0.25">
      <c r="A10" s="318"/>
      <c r="B10" s="319"/>
      <c r="C10" s="69" t="s">
        <v>139</v>
      </c>
      <c r="D10" s="68">
        <v>500</v>
      </c>
      <c r="E10" s="68">
        <v>200</v>
      </c>
      <c r="F10" s="68">
        <v>100</v>
      </c>
      <c r="G10" s="65"/>
      <c r="H10" s="65"/>
      <c r="I10" s="319"/>
    </row>
    <row r="11" spans="1:9" ht="21.75" customHeight="1" x14ac:dyDescent="0.25">
      <c r="A11" s="318" t="s">
        <v>145</v>
      </c>
      <c r="B11" s="319" t="s">
        <v>418</v>
      </c>
      <c r="C11" s="69" t="s">
        <v>137</v>
      </c>
      <c r="D11" s="68">
        <v>120</v>
      </c>
      <c r="E11" s="68">
        <v>60</v>
      </c>
      <c r="F11" s="68">
        <v>50</v>
      </c>
      <c r="G11" s="65">
        <v>60</v>
      </c>
      <c r="H11" s="65">
        <v>60</v>
      </c>
      <c r="I11" s="71" t="s">
        <v>146</v>
      </c>
    </row>
    <row r="12" spans="1:9" ht="19.5" customHeight="1" x14ac:dyDescent="0.25">
      <c r="A12" s="318"/>
      <c r="B12" s="319"/>
      <c r="C12" s="69"/>
      <c r="D12" s="68"/>
      <c r="E12" s="68"/>
      <c r="F12" s="68"/>
      <c r="G12" s="65"/>
      <c r="H12" s="65"/>
      <c r="I12" s="71" t="s">
        <v>147</v>
      </c>
    </row>
    <row r="13" spans="1:9" ht="21.75" customHeight="1" x14ac:dyDescent="0.25">
      <c r="A13" s="318"/>
      <c r="B13" s="319"/>
      <c r="C13" s="69" t="s">
        <v>139</v>
      </c>
      <c r="D13" s="68">
        <v>150</v>
      </c>
      <c r="E13" s="68">
        <v>100</v>
      </c>
      <c r="F13" s="68">
        <v>75</v>
      </c>
      <c r="G13" s="65">
        <v>100</v>
      </c>
      <c r="H13" s="65">
        <v>100</v>
      </c>
      <c r="I13" s="71" t="s">
        <v>148</v>
      </c>
    </row>
    <row r="14" spans="1:9" ht="20.25" customHeight="1" x14ac:dyDescent="0.25">
      <c r="A14" s="318" t="s">
        <v>149</v>
      </c>
      <c r="B14" s="319" t="s">
        <v>419</v>
      </c>
      <c r="C14" s="69" t="s">
        <v>137</v>
      </c>
      <c r="D14" s="68">
        <v>120</v>
      </c>
      <c r="E14" s="68">
        <v>60</v>
      </c>
      <c r="F14" s="68">
        <v>50</v>
      </c>
      <c r="G14" s="65">
        <v>40</v>
      </c>
      <c r="H14" s="65">
        <v>40</v>
      </c>
      <c r="I14" s="71" t="s">
        <v>146</v>
      </c>
    </row>
    <row r="15" spans="1:9" ht="20.25" customHeight="1" x14ac:dyDescent="0.25">
      <c r="A15" s="318"/>
      <c r="B15" s="319"/>
      <c r="C15" s="69"/>
      <c r="D15" s="68"/>
      <c r="E15" s="68"/>
      <c r="F15" s="68"/>
      <c r="G15" s="65"/>
      <c r="H15" s="65"/>
      <c r="I15" s="71" t="s">
        <v>147</v>
      </c>
    </row>
    <row r="16" spans="1:9" x14ac:dyDescent="0.25">
      <c r="A16" s="318"/>
      <c r="B16" s="319"/>
      <c r="C16" s="69" t="s">
        <v>139</v>
      </c>
      <c r="D16" s="68">
        <v>150</v>
      </c>
      <c r="E16" s="68">
        <v>100</v>
      </c>
      <c r="F16" s="68">
        <v>75</v>
      </c>
      <c r="G16" s="65">
        <v>60</v>
      </c>
      <c r="H16" s="65">
        <v>60</v>
      </c>
      <c r="I16" s="71" t="s">
        <v>148</v>
      </c>
    </row>
    <row r="17" spans="1:12" ht="21.75" customHeight="1" x14ac:dyDescent="0.25">
      <c r="A17" s="318" t="s">
        <v>150</v>
      </c>
      <c r="B17" s="319" t="s">
        <v>420</v>
      </c>
      <c r="C17" s="69" t="s">
        <v>151</v>
      </c>
      <c r="D17" s="68"/>
      <c r="E17" s="68"/>
      <c r="F17" s="68"/>
      <c r="G17" s="65">
        <v>100</v>
      </c>
      <c r="H17" s="65">
        <v>100</v>
      </c>
      <c r="I17" s="71" t="s">
        <v>152</v>
      </c>
    </row>
    <row r="18" spans="1:12" ht="21.75" customHeight="1" x14ac:dyDescent="0.25">
      <c r="A18" s="318"/>
      <c r="B18" s="319"/>
      <c r="C18" s="69"/>
      <c r="D18" s="68"/>
      <c r="E18" s="68"/>
      <c r="F18" s="68"/>
      <c r="G18" s="65"/>
      <c r="H18" s="65"/>
      <c r="I18" s="71" t="s">
        <v>153</v>
      </c>
    </row>
    <row r="19" spans="1:12" ht="26.25" customHeight="1" x14ac:dyDescent="0.25">
      <c r="A19" s="318"/>
      <c r="B19" s="319"/>
      <c r="C19" s="69" t="s">
        <v>154</v>
      </c>
      <c r="D19" s="68"/>
      <c r="E19" s="68"/>
      <c r="F19" s="68"/>
      <c r="G19" s="65">
        <v>180</v>
      </c>
      <c r="H19" s="65">
        <v>180</v>
      </c>
      <c r="I19" s="71" t="s">
        <v>155</v>
      </c>
    </row>
    <row r="20" spans="1:12" ht="45" customHeight="1" x14ac:dyDescent="0.25">
      <c r="A20" s="318" t="s">
        <v>156</v>
      </c>
      <c r="B20" s="319" t="s">
        <v>421</v>
      </c>
      <c r="C20" s="69" t="s">
        <v>157</v>
      </c>
      <c r="D20" s="68">
        <v>1</v>
      </c>
      <c r="E20" s="68">
        <v>0.75</v>
      </c>
      <c r="F20" s="68">
        <v>0.5</v>
      </c>
      <c r="G20" s="72">
        <v>0.5</v>
      </c>
      <c r="H20" s="72">
        <v>0.5</v>
      </c>
      <c r="I20" s="66" t="s">
        <v>158</v>
      </c>
    </row>
    <row r="21" spans="1:12" ht="24.75" customHeight="1" x14ac:dyDescent="0.25">
      <c r="A21" s="318"/>
      <c r="B21" s="319"/>
      <c r="C21" s="69" t="s">
        <v>139</v>
      </c>
      <c r="D21" s="68">
        <v>1.5</v>
      </c>
      <c r="E21" s="68">
        <v>1</v>
      </c>
      <c r="F21" s="68">
        <v>0.75</v>
      </c>
      <c r="G21" s="73">
        <v>1</v>
      </c>
      <c r="H21" s="73">
        <v>1</v>
      </c>
      <c r="I21" s="71" t="s">
        <v>159</v>
      </c>
    </row>
    <row r="22" spans="1:12" ht="24" customHeight="1" x14ac:dyDescent="0.25">
      <c r="A22" s="318" t="s">
        <v>160</v>
      </c>
      <c r="B22" s="319" t="s">
        <v>422</v>
      </c>
      <c r="C22" s="69" t="s">
        <v>151</v>
      </c>
      <c r="D22" s="68">
        <v>5</v>
      </c>
      <c r="E22" s="68">
        <v>2</v>
      </c>
      <c r="F22" s="68">
        <v>1</v>
      </c>
      <c r="G22" s="74" t="s">
        <v>161</v>
      </c>
      <c r="H22" s="74" t="s">
        <v>161</v>
      </c>
      <c r="I22" s="322" t="s">
        <v>162</v>
      </c>
    </row>
    <row r="23" spans="1:12" ht="18" customHeight="1" x14ac:dyDescent="0.25">
      <c r="A23" s="318"/>
      <c r="B23" s="319"/>
      <c r="C23" s="69" t="s">
        <v>154</v>
      </c>
      <c r="D23" s="68">
        <v>10</v>
      </c>
      <c r="E23" s="68">
        <v>4</v>
      </c>
      <c r="F23" s="68">
        <v>2</v>
      </c>
      <c r="G23" s="74" t="s">
        <v>163</v>
      </c>
      <c r="H23" s="74" t="s">
        <v>163</v>
      </c>
      <c r="I23" s="322"/>
    </row>
    <row r="24" spans="1:12" ht="18.75" customHeight="1" x14ac:dyDescent="0.25">
      <c r="A24" s="318" t="s">
        <v>164</v>
      </c>
      <c r="B24" s="319" t="s">
        <v>423</v>
      </c>
      <c r="C24" s="75" t="s">
        <v>137</v>
      </c>
      <c r="D24" s="65"/>
      <c r="E24" s="65"/>
      <c r="F24" s="65"/>
      <c r="G24" s="65">
        <v>100</v>
      </c>
      <c r="H24" s="65">
        <v>100</v>
      </c>
      <c r="I24" s="70" t="s">
        <v>143</v>
      </c>
    </row>
    <row r="25" spans="1:12" ht="18.75" customHeight="1" x14ac:dyDescent="0.25">
      <c r="A25" s="318"/>
      <c r="B25" s="319"/>
      <c r="C25" s="75" t="s">
        <v>139</v>
      </c>
      <c r="D25" s="65"/>
      <c r="E25" s="65"/>
      <c r="F25" s="65"/>
      <c r="G25" s="65">
        <v>400</v>
      </c>
      <c r="H25" s="65">
        <v>400</v>
      </c>
      <c r="I25" s="70" t="s">
        <v>165</v>
      </c>
    </row>
    <row r="26" spans="1:12" ht="25.5" x14ac:dyDescent="0.25">
      <c r="A26" s="318" t="s">
        <v>166</v>
      </c>
      <c r="B26" s="319" t="s">
        <v>424</v>
      </c>
      <c r="C26" s="320" t="s">
        <v>137</v>
      </c>
      <c r="D26" s="321"/>
      <c r="E26" s="321"/>
      <c r="F26" s="321"/>
      <c r="G26" s="316" t="s">
        <v>167</v>
      </c>
      <c r="H26" s="316" t="s">
        <v>167</v>
      </c>
      <c r="I26" s="70" t="s">
        <v>168</v>
      </c>
    </row>
    <row r="27" spans="1:12" ht="25.5" x14ac:dyDescent="0.25">
      <c r="A27" s="318"/>
      <c r="B27" s="319"/>
      <c r="C27" s="320"/>
      <c r="D27" s="321"/>
      <c r="E27" s="321"/>
      <c r="F27" s="321"/>
      <c r="G27" s="316"/>
      <c r="H27" s="316"/>
      <c r="I27" s="70" t="s">
        <v>169</v>
      </c>
    </row>
    <row r="28" spans="1:12" ht="46.5" customHeight="1" x14ac:dyDescent="0.25">
      <c r="A28" s="76" t="s">
        <v>170</v>
      </c>
      <c r="B28" s="66" t="s">
        <v>425</v>
      </c>
      <c r="C28" s="75" t="s">
        <v>137</v>
      </c>
      <c r="D28" s="65"/>
      <c r="E28" s="65"/>
      <c r="F28" s="65"/>
      <c r="G28" s="74" t="s">
        <v>171</v>
      </c>
      <c r="H28" s="74" t="s">
        <v>171</v>
      </c>
      <c r="I28" s="70" t="s">
        <v>172</v>
      </c>
    </row>
    <row r="29" spans="1:12" ht="38.25" x14ac:dyDescent="0.25">
      <c r="A29" s="76" t="s">
        <v>173</v>
      </c>
      <c r="B29" s="66" t="s">
        <v>426</v>
      </c>
      <c r="C29" s="75" t="s">
        <v>137</v>
      </c>
      <c r="D29" s="65"/>
      <c r="E29" s="65"/>
      <c r="F29" s="65"/>
      <c r="G29" s="74" t="s">
        <v>174</v>
      </c>
      <c r="H29" s="74" t="s">
        <v>174</v>
      </c>
      <c r="I29" s="70" t="s">
        <v>175</v>
      </c>
      <c r="L29" s="77"/>
    </row>
    <row r="30" spans="1:12" ht="38.25" x14ac:dyDescent="0.25">
      <c r="A30" s="76" t="s">
        <v>176</v>
      </c>
      <c r="B30" s="66" t="s">
        <v>427</v>
      </c>
      <c r="C30" s="78" t="s">
        <v>137</v>
      </c>
      <c r="D30" s="65"/>
      <c r="E30" s="65"/>
      <c r="F30" s="65"/>
      <c r="G30" s="65">
        <v>20</v>
      </c>
      <c r="H30" s="65">
        <v>20</v>
      </c>
      <c r="I30" s="66" t="s">
        <v>175</v>
      </c>
    </row>
    <row r="31" spans="1:12" s="183" customFormat="1" ht="36" customHeight="1" x14ac:dyDescent="0.25">
      <c r="A31" s="317" t="s">
        <v>177</v>
      </c>
      <c r="B31" s="317"/>
      <c r="C31" s="317"/>
      <c r="D31" s="317"/>
      <c r="E31" s="317"/>
      <c r="F31" s="317"/>
      <c r="G31" s="317"/>
      <c r="H31" s="317"/>
      <c r="I31" s="317"/>
    </row>
    <row r="32" spans="1:12" s="184" customFormat="1" ht="36" customHeight="1" x14ac:dyDescent="0.25">
      <c r="A32" s="315" t="s">
        <v>413</v>
      </c>
      <c r="B32" s="315"/>
      <c r="C32" s="315"/>
      <c r="D32" s="315"/>
      <c r="E32" s="315"/>
      <c r="F32" s="315"/>
      <c r="G32" s="315"/>
      <c r="H32" s="315"/>
      <c r="I32" s="315"/>
    </row>
    <row r="33" spans="1:9" s="183" customFormat="1" ht="36" customHeight="1" x14ac:dyDescent="0.25">
      <c r="A33" s="314" t="s">
        <v>476</v>
      </c>
      <c r="B33" s="315"/>
      <c r="C33" s="315"/>
      <c r="D33" s="315"/>
      <c r="E33" s="315"/>
      <c r="F33" s="315"/>
      <c r="G33" s="315"/>
      <c r="H33" s="315"/>
      <c r="I33" s="315"/>
    </row>
    <row r="34" spans="1:9" ht="15" customHeight="1" x14ac:dyDescent="0.25">
      <c r="A34" s="323" t="s">
        <v>470</v>
      </c>
      <c r="B34" s="323"/>
      <c r="C34" s="323"/>
      <c r="D34" s="323"/>
      <c r="E34" s="323"/>
      <c r="F34" s="323"/>
      <c r="G34" s="323"/>
      <c r="H34" s="323"/>
      <c r="I34" s="323"/>
    </row>
    <row r="35" spans="1:9" x14ac:dyDescent="0.25">
      <c r="A35" s="323"/>
      <c r="B35" s="323"/>
      <c r="C35" s="323"/>
      <c r="D35" s="323"/>
      <c r="E35" s="323"/>
      <c r="F35" s="323"/>
      <c r="G35" s="323"/>
      <c r="H35" s="323"/>
      <c r="I35" s="323"/>
    </row>
    <row r="36" spans="1:9" x14ac:dyDescent="0.25">
      <c r="A36" s="323"/>
      <c r="B36" s="323"/>
      <c r="C36" s="323"/>
      <c r="D36" s="323"/>
      <c r="E36" s="323"/>
      <c r="F36" s="323"/>
      <c r="G36" s="323"/>
      <c r="H36" s="323"/>
      <c r="I36" s="323"/>
    </row>
    <row r="37" spans="1:9" x14ac:dyDescent="0.25">
      <c r="A37" s="323"/>
      <c r="B37" s="323"/>
      <c r="C37" s="323"/>
      <c r="D37" s="323"/>
      <c r="E37" s="323"/>
      <c r="F37" s="323"/>
      <c r="G37" s="323"/>
      <c r="H37" s="323"/>
      <c r="I37" s="323"/>
    </row>
    <row r="38" spans="1:9" x14ac:dyDescent="0.25">
      <c r="A38" s="323"/>
      <c r="B38" s="323"/>
      <c r="C38" s="323"/>
      <c r="D38" s="323"/>
      <c r="E38" s="323"/>
      <c r="F38" s="323"/>
      <c r="G38" s="323"/>
      <c r="H38" s="323"/>
      <c r="I38" s="323"/>
    </row>
    <row r="39" spans="1:9" x14ac:dyDescent="0.25">
      <c r="A39" s="323"/>
      <c r="B39" s="323"/>
      <c r="C39" s="323"/>
      <c r="D39" s="323"/>
      <c r="E39" s="323"/>
      <c r="F39" s="323"/>
      <c r="G39" s="323"/>
      <c r="H39" s="323"/>
      <c r="I39" s="323"/>
    </row>
    <row r="40" spans="1:9" x14ac:dyDescent="0.25">
      <c r="A40" s="323"/>
      <c r="B40" s="323"/>
      <c r="C40" s="323"/>
      <c r="D40" s="323"/>
      <c r="E40" s="323"/>
      <c r="F40" s="323"/>
      <c r="G40" s="323"/>
      <c r="H40" s="323"/>
      <c r="I40" s="323"/>
    </row>
  </sheetData>
  <mergeCells count="42">
    <mergeCell ref="A34:I40"/>
    <mergeCell ref="A1:I1"/>
    <mergeCell ref="A2:C2"/>
    <mergeCell ref="D2:F2"/>
    <mergeCell ref="G2:H2"/>
    <mergeCell ref="I2:I4"/>
    <mergeCell ref="A3:A4"/>
    <mergeCell ref="C3:C4"/>
    <mergeCell ref="D3:F3"/>
    <mergeCell ref="G3:H3"/>
    <mergeCell ref="B3:B4"/>
    <mergeCell ref="A5:A6"/>
    <mergeCell ref="B5:B6"/>
    <mergeCell ref="A7:A8"/>
    <mergeCell ref="B7:B8"/>
    <mergeCell ref="A9:A10"/>
    <mergeCell ref="B9:B10"/>
    <mergeCell ref="A24:A25"/>
    <mergeCell ref="B24:B25"/>
    <mergeCell ref="I9:I10"/>
    <mergeCell ref="A11:A13"/>
    <mergeCell ref="B11:B13"/>
    <mergeCell ref="A14:A16"/>
    <mergeCell ref="B14:B16"/>
    <mergeCell ref="A17:A19"/>
    <mergeCell ref="B17:B19"/>
    <mergeCell ref="A20:A21"/>
    <mergeCell ref="B20:B21"/>
    <mergeCell ref="A22:A23"/>
    <mergeCell ref="B22:B23"/>
    <mergeCell ref="I22:I23"/>
    <mergeCell ref="A33:I33"/>
    <mergeCell ref="A32:I32"/>
    <mergeCell ref="G26:G27"/>
    <mergeCell ref="H26:H27"/>
    <mergeCell ref="A31:I31"/>
    <mergeCell ref="A26:A27"/>
    <mergeCell ref="B26:B27"/>
    <mergeCell ref="C26:C27"/>
    <mergeCell ref="D26:D27"/>
    <mergeCell ref="E26:E27"/>
    <mergeCell ref="F26:F27"/>
  </mergeCells>
  <pageMargins left="0.7" right="0.7" top="0.75" bottom="0.75" header="0.3" footer="0.3"/>
  <pageSetup paperSize="9" scale="7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13</vt:i4>
      </vt:variant>
    </vt:vector>
  </HeadingPairs>
  <TitlesOfParts>
    <vt:vector size="29" baseType="lpstr">
      <vt:lpstr>6.1.1Table 1 old</vt:lpstr>
      <vt:lpstr>6.01</vt:lpstr>
      <vt:lpstr>6.02</vt:lpstr>
      <vt:lpstr>6.03</vt:lpstr>
      <vt:lpstr>6.04</vt:lpstr>
      <vt:lpstr>6.05</vt:lpstr>
      <vt:lpstr>6.06</vt:lpstr>
      <vt:lpstr>6.07</vt:lpstr>
      <vt:lpstr>6.08</vt:lpstr>
      <vt:lpstr>6.9</vt:lpstr>
      <vt:lpstr>6.10</vt:lpstr>
      <vt:lpstr>6.11</vt:lpstr>
      <vt:lpstr>6.12</vt:lpstr>
      <vt:lpstr>6.13</vt:lpstr>
      <vt:lpstr>6.14</vt:lpstr>
      <vt:lpstr>6.15</vt:lpstr>
      <vt:lpstr>'6.01'!Print_Area</vt:lpstr>
      <vt:lpstr>'6.02'!Print_Area</vt:lpstr>
      <vt:lpstr>'6.03'!Print_Area</vt:lpstr>
      <vt:lpstr>'6.05'!Print_Area</vt:lpstr>
      <vt:lpstr>'6.07'!Print_Area</vt:lpstr>
      <vt:lpstr>'6.08'!Print_Area</vt:lpstr>
      <vt:lpstr>'6.1.1Table 1 old'!Print_Area</vt:lpstr>
      <vt:lpstr>'6.10'!Print_Area</vt:lpstr>
      <vt:lpstr>'6.11'!Print_Area</vt:lpstr>
      <vt:lpstr>'6.12'!Print_Area</vt:lpstr>
      <vt:lpstr>'6.13'!Print_Area</vt:lpstr>
      <vt:lpstr>'6.15'!Print_Area</vt:lpstr>
      <vt:lpstr>'6.9'!Print_Area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Windows User</cp:lastModifiedBy>
  <cp:lastPrinted>2018-04-02T06:29:06Z</cp:lastPrinted>
  <dcterms:created xsi:type="dcterms:W3CDTF">2017-12-14T07:01:07Z</dcterms:created>
  <dcterms:modified xsi:type="dcterms:W3CDTF">2018-04-13T02:08:19Z</dcterms:modified>
</cp:coreProperties>
</file>