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defaultThemeVersion="124226"/>
  <mc:AlternateContent xmlns:mc="http://schemas.openxmlformats.org/markup-compatibility/2006">
    <mc:Choice Requires="x15">
      <x15ac:absPath xmlns:x15ac="http://schemas.microsoft.com/office/spreadsheetml/2010/11/ac" url="C:\Users\user\Desktop\Updated Table_Envistats 2024\"/>
    </mc:Choice>
  </mc:AlternateContent>
  <xr:revisionPtr revIDLastSave="0" documentId="13_ncr:1_{519751FE-7C1B-4E91-BC47-1CA5597BEE4F}" xr6:coauthVersionLast="36" xr6:coauthVersionMax="36" xr10:uidLastSave="{00000000-0000-0000-0000-000000000000}"/>
  <bookViews>
    <workbookView xWindow="0" yWindow="0" windowWidth="24000" windowHeight="8805" tabRatio="881" activeTab="3" xr2:uid="{00000000-000D-0000-FFFF-FFFF00000000}"/>
  </bookViews>
  <sheets>
    <sheet name="5.01" sheetId="35" r:id="rId1"/>
    <sheet name="5.02 " sheetId="65" r:id="rId2"/>
    <sheet name="5.03 " sheetId="61" r:id="rId3"/>
    <sheet name="5.04 " sheetId="68" r:id="rId4"/>
    <sheet name="5.05a" sheetId="24" r:id="rId5"/>
    <sheet name="5.05b" sheetId="34" r:id="rId6"/>
    <sheet name="5.06" sheetId="23" r:id="rId7"/>
    <sheet name="5.07 " sheetId="63" r:id="rId8"/>
    <sheet name="5.08" sheetId="44" r:id="rId9"/>
    <sheet name=" 5.09 " sheetId="20" r:id="rId10"/>
    <sheet name="5.10 " sheetId="66" r:id="rId11"/>
    <sheet name="5.11 (a)" sheetId="15" r:id="rId12"/>
    <sheet name="5.13 (b)" sheetId="16" state="hidden" r:id="rId13"/>
    <sheet name="5.11(b)" sheetId="46" r:id="rId14"/>
    <sheet name="5.12" sheetId="51" r:id="rId15"/>
    <sheet name="5.13" sheetId="52" r:id="rId16"/>
    <sheet name="5.14" sheetId="53" r:id="rId17"/>
    <sheet name="5.15" sheetId="54" r:id="rId18"/>
    <sheet name="5.16" sheetId="55" r:id="rId19"/>
    <sheet name="5.17" sheetId="56" r:id="rId20"/>
    <sheet name="5.18" sheetId="57" r:id="rId21"/>
    <sheet name="5.19 " sheetId="58" r:id="rId22"/>
    <sheet name="5.20" sheetId="69" r:id="rId23"/>
    <sheet name="Sheet1" sheetId="38" state="hidden" r:id="rId24"/>
  </sheets>
  <externalReferences>
    <externalReference r:id="rId25"/>
  </externalReferences>
  <definedNames>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ollege">#REF!</definedName>
    <definedName name="d">#REF!</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#REF!</definedName>
    <definedName name="JR_PAGE_ANCHOR_0_1">#REF!</definedName>
    <definedName name="n" localSheetId="1" hidden="1">{#N/A,#N/A,FALSE,"Explanatory notes";#N/A,#N/A,FALSE,"Table 1A 1999";#N/A,#N/A,FALSE,"Table 2A 1999";#N/A,#N/A,FALSE,"Table 3A 1999";#N/A,#N/A,FALSE,"Table 4A 1999";#N/A,#N/A,FALSE,"Table 5A 1999";#N/A,#N/A,FALSE,"Table 6A 1999";#N/A,#N/A,FALSE,"Table 7A 1999";#N/A,#N/A,FALSE,"Table 8A 1999";#N/A,#N/A,FALSE,"Remarks"}</definedName>
    <definedName name="n" localSheetId="22" hidden="1">{#N/A,#N/A,FALSE,"Explanatory notes";#N/A,#N/A,FALSE,"Table 1A 1999";#N/A,#N/A,FALSE,"Table 2A 1999";#N/A,#N/A,FALSE,"Table 3A 1999";#N/A,#N/A,FALSE,"Table 4A 1999";#N/A,#N/A,FALSE,"Table 5A 1999";#N/A,#N/A,FALSE,"Table 6A 1999";#N/A,#N/A,FALSE,"Table 7A 1999";#N/A,#N/A,FALSE,"Table 8A 1999";#N/A,#N/A,FALSE,"Remarks"}</definedName>
    <definedName name="n" hidden="1">{#N/A,#N/A,FALSE,"Explanatory notes";#N/A,#N/A,FALSE,"Table 1A 1999";#N/A,#N/A,FALSE,"Table 2A 1999";#N/A,#N/A,FALSE,"Table 3A 1999";#N/A,#N/A,FALSE,"Table 4A 1999";#N/A,#N/A,FALSE,"Table 5A 1999";#N/A,#N/A,FALSE,"Table 6A 1999";#N/A,#N/A,FALSE,"Table 7A 1999";#N/A,#N/A,FALSE,"Table 8A 1999";#N/A,#N/A,FALSE,"Remarks"}</definedName>
    <definedName name="_xlnm.Print_Area" localSheetId="9">' 5.09 '!$A$1:$J$40</definedName>
    <definedName name="_xlnm.Print_Area" localSheetId="0">'5.01'!$A$1:$H$24</definedName>
    <definedName name="_xlnm.Print_Area" localSheetId="1">'5.02 '!$A$1:$J$20</definedName>
    <definedName name="_xlnm.Print_Area" localSheetId="2">'5.03 '!$A$1:$K$17</definedName>
    <definedName name="_xlnm.Print_Area" localSheetId="3">'5.04 '!$A$1:$I$43</definedName>
    <definedName name="_xlnm.Print_Area" localSheetId="4">'5.05a'!$A$1:$D$20</definedName>
    <definedName name="_xlnm.Print_Area" localSheetId="5">'5.05b'!$A$1:$O$38</definedName>
    <definedName name="_xlnm.Print_Area" localSheetId="6">'5.06'!$A$1:$J$44</definedName>
    <definedName name="_xlnm.Print_Area" localSheetId="10">'5.10 '!$A$1:$S$24</definedName>
    <definedName name="_xlnm.Print_Area" localSheetId="11">'5.11 (a)'!$A$1:$AC$43</definedName>
    <definedName name="_xlnm.Print_Area" localSheetId="13">'5.11(b)'!$A$1:$T$43</definedName>
    <definedName name="_xlnm.Print_Area" localSheetId="14">'5.12'!$A$2:$AG$46</definedName>
    <definedName name="_xlnm.Print_Area" localSheetId="15">'5.13'!$A$2:$AG$46</definedName>
    <definedName name="_xlnm.Print_Area" localSheetId="12">'5.13 (b)'!$A$1:$AQ$51</definedName>
    <definedName name="_xlnm.Print_Area" localSheetId="16">'5.14'!$A$2:$AG$47</definedName>
    <definedName name="_xlnm.Print_Area" localSheetId="17">'5.15'!$A$1:$AA$46</definedName>
    <definedName name="_xlnm.Print_Area" localSheetId="18">'5.16'!$A$2:$AA$48</definedName>
    <definedName name="_xlnm.Print_Area" localSheetId="19">'5.17'!$A$2:$AD$45</definedName>
    <definedName name="_xlnm.Print_Area" localSheetId="20">'5.18'!$A$2:$AK$45</definedName>
    <definedName name="_xlnm.Print_Area" localSheetId="21">'5.19 '!$A$1:$L$42</definedName>
    <definedName name="_xlnm.Print_Titles" localSheetId="9">' 5.09 '!$1:$6</definedName>
    <definedName name="_xlnm.Print_Titles" localSheetId="5">'5.05b'!$1:$5</definedName>
    <definedName name="_xlnm.Print_Titles" localSheetId="6">'5.06'!$1:$5</definedName>
    <definedName name="_xlnm.Print_Titles" localSheetId="7">'5.07 '!$2:$2</definedName>
    <definedName name="_xlnm.Print_Titles" localSheetId="11">'5.11 (a)'!$1:$5</definedName>
    <definedName name="_xlnm.Print_Titles" localSheetId="13">'5.11(b)'!$1:$5</definedName>
    <definedName name="_xlnm.Print_Titles" localSheetId="14">'5.12'!$2:$5</definedName>
    <definedName name="_xlnm.Print_Titles" localSheetId="15">'5.13'!$2:$5</definedName>
    <definedName name="_xlnm.Print_Titles" localSheetId="12">'5.13 (b)'!$1:$7</definedName>
    <definedName name="_xlnm.Print_Titles" localSheetId="16">'5.14'!$2:$5</definedName>
    <definedName name="_xlnm.Print_Titles" localSheetId="17">'5.15'!$1:$4</definedName>
    <definedName name="_xlnm.Print_Titles" localSheetId="18">'5.16'!$2:$5</definedName>
    <definedName name="_xlnm.Print_Titles" localSheetId="19">'5.17'!$2:$5</definedName>
    <definedName name="_xlnm.Print_Titles" localSheetId="20">'5.18'!$2:$5</definedName>
    <definedName name="_xlnm.Print_Titles" localSheetId="22">'5.20'!$1:$4</definedName>
    <definedName name="rtrtt"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2"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workbook>
</file>

<file path=xl/calcChain.xml><?xml version="1.0" encoding="utf-8"?>
<calcChain xmlns="http://schemas.openxmlformats.org/spreadsheetml/2006/main">
  <c r="R41" i="69" l="1"/>
  <c r="Q41" i="69"/>
  <c r="P41" i="69"/>
  <c r="O41" i="69"/>
  <c r="N41" i="69"/>
  <c r="M41" i="69"/>
  <c r="L41" i="69"/>
  <c r="K41" i="69"/>
  <c r="J41" i="69"/>
  <c r="I41" i="69"/>
  <c r="H41" i="69"/>
  <c r="G41" i="69"/>
  <c r="R44" i="55" l="1"/>
  <c r="S44" i="55"/>
  <c r="T44" i="55"/>
  <c r="U44" i="55"/>
  <c r="V44" i="55"/>
  <c r="W44" i="55"/>
  <c r="X44" i="55"/>
  <c r="Y44" i="55"/>
  <c r="Z44" i="55"/>
  <c r="Q44" i="55"/>
  <c r="J7" i="46" l="1"/>
  <c r="J8" i="46"/>
  <c r="J9" i="46"/>
  <c r="J10" i="46"/>
  <c r="J11" i="46"/>
  <c r="J12" i="46"/>
  <c r="J13" i="46"/>
  <c r="J14" i="46"/>
  <c r="J15" i="46"/>
  <c r="J16" i="46"/>
  <c r="J17" i="46"/>
  <c r="J18" i="46"/>
  <c r="J19" i="46"/>
  <c r="J20" i="46"/>
  <c r="J21" i="46"/>
  <c r="J22" i="46"/>
  <c r="J23" i="46"/>
  <c r="J24" i="46"/>
  <c r="J25" i="46"/>
  <c r="J26" i="46"/>
  <c r="J27" i="46"/>
  <c r="J28" i="46"/>
  <c r="J29" i="46"/>
  <c r="J30" i="46"/>
  <c r="J31" i="46"/>
  <c r="J32" i="46"/>
  <c r="J33" i="46"/>
  <c r="J34" i="46"/>
  <c r="J35" i="46"/>
  <c r="J36" i="46"/>
  <c r="J37" i="46"/>
  <c r="J38" i="46"/>
  <c r="J39" i="46"/>
  <c r="J40" i="46"/>
  <c r="I41" i="46"/>
  <c r="H41" i="46"/>
  <c r="J6" i="46"/>
  <c r="L41" i="46" l="1"/>
  <c r="M41" i="46"/>
  <c r="N41" i="46"/>
  <c r="O41" i="46"/>
  <c r="P41" i="46"/>
  <c r="Q41" i="46"/>
  <c r="R41" i="46"/>
  <c r="S41" i="46"/>
  <c r="K41" i="46"/>
  <c r="D41" i="46" l="1"/>
  <c r="E41" i="46"/>
  <c r="F41" i="46"/>
  <c r="G41" i="46"/>
  <c r="J41" i="46"/>
  <c r="C41" i="46"/>
  <c r="AB41" i="15"/>
  <c r="O41" i="15" l="1"/>
  <c r="N41" i="15"/>
  <c r="AA41" i="15"/>
  <c r="M41" i="15"/>
  <c r="I39" i="58" l="1"/>
  <c r="J39" i="58"/>
  <c r="F39" i="58"/>
  <c r="G39" i="58"/>
  <c r="H39" i="58"/>
  <c r="K39" i="58"/>
  <c r="E39" i="58"/>
  <c r="P42" i="56"/>
  <c r="Q42" i="56"/>
  <c r="R42" i="56"/>
  <c r="S42" i="56"/>
  <c r="T42" i="56"/>
  <c r="O42" i="56"/>
  <c r="U42" i="56"/>
  <c r="V42" i="56"/>
  <c r="W42" i="56"/>
  <c r="X42" i="56"/>
  <c r="Y42" i="56"/>
  <c r="Z42" i="56"/>
  <c r="AA42" i="56"/>
  <c r="AB42" i="56"/>
  <c r="AC42" i="56"/>
  <c r="AH42" i="57" l="1"/>
  <c r="AI42" i="57"/>
  <c r="AJ42" i="57"/>
  <c r="AG42" i="57"/>
  <c r="AF42" i="57"/>
  <c r="AE42" i="57"/>
  <c r="AD42" i="57"/>
  <c r="AC42" i="57"/>
  <c r="AA42" i="57"/>
  <c r="AB42" i="57"/>
  <c r="Z42" i="57"/>
  <c r="Y42" i="57"/>
  <c r="I17" i="65" l="1"/>
  <c r="H17" i="65"/>
  <c r="G17" i="65"/>
  <c r="F17" i="65"/>
  <c r="D17" i="65"/>
  <c r="C17" i="65"/>
  <c r="A5" i="65"/>
  <c r="A6" i="65" s="1"/>
  <c r="A7" i="65" s="1"/>
  <c r="A8" i="65" s="1"/>
  <c r="A9" i="65" s="1"/>
  <c r="A10" i="65" s="1"/>
  <c r="A11" i="65" s="1"/>
  <c r="A12" i="65" s="1"/>
  <c r="A13" i="65" s="1"/>
  <c r="A14" i="65" s="1"/>
  <c r="A15" i="65" s="1"/>
  <c r="A16" i="65" s="1"/>
  <c r="G7" i="61" l="1"/>
  <c r="K7" i="61"/>
  <c r="G14" i="61"/>
  <c r="K14" i="61"/>
  <c r="C39" i="58" l="1"/>
  <c r="D39" i="58"/>
  <c r="I42" i="57"/>
  <c r="J42" i="57"/>
  <c r="K42" i="57"/>
  <c r="L42" i="57"/>
  <c r="M42" i="57"/>
  <c r="N42" i="57"/>
  <c r="O42" i="57"/>
  <c r="P42" i="57"/>
  <c r="Q42" i="57"/>
  <c r="R42" i="57"/>
  <c r="E42" i="56"/>
  <c r="F42" i="56"/>
  <c r="G42" i="56"/>
  <c r="H42" i="56"/>
  <c r="L42" i="56"/>
  <c r="M42" i="56"/>
  <c r="N42" i="56"/>
  <c r="C45" i="55"/>
  <c r="D45" i="55"/>
  <c r="E45" i="55"/>
  <c r="F45" i="55"/>
  <c r="G45" i="55"/>
  <c r="H45" i="55"/>
  <c r="I45" i="55"/>
  <c r="J45" i="55"/>
  <c r="K45" i="55"/>
  <c r="L45" i="55"/>
  <c r="M45" i="55"/>
  <c r="N45" i="55"/>
  <c r="O45" i="55"/>
  <c r="P45" i="55"/>
  <c r="C43" i="54"/>
  <c r="D43" i="54"/>
  <c r="E43" i="54"/>
  <c r="F43" i="54"/>
  <c r="G43" i="54"/>
  <c r="H43" i="54"/>
  <c r="I43" i="54"/>
  <c r="J43" i="54"/>
  <c r="K43" i="54"/>
  <c r="L43" i="54"/>
  <c r="M43" i="54"/>
  <c r="N43" i="54"/>
  <c r="O43" i="54"/>
  <c r="P43" i="54"/>
  <c r="Q43" i="54"/>
  <c r="R43" i="54"/>
  <c r="S43" i="54"/>
  <c r="T43" i="54"/>
  <c r="U43" i="54"/>
  <c r="V43" i="54"/>
  <c r="A7" i="53"/>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I44" i="53"/>
  <c r="J44" i="53"/>
  <c r="K44" i="53"/>
  <c r="L44" i="53"/>
  <c r="M44" i="53"/>
  <c r="N44" i="53"/>
  <c r="O44" i="53"/>
  <c r="P44" i="53"/>
  <c r="Q44" i="53"/>
  <c r="R44" i="53"/>
  <c r="S44" i="53"/>
  <c r="T44" i="53"/>
  <c r="U44" i="53"/>
  <c r="V44" i="53"/>
  <c r="W44" i="53"/>
  <c r="X44" i="53"/>
  <c r="Y44" i="53"/>
  <c r="Z44" i="53"/>
  <c r="AA44" i="53"/>
  <c r="AB44" i="53"/>
  <c r="A6" i="52"/>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I44" i="52"/>
  <c r="J44" i="52"/>
  <c r="K44" i="52"/>
  <c r="L44" i="52"/>
  <c r="M44" i="52"/>
  <c r="N44" i="52"/>
  <c r="O44" i="52"/>
  <c r="P44" i="52"/>
  <c r="Q44" i="52"/>
  <c r="R44" i="52"/>
  <c r="S44" i="52"/>
  <c r="T44" i="52"/>
  <c r="U44" i="52"/>
  <c r="V44" i="52"/>
  <c r="W44" i="52"/>
  <c r="X44" i="52"/>
  <c r="Y44" i="52"/>
  <c r="Z44" i="52"/>
  <c r="AA44" i="52"/>
  <c r="AB44" i="52"/>
  <c r="I44" i="51"/>
  <c r="J44" i="51"/>
  <c r="K44" i="51"/>
  <c r="L44" i="51"/>
  <c r="M44" i="51"/>
  <c r="N44" i="51"/>
  <c r="O44" i="51"/>
  <c r="P44" i="51"/>
  <c r="Q44" i="51"/>
  <c r="R44" i="51"/>
  <c r="S44" i="51"/>
  <c r="T44" i="51"/>
  <c r="U44" i="51"/>
  <c r="V44" i="51"/>
  <c r="W44" i="51"/>
  <c r="X44" i="51"/>
  <c r="Y44" i="51"/>
  <c r="Z44" i="51"/>
  <c r="AA44" i="51"/>
  <c r="AB44" i="51"/>
  <c r="AD44" i="51"/>
  <c r="AF44" i="51"/>
  <c r="Y41" i="15" l="1"/>
  <c r="X41" i="15"/>
  <c r="K6" i="15"/>
  <c r="K41" i="15" s="1"/>
  <c r="S60" i="38" l="1"/>
  <c r="S61" i="38"/>
  <c r="S62" i="38"/>
  <c r="S63" i="38"/>
  <c r="S64" i="38"/>
  <c r="S65" i="38"/>
  <c r="S66" i="38"/>
  <c r="S67" i="38"/>
  <c r="S68" i="38"/>
  <c r="S69" i="38"/>
  <c r="S70" i="38"/>
  <c r="S71" i="38"/>
  <c r="S72" i="38"/>
  <c r="S73" i="38"/>
  <c r="S74" i="38"/>
  <c r="S75" i="38"/>
  <c r="S76" i="38"/>
  <c r="S77" i="38"/>
  <c r="S78" i="38"/>
  <c r="S79" i="38"/>
  <c r="S80" i="38"/>
  <c r="S81" i="38"/>
  <c r="S82" i="38"/>
  <c r="S83" i="38"/>
  <c r="S84" i="38"/>
  <c r="S85" i="38"/>
  <c r="S86" i="38"/>
  <c r="S87" i="38"/>
  <c r="S88" i="38"/>
  <c r="S89" i="38"/>
  <c r="S90" i="38"/>
  <c r="S91" i="38"/>
  <c r="S92" i="38"/>
  <c r="S93" i="38"/>
  <c r="S94" i="38"/>
  <c r="S95" i="38"/>
  <c r="S96" i="38"/>
  <c r="S97" i="38"/>
  <c r="S59" i="38"/>
  <c r="N60" i="38"/>
  <c r="N61" i="38"/>
  <c r="N62" i="38"/>
  <c r="N63" i="38"/>
  <c r="N64" i="38"/>
  <c r="N65" i="38"/>
  <c r="N66" i="38"/>
  <c r="N67" i="38"/>
  <c r="N68" i="38"/>
  <c r="N69" i="38"/>
  <c r="N70" i="38"/>
  <c r="N71" i="38"/>
  <c r="N72" i="38"/>
  <c r="N73" i="38"/>
  <c r="N74" i="38"/>
  <c r="N75" i="38"/>
  <c r="N76" i="38"/>
  <c r="N77" i="38"/>
  <c r="N78" i="38"/>
  <c r="N79" i="38"/>
  <c r="N80" i="38"/>
  <c r="N81" i="38"/>
  <c r="N82" i="38"/>
  <c r="N83" i="38"/>
  <c r="N84" i="38"/>
  <c r="N85" i="38"/>
  <c r="N86" i="38"/>
  <c r="N87" i="38"/>
  <c r="N88" i="38"/>
  <c r="N89" i="38"/>
  <c r="N90" i="38"/>
  <c r="N91" i="38"/>
  <c r="N92" i="38"/>
  <c r="N93" i="38"/>
  <c r="N94" i="38"/>
  <c r="N95" i="38"/>
  <c r="N96" i="38"/>
  <c r="N97" i="38"/>
  <c r="N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59" i="38"/>
  <c r="G60" i="38"/>
  <c r="G61" i="38"/>
  <c r="G62" i="38"/>
  <c r="G63" i="38"/>
  <c r="G64" i="38"/>
  <c r="G65" i="38"/>
  <c r="G66" i="38"/>
  <c r="G67" i="38"/>
  <c r="G68" i="38"/>
  <c r="G69" i="38"/>
  <c r="G70" i="38"/>
  <c r="G71" i="38"/>
  <c r="G72" i="38"/>
  <c r="G73" i="38"/>
  <c r="G74" i="38"/>
  <c r="G75" i="38"/>
  <c r="G76" i="38"/>
  <c r="G77" i="38"/>
  <c r="G78" i="38"/>
  <c r="G79" i="38"/>
  <c r="G80" i="38"/>
  <c r="G81" i="38"/>
  <c r="G82" i="38"/>
  <c r="G83" i="38"/>
  <c r="G84" i="38"/>
  <c r="G85" i="38"/>
  <c r="G86" i="38"/>
  <c r="G87" i="38"/>
  <c r="G88" i="38"/>
  <c r="G89" i="38"/>
  <c r="G90" i="38"/>
  <c r="G91" i="38"/>
  <c r="G92" i="38"/>
  <c r="G93" i="38"/>
  <c r="G94" i="38"/>
  <c r="G95" i="38"/>
  <c r="G96" i="38"/>
  <c r="G97" i="38"/>
  <c r="G59" i="38"/>
  <c r="G8" i="38"/>
  <c r="J8" i="38"/>
  <c r="N8" i="38"/>
  <c r="S8" i="38"/>
  <c r="G9" i="38"/>
  <c r="J9" i="38"/>
  <c r="N9" i="38"/>
  <c r="S9" i="38"/>
  <c r="G10" i="38"/>
  <c r="J10" i="38"/>
  <c r="N10" i="38"/>
  <c r="S10" i="38"/>
  <c r="G11" i="38"/>
  <c r="J11" i="38"/>
  <c r="N11" i="38"/>
  <c r="S11" i="38"/>
  <c r="G12" i="38"/>
  <c r="J12" i="38"/>
  <c r="N12" i="38"/>
  <c r="S12" i="38"/>
  <c r="G13" i="38"/>
  <c r="J13" i="38"/>
  <c r="N13" i="38"/>
  <c r="S13" i="38"/>
  <c r="G14" i="38"/>
  <c r="J14" i="38"/>
  <c r="N14" i="38"/>
  <c r="S14" i="38"/>
  <c r="G15" i="38"/>
  <c r="J15" i="38"/>
  <c r="N15" i="38"/>
  <c r="S15" i="38"/>
  <c r="G16" i="38"/>
  <c r="J16" i="38"/>
  <c r="N16" i="38"/>
  <c r="S16" i="38"/>
  <c r="G17" i="38"/>
  <c r="J17" i="38"/>
  <c r="N17" i="38"/>
  <c r="S17" i="38"/>
  <c r="G18" i="38"/>
  <c r="J18" i="38"/>
  <c r="N18" i="38"/>
  <c r="S18" i="38"/>
  <c r="G19" i="38"/>
  <c r="J19" i="38"/>
  <c r="N19" i="38"/>
  <c r="S19" i="38"/>
  <c r="G20" i="38"/>
  <c r="J20" i="38"/>
  <c r="N20" i="38"/>
  <c r="S20" i="38"/>
  <c r="G21" i="38"/>
  <c r="J21" i="38"/>
  <c r="N21" i="38"/>
  <c r="S21" i="38"/>
  <c r="G22" i="38"/>
  <c r="J22" i="38"/>
  <c r="N22" i="38"/>
  <c r="S22" i="38"/>
  <c r="G23" i="38"/>
  <c r="J23" i="38"/>
  <c r="N23" i="38"/>
  <c r="S23" i="38"/>
  <c r="G24" i="38"/>
  <c r="J24" i="38"/>
  <c r="N24" i="38"/>
  <c r="S24" i="38"/>
  <c r="G25" i="38"/>
  <c r="J25" i="38"/>
  <c r="N25" i="38"/>
  <c r="S25" i="38"/>
  <c r="G26" i="38"/>
  <c r="J26" i="38"/>
  <c r="N26" i="38"/>
  <c r="S26" i="38"/>
  <c r="G27" i="38"/>
  <c r="J27" i="38"/>
  <c r="N27" i="38"/>
  <c r="S27" i="38"/>
  <c r="G28" i="38"/>
  <c r="J28" i="38"/>
  <c r="N28" i="38"/>
  <c r="S28" i="38"/>
  <c r="G29" i="38"/>
  <c r="J29" i="38"/>
  <c r="N29" i="38"/>
  <c r="S29" i="38"/>
  <c r="G30" i="38"/>
  <c r="J30" i="38"/>
  <c r="N30" i="38"/>
  <c r="S30" i="38"/>
  <c r="G31" i="38"/>
  <c r="J31" i="38"/>
  <c r="N31" i="38"/>
  <c r="S31" i="38"/>
  <c r="G32" i="38"/>
  <c r="J32" i="38"/>
  <c r="N32" i="38"/>
  <c r="S32" i="38"/>
  <c r="G33" i="38"/>
  <c r="J33" i="38"/>
  <c r="N33" i="38"/>
  <c r="S33" i="38"/>
  <c r="G34" i="38"/>
  <c r="J34" i="38"/>
  <c r="N34" i="38"/>
  <c r="S34" i="38"/>
  <c r="G35" i="38"/>
  <c r="J35" i="38"/>
  <c r="N35" i="38"/>
  <c r="S35" i="38"/>
  <c r="G36" i="38"/>
  <c r="J36" i="38"/>
  <c r="N36" i="38"/>
  <c r="S36" i="38"/>
  <c r="G37" i="38"/>
  <c r="J37" i="38"/>
  <c r="N37" i="38"/>
  <c r="S37" i="38"/>
  <c r="G38" i="38"/>
  <c r="J38" i="38"/>
  <c r="N38" i="38"/>
  <c r="S38" i="38"/>
  <c r="G39" i="38"/>
  <c r="J39" i="38"/>
  <c r="N39" i="38"/>
  <c r="S39" i="38"/>
  <c r="G40" i="38"/>
  <c r="J40" i="38"/>
  <c r="N40" i="38"/>
  <c r="S40" i="38"/>
  <c r="G41" i="38"/>
  <c r="J41" i="38"/>
  <c r="N41" i="38"/>
  <c r="S41" i="38"/>
  <c r="G42" i="38"/>
  <c r="J42" i="38"/>
  <c r="N42" i="38"/>
  <c r="S42" i="38"/>
  <c r="G43" i="38"/>
  <c r="J43" i="38"/>
  <c r="N43" i="38"/>
  <c r="S43" i="38"/>
  <c r="G44" i="38"/>
  <c r="J44" i="38"/>
  <c r="N44" i="38"/>
  <c r="S44" i="38"/>
  <c r="G45" i="38"/>
  <c r="J45" i="38"/>
  <c r="N45" i="38"/>
  <c r="S45" i="38"/>
  <c r="G46" i="38"/>
  <c r="J46" i="38"/>
  <c r="N46" i="38"/>
  <c r="S46" i="38"/>
  <c r="X59" i="38" l="1"/>
  <c r="X90" i="38"/>
  <c r="X82" i="38"/>
  <c r="X74" i="38"/>
  <c r="X66" i="38"/>
  <c r="X97" i="38"/>
  <c r="X89" i="38"/>
  <c r="X81" i="38"/>
  <c r="X96" i="38"/>
  <c r="X88" i="38"/>
  <c r="X80" i="38"/>
  <c r="X72" i="38"/>
  <c r="X64" i="38"/>
  <c r="X73" i="38"/>
  <c r="X65" i="38"/>
  <c r="X61" i="38"/>
  <c r="X92" i="38"/>
  <c r="X84" i="38"/>
  <c r="X76" i="38"/>
  <c r="X68" i="38"/>
  <c r="X60" i="38"/>
  <c r="X91" i="38"/>
  <c r="X83" i="38"/>
  <c r="X75" i="38"/>
  <c r="X67" i="38"/>
  <c r="X85" i="38"/>
  <c r="X8" i="38"/>
  <c r="X93" i="38"/>
  <c r="X69" i="38"/>
  <c r="X94" i="38"/>
  <c r="X86" i="38"/>
  <c r="X78" i="38"/>
  <c r="X70" i="38"/>
  <c r="X62" i="38"/>
  <c r="X95" i="38"/>
  <c r="X87" i="38"/>
  <c r="X79" i="38"/>
  <c r="X71" i="38"/>
  <c r="X63" i="38"/>
  <c r="X77" i="38"/>
  <c r="X37" i="38"/>
  <c r="X34" i="38"/>
  <c r="X30" i="38"/>
  <c r="X25" i="38"/>
  <c r="X20" i="38"/>
  <c r="X42" i="38"/>
  <c r="X41" i="38"/>
  <c r="X39" i="38"/>
  <c r="X24" i="38"/>
  <c r="X9" i="38"/>
  <c r="X16" i="38"/>
  <c r="X15" i="38"/>
  <c r="X14" i="38"/>
  <c r="X12" i="38"/>
  <c r="X36" i="38"/>
  <c r="X35" i="38"/>
  <c r="X32" i="38"/>
  <c r="X31" i="38"/>
  <c r="X27" i="38"/>
  <c r="X26" i="38"/>
  <c r="X21" i="38"/>
  <c r="X11" i="38"/>
  <c r="X10" i="38"/>
  <c r="X33" i="38"/>
  <c r="X28" i="38"/>
  <c r="X23" i="38"/>
  <c r="X22" i="38"/>
  <c r="AA17" i="38"/>
  <c r="X43" i="38"/>
  <c r="X46" i="38"/>
  <c r="X44" i="38"/>
  <c r="X38" i="38"/>
  <c r="X19" i="38"/>
  <c r="X18" i="38"/>
  <c r="X13" i="38"/>
  <c r="H47" i="16" l="1"/>
  <c r="T46" i="16"/>
  <c r="R46" i="16"/>
  <c r="Q46" i="16"/>
  <c r="P46" i="16"/>
  <c r="O46" i="16"/>
  <c r="N46" i="16"/>
  <c r="M46" i="16"/>
  <c r="L46" i="16"/>
  <c r="G46" i="16"/>
  <c r="F46" i="16"/>
  <c r="E46" i="16"/>
  <c r="D46" i="16"/>
  <c r="C46" i="16"/>
  <c r="S45" i="16"/>
  <c r="H45" i="16"/>
  <c r="S44" i="16"/>
  <c r="H44" i="16"/>
  <c r="S43" i="16"/>
  <c r="H43" i="16"/>
  <c r="S42" i="16"/>
  <c r="H42" i="16"/>
  <c r="S41" i="16"/>
  <c r="H41" i="16"/>
  <c r="S40" i="16"/>
  <c r="H40" i="16"/>
  <c r="S39" i="16"/>
  <c r="H39" i="16"/>
  <c r="T37" i="16"/>
  <c r="R37" i="16"/>
  <c r="Q37" i="16"/>
  <c r="P37" i="16"/>
  <c r="O37" i="16"/>
  <c r="N37" i="16"/>
  <c r="M37" i="16"/>
  <c r="L37" i="16"/>
  <c r="G37" i="16"/>
  <c r="F37" i="16"/>
  <c r="E37" i="16"/>
  <c r="D37" i="16"/>
  <c r="C37" i="16"/>
  <c r="S36" i="16"/>
  <c r="H36" i="16"/>
  <c r="S35" i="16"/>
  <c r="S34" i="16"/>
  <c r="S33" i="16"/>
  <c r="H33" i="16"/>
  <c r="S32" i="16"/>
  <c r="H32" i="16"/>
  <c r="S31" i="16"/>
  <c r="H31" i="16"/>
  <c r="S30" i="16"/>
  <c r="H30" i="16"/>
  <c r="S29" i="16"/>
  <c r="H29" i="16"/>
  <c r="S28" i="16"/>
  <c r="H28" i="16"/>
  <c r="S27" i="16"/>
  <c r="H27" i="16"/>
  <c r="S26" i="16"/>
  <c r="H26" i="16"/>
  <c r="S25" i="16"/>
  <c r="H25" i="16"/>
  <c r="S24" i="16"/>
  <c r="H24" i="16"/>
  <c r="S23" i="16"/>
  <c r="H23" i="16"/>
  <c r="S22" i="16"/>
  <c r="H22" i="16"/>
  <c r="S21" i="16"/>
  <c r="S20" i="16"/>
  <c r="S19" i="16"/>
  <c r="S18" i="16"/>
  <c r="H18" i="16"/>
  <c r="S17" i="16"/>
  <c r="H17" i="16"/>
  <c r="S16" i="16"/>
  <c r="H16" i="16"/>
  <c r="S15" i="16"/>
  <c r="S14" i="16"/>
  <c r="H14" i="16"/>
  <c r="S13" i="16"/>
  <c r="S12" i="16"/>
  <c r="H12" i="16"/>
  <c r="S11" i="16"/>
  <c r="H11" i="16"/>
  <c r="S10" i="16"/>
  <c r="H10" i="16"/>
  <c r="S9" i="16"/>
  <c r="H9" i="16"/>
  <c r="S8" i="16"/>
  <c r="S46" i="16" l="1"/>
  <c r="N47" i="16"/>
  <c r="Q47" i="16"/>
  <c r="S37" i="16"/>
  <c r="E47" i="16"/>
  <c r="P47" i="16"/>
  <c r="T47" i="16"/>
  <c r="D47" i="16"/>
  <c r="H46" i="16"/>
  <c r="F47" i="16"/>
  <c r="C47" i="16"/>
  <c r="G47" i="16"/>
  <c r="R47" i="16"/>
  <c r="M47" i="16"/>
  <c r="O47" i="16"/>
  <c r="L47" i="16"/>
  <c r="S47" i="16" l="1"/>
  <c r="W41" i="15"/>
  <c r="V41" i="15"/>
  <c r="U41" i="15"/>
  <c r="T41" i="15"/>
  <c r="S41" i="15"/>
  <c r="J41" i="15"/>
  <c r="I41" i="15"/>
  <c r="H41" i="15"/>
  <c r="G41" i="15"/>
  <c r="F41" i="15"/>
  <c r="R41" i="15" l="1"/>
  <c r="Q41" i="15"/>
  <c r="P41" i="15"/>
  <c r="E41" i="15"/>
  <c r="D41" i="15"/>
  <c r="C41" i="15"/>
  <c r="I38" i="20" l="1"/>
  <c r="D41" i="23" l="1"/>
  <c r="E41" i="23"/>
  <c r="F41" i="23"/>
  <c r="G41" i="23"/>
  <c r="H41" i="23"/>
  <c r="C41" i="23"/>
  <c r="H38" i="20" l="1"/>
  <c r="G38" i="20"/>
  <c r="F38" i="20"/>
  <c r="E38" i="20"/>
  <c r="D38" i="20"/>
  <c r="C38" i="20"/>
</calcChain>
</file>

<file path=xl/sharedStrings.xml><?xml version="1.0" encoding="utf-8"?>
<sst xmlns="http://schemas.openxmlformats.org/spreadsheetml/2006/main" count="2794" uniqueCount="894">
  <si>
    <t>Assam</t>
  </si>
  <si>
    <t>Bihar</t>
  </si>
  <si>
    <t>Himachal Pradesh</t>
  </si>
  <si>
    <t>Jharkhand</t>
  </si>
  <si>
    <t>Kerala</t>
  </si>
  <si>
    <t>Madhya Pradesh</t>
  </si>
  <si>
    <t>Sikkim</t>
  </si>
  <si>
    <t>Uttar Pradesh</t>
  </si>
  <si>
    <t>West Bengal</t>
  </si>
  <si>
    <t>Total</t>
  </si>
  <si>
    <t>Andhra Pradesh</t>
  </si>
  <si>
    <t>Arunachal Pradesh</t>
  </si>
  <si>
    <t>Delhi</t>
  </si>
  <si>
    <t>Goa</t>
  </si>
  <si>
    <t>Haryana</t>
  </si>
  <si>
    <t>Karnataka</t>
  </si>
  <si>
    <t>Maharashtra</t>
  </si>
  <si>
    <t>Manipur</t>
  </si>
  <si>
    <t>Meghalaya</t>
  </si>
  <si>
    <t>Nagaland</t>
  </si>
  <si>
    <t>Odisha</t>
  </si>
  <si>
    <t>Punjab</t>
  </si>
  <si>
    <t>Tamil Nadu</t>
  </si>
  <si>
    <t>Tripura</t>
  </si>
  <si>
    <t>Uttarakhand</t>
  </si>
  <si>
    <t>Gujarat</t>
  </si>
  <si>
    <t>-</t>
  </si>
  <si>
    <t>Rajasthan</t>
  </si>
  <si>
    <t>Telangana</t>
  </si>
  <si>
    <t>Chandigarh</t>
  </si>
  <si>
    <t>Lakshadweep</t>
  </si>
  <si>
    <t>Puducherry</t>
  </si>
  <si>
    <t>Jammu &amp; Kashmir</t>
  </si>
  <si>
    <t>Dadra &amp; Nagar Haveli</t>
  </si>
  <si>
    <t>Chhattisgarh</t>
  </si>
  <si>
    <t>Mizoram</t>
  </si>
  <si>
    <t>Daman &amp; Diu</t>
  </si>
  <si>
    <t>2010-11</t>
  </si>
  <si>
    <t>2011-12</t>
  </si>
  <si>
    <t>2013-14</t>
  </si>
  <si>
    <t>2014-15</t>
  </si>
  <si>
    <t>2015-16</t>
  </si>
  <si>
    <t>1960-61</t>
  </si>
  <si>
    <t>1970-71</t>
  </si>
  <si>
    <t>1980-81</t>
  </si>
  <si>
    <t>2000-01</t>
  </si>
  <si>
    <t>States/UT</t>
  </si>
  <si>
    <t xml:space="preserve">… </t>
  </si>
  <si>
    <t>..</t>
  </si>
  <si>
    <t>…</t>
  </si>
  <si>
    <t xml:space="preserve">Assam </t>
  </si>
  <si>
    <t xml:space="preserve">Bihar </t>
  </si>
  <si>
    <t xml:space="preserve">Goa </t>
  </si>
  <si>
    <t xml:space="preserve">Tamil Nadu </t>
  </si>
  <si>
    <t>$</t>
  </si>
  <si>
    <t xml:space="preserve">Andhra Pradesh </t>
  </si>
  <si>
    <t>^</t>
  </si>
  <si>
    <t>##</t>
  </si>
  <si>
    <t xml:space="preserve">Meghalaya </t>
  </si>
  <si>
    <t xml:space="preserve">Sikkim </t>
  </si>
  <si>
    <t xml:space="preserve">West Bengal </t>
  </si>
  <si>
    <t>TOTAL STATES (1)</t>
  </si>
  <si>
    <t>UTs</t>
  </si>
  <si>
    <t xml:space="preserve">Chandigarh </t>
  </si>
  <si>
    <t xml:space="preserve">Lakshadweep </t>
  </si>
  <si>
    <t>TOTAL UTs (2)</t>
  </si>
  <si>
    <t>GRAND TOTAL (1+2)</t>
  </si>
  <si>
    <t># : Includes Motor Cycles on hire</t>
  </si>
  <si>
    <t>*: includes other vehicles not covered in item numbers I to VII of  'Transport Vehicles'.</t>
  </si>
  <si>
    <t xml:space="preserve"> 1950-51</t>
  </si>
  <si>
    <t xml:space="preserve"> 1990-91</t>
  </si>
  <si>
    <t xml:space="preserve">2012-13 </t>
  </si>
  <si>
    <t>na</t>
  </si>
  <si>
    <t>State / UT</t>
  </si>
  <si>
    <t>Piped water / Tap/ Public Tap/ Standpipe</t>
  </si>
  <si>
    <t>Tube well/ Hand pump</t>
  </si>
  <si>
    <t>2.7*</t>
  </si>
  <si>
    <t>3.0*</t>
  </si>
  <si>
    <t>NA</t>
  </si>
  <si>
    <t>Dadar  &amp; Nagar Haveli</t>
  </si>
  <si>
    <t>All India</t>
  </si>
  <si>
    <t>1981*</t>
  </si>
  <si>
    <t>1991+</t>
  </si>
  <si>
    <t>2001#</t>
  </si>
  <si>
    <t>राज्‍य/संघ राज्‍य क्षेत्र</t>
  </si>
  <si>
    <t>असम</t>
  </si>
  <si>
    <t>छत्तीसगढ़</t>
  </si>
  <si>
    <t>गोवा</t>
  </si>
  <si>
    <t>गुजरात</t>
  </si>
  <si>
    <t>हिमाचल प्रदेश</t>
  </si>
  <si>
    <t>जम्‍मू एवं कश्‍मीर</t>
  </si>
  <si>
    <t>झारखंड</t>
  </si>
  <si>
    <t>कर्नाटक</t>
  </si>
  <si>
    <t>केरल</t>
  </si>
  <si>
    <t>मध्य प्रदेश</t>
  </si>
  <si>
    <t>महाराष्ट्र</t>
  </si>
  <si>
    <t>मिजोरम</t>
  </si>
  <si>
    <t>नागालैंड</t>
  </si>
  <si>
    <t>ओडिशा</t>
  </si>
  <si>
    <t>पुद्दुचेरी</t>
  </si>
  <si>
    <t>राजस्थान</t>
  </si>
  <si>
    <t>तमिलनाडु</t>
  </si>
  <si>
    <t>त्रिपुरा</t>
  </si>
  <si>
    <t>उत्तर प्रदेश</t>
  </si>
  <si>
    <t>उत्तराखंड</t>
  </si>
  <si>
    <t>1115430*</t>
  </si>
  <si>
    <t>120396#</t>
  </si>
  <si>
    <t>822115#</t>
  </si>
  <si>
    <t>1542349*</t>
  </si>
  <si>
    <t>1467557*</t>
  </si>
  <si>
    <t>605641#</t>
  </si>
  <si>
    <t>152553#</t>
  </si>
  <si>
    <t>1000467#</t>
  </si>
  <si>
    <t>Delhi @</t>
  </si>
  <si>
    <t xml:space="preserve">Haryana </t>
  </si>
  <si>
    <t xml:space="preserve">Punjab </t>
  </si>
  <si>
    <t>.- Not reported.</t>
  </si>
  <si>
    <t>$ :Included in Multi-axled/Articulated Vehicles/Trucks &amp; Lorries</t>
  </si>
  <si>
    <t>&amp;</t>
  </si>
  <si>
    <t>&amp;&amp;</t>
  </si>
  <si>
    <t>#</t>
  </si>
  <si>
    <t>:Figures are as per Statistical Handbook of the State/UT.</t>
  </si>
  <si>
    <t>@</t>
  </si>
  <si>
    <t>राज्य/संघ राज्य क्षेत्र</t>
  </si>
  <si>
    <t xml:space="preserve">1998-99 </t>
  </si>
  <si>
    <t xml:space="preserve">2005-06 </t>
  </si>
  <si>
    <t xml:space="preserve">2015-16 </t>
  </si>
  <si>
    <t>1998-99</t>
  </si>
  <si>
    <t>2005-06</t>
  </si>
  <si>
    <t>दादरा एवं नगर हवेली</t>
  </si>
  <si>
    <t>दमन एवं दीव</t>
  </si>
  <si>
    <t>मणिपुर</t>
  </si>
  <si>
    <t>विवरण 5.13 : पंजीकृत मोटर वाहनों की स्थिति</t>
  </si>
  <si>
    <t>Non-Transport गैर परिवहन</t>
  </si>
  <si>
    <t>Total Transport  कुल परिवहन</t>
  </si>
  <si>
    <t>Two Wheelers दुपहिया वाहन</t>
  </si>
  <si>
    <t xml:space="preserve">Cars     कार </t>
  </si>
  <si>
    <t>Jeeps   जीप</t>
  </si>
  <si>
    <t>Omni Buses   ओम्नी बसें</t>
  </si>
  <si>
    <t>Tractors   ट्रैक्‍टर</t>
  </si>
  <si>
    <t>Trailers   ट्रेलर</t>
  </si>
  <si>
    <t>Others    अन्‍य</t>
  </si>
  <si>
    <t>Total Non- Tpt.  कुल गैर परिवहन</t>
  </si>
  <si>
    <t>Grand Total (Transport +Non- Tpt.)   कुल योग (परिवहन + गैर परिवहन)</t>
  </si>
  <si>
    <t>Sl. No.  क्र. सं.</t>
  </si>
  <si>
    <t>Multi-axled/Articulated Vehicles/Trucks        &amp; Lorries  बहु-धुरीय/ट्रेलर वाहन/ट्रक एवं लॉरी</t>
  </si>
  <si>
    <t xml:space="preserve">                (31 मार्च, 2016 तक की स्थिति के अनुसार) </t>
  </si>
  <si>
    <t>(In numbers संख्या)</t>
  </si>
  <si>
    <t>Jammu &amp;    Kashmir</t>
  </si>
  <si>
    <t xml:space="preserve">Arunachal   Pradesh </t>
  </si>
  <si>
    <t>Himachal  Pradesh</t>
  </si>
  <si>
    <t>Madhya   Pradesh</t>
  </si>
  <si>
    <t>Jammu &amp;  Kashmir</t>
  </si>
  <si>
    <t xml:space="preserve">Arunachal  Pradesh </t>
  </si>
  <si>
    <t xml:space="preserve">Light Motor     Vehicles (Passengers)    हल्के मोटर वाहन(यात्री)  </t>
  </si>
  <si>
    <t>Rural/ ग्रामीण</t>
  </si>
  <si>
    <t>Urban/ शहरी</t>
  </si>
  <si>
    <t>Source: Road Transport Year Book 2015-16 (Annexure 3.3)   स्रोत : सड़क परिवहन आब्दिकी 2015-16 (अनुबंध 3.3)</t>
  </si>
  <si>
    <t>Source: Road Transport Year Book 2015-16 (Annexure 3.3)/स्रोत : सड़क परिवहन आब्दिकी 2015-16 (अनुबंध 3.3)</t>
  </si>
  <si>
    <t xml:space="preserve">       Light        Motor     Vehicles   (Goods) हल्के मोटर वाहन              (माल)   </t>
  </si>
  <si>
    <t xml:space="preserve">         Buses         बस </t>
  </si>
  <si>
    <t xml:space="preserve">      Taxies     टैक्सी</t>
  </si>
  <si>
    <t>*</t>
  </si>
  <si>
    <t xml:space="preserve">Arunachal Pradesh </t>
  </si>
  <si>
    <t xml:space="preserve">Tripura </t>
  </si>
  <si>
    <t xml:space="preserve">Delhi </t>
  </si>
  <si>
    <t xml:space="preserve">TOTAL UTs (2) </t>
  </si>
  <si>
    <t>GRAND TOTAL(1+2)</t>
  </si>
  <si>
    <t xml:space="preserve"> - : Not reported.</t>
  </si>
  <si>
    <t>^ :  Included in cars.</t>
  </si>
  <si>
    <t>## :    Included in tractors</t>
  </si>
  <si>
    <t>&amp;: Includes 16805 Government Vehicles(for which category-wise break-up is not available.)</t>
  </si>
  <si>
    <t>Source: Offices of State Transport Commissioners/UT Administrations/स्रोत: राज्य परिवहन आयुक्तों / संघ शासित प्रदेशों के कार्यालयों।</t>
  </si>
  <si>
    <t xml:space="preserve">  (31 मार्च, 2017 तक की स्थिति के अनुसार) </t>
  </si>
  <si>
    <t>कुल योग (1+2)</t>
  </si>
  <si>
    <t>कुल राज्य (1)</t>
  </si>
  <si>
    <t>कुल संघ राज्य क्षेत्र (2)</t>
  </si>
  <si>
    <t>संघ राज्य क्षेत्र</t>
  </si>
  <si>
    <t>(b) State-wise Category-wise Registered motor vehicles</t>
  </si>
  <si>
    <t xml:space="preserve"> (ख) राज्यवार और श्रेणीवार पंजीकृत मोटर वाहन</t>
  </si>
  <si>
    <t xml:space="preserve">आंध्र प्रदेश </t>
  </si>
  <si>
    <t xml:space="preserve">बिहार </t>
  </si>
  <si>
    <t xml:space="preserve">मेघालय </t>
  </si>
  <si>
    <t>पंजाब^^</t>
  </si>
  <si>
    <t xml:space="preserve">सिक्किम </t>
  </si>
  <si>
    <t>तेलंगाना</t>
  </si>
  <si>
    <t xml:space="preserve">पश्चिम बंगाल </t>
  </si>
  <si>
    <t>अंडमान एवं निकोबार दीपसमूह</t>
  </si>
  <si>
    <t xml:space="preserve">चंडीगढ़ </t>
  </si>
  <si>
    <t xml:space="preserve">दिल्ली </t>
  </si>
  <si>
    <t xml:space="preserve">लक्षद्वीप </t>
  </si>
  <si>
    <t>Transport (P) परिवहन</t>
  </si>
  <si>
    <t xml:space="preserve">Statement 5.13 : Status of registered motor vehicles </t>
  </si>
  <si>
    <t xml:space="preserve"> Statement 5.13 : Status of registered  motor vehicles </t>
  </si>
  <si>
    <t xml:space="preserve"> Statement 5.13 : Status of registered motor vehicles </t>
  </si>
  <si>
    <t xml:space="preserve">  आंध्र प्रदेश</t>
  </si>
  <si>
    <t xml:space="preserve">  अरुणाचल प्रदेश</t>
  </si>
  <si>
    <t xml:space="preserve">  असम</t>
  </si>
  <si>
    <t xml:space="preserve">  बिहार</t>
  </si>
  <si>
    <t xml:space="preserve">  छत्तीसगढ़</t>
  </si>
  <si>
    <t xml:space="preserve">  दिल्ली</t>
  </si>
  <si>
    <t xml:space="preserve">  गोवा</t>
  </si>
  <si>
    <t xml:space="preserve">  गुजरात</t>
  </si>
  <si>
    <t xml:space="preserve">  हरियाणा</t>
  </si>
  <si>
    <t xml:space="preserve">  हिमाचल प्रदेश</t>
  </si>
  <si>
    <t xml:space="preserve">  जम्‍मू एवं कश्‍मीर</t>
  </si>
  <si>
    <t xml:space="preserve">  झारखंड</t>
  </si>
  <si>
    <t xml:space="preserve">  कर्नाटक</t>
  </si>
  <si>
    <t xml:space="preserve">  केरल</t>
  </si>
  <si>
    <t xml:space="preserve">  मध्य प्रदेश</t>
  </si>
  <si>
    <t xml:space="preserve">  महाराष्ट्र</t>
  </si>
  <si>
    <t xml:space="preserve">  मणिपुर</t>
  </si>
  <si>
    <t xml:space="preserve">  मेघालय</t>
  </si>
  <si>
    <t xml:space="preserve">  मिजोरम</t>
  </si>
  <si>
    <t xml:space="preserve">  नागालैंड</t>
  </si>
  <si>
    <t xml:space="preserve">  ओडिशा</t>
  </si>
  <si>
    <t xml:space="preserve">  पंजाब</t>
  </si>
  <si>
    <t xml:space="preserve">  राजस्थान</t>
  </si>
  <si>
    <t xml:space="preserve">  सिक्किम</t>
  </si>
  <si>
    <t xml:space="preserve">  तमिलनाडु</t>
  </si>
  <si>
    <t xml:space="preserve">  त्रिपुरा</t>
  </si>
  <si>
    <t xml:space="preserve">  उत्तर प्रदेश</t>
  </si>
  <si>
    <t xml:space="preserve">  उत्तराखंड</t>
  </si>
  <si>
    <t xml:space="preserve">  पश्चिम बंगाल</t>
  </si>
  <si>
    <t xml:space="preserve">  चंडीगढ़</t>
  </si>
  <si>
    <t xml:space="preserve">  दादरा एवं नगर हवेली</t>
  </si>
  <si>
    <t xml:space="preserve">  दमन एवं दीव</t>
  </si>
  <si>
    <t xml:space="preserve">  लक्षद्वीप</t>
  </si>
  <si>
    <t xml:space="preserve">  पुद्दुचेरी</t>
  </si>
  <si>
    <t xml:space="preserve">  उत्‍तराखंड</t>
  </si>
  <si>
    <t xml:space="preserve">  तेलंगाना</t>
  </si>
  <si>
    <t>कुल</t>
  </si>
  <si>
    <t xml:space="preserve"> </t>
  </si>
  <si>
    <t xml:space="preserve">  कुल</t>
  </si>
  <si>
    <t xml:space="preserve">  अंडमान एवं निकोबार दीपसमूह </t>
  </si>
  <si>
    <t xml:space="preserve">  असम </t>
  </si>
  <si>
    <t xml:space="preserve">  बिहार </t>
  </si>
  <si>
    <t xml:space="preserve">  गोवा </t>
  </si>
  <si>
    <t xml:space="preserve">  तमिलनाडु </t>
  </si>
  <si>
    <t>(ख) राज्यवार और श्रेणीवार पंजीकृत मोटर वाहन</t>
  </si>
  <si>
    <t xml:space="preserve">                           (As on 31st March  मार्च, 2016 तक की स्थिति के अनुसार)                   </t>
  </si>
  <si>
    <t xml:space="preserve">(b) State-wise Category-wise Registered motor vehicles </t>
  </si>
  <si>
    <t xml:space="preserve"> (b) State-wise Category-wise Registered motor vehicles </t>
  </si>
  <si>
    <t xml:space="preserve"> (31 मार्च, 2017 तक की स्थिति के अनुसार) </t>
  </si>
  <si>
    <t xml:space="preserve">  (b) State-wise Category-wise Registered motor vehicles</t>
  </si>
  <si>
    <t>Dadra And Nagar Haveli</t>
  </si>
  <si>
    <t>Andaman And Nicobar Islands</t>
  </si>
  <si>
    <t>Andaman And  Nicobar Islands</t>
  </si>
  <si>
    <t>Andaman &amp; Nicobar Islands</t>
  </si>
  <si>
    <t xml:space="preserve">Cars
कार </t>
  </si>
  <si>
    <t>Jeeps
जीप</t>
  </si>
  <si>
    <t>2016-17</t>
  </si>
  <si>
    <t>अरुणाचल प्रदेश</t>
  </si>
  <si>
    <r>
      <t>हरियाणा</t>
    </r>
    <r>
      <rPr>
        <b/>
        <sz val="11"/>
        <rFont val="Calibri"/>
        <family val="2"/>
      </rPr>
      <t xml:space="preserve"> </t>
    </r>
  </si>
  <si>
    <t>हरियाणा</t>
  </si>
  <si>
    <t xml:space="preserve">^ :  Included in cars.                  </t>
  </si>
  <si>
    <t xml:space="preserve">          &amp;: Includes 16805 Government Vehicles(for which category-wise break-up is not available.)</t>
  </si>
  <si>
    <t>...</t>
  </si>
  <si>
    <t>19,50,24,357</t>
  </si>
  <si>
    <t>5,20,37,905</t>
  </si>
  <si>
    <t>14,29,86,452</t>
  </si>
  <si>
    <r>
      <rPr>
        <b/>
        <sz val="9"/>
        <color theme="1"/>
        <rFont val="Cambria"/>
        <family val="1"/>
        <scheme val="major"/>
      </rPr>
      <t>Source :</t>
    </r>
    <r>
      <rPr>
        <sz val="9"/>
        <color theme="1"/>
        <rFont val="Cambria"/>
        <family val="1"/>
        <scheme val="major"/>
      </rPr>
      <t xml:space="preserve"> NSS Report No. 584: Drinking Water, Sanitation, Hygiene and Housing Condition in India, MoS&amp;PI</t>
    </r>
  </si>
  <si>
    <t>समस्त भारत</t>
  </si>
  <si>
    <t>केंद्र शासित प्रदेशों का समूह</t>
  </si>
  <si>
    <t>Group of Uts</t>
  </si>
  <si>
    <t>उत्तर पूर्व राज्यों का समूह</t>
  </si>
  <si>
    <t>Group of NE States</t>
  </si>
  <si>
    <t xml:space="preserve">  अंडमान एवं निकोबार द्वीप समूह</t>
  </si>
  <si>
    <t>Others
अन्य</t>
  </si>
  <si>
    <t xml:space="preserve">Other Surface Water
अन्य भूतल जल </t>
  </si>
  <si>
    <t xml:space="preserve">Tank / Pond
टैंक / तालाब </t>
  </si>
  <si>
    <t>Unprotected
असुरक्षित</t>
  </si>
  <si>
    <t xml:space="preserve">Protected
संरक्षित </t>
  </si>
  <si>
    <t xml:space="preserve">Private
निजी </t>
  </si>
  <si>
    <t xml:space="preserve">Public
सार्वजनिक </t>
  </si>
  <si>
    <t>Protected
संरक्षित</t>
  </si>
  <si>
    <t>All
समस्त</t>
  </si>
  <si>
    <t>Surface Water 
सतही जल</t>
  </si>
  <si>
    <t>Rain Water Collection
वर्षा जल संग्रह</t>
  </si>
  <si>
    <t>Spring
बसंत ऋतु</t>
  </si>
  <si>
    <t>Tanker Truck
टैंकर ट्रक</t>
  </si>
  <si>
    <t xml:space="preserve">Well
कुंआ
</t>
  </si>
  <si>
    <t>Hand Pump
हैंड पंप</t>
  </si>
  <si>
    <t>Tubewell
नलकूप</t>
  </si>
  <si>
    <t>Public Tap / Stand Pipe सार्वजनिक नल / स्टैंड पाइप</t>
  </si>
  <si>
    <t xml:space="preserve">Piped Water from neighbour
पड़ोस से पाइप द्वारा पानी </t>
  </si>
  <si>
    <t>Piped Water to yard / plot 
भूखंड /यार्ड में पाइप द्वारा पानी</t>
  </si>
  <si>
    <t>Piped Water into Dwelling
 आवास में पाइपिंग द्वारा पानी</t>
  </si>
  <si>
    <t>Bottled Water
बोतलबंद जल</t>
  </si>
  <si>
    <t>Principal Sources of Drinking Water /पेयजल के प्रमुख स्रोत</t>
  </si>
  <si>
    <t>(Rural/ग्रामीण)</t>
  </si>
  <si>
    <t>(Urban/ शहरी)</t>
  </si>
  <si>
    <t xml:space="preserve">विवरण  5.05 (b):   पेयजल के प्रमुख स्रोत के अनुसार परिवारों का राज्य / केंद्रशासित प्रदेश का वितरण प्रतिशत
</t>
  </si>
  <si>
    <t>Statement 5.05 (b): Percentage distribution of households by principal source of drinking water of the household for each State/UT</t>
  </si>
  <si>
    <t>Statement 5.05 (a): Percentage distribution of households by principal source of drinking water of the household for each State/UT</t>
  </si>
  <si>
    <t>विवरण 5.05 (a):   पेयजल के प्रमुख स्रोत के अनुसार परिवारों का राज्य / केंद्रशासित प्रदेश का वितरण प्रतिशत</t>
  </si>
  <si>
    <t>स्रोत: एनएसएस रिपोर्ट नंबर 584: पेयजल, स्वच्छता, स्वच्छता और आवास की स्थिति भारत में, MoS &amp; PI</t>
  </si>
  <si>
    <t>Rain Water Collection वर्षा जल संग्रह</t>
  </si>
  <si>
    <r>
      <rPr>
        <b/>
        <sz val="10"/>
        <color theme="1"/>
        <rFont val="Calibri"/>
        <family val="2"/>
        <scheme val="minor"/>
      </rPr>
      <t>Source :</t>
    </r>
    <r>
      <rPr>
        <sz val="10"/>
        <color theme="1"/>
        <rFont val="Calibri"/>
        <family val="2"/>
        <scheme val="minor"/>
      </rPr>
      <t xml:space="preserve"> NSS Report No. 584: Drinking Water, Sanitation, Hygiene and Housing Condition in India, MoS&amp;PI</t>
    </r>
  </si>
  <si>
    <t>Surface Water (Tank/Pond/Other) 
सतही जल (टैंक / तालाब /अन्य)</t>
  </si>
  <si>
    <t>Other Sources अन्य स्रोत</t>
  </si>
  <si>
    <t xml:space="preserve">Spring
 झरना
</t>
  </si>
  <si>
    <t>Census Permanent House: The material of wall includes 'Stone not packed with mortar, Stone packed with mortar, Burnt brick, G.I./ metal/asbestos sheets, Concrete' and the material of roof includes 'Hand made Tiles, Machine made Tiles, Burnt Brick, Stone/Slate, G.I./Metal/Asbestos sheets, Concrete'.</t>
  </si>
  <si>
    <t>Transport  परिवहन</t>
  </si>
  <si>
    <t>Non-Transport  गैर परिवहन</t>
  </si>
  <si>
    <t>West Bengal *</t>
  </si>
  <si>
    <t>Andaman &amp; Nicobar</t>
  </si>
  <si>
    <t xml:space="preserve">  पश्चिम बंगाल *</t>
  </si>
  <si>
    <t xml:space="preserve">  अंडमान और निकोबार </t>
  </si>
  <si>
    <t xml:space="preserve">  लक्षद्वीप </t>
  </si>
  <si>
    <t xml:space="preserve">  दादरा एवं नगर    हवेली</t>
  </si>
  <si>
    <t xml:space="preserve">Source : Office of the Registrar General of India, M/o Home Affairs      </t>
  </si>
  <si>
    <t xml:space="preserve">स्रोत: भारत के महापंजीयक का कार्यालय, गृह मंत्रालय </t>
  </si>
  <si>
    <t>Source: Census of India 2011, Office of Registrar General of India, M/o Home Affairs</t>
  </si>
  <si>
    <t xml:space="preserve">  अंडमान एवं निकोबार     दीपसमूह</t>
  </si>
  <si>
    <t>2017-18</t>
  </si>
  <si>
    <t>2018-19</t>
  </si>
  <si>
    <t>126.3(P)</t>
  </si>
  <si>
    <t>185(P)</t>
  </si>
  <si>
    <t>187(P)</t>
  </si>
  <si>
    <t>Haryana*</t>
  </si>
  <si>
    <t>Arunachal Pradesh *</t>
  </si>
  <si>
    <t>Meghalaya *</t>
  </si>
  <si>
    <t>Sikkim *</t>
  </si>
  <si>
    <t>Grand Total (1+2)</t>
  </si>
  <si>
    <t>अखिल भारत</t>
  </si>
  <si>
    <t xml:space="preserve">All India  </t>
  </si>
  <si>
    <t xml:space="preserve">प्रकारवार स्‍लम में रहने वाली आबादी
Type  wise slum population                       </t>
  </si>
  <si>
    <t xml:space="preserve"> भारत</t>
  </si>
  <si>
    <t xml:space="preserve">India </t>
  </si>
  <si>
    <t xml:space="preserve"> कुल</t>
  </si>
  <si>
    <t xml:space="preserve">Total </t>
  </si>
  <si>
    <t>स्रोत : सड़क परिवहन वार्षिक पुस्तिका, परिवहन अनुसंधान प्रकोष्‍ठ, सड़क परिवहन एवं राजमार्ग मंत्रालय
Source : Road Transport year book, Transport Research Wing, Ministry of Road Transport &amp; Highways</t>
  </si>
  <si>
    <t xml:space="preserve">गैर परिवहन
Non- Transport
</t>
  </si>
  <si>
    <t xml:space="preserve">परिवहन
Transport </t>
  </si>
  <si>
    <t>अरुणाचल प्रदेश*</t>
  </si>
  <si>
    <t>हरियाणा*</t>
  </si>
  <si>
    <t>मेघालय *</t>
  </si>
  <si>
    <t>पंजाब</t>
  </si>
  <si>
    <t>पुदुचेरी</t>
  </si>
  <si>
    <t>Ladakh</t>
  </si>
  <si>
    <t>लद्दाख</t>
  </si>
  <si>
    <t xml:space="preserve"> व्यक्तियों का प्रतिशत
 percentage of persons having</t>
  </si>
  <si>
    <t>आंध्र प्रदेश</t>
  </si>
  <si>
    <t>बिहार</t>
  </si>
  <si>
    <t>छत्तीसगढ</t>
  </si>
  <si>
    <t>दिल्ली</t>
  </si>
  <si>
    <t>हरयाणा</t>
  </si>
  <si>
    <t>मेघालय</t>
  </si>
  <si>
    <t>नगालैंड</t>
  </si>
  <si>
    <t xml:space="preserve">राजस्थान </t>
  </si>
  <si>
    <t>सिक्किम</t>
  </si>
  <si>
    <t>उतार प्रदेश।</t>
  </si>
  <si>
    <t>पश्चिम बंगाल</t>
  </si>
  <si>
    <t>चंडीगढ़</t>
  </si>
  <si>
    <t>दादरा और नगर हवेली और दमन और दीव</t>
  </si>
  <si>
    <t>जम्मू और कश्मीर</t>
  </si>
  <si>
    <t>लक्षद्वीप</t>
  </si>
  <si>
    <t>अखिल भारतीय</t>
  </si>
  <si>
    <t>Dadra &amp; Nagar Haveli 
and Daman &amp; Diu</t>
  </si>
  <si>
    <t>Megahlaya</t>
  </si>
  <si>
    <t>Telengana</t>
  </si>
  <si>
    <t>A &amp; N Islands</t>
  </si>
  <si>
    <t>Dadra &amp; Nagar Haveli and Daman &amp; Diu</t>
  </si>
  <si>
    <t xml:space="preserve">Ladakh </t>
  </si>
  <si>
    <t>All-India</t>
  </si>
  <si>
    <t xml:space="preserve">कुल योग </t>
  </si>
  <si>
    <t>दादरा एवं नगर हवेली ,दमन एवं दीव</t>
  </si>
  <si>
    <t>Dadra &amp; Nagar Haveli &amp;Daman &amp; Diu</t>
  </si>
  <si>
    <t>https://nvbdcp.gov.in/index4.php?lang=1&amp;level=0&amp;linkid=431&amp;lid=3715</t>
  </si>
  <si>
    <t>http://www.cbhidghs.nic.in/showfile.php?lid=1147</t>
  </si>
  <si>
    <t>Puduchery</t>
  </si>
  <si>
    <t xml:space="preserve"> पुद्दुचेरी</t>
  </si>
  <si>
    <t>Lakshadweep*</t>
  </si>
  <si>
    <t xml:space="preserve"> लक्षद्वीप*</t>
  </si>
  <si>
    <t xml:space="preserve"> दमन एवं दीव</t>
  </si>
  <si>
    <t xml:space="preserve"> दादरा एवं नगर     हवेली</t>
  </si>
  <si>
    <t xml:space="preserve"> चंडीगढ़</t>
  </si>
  <si>
    <t xml:space="preserve"> अंडमान एवं निकोबार द्वीपसमूह</t>
  </si>
  <si>
    <t xml:space="preserve"> पश्चिम बंगाल</t>
  </si>
  <si>
    <t>Uttrakhand</t>
  </si>
  <si>
    <t xml:space="preserve"> उत्‍तराखंड</t>
  </si>
  <si>
    <t>Uttara Pradesh</t>
  </si>
  <si>
    <t xml:space="preserve"> उत्तर प्रदेश</t>
  </si>
  <si>
    <t xml:space="preserve"> त्रिपुरा</t>
  </si>
  <si>
    <t xml:space="preserve"> तेलंगाना</t>
  </si>
  <si>
    <t xml:space="preserve"> तमिलनाडु</t>
  </si>
  <si>
    <t xml:space="preserve"> सिक्किम</t>
  </si>
  <si>
    <t xml:space="preserve"> राजस्थान</t>
  </si>
  <si>
    <t xml:space="preserve"> पंजाब</t>
  </si>
  <si>
    <t>29^</t>
  </si>
  <si>
    <t xml:space="preserve"> ओडिशा</t>
  </si>
  <si>
    <t xml:space="preserve"> नागालैंड</t>
  </si>
  <si>
    <t xml:space="preserve"> मिजोरम</t>
  </si>
  <si>
    <t xml:space="preserve"> मेघालय</t>
  </si>
  <si>
    <t xml:space="preserve"> मणिपुर</t>
  </si>
  <si>
    <t xml:space="preserve"> महाराष्ट्र</t>
  </si>
  <si>
    <t xml:space="preserve"> मध्य प्रदेश</t>
  </si>
  <si>
    <t xml:space="preserve"> केरल</t>
  </si>
  <si>
    <t xml:space="preserve"> कर्नाटक</t>
  </si>
  <si>
    <t xml:space="preserve"> झारखंड</t>
  </si>
  <si>
    <t>Kashmir Div.</t>
  </si>
  <si>
    <t xml:space="preserve"> कश्मीर डिवीजन</t>
  </si>
  <si>
    <t>Jammu Div.</t>
  </si>
  <si>
    <t xml:space="preserve"> जम्मू डिवीजन</t>
  </si>
  <si>
    <t xml:space="preserve"> हिमाचल प्रदेश</t>
  </si>
  <si>
    <t>46*</t>
  </si>
  <si>
    <t xml:space="preserve"> हरियाणा</t>
  </si>
  <si>
    <t>79*</t>
  </si>
  <si>
    <t xml:space="preserve"> गुजरात</t>
  </si>
  <si>
    <t xml:space="preserve"> गोवा</t>
  </si>
  <si>
    <t>22*</t>
  </si>
  <si>
    <t xml:space="preserve"> दिल्ली</t>
  </si>
  <si>
    <t xml:space="preserve"> छत्तीसगढ़</t>
  </si>
  <si>
    <t xml:space="preserve"> बिहार</t>
  </si>
  <si>
    <t xml:space="preserve"> असम</t>
  </si>
  <si>
    <t xml:space="preserve"> अरुणाचल प्रदेश</t>
  </si>
  <si>
    <t xml:space="preserve"> आंध्र प्रदेश</t>
  </si>
  <si>
    <t xml:space="preserve">मृत्‍यु 
Deaths
</t>
  </si>
  <si>
    <t xml:space="preserve">मामले
Cases
 </t>
  </si>
  <si>
    <t xml:space="preserve">Deaths
मृत्‍यु </t>
  </si>
  <si>
    <t>Cases
 मामले</t>
  </si>
  <si>
    <t>2021(P)</t>
  </si>
  <si>
    <t>432616*</t>
  </si>
  <si>
    <t>508870^</t>
  </si>
  <si>
    <t>Madhya Pd.</t>
  </si>
  <si>
    <t>521445*</t>
  </si>
  <si>
    <t>Kashmir Division</t>
  </si>
  <si>
    <t xml:space="preserve">  कश्मीर डिवीजन</t>
  </si>
  <si>
    <t>Jammu Division</t>
  </si>
  <si>
    <t xml:space="preserve">  जम्मू डिवीजन</t>
  </si>
  <si>
    <t>90331*</t>
  </si>
  <si>
    <t>204167*</t>
  </si>
  <si>
    <t>98531*</t>
  </si>
  <si>
    <t>51480*</t>
  </si>
  <si>
    <t>59768*</t>
  </si>
  <si>
    <t>130,276*</t>
  </si>
  <si>
    <t>19104*</t>
  </si>
  <si>
    <t>Andhra Pradesh**</t>
  </si>
  <si>
    <t xml:space="preserve">  आंध्र प्रदेश**</t>
  </si>
  <si>
    <t>Lakshadweep#</t>
  </si>
  <si>
    <t>20620*</t>
  </si>
  <si>
    <t>37612*</t>
  </si>
  <si>
    <t>64000*</t>
  </si>
  <si>
    <t>18504*</t>
  </si>
  <si>
    <t>15023*</t>
  </si>
  <si>
    <t>11547*</t>
  </si>
  <si>
    <t>Chhattisgarh*</t>
  </si>
  <si>
    <t>33110*</t>
  </si>
  <si>
    <t>Arunachal Pradesh*</t>
  </si>
  <si>
    <t>1028*</t>
  </si>
  <si>
    <t>1676*</t>
  </si>
  <si>
    <t>10669*</t>
  </si>
  <si>
    <t>11429*</t>
  </si>
  <si>
    <t>1989*</t>
  </si>
  <si>
    <t>2355*</t>
  </si>
  <si>
    <t>NR</t>
  </si>
  <si>
    <t xml:space="preserve"> लक्षद्वीप</t>
  </si>
  <si>
    <t xml:space="preserve"> दादरा एवं नगर    हवेली</t>
  </si>
  <si>
    <t>62552*</t>
  </si>
  <si>
    <t xml:space="preserve"> उत्तराखंड</t>
  </si>
  <si>
    <t>1142660*</t>
  </si>
  <si>
    <t>1467403*</t>
  </si>
  <si>
    <t>338677*</t>
  </si>
  <si>
    <t>597865*</t>
  </si>
  <si>
    <t xml:space="preserve"> गोवा*</t>
  </si>
  <si>
    <t>228408*</t>
  </si>
  <si>
    <t>122785*</t>
  </si>
  <si>
    <t>https://nvbdcp.gov.in/index1.php?lang=1&amp;level=1&amp;sublinkid=5784&amp;lid=3689</t>
  </si>
  <si>
    <t>Source: National Vector Borne Disease Control Programme (NVBDCP), Directorate General of Health Services, Ministry of Health &amp; Family Welfare</t>
  </si>
  <si>
    <t xml:space="preserve">स्रोत: राष्‍ट्रीय वेक्टर जनित रोग नियंत्रण कार्यक्रम (एनवीबीडीसीपी), स्‍वास्‍थ्‍य सेवा महानिदेशालय, स्‍वास्‍थ्‍य एवं परिवार कल्‍याण मंत्रालय </t>
  </si>
  <si>
    <t xml:space="preserve"> जम्‍मू एवं कश्‍मीर</t>
  </si>
  <si>
    <t xml:space="preserve"> दादरा एवं नगर हवेली,  दमन एवं दीव</t>
  </si>
  <si>
    <t xml:space="preserve"> अंडमान एवं निकोबार      द्वीपसमूह</t>
  </si>
  <si>
    <t xml:space="preserve"> मृत्‍यु
Deaths 
  </t>
  </si>
  <si>
    <t xml:space="preserve">पीएफ मामले
Pf cases 
</t>
  </si>
  <si>
    <t xml:space="preserve">मलेरिया के मामले
Malaria cases 
</t>
  </si>
  <si>
    <t xml:space="preserve"> Deaths 
  मृत्‍यु</t>
  </si>
  <si>
    <t>Pf cases 
पीएफ मामले</t>
  </si>
  <si>
    <t>Malaria cases 
मलेरिया के मामले</t>
  </si>
  <si>
    <t>Source: National Vector Borne Disease Control Programme (NVBDCP), Directorate General of Health Services, Ministry of Health &amp; Family Welfare.</t>
  </si>
  <si>
    <t xml:space="preserve">स्रोत: राष्‍ट्रीय वेक्टर जनित रोग नियंत्रण कार्यक्रम (एनवीबीडीसीपी), स्‍वास्‍थ्‍य सेवा महानिदेशालय, स्‍वास्‍थ्‍य एवं परिवार कल्‍याण मंत्रालय
</t>
  </si>
  <si>
    <t> 625</t>
  </si>
  <si>
    <t>Dadra &amp; Nagar  Haveli</t>
  </si>
  <si>
    <t xml:space="preserve"> दादरा एवं नगर हवेली</t>
  </si>
  <si>
    <t> 168</t>
  </si>
  <si>
    <t xml:space="preserve"> अंडमान एवं निकोबार  द्वीपसमूह</t>
  </si>
  <si>
    <t> 710</t>
  </si>
  <si>
    <t>123 </t>
  </si>
  <si>
    <t xml:space="preserve"> States/UTs</t>
  </si>
  <si>
    <t>Source: National Vector Borne Disease Control Programme (NVBDCP),Directorate  General of Health Services, Ministry of Health &amp; Family Welfare</t>
  </si>
  <si>
    <t>स्रोत: राष्‍ट्रीय वेक्टर जनित रोग नियंत्रण कार्यक्रम, स्‍वास्‍थ्‍य सेवा महानिदेशालय, स्‍वास्‍थ्‍य एवं परिवार कल्‍याण मंत्रालय</t>
  </si>
  <si>
    <t xml:space="preserve">  अंडमान एवं निकोबार   द्वीपसमूह</t>
  </si>
  <si>
    <t>Mizroram</t>
  </si>
  <si>
    <t xml:space="preserve">  मिजोरम </t>
  </si>
  <si>
    <t> 2017 </t>
  </si>
  <si>
    <t xml:space="preserve">स्रोत: राष्‍ट्रीय वेक्टर जनित रोग नियंत्रण कार्यक्रम, स्‍वास्‍थ्‍य सेवा महानिदेशालय, स्‍वास्‍थ्‍य एवं परिवार कल्‍याण मंत्रालय
</t>
  </si>
  <si>
    <t>States/UTs</t>
  </si>
  <si>
    <t>2019-21</t>
  </si>
  <si>
    <t>स्रोत :  राष्‍ट्रीय परिवार स्‍वास्‍थ्‍य सर्वेक्षण (एनएफएचएस) की रिपोर्टें, स्वास्थ्य एवं परिवार कल्याण मंत्रालय</t>
  </si>
  <si>
    <t>Source: National Family Health Survey (NFHS) reports, Ministry of Health &amp; Family Welfare</t>
  </si>
  <si>
    <t xml:space="preserve">  गैर परिवहन  
Non-Transport     </t>
  </si>
  <si>
    <t>Andaman And Nicobar
Islands</t>
  </si>
  <si>
    <t>The Dadra And Nagar Haveli And Daman And
Diu</t>
  </si>
  <si>
    <t>Jammu And Kashmir</t>
  </si>
  <si>
    <t>27355^</t>
  </si>
  <si>
    <t>20322^</t>
  </si>
  <si>
    <t>ladakh</t>
  </si>
  <si>
    <t>32731^</t>
  </si>
  <si>
    <t>137973^</t>
  </si>
  <si>
    <t>12645^</t>
  </si>
  <si>
    <t>11890^</t>
  </si>
  <si>
    <t>300628^</t>
  </si>
  <si>
    <t>4^</t>
  </si>
  <si>
    <t>270847^</t>
  </si>
  <si>
    <t>249995^</t>
  </si>
  <si>
    <t>636910^</t>
  </si>
  <si>
    <t>696335^</t>
  </si>
  <si>
    <t>0*</t>
  </si>
  <si>
    <t>S.No</t>
  </si>
  <si>
    <t xml:space="preserve">लद्दाख </t>
  </si>
  <si>
    <t>171*</t>
  </si>
  <si>
    <t>Source: Department of Fisheries , M/o Fisheries, Animal Husbandry &amp; Dairying (Marine Fisheries Census 2016 India)</t>
  </si>
  <si>
    <t>2023*</t>
  </si>
  <si>
    <t>2024*</t>
  </si>
  <si>
    <t>2023 (P)</t>
  </si>
  <si>
    <t> 0</t>
  </si>
  <si>
    <t> 2</t>
  </si>
  <si>
    <t>Non Endemic</t>
  </si>
  <si>
    <t> 154</t>
  </si>
  <si>
    <t xml:space="preserve">  छत्तीसगढ</t>
  </si>
  <si>
    <t>2021-22(P)</t>
  </si>
  <si>
    <t>2019-20(P)</t>
  </si>
  <si>
    <t>2022(P)</t>
  </si>
  <si>
    <t xml:space="preserve">  अरुणाचल प्रदेश*</t>
  </si>
  <si>
    <t xml:space="preserve">  हरियाणा*</t>
  </si>
  <si>
    <t xml:space="preserve">  मेघालय*</t>
  </si>
  <si>
    <t xml:space="preserve">  सिक्किम*</t>
  </si>
  <si>
    <t xml:space="preserve">  हिमाचल प्रदेश#</t>
  </si>
  <si>
    <t xml:space="preserve">  मणिपुर #</t>
  </si>
  <si>
    <t xml:space="preserve">  दादरा एवं नगर हवेली,   दमन एवं दीव </t>
  </si>
  <si>
    <t>Himachal Pradesh#</t>
  </si>
  <si>
    <t>Manipur #</t>
  </si>
  <si>
    <t>Meghalaya*</t>
  </si>
  <si>
    <t>Sikkim*</t>
  </si>
  <si>
    <t>Dadra &amp; Nagar Haveli &amp; Daman &amp; Diu</t>
  </si>
  <si>
    <t>स्रोत: ,मत्स्यपालन विभाग, मत्स्यपालन, पशुपालन और डेयरी मंत्रालय</t>
  </si>
  <si>
    <t xml:space="preserve"> -</t>
  </si>
  <si>
    <t xml:space="preserve">स्‍वच्‍छता की सुविधा^
Sanitation facility^
</t>
  </si>
  <si>
    <t xml:space="preserve">Rural
 ग्रामीण </t>
  </si>
  <si>
    <t>Urban 
शहरी</t>
  </si>
  <si>
    <t xml:space="preserve">All
कुल </t>
  </si>
  <si>
    <t>हिमाचल प्रदेश#</t>
  </si>
  <si>
    <t>Source:  National Health Profile  of India ,Central Bureau of Health Intelligence,  Ministry of Health &amp; Family Welfare</t>
  </si>
  <si>
    <t>स्रोत:  भारतीय राष्ट्रीय स्वास्थ्य प्रोफाइल , केंद्रीय स्वास्थ्य आसूचना ब्यूरो, स्वास्थ्य एवं परिवार कल्याण मंत्रालय</t>
  </si>
  <si>
    <t>687278^</t>
  </si>
  <si>
    <t>0^</t>
  </si>
  <si>
    <t>Dadar &amp; Nagar Haveli and Daman &amp; Diu</t>
  </si>
  <si>
    <t>Laddakh</t>
  </si>
  <si>
    <t>3165^</t>
  </si>
  <si>
    <t>2006^</t>
  </si>
  <si>
    <t>1740^</t>
  </si>
  <si>
    <t>2459^</t>
  </si>
  <si>
    <t>706^</t>
  </si>
  <si>
    <t>2326^</t>
  </si>
  <si>
    <t>Statement 5.01: Houses, Households and Population in India</t>
  </si>
  <si>
    <t>वर्ष/Year</t>
  </si>
  <si>
    <r>
      <rPr>
        <sz val="12"/>
        <rFont val="Book Antiqua"/>
        <family val="1"/>
      </rPr>
      <t>कुल</t>
    </r>
    <r>
      <rPr>
        <sz val="11"/>
        <rFont val="Book Antiqua"/>
        <family val="1"/>
      </rPr>
      <t>/Total</t>
    </r>
  </si>
  <si>
    <r>
      <rPr>
        <sz val="12"/>
        <rFont val="Book Antiqua"/>
        <family val="1"/>
      </rPr>
      <t>शहरी</t>
    </r>
    <r>
      <rPr>
        <sz val="11"/>
        <rFont val="Book Antiqua"/>
        <family val="1"/>
      </rPr>
      <t>/Urban</t>
    </r>
  </si>
  <si>
    <r>
      <rPr>
        <sz val="12"/>
        <rFont val="Book Antiqua"/>
        <family val="1"/>
      </rPr>
      <t>ग्रामीण</t>
    </r>
    <r>
      <rPr>
        <sz val="11"/>
        <rFont val="Book Antiqua"/>
        <family val="1"/>
      </rPr>
      <t>/Rural</t>
    </r>
  </si>
  <si>
    <t>Note:  1. * :   Excluding Assam. 2. +  :   Excluding J &amp; K;   Permanent Census Houses estimated by adding house having material of floor as 'Tiles, slate or shingle/ Corrugated iron, zinc or other metal sheets/Asbestos cement sheets/Bricks, stone and lime/ Stone/ Concrete RBC/RCC'  and material of wall as 'Burnt bricks/ GI sheets or other metal sheets/ Stone /  Cement concrete/ Ekra'. 3. ** : No. of Census houses (Occupied residential + vacant) at the time of house listing. 4. #: The population figure exclude population of the area under unlawful occupation of Pakistan &amp; China where Census could not be taken. 5. ##: No. of Occupied Residential Houses= Occupied Census Houses used as (Residence+ residence-cum-other use)</t>
  </si>
  <si>
    <r>
      <rPr>
        <b/>
        <sz val="12"/>
        <rFont val="Book Antiqua"/>
        <family val="1"/>
      </rPr>
      <t>वर्ष/</t>
    </r>
    <r>
      <rPr>
        <b/>
        <sz val="11"/>
        <rFont val="Book Antiqua"/>
        <family val="1"/>
      </rPr>
      <t>Year</t>
    </r>
  </si>
  <si>
    <r>
      <rPr>
        <b/>
        <sz val="12"/>
        <rFont val="Book Antiqua"/>
        <family val="1"/>
      </rPr>
      <t>मकानों कि संख्या**</t>
    </r>
    <r>
      <rPr>
        <b/>
        <sz val="11"/>
        <rFont val="Book Antiqua"/>
        <family val="1"/>
      </rPr>
      <t xml:space="preserve">
No. of 
Houses **</t>
    </r>
  </si>
  <si>
    <r>
      <rPr>
        <b/>
        <sz val="12"/>
        <rFont val="Book Antiqua"/>
        <family val="1"/>
      </rPr>
      <t>कब्जे वाले आवासीय मकानों की संख्या##</t>
    </r>
    <r>
      <rPr>
        <b/>
        <sz val="11"/>
        <rFont val="Book Antiqua"/>
        <family val="1"/>
      </rPr>
      <t xml:space="preserve">
No. of Occupied Residential Houses ##</t>
    </r>
  </si>
  <si>
    <r>
      <rPr>
        <b/>
        <sz val="12"/>
        <rFont val="Book Antiqua"/>
        <family val="1"/>
      </rPr>
      <t>परिवारों की संख्या</t>
    </r>
    <r>
      <rPr>
        <b/>
        <sz val="11"/>
        <rFont val="Book Antiqua"/>
        <family val="1"/>
      </rPr>
      <t xml:space="preserve">
No. of Households</t>
    </r>
  </si>
  <si>
    <r>
      <rPr>
        <b/>
        <sz val="12"/>
        <rFont val="Book Antiqua"/>
        <family val="1"/>
      </rPr>
      <t>कुल जनसँख्या</t>
    </r>
    <r>
      <rPr>
        <b/>
        <sz val="11"/>
        <rFont val="Book Antiqua"/>
        <family val="1"/>
      </rPr>
      <t xml:space="preserve">
Total Population </t>
    </r>
  </si>
  <si>
    <r>
      <rPr>
        <b/>
        <sz val="12"/>
        <rFont val="Book Antiqua"/>
        <family val="1"/>
      </rPr>
      <t>क्र. सं.</t>
    </r>
    <r>
      <rPr>
        <b/>
        <sz val="11"/>
        <rFont val="Book Antiqua"/>
        <family val="1"/>
      </rPr>
      <t xml:space="preserve">
S.No.
</t>
    </r>
  </si>
  <si>
    <t>राज्‍य/केंद्र शासित प्रदेश</t>
  </si>
  <si>
    <r>
      <rPr>
        <b/>
        <sz val="12"/>
        <color theme="1"/>
        <rFont val="Book Antiqua"/>
        <family val="1"/>
      </rPr>
      <t>क्र. सं.</t>
    </r>
    <r>
      <rPr>
        <b/>
        <sz val="11"/>
        <color theme="1"/>
        <rFont val="Book Antiqua"/>
        <family val="1"/>
      </rPr>
      <t xml:space="preserve">
S.No.</t>
    </r>
  </si>
  <si>
    <r>
      <rPr>
        <b/>
        <sz val="12"/>
        <color theme="1"/>
        <rFont val="Book Antiqua"/>
        <family val="1"/>
      </rPr>
      <t>अवतरण केंद्र</t>
    </r>
    <r>
      <rPr>
        <b/>
        <sz val="11"/>
        <color theme="1"/>
        <rFont val="Book Antiqua"/>
        <family val="1"/>
      </rPr>
      <t xml:space="preserve">
Landing Centres </t>
    </r>
  </si>
  <si>
    <r>
      <rPr>
        <b/>
        <sz val="12"/>
        <color theme="1"/>
        <rFont val="Book Antiqua"/>
        <family val="1"/>
      </rPr>
      <t>मछली पकड़ने वाले गांव</t>
    </r>
    <r>
      <rPr>
        <b/>
        <sz val="11"/>
        <color theme="1"/>
        <rFont val="Book Antiqua"/>
        <family val="1"/>
      </rPr>
      <t xml:space="preserve">
Fishing Villages </t>
    </r>
  </si>
  <si>
    <r>
      <rPr>
        <b/>
        <sz val="12"/>
        <color theme="1"/>
        <rFont val="Book Antiqua"/>
        <family val="1"/>
      </rPr>
      <t>मछुआरा परिवार</t>
    </r>
    <r>
      <rPr>
        <b/>
        <sz val="11"/>
        <color theme="1"/>
        <rFont val="Book Antiqua"/>
        <family val="1"/>
      </rPr>
      <t xml:space="preserve">
Fishermen Families </t>
    </r>
  </si>
  <si>
    <r>
      <rPr>
        <b/>
        <sz val="12"/>
        <color theme="1"/>
        <rFont val="Book Antiqua"/>
        <family val="1"/>
      </rPr>
      <t>परंपरागत मछुआरा परिवार</t>
    </r>
    <r>
      <rPr>
        <b/>
        <sz val="11"/>
        <color theme="1"/>
        <rFont val="Book Antiqua"/>
        <family val="1"/>
      </rPr>
      <t xml:space="preserve">
Traditional Fisherman Families </t>
    </r>
  </si>
  <si>
    <r>
      <rPr>
        <b/>
        <sz val="12"/>
        <color theme="1"/>
        <rFont val="Book Antiqua"/>
        <family val="1"/>
      </rPr>
      <t>बीपीएल परिवार</t>
    </r>
    <r>
      <rPr>
        <b/>
        <sz val="11"/>
        <color theme="1"/>
        <rFont val="Book Antiqua"/>
        <family val="1"/>
      </rPr>
      <t xml:space="preserve">
BPL Families 
</t>
    </r>
  </si>
  <si>
    <r>
      <rPr>
        <b/>
        <sz val="12"/>
        <color theme="1"/>
        <rFont val="Book Antiqua"/>
        <family val="1"/>
      </rPr>
      <t>मछुआरों की आबादी</t>
    </r>
    <r>
      <rPr>
        <b/>
        <sz val="11"/>
        <color theme="1"/>
        <rFont val="Book Antiqua"/>
        <family val="1"/>
      </rPr>
      <t xml:space="preserve">
Fisherfolk Population 
</t>
    </r>
  </si>
  <si>
    <t>State/UTs</t>
  </si>
  <si>
    <r>
      <t>(</t>
    </r>
    <r>
      <rPr>
        <b/>
        <sz val="12"/>
        <color theme="1"/>
        <rFont val="Book Antiqua"/>
        <family val="1"/>
      </rPr>
      <t>एनएफएचएस</t>
    </r>
    <r>
      <rPr>
        <b/>
        <sz val="11"/>
        <color theme="1"/>
        <rFont val="Book Antiqua"/>
        <family val="1"/>
      </rPr>
      <t xml:space="preserve"> 2)
(NFHS 2)
</t>
    </r>
  </si>
  <si>
    <r>
      <t>(</t>
    </r>
    <r>
      <rPr>
        <b/>
        <sz val="12"/>
        <color theme="1"/>
        <rFont val="Book Antiqua"/>
        <family val="1"/>
      </rPr>
      <t>एनएफएचएस</t>
    </r>
    <r>
      <rPr>
        <b/>
        <sz val="11"/>
        <color theme="1"/>
        <rFont val="Book Antiqua"/>
        <family val="1"/>
      </rPr>
      <t xml:space="preserve"> 3)
(NFHS 3)
</t>
    </r>
  </si>
  <si>
    <r>
      <t>(</t>
    </r>
    <r>
      <rPr>
        <b/>
        <sz val="12"/>
        <color theme="1"/>
        <rFont val="Book Antiqua"/>
        <family val="1"/>
      </rPr>
      <t>एनएफएचएस</t>
    </r>
    <r>
      <rPr>
        <b/>
        <sz val="11"/>
        <color theme="1"/>
        <rFont val="Book Antiqua"/>
        <family val="1"/>
      </rPr>
      <t xml:space="preserve"> 4)
(NFHS 4)
</t>
    </r>
  </si>
  <si>
    <r>
      <t>(</t>
    </r>
    <r>
      <rPr>
        <b/>
        <sz val="12"/>
        <color theme="1"/>
        <rFont val="Book Antiqua"/>
        <family val="1"/>
      </rPr>
      <t>एनएफएचएस</t>
    </r>
    <r>
      <rPr>
        <b/>
        <sz val="11"/>
        <color theme="1"/>
        <rFont val="Book Antiqua"/>
        <family val="1"/>
      </rPr>
      <t xml:space="preserve"> 5)
(NFHS 5)
</t>
    </r>
  </si>
  <si>
    <r>
      <rPr>
        <b/>
        <sz val="12"/>
        <color theme="1"/>
        <rFont val="Book Antiqua"/>
        <family val="1"/>
      </rPr>
      <t>क्र. सं.</t>
    </r>
    <r>
      <rPr>
        <b/>
        <sz val="11"/>
        <color theme="1"/>
        <rFont val="Book Antiqua"/>
        <family val="1"/>
      </rPr>
      <t xml:space="preserve">
S.No.
</t>
    </r>
  </si>
  <si>
    <t>क्षेत्र/Area</t>
  </si>
  <si>
    <t>पेयजल के मुख्‍य स्रोत/Major Source of Drinking Water</t>
  </si>
  <si>
    <r>
      <rPr>
        <sz val="14"/>
        <color rgb="FF000000"/>
        <rFont val="Book Antiqua"/>
        <family val="1"/>
      </rPr>
      <t>बोतलबंद पानी</t>
    </r>
    <r>
      <rPr>
        <sz val="12"/>
        <color theme="1"/>
        <rFont val="Book Antiqua"/>
        <family val="1"/>
      </rPr>
      <t>/Bottled Water</t>
    </r>
  </si>
  <si>
    <r>
      <rPr>
        <sz val="14"/>
        <color rgb="FF000000"/>
        <rFont val="Book Antiqua"/>
        <family val="1"/>
      </rPr>
      <t>कुआँ</t>
    </r>
    <r>
      <rPr>
        <sz val="12"/>
        <color theme="1"/>
        <rFont val="Book Antiqua"/>
        <family val="1"/>
      </rPr>
      <t>/Well</t>
    </r>
  </si>
  <si>
    <r>
      <rPr>
        <sz val="14"/>
        <color rgb="FF000000"/>
        <rFont val="Book Antiqua"/>
        <family val="1"/>
      </rPr>
      <t>संरक्षित</t>
    </r>
    <r>
      <rPr>
        <sz val="12"/>
        <color theme="1"/>
        <rFont val="Book Antiqua"/>
        <family val="1"/>
      </rPr>
      <t>/Protected</t>
    </r>
  </si>
  <si>
    <r>
      <rPr>
        <sz val="14"/>
        <color rgb="FF000000"/>
        <rFont val="Book Antiqua"/>
        <family val="1"/>
      </rPr>
      <t>असंरक्षित</t>
    </r>
    <r>
      <rPr>
        <sz val="12"/>
        <color theme="1"/>
        <rFont val="Book Antiqua"/>
        <family val="1"/>
      </rPr>
      <t>/Unprotected</t>
    </r>
  </si>
  <si>
    <r>
      <rPr>
        <sz val="14"/>
        <color indexed="8"/>
        <rFont val="Book Antiqua"/>
        <family val="1"/>
      </rPr>
      <t>भूपृष्ठ जल (नदी / नहर / झील / टैंक / तालाब)</t>
    </r>
    <r>
      <rPr>
        <sz val="14"/>
        <color theme="1"/>
        <rFont val="Book Antiqua"/>
        <family val="1"/>
      </rPr>
      <t>/</t>
    </r>
    <r>
      <rPr>
        <sz val="12"/>
        <color theme="1"/>
        <rFont val="Book Antiqua"/>
        <family val="1"/>
      </rPr>
      <t>Surface Water (River/ Canal/ Lake/ Tank/ Pond)</t>
    </r>
  </si>
  <si>
    <r>
      <rPr>
        <sz val="14"/>
        <color rgb="FF000000"/>
        <rFont val="Book Antiqua"/>
        <family val="1"/>
      </rPr>
      <t>झरना</t>
    </r>
    <r>
      <rPr>
        <sz val="12"/>
        <color theme="1"/>
        <rFont val="Book Antiqua"/>
        <family val="1"/>
      </rPr>
      <t>/Spring</t>
    </r>
  </si>
  <si>
    <r>
      <t xml:space="preserve">स्रोत: भारत के महापंजीयक का कार्यालय, गृह मंत्रालय/ </t>
    </r>
    <r>
      <rPr>
        <i/>
        <sz val="10"/>
        <rFont val="Book Antiqua"/>
        <family val="1"/>
      </rPr>
      <t>Source :  Office of Registrar General of India, M/o Home Affairs</t>
    </r>
  </si>
  <si>
    <t xml:space="preserve">Statement 5.02: Coastal Fishing Population in India       </t>
  </si>
  <si>
    <t xml:space="preserve">Statement 5.05 (b) :  Percentage distribution of  Households by  sanitation facilities    </t>
  </si>
  <si>
    <t>Statement 5.09: State-wise slum households by source and location of drinking water</t>
  </si>
  <si>
    <t>Statement 5.10: Statistics related to Road Transport</t>
  </si>
  <si>
    <t xml:space="preserve">         Statement 5.13: State-wise cases and deaths - Acute Diarrhoeal Disease </t>
  </si>
  <si>
    <t xml:space="preserve">          Statement 5.14: State-wise cases and deaths - Enteric Fever (Typhoid)   </t>
  </si>
  <si>
    <t xml:space="preserve">                Statement 5.15: State-wise Cases and Deaths - Viral Hepatitis                 </t>
  </si>
  <si>
    <t xml:space="preserve">          Statement 5.16: State- wise Cases and Deaths - Acute Respiratory Infection               </t>
  </si>
  <si>
    <t xml:space="preserve">               Statement 5.17: State-wise cases and deaths - Malaria</t>
  </si>
  <si>
    <t xml:space="preserve">                    Statement 5.18: State-wise cases and death - Dengue  </t>
  </si>
  <si>
    <t xml:space="preserve">              Statement 5.19: State-wise cases - Chikungunya fever           </t>
  </si>
  <si>
    <t>Statement 5.20: State-wise cases and deaths - Acute Encephalitis Syndrome (AES) / Japanese Encephalitis (JE)</t>
  </si>
  <si>
    <t>राज्य/केंद्र शासित प्रदेश</t>
  </si>
  <si>
    <r>
      <t xml:space="preserve">विवरण </t>
    </r>
    <r>
      <rPr>
        <b/>
        <sz val="12"/>
        <color theme="1"/>
        <rFont val="Book Antiqua"/>
        <family val="1"/>
      </rPr>
      <t>5.03</t>
    </r>
    <r>
      <rPr>
        <b/>
        <sz val="13"/>
        <color theme="1"/>
        <rFont val="Book Antiqua"/>
        <family val="1"/>
      </rPr>
      <t xml:space="preserve"> : पेयजल के प्रमुख स्रोत के अनुसार परिवारों का वितरण</t>
    </r>
  </si>
  <si>
    <r>
      <t xml:space="preserve">विवरण </t>
    </r>
    <r>
      <rPr>
        <b/>
        <sz val="12"/>
        <color theme="1"/>
        <rFont val="Book Antiqua"/>
        <family val="1"/>
      </rPr>
      <t>5.02</t>
    </r>
    <r>
      <rPr>
        <b/>
        <sz val="13"/>
        <color theme="1"/>
        <rFont val="Book Antiqua"/>
        <family val="1"/>
      </rPr>
      <t xml:space="preserve"> :  भारत में तटीय मछली पकड़ने वालो की आबादी</t>
    </r>
  </si>
  <si>
    <r>
      <t xml:space="preserve">विवरण </t>
    </r>
    <r>
      <rPr>
        <b/>
        <sz val="12"/>
        <rFont val="Book Antiqua"/>
        <family val="1"/>
      </rPr>
      <t>5.01</t>
    </r>
    <r>
      <rPr>
        <b/>
        <sz val="13"/>
        <rFont val="Book Antiqua"/>
        <family val="1"/>
      </rPr>
      <t>: भारत में घर, परिवार और जनसंख्या</t>
    </r>
  </si>
  <si>
    <r>
      <t xml:space="preserve">विवरण </t>
    </r>
    <r>
      <rPr>
        <b/>
        <sz val="12"/>
        <rFont val="Book Antiqua"/>
        <family val="1"/>
      </rPr>
      <t>5.05</t>
    </r>
    <r>
      <rPr>
        <b/>
        <sz val="13"/>
        <rFont val="Book Antiqua"/>
        <family val="1"/>
      </rPr>
      <t xml:space="preserve"> (क) : स्‍वच्‍छता की सुविधाओं तक पहुंच वाले परिवारों का वितरण</t>
    </r>
  </si>
  <si>
    <r>
      <rPr>
        <b/>
        <sz val="12"/>
        <rFont val="Book Antiqua"/>
        <family val="1"/>
      </rPr>
      <t xml:space="preserve">परिवारों की संख्या </t>
    </r>
    <r>
      <rPr>
        <b/>
        <sz val="11"/>
        <rFont val="Book Antiqua"/>
        <family val="1"/>
      </rPr>
      <t xml:space="preserve">
No. of Households
</t>
    </r>
  </si>
  <si>
    <r>
      <t>विवरण</t>
    </r>
    <r>
      <rPr>
        <b/>
        <sz val="12"/>
        <color theme="1"/>
        <rFont val="Book Antiqua"/>
        <family val="1"/>
      </rPr>
      <t xml:space="preserve"> 5.05</t>
    </r>
    <r>
      <rPr>
        <b/>
        <sz val="13"/>
        <color theme="1"/>
        <rFont val="Book Antiqua"/>
        <family val="1"/>
      </rPr>
      <t xml:space="preserve"> (ख) : स्‍वच्‍छता की सुविधाओं तक पहुंच वाले परिवारों का प्रतिशत वितरण</t>
    </r>
  </si>
  <si>
    <r>
      <rPr>
        <b/>
        <sz val="12"/>
        <color theme="1"/>
        <rFont val="Book Antiqua"/>
        <family val="1"/>
      </rPr>
      <t>साझा सुविधा</t>
    </r>
    <r>
      <rPr>
        <b/>
        <sz val="11"/>
        <color theme="1"/>
        <rFont val="Book Antiqua"/>
        <family val="1"/>
      </rPr>
      <t xml:space="preserve">^^
Shared facility^^
</t>
    </r>
  </si>
  <si>
    <r>
      <rPr>
        <b/>
        <sz val="12"/>
        <color theme="1"/>
        <rFont val="Book Antiqua"/>
        <family val="1"/>
      </rPr>
      <t>असंशोधित सुविधा</t>
    </r>
    <r>
      <rPr>
        <b/>
        <sz val="11"/>
        <color theme="1"/>
        <rFont val="Book Antiqua"/>
        <family val="1"/>
      </rPr>
      <t xml:space="preserve">
Unimproved
</t>
    </r>
  </si>
  <si>
    <r>
      <rPr>
        <b/>
        <sz val="12"/>
        <color theme="1"/>
        <rFont val="Book Antiqua"/>
        <family val="1"/>
      </rPr>
      <t>कोई सुविधा नही/खुले स्थान/क्षेत्र का उपयोग</t>
    </r>
    <r>
      <rPr>
        <b/>
        <sz val="11"/>
        <color theme="1"/>
        <rFont val="Book Antiqua"/>
        <family val="1"/>
      </rPr>
      <t xml:space="preserve">
No facility/ uses open space/ field 
</t>
    </r>
  </si>
  <si>
    <r>
      <rPr>
        <b/>
        <sz val="12"/>
        <color theme="1"/>
        <rFont val="Book Antiqua"/>
        <family val="1"/>
      </rPr>
      <t xml:space="preserve">शहरी </t>
    </r>
    <r>
      <rPr>
        <b/>
        <sz val="11"/>
        <color theme="1"/>
        <rFont val="Book Antiqua"/>
        <family val="1"/>
      </rPr>
      <t xml:space="preserve">
Urban
</t>
    </r>
  </si>
  <si>
    <r>
      <rPr>
        <b/>
        <sz val="12"/>
        <color theme="1"/>
        <rFont val="Book Antiqua"/>
        <family val="1"/>
      </rPr>
      <t>ग्रामीण</t>
    </r>
    <r>
      <rPr>
        <b/>
        <sz val="11"/>
        <color theme="1"/>
        <rFont val="Book Antiqua"/>
        <family val="1"/>
      </rPr>
      <t xml:space="preserve">
Rural 
</t>
    </r>
  </si>
  <si>
    <r>
      <rPr>
        <b/>
        <sz val="12"/>
        <color theme="1"/>
        <rFont val="Book Antiqua"/>
        <family val="1"/>
      </rPr>
      <t>कुल</t>
    </r>
    <r>
      <rPr>
        <b/>
        <sz val="11"/>
        <color theme="1"/>
        <rFont val="Book Antiqua"/>
        <family val="1"/>
      </rPr>
      <t xml:space="preserve">
Total 
</t>
    </r>
  </si>
  <si>
    <t>Note: 1. ^  :Includes ventilated improved pit (VIP) latrine/biogas latrine, and twin pit/composting toilet. 2.  ^^ : Facilities that would be considered improved if they were not shared by two or more household. 3. Statement depicts the unified data for UT of Jammu &amp; Kashmir and UT of Ladakh.</t>
  </si>
  <si>
    <r>
      <rPr>
        <i/>
        <sz val="11"/>
        <color theme="1"/>
        <rFont val="Book Antiqua"/>
        <family val="1"/>
      </rPr>
      <t xml:space="preserve">स्रोत: राष्ट्रीय परिवार स्वास्थ्य सर्वेक्षण </t>
    </r>
    <r>
      <rPr>
        <i/>
        <sz val="10"/>
        <color theme="1"/>
        <rFont val="Book Antiqua"/>
        <family val="1"/>
      </rPr>
      <t>(NFHS-5) 2019-21</t>
    </r>
    <r>
      <rPr>
        <i/>
        <sz val="11"/>
        <color theme="1"/>
        <rFont val="Book Antiqua"/>
        <family val="1"/>
      </rPr>
      <t>, स्वास्थ्य एवं परिवार कल्याण मंत्रालय</t>
    </r>
    <r>
      <rPr>
        <i/>
        <sz val="10"/>
        <color theme="1"/>
        <rFont val="Book Antiqua"/>
        <family val="1"/>
      </rPr>
      <t xml:space="preserve">/ Source:  National Family Health Survey (NFHS-5) 2019-21, Ministry of Health &amp; Family Welfare </t>
    </r>
  </si>
  <si>
    <r>
      <t>(</t>
    </r>
    <r>
      <rPr>
        <sz val="12"/>
        <color theme="1"/>
        <rFont val="Book Antiqua"/>
        <family val="1"/>
      </rPr>
      <t>वर्ष</t>
    </r>
    <r>
      <rPr>
        <sz val="11"/>
        <color theme="1"/>
        <rFont val="Book Antiqua"/>
        <family val="1"/>
      </rPr>
      <t>/Year: 2011)</t>
    </r>
  </si>
  <si>
    <t>Note: 1. Manipur, Daman &amp; Diu, Dadra &amp; Nagar Haveli and Lakshadweep have not reported any slum in 2011 Census. 2. Statement depicts the unified data for Andhra Pradesh and Telangana and unified data for UT of Jammu &amp; Kashmir and UT of Ladakh</t>
  </si>
  <si>
    <r>
      <t xml:space="preserve">स्रोत : भारत की जनगणना </t>
    </r>
    <r>
      <rPr>
        <i/>
        <sz val="10"/>
        <rFont val="Book Antiqua"/>
        <family val="1"/>
      </rPr>
      <t>2011</t>
    </r>
    <r>
      <rPr>
        <i/>
        <sz val="11"/>
        <rFont val="Book Antiqua"/>
        <family val="1"/>
      </rPr>
      <t xml:space="preserve">, भारत के महापंजीयक का कार्यालय, गृह मंत्रालय </t>
    </r>
  </si>
  <si>
    <t xml:space="preserve">  अंडमान एवं निकोबार     द्वीपसमूह</t>
  </si>
  <si>
    <t>State/ Uts</t>
  </si>
  <si>
    <t xml:space="preserve">नगरों की संख्या
     Number of Towns        </t>
  </si>
  <si>
    <t>कुल शहरी आबादी की तुलना में स्‍लम में रहने वाली आबादी का प्रतिशत
% of slum population to total urban population</t>
  </si>
  <si>
    <t>कुल जनसंख्या
Total Population</t>
  </si>
  <si>
    <t xml:space="preserve">सांविधिक नगर
Statutory towns </t>
  </si>
  <si>
    <r>
      <rPr>
        <b/>
        <sz val="12"/>
        <rFont val="Book Antiqua"/>
        <family val="1"/>
      </rPr>
      <t>क्र. सं.</t>
    </r>
    <r>
      <rPr>
        <b/>
        <sz val="11"/>
        <rFont val="Book Antiqua"/>
        <family val="1"/>
      </rPr>
      <t xml:space="preserve">
S.No.</t>
    </r>
  </si>
  <si>
    <t>Statement 5.07:  Percentage of persons reported to have access to piped water into dwelling or yard/plot and reported to have access to improved source of drinking water for each State/Uts</t>
  </si>
  <si>
    <t>क्र. सं.
S.No.</t>
  </si>
  <si>
    <t>अंडमान एवं निकोबार द्वीपसमूह</t>
  </si>
  <si>
    <r>
      <rPr>
        <sz val="11"/>
        <color rgb="FF231F20"/>
        <rFont val="Book Antiqua"/>
        <family val="1"/>
      </rPr>
      <t>Andhra Pradesh</t>
    </r>
  </si>
  <si>
    <r>
      <rPr>
        <sz val="11"/>
        <color rgb="FF231F20"/>
        <rFont val="Book Antiqua"/>
        <family val="1"/>
      </rPr>
      <t>Arunachal Pradesh</t>
    </r>
  </si>
  <si>
    <r>
      <rPr>
        <sz val="11"/>
        <color rgb="FF231F20"/>
        <rFont val="Book Antiqua"/>
        <family val="1"/>
      </rPr>
      <t>Assam</t>
    </r>
  </si>
  <si>
    <r>
      <rPr>
        <sz val="11"/>
        <color rgb="FF231F20"/>
        <rFont val="Book Antiqua"/>
        <family val="1"/>
      </rPr>
      <t>Bihar</t>
    </r>
  </si>
  <si>
    <r>
      <rPr>
        <sz val="11"/>
        <color rgb="FF231F20"/>
        <rFont val="Book Antiqua"/>
        <family val="1"/>
      </rPr>
      <t>Chhattisgarh</t>
    </r>
  </si>
  <si>
    <r>
      <rPr>
        <sz val="11"/>
        <color rgb="FF231F20"/>
        <rFont val="Book Antiqua"/>
        <family val="1"/>
      </rPr>
      <t>Delhi</t>
    </r>
  </si>
  <si>
    <r>
      <rPr>
        <sz val="11"/>
        <color rgb="FF231F20"/>
        <rFont val="Book Antiqua"/>
        <family val="1"/>
      </rPr>
      <t>Goa</t>
    </r>
  </si>
  <si>
    <r>
      <rPr>
        <sz val="11"/>
        <color rgb="FF231F20"/>
        <rFont val="Book Antiqua"/>
        <family val="1"/>
      </rPr>
      <t>Gujarat</t>
    </r>
  </si>
  <si>
    <r>
      <rPr>
        <sz val="11"/>
        <color rgb="FF231F20"/>
        <rFont val="Book Antiqua"/>
        <family val="1"/>
      </rPr>
      <t>Haryana</t>
    </r>
  </si>
  <si>
    <r>
      <rPr>
        <sz val="11"/>
        <color rgb="FF231F20"/>
        <rFont val="Book Antiqua"/>
        <family val="1"/>
      </rPr>
      <t>Himachal Pradesh</t>
    </r>
  </si>
  <si>
    <r>
      <rPr>
        <sz val="11"/>
        <color rgb="FF231F20"/>
        <rFont val="Book Antiqua"/>
        <family val="1"/>
      </rPr>
      <t>Jharkhand</t>
    </r>
  </si>
  <si>
    <r>
      <rPr>
        <sz val="11"/>
        <color rgb="FF231F20"/>
        <rFont val="Book Antiqua"/>
        <family val="1"/>
      </rPr>
      <t>Karnataka</t>
    </r>
  </si>
  <si>
    <r>
      <rPr>
        <sz val="11"/>
        <color rgb="FF231F20"/>
        <rFont val="Book Antiqua"/>
        <family val="1"/>
      </rPr>
      <t>Kerala</t>
    </r>
  </si>
  <si>
    <r>
      <rPr>
        <sz val="11"/>
        <color rgb="FF231F20"/>
        <rFont val="Book Antiqua"/>
        <family val="1"/>
      </rPr>
      <t>Madhya Pradesh</t>
    </r>
  </si>
  <si>
    <r>
      <rPr>
        <sz val="11"/>
        <color rgb="FF231F20"/>
        <rFont val="Book Antiqua"/>
        <family val="1"/>
      </rPr>
      <t>Maharashtra</t>
    </r>
  </si>
  <si>
    <r>
      <rPr>
        <sz val="11"/>
        <color rgb="FF231F20"/>
        <rFont val="Book Antiqua"/>
        <family val="1"/>
      </rPr>
      <t>Manipur</t>
    </r>
  </si>
  <si>
    <r>
      <rPr>
        <sz val="11"/>
        <color rgb="FF231F20"/>
        <rFont val="Book Antiqua"/>
        <family val="1"/>
      </rPr>
      <t>Megahlaya</t>
    </r>
  </si>
  <si>
    <r>
      <rPr>
        <sz val="11"/>
        <color rgb="FF231F20"/>
        <rFont val="Book Antiqua"/>
        <family val="1"/>
      </rPr>
      <t>Mizoram</t>
    </r>
  </si>
  <si>
    <r>
      <rPr>
        <sz val="11"/>
        <color rgb="FF231F20"/>
        <rFont val="Book Antiqua"/>
        <family val="1"/>
      </rPr>
      <t>Nagaland</t>
    </r>
  </si>
  <si>
    <r>
      <rPr>
        <sz val="11"/>
        <color rgb="FF231F20"/>
        <rFont val="Book Antiqua"/>
        <family val="1"/>
      </rPr>
      <t>Odisha</t>
    </r>
  </si>
  <si>
    <r>
      <rPr>
        <sz val="11"/>
        <color rgb="FF231F20"/>
        <rFont val="Book Antiqua"/>
        <family val="1"/>
      </rPr>
      <t>Punjab</t>
    </r>
  </si>
  <si>
    <r>
      <rPr>
        <sz val="11"/>
        <color rgb="FF231F20"/>
        <rFont val="Book Antiqua"/>
        <family val="1"/>
      </rPr>
      <t>Rajasthan</t>
    </r>
  </si>
  <si>
    <r>
      <rPr>
        <sz val="11"/>
        <color rgb="FF231F20"/>
        <rFont val="Book Antiqua"/>
        <family val="1"/>
      </rPr>
      <t>Sikkim</t>
    </r>
  </si>
  <si>
    <r>
      <rPr>
        <sz val="11"/>
        <color rgb="FF231F20"/>
        <rFont val="Book Antiqua"/>
        <family val="1"/>
      </rPr>
      <t>Tamil Nadu</t>
    </r>
  </si>
  <si>
    <r>
      <rPr>
        <sz val="11"/>
        <color rgb="FF231F20"/>
        <rFont val="Book Antiqua"/>
        <family val="1"/>
      </rPr>
      <t>Telengana</t>
    </r>
  </si>
  <si>
    <r>
      <rPr>
        <sz val="11"/>
        <color rgb="FF231F20"/>
        <rFont val="Book Antiqua"/>
        <family val="1"/>
      </rPr>
      <t>Tripura</t>
    </r>
  </si>
  <si>
    <r>
      <rPr>
        <sz val="11"/>
        <color rgb="FF231F20"/>
        <rFont val="Book Antiqua"/>
        <family val="1"/>
      </rPr>
      <t>Uttarakhand</t>
    </r>
  </si>
  <si>
    <r>
      <rPr>
        <sz val="11"/>
        <color rgb="FF231F20"/>
        <rFont val="Book Antiqua"/>
        <family val="1"/>
      </rPr>
      <t>Uttar Pradesh</t>
    </r>
  </si>
  <si>
    <r>
      <rPr>
        <sz val="11"/>
        <color rgb="FF231F20"/>
        <rFont val="Book Antiqua"/>
        <family val="1"/>
      </rPr>
      <t>West Bengal</t>
    </r>
  </si>
  <si>
    <r>
      <rPr>
        <sz val="11"/>
        <color rgb="FF231F20"/>
        <rFont val="Book Antiqua"/>
        <family val="1"/>
      </rPr>
      <t>Chandigarh</t>
    </r>
  </si>
  <si>
    <r>
      <rPr>
        <sz val="11"/>
        <color rgb="FF231F20"/>
        <rFont val="Book Antiqua"/>
        <family val="1"/>
      </rPr>
      <t>Jammu &amp; Kashmir</t>
    </r>
  </si>
  <si>
    <r>
      <rPr>
        <sz val="11"/>
        <color rgb="FF231F20"/>
        <rFont val="Book Antiqua"/>
        <family val="1"/>
      </rPr>
      <t>Ladakh</t>
    </r>
  </si>
  <si>
    <r>
      <rPr>
        <sz val="11"/>
        <color rgb="FF231F20"/>
        <rFont val="Book Antiqua"/>
        <family val="1"/>
      </rPr>
      <t>Lakshadweep</t>
    </r>
  </si>
  <si>
    <r>
      <rPr>
        <sz val="11"/>
        <color rgb="FF231F20"/>
        <rFont val="Book Antiqua"/>
        <family val="1"/>
      </rPr>
      <t>Puducherry</t>
    </r>
  </si>
  <si>
    <r>
      <rPr>
        <sz val="11"/>
        <color rgb="FF231F20"/>
        <rFont val="Book Antiqua"/>
        <family val="1"/>
      </rPr>
      <t>All-India</t>
    </r>
  </si>
  <si>
    <t>Statement 5.08: Percentage  of  persons  reported  access  to  improved  latrine  and having  hand  washing  facilities  with water,  soap/detergent  within  the  household  premises  and  percentage  of  persons  reported  exclusive access to improved latrine and hand washing facilities with water, soap/detergent within the household premises for each State/UTs</t>
  </si>
  <si>
    <t xml:space="preserve">State/UTs
</t>
  </si>
  <si>
    <r>
      <rPr>
        <i/>
        <sz val="11"/>
        <color rgb="FF000000"/>
        <rFont val="Book Antiqua"/>
        <family val="1"/>
      </rPr>
      <t xml:space="preserve">स्रोतः एनएसएस रिपोर्ट संख्या </t>
    </r>
    <r>
      <rPr>
        <i/>
        <sz val="10"/>
        <color rgb="FF000000"/>
        <rFont val="Book Antiqua"/>
        <family val="1"/>
      </rPr>
      <t>589</t>
    </r>
    <r>
      <rPr>
        <i/>
        <sz val="11"/>
        <color rgb="FF000000"/>
        <rFont val="Book Antiqua"/>
        <family val="1"/>
      </rPr>
      <t>: भारत में बहुसंकेतक सर्वेक्षण,</t>
    </r>
    <r>
      <rPr>
        <i/>
        <sz val="10"/>
        <color rgb="FF000000"/>
        <rFont val="Book Antiqua"/>
        <family val="1"/>
      </rPr>
      <t>2020-21</t>
    </r>
    <r>
      <rPr>
        <i/>
        <sz val="11"/>
        <color rgb="FF000000"/>
        <rFont val="Book Antiqua"/>
        <family val="1"/>
      </rPr>
      <t xml:space="preserve"> | सांख्यिकी और कार्यक्रम कार्यान्वयन मंत्रालय</t>
    </r>
    <r>
      <rPr>
        <i/>
        <sz val="10"/>
        <color rgb="FF000000"/>
        <rFont val="Book Antiqua"/>
        <family val="1"/>
      </rPr>
      <t xml:space="preserve">
Source: NSS Report No. 589: Multiple Indicator Survey in India , 2020-21 | Ministry of Statistics &amp; Programme Implementation </t>
    </r>
  </si>
  <si>
    <t>अशोधित स्रोत
Untreated source</t>
  </si>
  <si>
    <t xml:space="preserve">शोधित स्रोत
Treated source </t>
  </si>
  <si>
    <t xml:space="preserve">परिवारों की कुल संख्‍या
Total number of households </t>
  </si>
  <si>
    <t>हैंडपंप एवं ट्यूबवेल, बोरवेल
Hand pump &amp; tubewell, borehole</t>
  </si>
  <si>
    <t xml:space="preserve">आवृत
Covered </t>
  </si>
  <si>
    <t>अनावृत
Uncovered</t>
  </si>
  <si>
    <t xml:space="preserve">सभी अन्य
All others </t>
  </si>
  <si>
    <r>
      <t xml:space="preserve">( </t>
    </r>
    <r>
      <rPr>
        <sz val="12"/>
        <rFont val="Book Antiqua"/>
        <family val="1"/>
      </rPr>
      <t>वर्ष</t>
    </r>
    <r>
      <rPr>
        <sz val="11"/>
        <rFont val="Book Antiqua"/>
        <family val="1"/>
      </rPr>
      <t>/Year: 2011)</t>
    </r>
  </si>
  <si>
    <t>Note : 1. This Statement excludes institutional households.  2. Statement depicts the unified data for Andhra Pradesh and Telangana and  unified data for UT of Jammu &amp; Kashmir and UT of Ladakh</t>
  </si>
  <si>
    <r>
      <rPr>
        <i/>
        <sz val="11"/>
        <rFont val="Book Antiqua"/>
        <family val="1"/>
      </rPr>
      <t xml:space="preserve">स्रोत: भारत की जनगणना 2011-स्‍लम गृह, पारिवारिक सुविधाएं एवं परिसंपत्तियां, भारत के महापंजीयक का कार्यालय, गृह मंत्रालय </t>
    </r>
    <r>
      <rPr>
        <i/>
        <sz val="10"/>
        <rFont val="Book Antiqua"/>
        <family val="1"/>
      </rPr>
      <t xml:space="preserve">
Source: Census of India 2011-Slum Houses, Household Amenities and Assets, Office of Registrar General of India, M/o Home Affairs </t>
    </r>
  </si>
  <si>
    <t xml:space="preserve">टोंटी
Tap </t>
  </si>
  <si>
    <t>कुआँ
Well</t>
  </si>
  <si>
    <t xml:space="preserve">पेयजल के स्रोत के अनुसार परिवारों की संख्या      
 Number of households (Hhs) by source of drinking water </t>
  </si>
  <si>
    <t>Note: 1. *: Included omni buses. 2. km: kilometers.  3.P: Provisional.   4. NA: Not Available.</t>
  </si>
  <si>
    <r>
      <rPr>
        <sz val="12"/>
        <color theme="1"/>
        <rFont val="Book Antiqua"/>
        <family val="1"/>
      </rPr>
      <t>बिलियन टन कि.मी.</t>
    </r>
    <r>
      <rPr>
        <sz val="11"/>
        <color theme="1"/>
        <rFont val="Book Antiqua"/>
        <family val="1"/>
      </rPr>
      <t xml:space="preserve">
Billion Tonnes Km </t>
    </r>
  </si>
  <si>
    <r>
      <rPr>
        <sz val="12"/>
        <color theme="1"/>
        <rFont val="Book Antiqua"/>
        <family val="1"/>
      </rPr>
      <t>बिलियन यात्री कि.मी.</t>
    </r>
    <r>
      <rPr>
        <sz val="11"/>
        <color theme="1"/>
        <rFont val="Book Antiqua"/>
        <family val="1"/>
      </rPr>
      <t xml:space="preserve">
Billion Passengers Km 
</t>
    </r>
  </si>
  <si>
    <r>
      <rPr>
        <sz val="12"/>
        <color theme="1"/>
        <rFont val="Book Antiqua"/>
        <family val="1"/>
      </rPr>
      <t>(रु करोड़)</t>
    </r>
    <r>
      <rPr>
        <sz val="11"/>
        <color theme="1"/>
        <rFont val="Book Antiqua"/>
        <family val="1"/>
      </rPr>
      <t xml:space="preserve">
(Rs. Crore)</t>
    </r>
  </si>
  <si>
    <r>
      <rPr>
        <sz val="12"/>
        <color theme="1"/>
        <rFont val="Book Antiqua"/>
        <family val="1"/>
      </rPr>
      <t xml:space="preserve">हजार </t>
    </r>
    <r>
      <rPr>
        <sz val="11"/>
        <color theme="1"/>
        <rFont val="Book Antiqua"/>
        <family val="1"/>
      </rPr>
      <t xml:space="preserve">
Thousand </t>
    </r>
  </si>
  <si>
    <r>
      <rPr>
        <sz val="12"/>
        <color theme="1"/>
        <rFont val="Book Antiqua"/>
        <family val="1"/>
      </rPr>
      <t>हजार कि.मी.</t>
    </r>
    <r>
      <rPr>
        <sz val="11"/>
        <color theme="1"/>
        <rFont val="Book Antiqua"/>
        <family val="1"/>
      </rPr>
      <t xml:space="preserve">
Thousand Km</t>
    </r>
  </si>
  <si>
    <r>
      <rPr>
        <b/>
        <sz val="12"/>
        <color theme="1"/>
        <rFont val="Book Antiqua"/>
        <family val="1"/>
      </rPr>
      <t>यूनिट</t>
    </r>
    <r>
      <rPr>
        <b/>
        <sz val="11"/>
        <color theme="1"/>
        <rFont val="Book Antiqua"/>
        <family val="1"/>
      </rPr>
      <t xml:space="preserve">/Unit 
</t>
    </r>
  </si>
  <si>
    <r>
      <t>विवरण</t>
    </r>
    <r>
      <rPr>
        <b/>
        <sz val="12"/>
        <color theme="1"/>
        <rFont val="Book Antiqua"/>
        <family val="1"/>
      </rPr>
      <t xml:space="preserve"> 5.10</t>
    </r>
    <r>
      <rPr>
        <b/>
        <sz val="13"/>
        <color theme="1"/>
        <rFont val="Book Antiqua"/>
        <family val="1"/>
      </rPr>
      <t xml:space="preserve"> : सड़क परिवहन से संबंधित सांख्यिकी</t>
    </r>
  </si>
  <si>
    <r>
      <rPr>
        <sz val="11"/>
        <rFont val="Book Antiqua"/>
        <family val="1"/>
      </rPr>
      <t>1,14,80,857</t>
    </r>
  </si>
  <si>
    <r>
      <rPr>
        <sz val="11"/>
        <rFont val="Book Antiqua"/>
        <family val="1"/>
      </rPr>
      <t>1,90,630</t>
    </r>
  </si>
  <si>
    <r>
      <rPr>
        <sz val="11"/>
        <rFont val="Book Antiqua"/>
        <family val="1"/>
      </rPr>
      <t>37,55,138</t>
    </r>
  </si>
  <si>
    <r>
      <rPr>
        <sz val="11"/>
        <rFont val="Book Antiqua"/>
        <family val="1"/>
      </rPr>
      <t>90,76,210</t>
    </r>
  </si>
  <si>
    <r>
      <rPr>
        <sz val="11"/>
        <rFont val="Book Antiqua"/>
        <family val="1"/>
      </rPr>
      <t>66,13,687</t>
    </r>
  </si>
  <si>
    <r>
      <rPr>
        <sz val="11"/>
        <rFont val="Book Antiqua"/>
        <family val="1"/>
      </rPr>
      <t>1,12,71,658</t>
    </r>
  </si>
  <si>
    <r>
      <rPr>
        <sz val="11"/>
        <rFont val="Book Antiqua"/>
        <family val="1"/>
      </rPr>
      <t>13,12,133</t>
    </r>
  </si>
  <si>
    <r>
      <rPr>
        <sz val="11"/>
        <rFont val="Book Antiqua"/>
        <family val="1"/>
      </rPr>
      <t>2,44,07,730</t>
    </r>
  </si>
  <si>
    <r>
      <rPr>
        <sz val="11"/>
        <rFont val="Book Antiqua"/>
        <family val="1"/>
      </rPr>
      <t>67,40,428</t>
    </r>
  </si>
  <si>
    <r>
      <rPr>
        <sz val="11"/>
        <rFont val="Book Antiqua"/>
        <family val="1"/>
      </rPr>
      <t>14,41,588</t>
    </r>
  </si>
  <si>
    <r>
      <rPr>
        <sz val="11"/>
        <rFont val="Book Antiqua"/>
        <family val="1"/>
      </rPr>
      <t>16,73,209</t>
    </r>
  </si>
  <si>
    <r>
      <rPr>
        <sz val="11"/>
        <rFont val="Book Antiqua"/>
        <family val="1"/>
      </rPr>
      <t>46,24,738</t>
    </r>
  </si>
  <si>
    <r>
      <rPr>
        <sz val="11"/>
        <rFont val="Book Antiqua"/>
        <family val="1"/>
      </rPr>
      <t>2,32,90,008</t>
    </r>
  </si>
  <si>
    <r>
      <rPr>
        <sz val="11"/>
        <rFont val="Book Antiqua"/>
        <family val="1"/>
      </rPr>
      <t>1,24,55,980</t>
    </r>
  </si>
  <si>
    <r>
      <rPr>
        <sz val="11"/>
        <rFont val="Book Antiqua"/>
        <family val="1"/>
      </rPr>
      <t>1,70,82,038</t>
    </r>
  </si>
  <si>
    <r>
      <rPr>
        <sz val="11"/>
        <rFont val="Book Antiqua"/>
        <family val="1"/>
      </rPr>
      <t>3,44,05,726</t>
    </r>
  </si>
  <si>
    <r>
      <rPr>
        <sz val="11"/>
        <rFont val="Book Antiqua"/>
        <family val="1"/>
      </rPr>
      <t>3,16,558</t>
    </r>
  </si>
  <si>
    <r>
      <rPr>
        <sz val="11"/>
        <rFont val="Book Antiqua"/>
        <family val="1"/>
      </rPr>
      <t>2,67,599</t>
    </r>
  </si>
  <si>
    <r>
      <rPr>
        <sz val="11"/>
        <rFont val="Book Antiqua"/>
        <family val="1"/>
      </rPr>
      <t>2,24,723</t>
    </r>
  </si>
  <si>
    <r>
      <rPr>
        <sz val="11"/>
        <rFont val="Book Antiqua"/>
        <family val="1"/>
      </rPr>
      <t>2,72,108</t>
    </r>
  </si>
  <si>
    <r>
      <rPr>
        <sz val="11"/>
        <rFont val="Book Antiqua"/>
        <family val="1"/>
      </rPr>
      <t>83,31,521</t>
    </r>
  </si>
  <si>
    <r>
      <rPr>
        <sz val="11"/>
        <rFont val="Book Antiqua"/>
        <family val="1"/>
      </rPr>
      <t>1,07,28,472</t>
    </r>
  </si>
  <si>
    <r>
      <rPr>
        <sz val="11"/>
        <rFont val="Book Antiqua"/>
        <family val="1"/>
      </rPr>
      <t>1,78,78,707</t>
    </r>
  </si>
  <si>
    <r>
      <rPr>
        <sz val="11"/>
        <rFont val="Book Antiqua"/>
        <family val="1"/>
      </rPr>
      <t>2,98,50,716</t>
    </r>
  </si>
  <si>
    <r>
      <rPr>
        <sz val="11"/>
        <rFont val="Book Antiqua"/>
        <family val="1"/>
      </rPr>
      <t>1,17,92,200</t>
    </r>
  </si>
  <si>
    <r>
      <rPr>
        <sz val="11"/>
        <rFont val="Book Antiqua"/>
        <family val="1"/>
      </rPr>
      <t>4,67,120</t>
    </r>
  </si>
  <si>
    <r>
      <rPr>
        <sz val="11"/>
        <rFont val="Book Antiqua"/>
        <family val="1"/>
      </rPr>
      <t>3,30,06,676</t>
    </r>
  </si>
  <si>
    <r>
      <rPr>
        <sz val="11"/>
        <rFont val="Book Antiqua"/>
        <family val="1"/>
      </rPr>
      <t>26,92,875</t>
    </r>
  </si>
  <si>
    <r>
      <rPr>
        <sz val="11"/>
        <rFont val="Book Antiqua"/>
        <family val="1"/>
      </rPr>
      <t>99,53,685</t>
    </r>
  </si>
  <si>
    <r>
      <rPr>
        <sz val="11"/>
        <rFont val="Book Antiqua"/>
        <family val="1"/>
      </rPr>
      <t>1,37,244</t>
    </r>
  </si>
  <si>
    <r>
      <rPr>
        <sz val="11"/>
        <rFont val="Book Antiqua"/>
        <family val="1"/>
      </rPr>
      <t>10,30,150</t>
    </r>
  </si>
  <si>
    <r>
      <rPr>
        <sz val="11"/>
        <rFont val="Book Antiqua"/>
        <family val="1"/>
      </rPr>
      <t>10,63,185</t>
    </r>
  </si>
  <si>
    <r>
      <t xml:space="preserve"> </t>
    </r>
    <r>
      <rPr>
        <b/>
        <sz val="13"/>
        <color rgb="FF000000"/>
        <rFont val="Book Antiqua"/>
        <family val="1"/>
      </rPr>
      <t>(क) : पंजीकृत मोटर वाहनों की वर्षवार और राज्यवार स्थिति</t>
    </r>
    <r>
      <rPr>
        <b/>
        <sz val="12"/>
        <color rgb="FF000000"/>
        <rFont val="Book Antiqua"/>
        <family val="1"/>
      </rPr>
      <t xml:space="preserve"> 
(a) : Year-wise State-wise Registered motor vehicles</t>
    </r>
  </si>
  <si>
    <r>
      <t xml:space="preserve">  (</t>
    </r>
    <r>
      <rPr>
        <sz val="12"/>
        <color rgb="FF000000"/>
        <rFont val="Book Antiqua"/>
        <family val="1"/>
      </rPr>
      <t>संख्या में</t>
    </r>
    <r>
      <rPr>
        <sz val="11"/>
        <color rgb="FF000000"/>
        <rFont val="Book Antiqua"/>
        <family val="1"/>
      </rPr>
      <t xml:space="preserve"> /in numbers)</t>
    </r>
  </si>
  <si>
    <r>
      <rPr>
        <b/>
        <sz val="12"/>
        <color rgb="FF000000"/>
        <rFont val="Book Antiqua"/>
        <family val="1"/>
      </rPr>
      <t>क्र. सं.</t>
    </r>
    <r>
      <rPr>
        <b/>
        <sz val="11"/>
        <color rgb="FF000000"/>
        <rFont val="Book Antiqua"/>
        <family val="1"/>
      </rPr>
      <t xml:space="preserve">
S.No.
</t>
    </r>
  </si>
  <si>
    <r>
      <rPr>
        <b/>
        <sz val="12"/>
        <color rgb="FF000000"/>
        <rFont val="Book Antiqua"/>
        <family val="1"/>
      </rPr>
      <t>परिवहन</t>
    </r>
    <r>
      <rPr>
        <b/>
        <sz val="11"/>
        <color rgb="FF000000"/>
        <rFont val="Book Antiqua"/>
        <family val="1"/>
      </rPr>
      <t xml:space="preserve">
Transport
</t>
    </r>
  </si>
  <si>
    <r>
      <t xml:space="preserve">  </t>
    </r>
    <r>
      <rPr>
        <b/>
        <sz val="12"/>
        <color rgb="FF000000"/>
        <rFont val="Book Antiqua"/>
        <family val="1"/>
      </rPr>
      <t xml:space="preserve">गैर परिवहन </t>
    </r>
    <r>
      <rPr>
        <b/>
        <sz val="11"/>
        <color rgb="FF000000"/>
        <rFont val="Book Antiqua"/>
        <family val="1"/>
      </rPr>
      <t xml:space="preserve"> 
Non-Transport     </t>
    </r>
  </si>
  <si>
    <t xml:space="preserve">विवरण 5.11: पंजीकृत मोटर वाहनों की स्थिति  
(ख) राज्यवार और श्रेणीवार पंजीकृत मोटर वाहन </t>
  </si>
  <si>
    <t xml:space="preserve">State/UTs </t>
  </si>
  <si>
    <t>Sl. No.</t>
  </si>
  <si>
    <r>
      <rPr>
        <b/>
        <sz val="12"/>
        <rFont val="Book Antiqua"/>
        <family val="1"/>
      </rPr>
      <t>किराये पर मोटर साइकिलें/</t>
    </r>
    <r>
      <rPr>
        <b/>
        <sz val="11"/>
        <rFont val="Book Antiqua"/>
        <family val="1"/>
      </rPr>
      <t xml:space="preserve">Motor cycles on hire </t>
    </r>
  </si>
  <si>
    <r>
      <rPr>
        <b/>
        <sz val="12"/>
        <rFont val="Book Antiqua"/>
        <family val="1"/>
      </rPr>
      <t>अन्य वाहन शामिल नहीं हैं</t>
    </r>
    <r>
      <rPr>
        <b/>
        <sz val="11"/>
        <rFont val="Book Antiqua"/>
        <family val="1"/>
      </rPr>
      <t>/ Other vehicles not included in</t>
    </r>
  </si>
  <si>
    <r>
      <rPr>
        <b/>
        <sz val="12"/>
        <rFont val="Book Antiqua"/>
        <family val="1"/>
      </rPr>
      <t>हल्के मोटर वाहन(यात्री)/</t>
    </r>
    <r>
      <rPr>
        <b/>
        <sz val="11"/>
        <rFont val="Book Antiqua"/>
        <family val="1"/>
      </rPr>
      <t xml:space="preserve">
Light Motor Vehicles (Passengers)  </t>
    </r>
  </si>
  <si>
    <r>
      <rPr>
        <b/>
        <sz val="12"/>
        <rFont val="Book Antiqua"/>
        <family val="1"/>
      </rPr>
      <t>टैक्सी/</t>
    </r>
    <r>
      <rPr>
        <b/>
        <sz val="11"/>
        <rFont val="Book Antiqua"/>
        <family val="1"/>
      </rPr>
      <t xml:space="preserve">
Taxies</t>
    </r>
  </si>
  <si>
    <r>
      <rPr>
        <b/>
        <sz val="12"/>
        <rFont val="Book Antiqua"/>
        <family val="1"/>
      </rPr>
      <t>बस /</t>
    </r>
    <r>
      <rPr>
        <b/>
        <sz val="11"/>
        <rFont val="Book Antiqua"/>
        <family val="1"/>
      </rPr>
      <t xml:space="preserve">
Buses</t>
    </r>
  </si>
  <si>
    <r>
      <rPr>
        <b/>
        <sz val="12"/>
        <rFont val="Book Antiqua"/>
        <family val="1"/>
      </rPr>
      <t>हल्के मोटर वाहन (माल) /</t>
    </r>
    <r>
      <rPr>
        <b/>
        <sz val="11"/>
        <rFont val="Book Antiqua"/>
        <family val="1"/>
      </rPr>
      <t xml:space="preserve">
Light Motor Vehicles (Goods)</t>
    </r>
  </si>
  <si>
    <r>
      <rPr>
        <b/>
        <sz val="12"/>
        <rFont val="Book Antiqua"/>
        <family val="1"/>
      </rPr>
      <t>बहु-धुरीय/ट्रेलर वाहन/ट्रक एवं लॉरी/</t>
    </r>
    <r>
      <rPr>
        <b/>
        <sz val="11"/>
        <rFont val="Book Antiqua"/>
        <family val="1"/>
      </rPr>
      <t xml:space="preserve">
Multi-axled/Articulated Vehicles/Trucks &amp; Lorries</t>
    </r>
  </si>
  <si>
    <r>
      <rPr>
        <b/>
        <sz val="12"/>
        <rFont val="Book Antiqua"/>
        <family val="1"/>
      </rPr>
      <t>कुल परिवहन/</t>
    </r>
    <r>
      <rPr>
        <b/>
        <sz val="11"/>
        <rFont val="Book Antiqua"/>
        <family val="1"/>
      </rPr>
      <t xml:space="preserve">
Total Transport 
</t>
    </r>
  </si>
  <si>
    <r>
      <rPr>
        <b/>
        <sz val="12"/>
        <rFont val="Book Antiqua"/>
        <family val="1"/>
      </rPr>
      <t>दुपहिया वाहन/</t>
    </r>
    <r>
      <rPr>
        <b/>
        <sz val="11"/>
        <rFont val="Book Antiqua"/>
        <family val="1"/>
      </rPr>
      <t xml:space="preserve">
Two Wheelers </t>
    </r>
  </si>
  <si>
    <r>
      <rPr>
        <b/>
        <sz val="12"/>
        <rFont val="Book Antiqua"/>
        <family val="1"/>
      </rPr>
      <t>कार /</t>
    </r>
    <r>
      <rPr>
        <b/>
        <sz val="11"/>
        <rFont val="Book Antiqua"/>
        <family val="1"/>
      </rPr>
      <t xml:space="preserve">
Cars </t>
    </r>
  </si>
  <si>
    <r>
      <rPr>
        <b/>
        <sz val="12"/>
        <rFont val="Book Antiqua"/>
        <family val="1"/>
      </rPr>
      <t>जीप/</t>
    </r>
    <r>
      <rPr>
        <b/>
        <sz val="11"/>
        <rFont val="Book Antiqua"/>
        <family val="1"/>
      </rPr>
      <t xml:space="preserve">
Jeeps
</t>
    </r>
  </si>
  <si>
    <r>
      <rPr>
        <b/>
        <sz val="12"/>
        <rFont val="Book Antiqua"/>
        <family val="1"/>
      </rPr>
      <t>ओम्नी बसें/</t>
    </r>
    <r>
      <rPr>
        <b/>
        <sz val="11"/>
        <rFont val="Book Antiqua"/>
        <family val="1"/>
      </rPr>
      <t xml:space="preserve">
Omni Buses
</t>
    </r>
  </si>
  <si>
    <r>
      <rPr>
        <b/>
        <sz val="12"/>
        <rFont val="Book Antiqua"/>
        <family val="1"/>
      </rPr>
      <t>ट्रैक्‍टर/</t>
    </r>
    <r>
      <rPr>
        <b/>
        <sz val="11"/>
        <rFont val="Book Antiqua"/>
        <family val="1"/>
      </rPr>
      <t xml:space="preserve">
Tractors
</t>
    </r>
  </si>
  <si>
    <r>
      <rPr>
        <b/>
        <sz val="12"/>
        <rFont val="Book Antiqua"/>
        <family val="1"/>
      </rPr>
      <t>ट्रेलर/</t>
    </r>
    <r>
      <rPr>
        <b/>
        <sz val="11"/>
        <rFont val="Book Antiqua"/>
        <family val="1"/>
      </rPr>
      <t xml:space="preserve">
Trailers
</t>
    </r>
  </si>
  <si>
    <r>
      <rPr>
        <b/>
        <sz val="12"/>
        <rFont val="Book Antiqua"/>
        <family val="1"/>
      </rPr>
      <t>अन्‍य</t>
    </r>
    <r>
      <rPr>
        <b/>
        <sz val="11"/>
        <rFont val="Book Antiqua"/>
        <family val="1"/>
      </rPr>
      <t xml:space="preserve"> / Other vehicles not covered </t>
    </r>
  </si>
  <si>
    <r>
      <rPr>
        <b/>
        <sz val="12"/>
        <rFont val="Book Antiqua"/>
        <family val="1"/>
      </rPr>
      <t>कुल गैर परिवहन/</t>
    </r>
    <r>
      <rPr>
        <b/>
        <sz val="11"/>
        <rFont val="Book Antiqua"/>
        <family val="1"/>
      </rPr>
      <t xml:space="preserve">
Total Non- Transport   </t>
    </r>
  </si>
  <si>
    <r>
      <rPr>
        <b/>
        <sz val="12"/>
        <rFont val="Book Antiqua"/>
        <family val="1"/>
      </rPr>
      <t>कुल योग (परिवहन + गैर परिवहन)/</t>
    </r>
    <r>
      <rPr>
        <b/>
        <sz val="11"/>
        <rFont val="Book Antiqua"/>
        <family val="1"/>
      </rPr>
      <t xml:space="preserve">
Grand Total (Transport + Non Transport)</t>
    </r>
  </si>
  <si>
    <r>
      <rPr>
        <i/>
        <sz val="11"/>
        <color rgb="FF000000"/>
        <rFont val="Book Antiqua"/>
        <family val="1"/>
      </rPr>
      <t>स्रोत: राज्य परिवहन आयुक्तों / संघ शासित प्रदेशों के कार्यालयों।</t>
    </r>
    <r>
      <rPr>
        <i/>
        <sz val="10"/>
        <color rgb="FF000000"/>
        <rFont val="Book Antiqua"/>
        <family val="1"/>
      </rPr>
      <t xml:space="preserve">
Source: Offices of State Transport Commissioners/UT Administrations
</t>
    </r>
  </si>
  <si>
    <r>
      <t xml:space="preserve">विवरण </t>
    </r>
    <r>
      <rPr>
        <b/>
        <sz val="12"/>
        <color theme="1"/>
        <rFont val="Book Antiqua"/>
        <family val="1"/>
      </rPr>
      <t>5.12</t>
    </r>
    <r>
      <rPr>
        <b/>
        <sz val="13"/>
        <color theme="1"/>
        <rFont val="Book Antiqua"/>
        <family val="1"/>
      </rPr>
      <t xml:space="preserve"> : राज्यवार मामले एवं मृत्यु - कॉलरा</t>
    </r>
  </si>
  <si>
    <t xml:space="preserve"> State/ UTs </t>
  </si>
  <si>
    <r>
      <t xml:space="preserve">S.No.
</t>
    </r>
    <r>
      <rPr>
        <b/>
        <sz val="12"/>
        <color theme="1"/>
        <rFont val="Book Antiqua"/>
        <family val="1"/>
      </rPr>
      <t>क्र. सं.</t>
    </r>
  </si>
  <si>
    <r>
      <t xml:space="preserve">विवरण </t>
    </r>
    <r>
      <rPr>
        <b/>
        <sz val="12"/>
        <rFont val="Book Antiqua"/>
        <family val="1"/>
      </rPr>
      <t>5.13</t>
    </r>
    <r>
      <rPr>
        <b/>
        <sz val="13"/>
        <rFont val="Book Antiqua"/>
        <family val="1"/>
      </rPr>
      <t xml:space="preserve"> : राज्यवार मामले एवं मृत्यु - तीव्र अतिसार रोग </t>
    </r>
  </si>
  <si>
    <t xml:space="preserve">State/ UTs </t>
  </si>
  <si>
    <r>
      <rPr>
        <b/>
        <sz val="12"/>
        <color theme="1"/>
        <rFont val="Book Antiqua"/>
        <family val="1"/>
      </rPr>
      <t>मामले</t>
    </r>
    <r>
      <rPr>
        <b/>
        <sz val="11"/>
        <color theme="1"/>
        <rFont val="Book Antiqua"/>
        <family val="1"/>
      </rPr>
      <t xml:space="preserve">
Cases
 </t>
    </r>
  </si>
  <si>
    <r>
      <rPr>
        <b/>
        <sz val="12"/>
        <color theme="1"/>
        <rFont val="Book Antiqua"/>
        <family val="1"/>
      </rPr>
      <t>मृत्‍यु</t>
    </r>
    <r>
      <rPr>
        <b/>
        <sz val="11"/>
        <color theme="1"/>
        <rFont val="Book Antiqua"/>
        <family val="1"/>
      </rPr>
      <t xml:space="preserve">
Deaths
 </t>
    </r>
  </si>
  <si>
    <r>
      <rPr>
        <b/>
        <sz val="12"/>
        <color theme="1"/>
        <rFont val="Book Antiqua"/>
        <family val="1"/>
      </rPr>
      <t>क्र. सं</t>
    </r>
    <r>
      <rPr>
        <b/>
        <sz val="11"/>
        <color theme="1"/>
        <rFont val="Book Antiqua"/>
        <family val="1"/>
      </rPr>
      <t xml:space="preserve">
S.No.</t>
    </r>
  </si>
  <si>
    <r>
      <t xml:space="preserve">विवरण </t>
    </r>
    <r>
      <rPr>
        <b/>
        <sz val="12"/>
        <rFont val="Book Antiqua"/>
        <family val="1"/>
      </rPr>
      <t>5.14</t>
    </r>
    <r>
      <rPr>
        <b/>
        <sz val="13"/>
        <rFont val="Book Antiqua"/>
        <family val="1"/>
      </rPr>
      <t xml:space="preserve"> : राज्यवार मामले एवं मृत्यु - आंत्र ज्‍वर (टायफ़ायड) </t>
    </r>
  </si>
  <si>
    <r>
      <rPr>
        <b/>
        <sz val="12"/>
        <color theme="1"/>
        <rFont val="Book Antiqua"/>
        <family val="1"/>
      </rPr>
      <t>मामले</t>
    </r>
    <r>
      <rPr>
        <b/>
        <sz val="11"/>
        <color theme="1"/>
        <rFont val="Book Antiqua"/>
        <family val="1"/>
      </rPr>
      <t xml:space="preserve">
Cases </t>
    </r>
  </si>
  <si>
    <r>
      <rPr>
        <b/>
        <sz val="12"/>
        <color theme="1"/>
        <rFont val="Book Antiqua"/>
        <family val="1"/>
      </rPr>
      <t>मृत्‍यु</t>
    </r>
    <r>
      <rPr>
        <b/>
        <sz val="11"/>
        <color theme="1"/>
        <rFont val="Book Antiqua"/>
        <family val="1"/>
      </rPr>
      <t xml:space="preserve">
Deaths </t>
    </r>
  </si>
  <si>
    <r>
      <t xml:space="preserve">विवरण </t>
    </r>
    <r>
      <rPr>
        <b/>
        <sz val="12"/>
        <color theme="1"/>
        <rFont val="Book Antiqua"/>
        <family val="1"/>
      </rPr>
      <t>5.15</t>
    </r>
    <r>
      <rPr>
        <b/>
        <sz val="13"/>
        <color theme="1"/>
        <rFont val="Book Antiqua"/>
        <family val="1"/>
      </rPr>
      <t xml:space="preserve"> : राज्यवार मामले एवं मृत्‍यु - वायरल  हैपेटाइटिस </t>
    </r>
  </si>
  <si>
    <r>
      <rPr>
        <b/>
        <sz val="12"/>
        <color theme="1"/>
        <rFont val="Book Antiqua"/>
        <family val="1"/>
      </rPr>
      <t>क्र. सं.</t>
    </r>
    <r>
      <rPr>
        <b/>
        <sz val="11"/>
        <color theme="1"/>
        <rFont val="Book Antiqua"/>
        <family val="1"/>
      </rPr>
      <t xml:space="preserve">
S.No
</t>
    </r>
  </si>
  <si>
    <r>
      <rPr>
        <b/>
        <sz val="12"/>
        <color theme="1"/>
        <rFont val="Book Antiqua"/>
        <family val="1"/>
      </rPr>
      <t>मृत्‍यु</t>
    </r>
    <r>
      <rPr>
        <b/>
        <sz val="11"/>
        <color theme="1"/>
        <rFont val="Book Antiqua"/>
        <family val="1"/>
      </rPr>
      <t xml:space="preserve">
Deaths</t>
    </r>
  </si>
  <si>
    <r>
      <t xml:space="preserve">विवरण </t>
    </r>
    <r>
      <rPr>
        <b/>
        <sz val="12"/>
        <color theme="1"/>
        <rFont val="Book Antiqua"/>
        <family val="1"/>
      </rPr>
      <t>5.16</t>
    </r>
    <r>
      <rPr>
        <b/>
        <sz val="13"/>
        <color theme="1"/>
        <rFont val="Book Antiqua"/>
        <family val="1"/>
      </rPr>
      <t xml:space="preserve"> : राज्यवार मामले एवं मौतें - तीव्र श्‍वसन संक्रमण</t>
    </r>
  </si>
  <si>
    <r>
      <t xml:space="preserve">विवरण </t>
    </r>
    <r>
      <rPr>
        <b/>
        <sz val="12"/>
        <color theme="1"/>
        <rFont val="Book Antiqua"/>
        <family val="1"/>
      </rPr>
      <t>5.17</t>
    </r>
    <r>
      <rPr>
        <b/>
        <sz val="13"/>
        <color theme="1"/>
        <rFont val="Book Antiqua"/>
        <family val="1"/>
      </rPr>
      <t xml:space="preserve"> : राज्यवार मामले एवं मृत्यु - मलेरिया</t>
    </r>
  </si>
  <si>
    <r>
      <rPr>
        <b/>
        <sz val="12"/>
        <color theme="1"/>
        <rFont val="Book Antiqua"/>
        <family val="1"/>
      </rPr>
      <t>मलेरिया के मामले</t>
    </r>
    <r>
      <rPr>
        <b/>
        <sz val="11"/>
        <color theme="1"/>
        <rFont val="Book Antiqua"/>
        <family val="1"/>
      </rPr>
      <t xml:space="preserve">
Malaria cases</t>
    </r>
  </si>
  <si>
    <r>
      <rPr>
        <b/>
        <sz val="12"/>
        <color theme="1"/>
        <rFont val="Book Antiqua"/>
        <family val="1"/>
      </rPr>
      <t xml:space="preserve"> मृत्‍यु</t>
    </r>
    <r>
      <rPr>
        <b/>
        <sz val="11"/>
        <color theme="1"/>
        <rFont val="Book Antiqua"/>
        <family val="1"/>
      </rPr>
      <t xml:space="preserve">
Deaths   </t>
    </r>
  </si>
  <si>
    <t xml:space="preserve"> राज्‍य/केंद्र शासित प्रदेश</t>
  </si>
  <si>
    <r>
      <rPr>
        <b/>
        <sz val="12"/>
        <color theme="1"/>
        <rFont val="Book Antiqua"/>
        <family val="1"/>
      </rPr>
      <t>मामले</t>
    </r>
    <r>
      <rPr>
        <b/>
        <sz val="11"/>
        <color theme="1"/>
        <rFont val="Book Antiqua"/>
        <family val="1"/>
      </rPr>
      <t xml:space="preserve">
Cases</t>
    </r>
  </si>
  <si>
    <r>
      <rPr>
        <b/>
        <sz val="12"/>
        <color theme="1"/>
        <rFont val="Book Antiqua"/>
        <family val="1"/>
      </rPr>
      <t xml:space="preserve">मृत्‍यु </t>
    </r>
    <r>
      <rPr>
        <b/>
        <sz val="11"/>
        <color theme="1"/>
        <rFont val="Book Antiqua"/>
        <family val="1"/>
      </rPr>
      <t xml:space="preserve">
Deaths</t>
    </r>
  </si>
  <si>
    <r>
      <t xml:space="preserve">विवरण </t>
    </r>
    <r>
      <rPr>
        <b/>
        <sz val="12"/>
        <color theme="1"/>
        <rFont val="Book Antiqua"/>
        <family val="1"/>
      </rPr>
      <t>5.18</t>
    </r>
    <r>
      <rPr>
        <b/>
        <sz val="13"/>
        <color theme="1"/>
        <rFont val="Book Antiqua"/>
        <family val="1"/>
      </rPr>
      <t xml:space="preserve"> : राज्यवार मामले एवं मृत्यु - डेंगू </t>
    </r>
  </si>
  <si>
    <r>
      <t>विवरण</t>
    </r>
    <r>
      <rPr>
        <b/>
        <sz val="12"/>
        <rFont val="Book Antiqua"/>
        <family val="1"/>
      </rPr>
      <t xml:space="preserve"> 5.19</t>
    </r>
    <r>
      <rPr>
        <b/>
        <sz val="13"/>
        <rFont val="Book Antiqua"/>
        <family val="1"/>
      </rPr>
      <t xml:space="preserve"> : राज्यवार मामले - चिकनगुनिया बुखार</t>
    </r>
  </si>
  <si>
    <t>Note: *- Provisional (till December)</t>
  </si>
  <si>
    <r>
      <t xml:space="preserve">विवरण </t>
    </r>
    <r>
      <rPr>
        <b/>
        <sz val="12"/>
        <color theme="1"/>
        <rFont val="Book Antiqua"/>
        <family val="1"/>
      </rPr>
      <t>5.20</t>
    </r>
    <r>
      <rPr>
        <b/>
        <sz val="13"/>
        <color theme="1"/>
        <rFont val="Book Antiqua"/>
        <family val="1"/>
      </rPr>
      <t xml:space="preserve"> : राज्यवार मामले एवं मृत्यु - तीव्र एन्सेफलाइटिस सिंड्रोम / जापानी एन्सेफलाइटिस</t>
    </r>
  </si>
  <si>
    <r>
      <rPr>
        <b/>
        <sz val="12"/>
        <rFont val="Book Antiqua"/>
        <family val="1"/>
      </rPr>
      <t>एईएस मामले</t>
    </r>
    <r>
      <rPr>
        <b/>
        <sz val="11"/>
        <rFont val="Book Antiqua"/>
        <family val="1"/>
      </rPr>
      <t xml:space="preserve">
AES Cases</t>
    </r>
  </si>
  <si>
    <r>
      <rPr>
        <b/>
        <sz val="12"/>
        <rFont val="Book Antiqua"/>
        <family val="1"/>
      </rPr>
      <t>मृत्‍यु</t>
    </r>
    <r>
      <rPr>
        <b/>
        <sz val="11"/>
        <rFont val="Book Antiqua"/>
        <family val="1"/>
      </rPr>
      <t xml:space="preserve">
Deaths</t>
    </r>
  </si>
  <si>
    <r>
      <rPr>
        <b/>
        <sz val="12"/>
        <rFont val="Book Antiqua"/>
        <family val="1"/>
      </rPr>
      <t>जेई मामले</t>
    </r>
    <r>
      <rPr>
        <b/>
        <sz val="11"/>
        <rFont val="Book Antiqua"/>
        <family val="1"/>
      </rPr>
      <t xml:space="preserve">
JE Cases</t>
    </r>
  </si>
  <si>
    <r>
      <rPr>
        <b/>
        <sz val="12"/>
        <rFont val="Book Antiqua"/>
        <family val="1"/>
      </rPr>
      <t>क्र. सं</t>
    </r>
    <r>
      <rPr>
        <b/>
        <sz val="11"/>
        <rFont val="Book Antiqua"/>
        <family val="1"/>
      </rPr>
      <t xml:space="preserve">
S.No.
</t>
    </r>
  </si>
  <si>
    <r>
      <rPr>
        <b/>
        <sz val="12"/>
        <rFont val="Book Antiqua"/>
        <family val="1"/>
      </rPr>
      <t>बेघर परिवारों की संख्या</t>
    </r>
    <r>
      <rPr>
        <b/>
        <sz val="11"/>
        <rFont val="Book Antiqua"/>
        <family val="1"/>
      </rPr>
      <t xml:space="preserve">
Number of Houseless Households</t>
    </r>
  </si>
  <si>
    <r>
      <rPr>
        <b/>
        <sz val="12"/>
        <rFont val="Book Antiqua"/>
        <family val="1"/>
      </rPr>
      <t>बेघर जनसँख्या</t>
    </r>
    <r>
      <rPr>
        <b/>
        <sz val="11"/>
        <rFont val="Book Antiqua"/>
        <family val="1"/>
      </rPr>
      <t xml:space="preserve">
Houseless Population</t>
    </r>
  </si>
  <si>
    <r>
      <rPr>
        <b/>
        <sz val="12"/>
        <color theme="1"/>
        <rFont val="Book Antiqua"/>
        <family val="1"/>
      </rPr>
      <t>तटीय लंबाई (कि.मी)</t>
    </r>
    <r>
      <rPr>
        <b/>
        <sz val="11"/>
        <color theme="1"/>
        <rFont val="Book Antiqua"/>
        <family val="1"/>
      </rPr>
      <t xml:space="preserve">
Coastal Length (Kms.)</t>
    </r>
  </si>
  <si>
    <t>Statement 5.03 : Distribution of Households by Major Source of Drinking Water</t>
  </si>
  <si>
    <r>
      <rPr>
        <sz val="14"/>
        <color rgb="FF000000"/>
        <rFont val="Book Antiqua"/>
        <family val="1"/>
      </rPr>
      <t>नल पानी / टोंटी / सार्वजनिक टोंटी / स्टैंडपाइप</t>
    </r>
    <r>
      <rPr>
        <sz val="12"/>
        <color theme="1"/>
        <rFont val="Book Antiqua"/>
        <family val="1"/>
      </rPr>
      <t>/Piped Water / Tap/ Public Tap/ Standpipe</t>
    </r>
  </si>
  <si>
    <r>
      <rPr>
        <sz val="14"/>
        <color rgb="FF000000"/>
        <rFont val="Book Antiqua"/>
        <family val="1"/>
      </rPr>
      <t>ट्यूबवेल / हैंडपंप</t>
    </r>
    <r>
      <rPr>
        <sz val="12"/>
        <color theme="1"/>
        <rFont val="Book Antiqua"/>
        <family val="1"/>
      </rPr>
      <t>/Tube Well/ Hand Pump</t>
    </r>
  </si>
  <si>
    <r>
      <rPr>
        <sz val="14"/>
        <color rgb="FF000000"/>
        <rFont val="Book Antiqua"/>
        <family val="1"/>
      </rPr>
      <t>वर्षा जल (संचित या संशोधित)</t>
    </r>
    <r>
      <rPr>
        <sz val="12"/>
        <color theme="1"/>
        <rFont val="Book Antiqua"/>
        <family val="1"/>
      </rPr>
      <t>/Rain Water (Harvested or Improved)</t>
    </r>
  </si>
  <si>
    <r>
      <rPr>
        <sz val="14"/>
        <color rgb="FF000000"/>
        <rFont val="Book Antiqua"/>
        <family val="1"/>
      </rPr>
      <t>अन्‍य स्रोत</t>
    </r>
    <r>
      <rPr>
        <sz val="12"/>
        <color theme="1"/>
        <rFont val="Book Antiqua"/>
        <family val="1"/>
      </rPr>
      <t>/Other Source</t>
    </r>
  </si>
  <si>
    <t xml:space="preserve">Statement 5.05 (a): Distribution of Households with Access to Sanitation </t>
  </si>
  <si>
    <r>
      <rPr>
        <b/>
        <sz val="12"/>
        <rFont val="Book Antiqua"/>
        <family val="1"/>
      </rPr>
      <t>परिवारों की कुल संख्‍या</t>
    </r>
    <r>
      <rPr>
        <b/>
        <sz val="11"/>
        <rFont val="Book Antiqua"/>
        <family val="1"/>
      </rPr>
      <t xml:space="preserve"> 
Total Number of Households 
</t>
    </r>
  </si>
  <si>
    <t>Statement 5.04: Percentage of Persons reported to have access to Piped Water into Dwelling or Yard/Plot and reported to have Access to Improved Source of Drinking Water for each State/UT</t>
  </si>
  <si>
    <r>
      <rPr>
        <b/>
        <sz val="12"/>
        <color theme="1"/>
        <rFont val="Book Antiqua"/>
        <family val="1"/>
      </rPr>
      <t>साझा सुविधा नहीं</t>
    </r>
    <r>
      <rPr>
        <b/>
        <sz val="11"/>
        <color theme="1"/>
        <rFont val="Book Antiqua"/>
        <family val="1"/>
      </rPr>
      <t xml:space="preserve">
Improved, not shared facility
</t>
    </r>
  </si>
  <si>
    <t>Statement 5.06: State-Wise Number of Towns/ Cities Reporting Slums and Percentage of Slum Population</t>
  </si>
  <si>
    <t>State/ UTs</t>
  </si>
  <si>
    <r>
      <rPr>
        <b/>
        <sz val="12"/>
        <rFont val="Book Antiqua"/>
        <family val="1"/>
      </rPr>
      <t>उपयोग करने  वाले व्यक्तियों का प्रतिशत</t>
    </r>
    <r>
      <rPr>
        <b/>
        <sz val="11"/>
        <rFont val="Book Antiqua"/>
        <family val="1"/>
      </rPr>
      <t>/Percentage of persons having access to</t>
    </r>
  </si>
  <si>
    <r>
      <rPr>
        <b/>
        <sz val="12"/>
        <rFont val="Book Antiqua"/>
        <family val="1"/>
      </rPr>
      <t>आवास या यार्ड/प्लॉट में पाइप का पानी</t>
    </r>
    <r>
      <rPr>
        <b/>
        <sz val="11"/>
        <rFont val="Book Antiqua"/>
        <family val="1"/>
      </rPr>
      <t xml:space="preserve">
Piped water into dwelling or yard/plot</t>
    </r>
  </si>
  <si>
    <r>
      <rPr>
        <b/>
        <sz val="12"/>
        <rFont val="Book Antiqua"/>
        <family val="1"/>
      </rPr>
      <t>पीने के पानी के उन्नत स्रोत</t>
    </r>
    <r>
      <rPr>
        <b/>
        <sz val="11"/>
        <rFont val="Book Antiqua"/>
        <family val="1"/>
      </rPr>
      <t xml:space="preserve">
Improved source of drinking water</t>
    </r>
  </si>
  <si>
    <t>घरेलू परिसर  तक पहुंच बेहतर शौचालय  मैं  पानी, साबुन/डिटर्जेंट के साथ हाथ धोने की सुविधा
Access to  improved latrine and having hand washing facilities with water, soap/detergent within the
household premises</t>
  </si>
  <si>
    <t>घरेलू परिसर मैं बेहतर शौचालय तक विशेष  पानी, साबुन/डिटर्जेंट के साथ हाथ धोने की सुविधा
Exclusive access to improved latrine and having hand washing facilities with water, soap/detergent within the
household premises</t>
  </si>
  <si>
    <r>
      <rPr>
        <b/>
        <sz val="13"/>
        <color rgb="FF000000"/>
        <rFont val="Book Antiqua"/>
        <family val="1"/>
      </rPr>
      <t>विवरण</t>
    </r>
    <r>
      <rPr>
        <b/>
        <sz val="12"/>
        <color rgb="FF000000"/>
        <rFont val="Book Antiqua"/>
        <family val="1"/>
      </rPr>
      <t xml:space="preserve"> 5.11</t>
    </r>
    <r>
      <rPr>
        <b/>
        <sz val="13"/>
        <color rgb="FF000000"/>
        <rFont val="Book Antiqua"/>
        <family val="1"/>
      </rPr>
      <t xml:space="preserve"> : पंजीकृत मोटर वाहनों की स्थिति</t>
    </r>
    <r>
      <rPr>
        <b/>
        <sz val="12"/>
        <color rgb="FF000000"/>
        <rFont val="Book Antiqua"/>
        <family val="1"/>
      </rPr>
      <t xml:space="preserve">
Statement 5.11 : Status of registered Motor Vehicles</t>
    </r>
  </si>
  <si>
    <t xml:space="preserve">  Statement 5.11 : Status of registered  Motor Vehicles  
(b) State-wise Category-wise Registered Motor Vehicles </t>
  </si>
  <si>
    <t xml:space="preserve">                 Statement 5.12: State-Wise Cases &amp; Deaths - Cholera    </t>
  </si>
  <si>
    <t xml:space="preserve">  दादरा एवं नगर हवेली और दमन एवं दीव</t>
  </si>
  <si>
    <t>(In thousand)</t>
  </si>
  <si>
    <t>593856*</t>
  </si>
  <si>
    <t xml:space="preserve">  जम्‍मू एवं कश्‍मीर^</t>
  </si>
  <si>
    <t>Jammu &amp; Kashmir^</t>
  </si>
  <si>
    <t xml:space="preserve">Note: 1. *:  data relates to 2018-19.  2. P: Provisional   3. ^:  Statement depicts the unified data for UT of Jammu &amp; Kashmir and UT of Ladakh.              </t>
  </si>
  <si>
    <t>जम्‍मू एवं कश्‍मीर^</t>
  </si>
  <si>
    <t>Note: 1. * : Data for the year 2018-19.  2. #:  Data for the year 2019-20.  3. ^: Statement depicts the unified data for UT of Jammu &amp; Kashmir and UT of Ladakh.</t>
  </si>
  <si>
    <t>अंडमान एवं निकोबार  द्वीप</t>
  </si>
  <si>
    <t xml:space="preserve">स्रोतः भारत में बहुसंकेतक सर्वेक्षण,2020-21, सांख्यिकी और कार्यक्रम कार्यान्वयन मंत्रालय
Source:  Multiple Indicator Survey in India , 2020-21,  Ministry of Statistics &amp; Programme Implementation </t>
  </si>
  <si>
    <t>538789*</t>
  </si>
  <si>
    <t>16058*</t>
  </si>
  <si>
    <t>1207236*</t>
  </si>
  <si>
    <t>Note: 1. *: till 17th September, 2023. 2. Statement depicts the unified data for UT of Jammu &amp; Kashmir and UT of Ladakh.</t>
  </si>
  <si>
    <r>
      <rPr>
        <b/>
        <sz val="12"/>
        <color theme="1"/>
        <rFont val="Book Antiqua"/>
        <family val="1"/>
      </rPr>
      <t>पीएफ मामले</t>
    </r>
    <r>
      <rPr>
        <b/>
        <sz val="11"/>
        <color theme="1"/>
        <rFont val="Book Antiqua"/>
        <family val="1"/>
      </rPr>
      <t xml:space="preserve">
PF  cases</t>
    </r>
  </si>
  <si>
    <t>Note:  * :Subsequent reference to Fishing villages actually mean Gram Panchayat in West Bengal.</t>
  </si>
  <si>
    <t>Note:  In NFHS 4, Other source includes 0.5% and &amp; 0.7% Improved source of drinking water from Community RO Plant in Rural and Urban Areas respectively</t>
  </si>
  <si>
    <t>कुल/Total</t>
  </si>
  <si>
    <t>शहरी/Urban</t>
  </si>
  <si>
    <t>ग्रामीण/Rural</t>
  </si>
  <si>
    <t xml:space="preserve"> वर्ष/Year</t>
  </si>
  <si>
    <r>
      <rPr>
        <b/>
        <sz val="12"/>
        <rFont val="Book Antiqua"/>
        <family val="1"/>
      </rPr>
      <t xml:space="preserve">किसी प्रकार के शौचालय के साथ (परिसर के अन्दर) </t>
    </r>
    <r>
      <rPr>
        <b/>
        <sz val="11"/>
        <rFont val="Book Antiqua"/>
        <family val="1"/>
      </rPr>
      <t xml:space="preserve">
With Toilet of Any   Type (Within the Premises)</t>
    </r>
  </si>
  <si>
    <r>
      <rPr>
        <b/>
        <sz val="12"/>
        <rFont val="Book Antiqua"/>
        <family val="1"/>
      </rPr>
      <t xml:space="preserve">बिना किसी प्रकार के शौचालय के साथ (परिसर के अन्दर) </t>
    </r>
    <r>
      <rPr>
        <b/>
        <sz val="11"/>
        <rFont val="Book Antiqua"/>
        <family val="1"/>
      </rPr>
      <t xml:space="preserve">
Without Toilet of Any Type (Within the Premises)</t>
    </r>
  </si>
  <si>
    <t xml:space="preserve">Note: Figures in brackets are percentages  </t>
  </si>
  <si>
    <r>
      <t>विवरण</t>
    </r>
    <r>
      <rPr>
        <b/>
        <sz val="12"/>
        <rFont val="Book Antiqua"/>
        <family val="1"/>
      </rPr>
      <t xml:space="preserve"> 5.06</t>
    </r>
    <r>
      <rPr>
        <b/>
        <sz val="13"/>
        <rFont val="Book Antiqua"/>
        <family val="1"/>
      </rPr>
      <t xml:space="preserve"> : झुग्गी झोपड़ी की सूचना देने वाले कस्‍बों/शहरों की राज्‍यवार संख्‍या तथा झुग्गी झोपड़ी में रहने वाली आबादी का प्रतिशत</t>
    </r>
  </si>
  <si>
    <t xml:space="preserve">अधिसूचित झुग्गी झोपड़ी
Notified slums </t>
  </si>
  <si>
    <t>मान्यता प्राप्त झुग्गी झोपड़ी
Recognised slums</t>
  </si>
  <si>
    <t xml:space="preserve">अभिचिन्हित झुग्गी झोपड़ी
Identified slums </t>
  </si>
  <si>
    <t>झुग्गी झोपड़ी सूचित नगर
Slum reported towns</t>
  </si>
  <si>
    <r>
      <t xml:space="preserve">विवरण </t>
    </r>
    <r>
      <rPr>
        <b/>
        <sz val="12"/>
        <color theme="1"/>
        <rFont val="Book Antiqua"/>
        <family val="1"/>
      </rPr>
      <t>5.07</t>
    </r>
    <r>
      <rPr>
        <b/>
        <sz val="13"/>
        <color theme="1"/>
        <rFont val="Book Antiqua"/>
        <family val="1"/>
      </rPr>
      <t xml:space="preserve"> : प्रत्येक राज्य/केंद्रशासित प्रदेश में घरों या यार्ड/प्लॉट में पाइप से पानी की पहुँच के सुचना देने वाले व्यक्तियों का प्रतिशत और पीने के पानी के लिए उन्नत श्रोत तक पहुँच </t>
    </r>
  </si>
  <si>
    <t>2020-21</t>
  </si>
  <si>
    <r>
      <rPr>
        <b/>
        <sz val="13"/>
        <color rgb="FF000000"/>
        <rFont val="Book Antiqua"/>
        <family val="1"/>
      </rPr>
      <t xml:space="preserve">विवरण </t>
    </r>
    <r>
      <rPr>
        <b/>
        <sz val="12"/>
        <color rgb="FF000000"/>
        <rFont val="Book Antiqua"/>
        <family val="1"/>
      </rPr>
      <t>5.08</t>
    </r>
    <r>
      <rPr>
        <b/>
        <sz val="13"/>
        <color rgb="FF000000"/>
        <rFont val="Book Antiqua"/>
        <family val="1"/>
      </rPr>
      <t xml:space="preserve"> : प्रत्येक राज्य/केन्द्र शासित प्रदेशों के  घरेलू परिसर के भीतर बेहतर शौचालय और पानी, साबुन/डिटर्जेंट के साथ उन्नत शौचालय और हाथ धोने की सुविधा तक पहुंच की सूचना देने वाले व्यक्तियों का प्रतिशत और घरेलू परिसर के भीतर बेहतर शौचालय और बेहतर शौचालय और हाथ धोने की सुविधाओं के साथ हाथ धोने की सुविधा तक विशेष पहुंच की सूचना देने वाले व्यक्तियों का प्रतिशत </t>
    </r>
    <r>
      <rPr>
        <b/>
        <sz val="12"/>
        <color rgb="FF000000"/>
        <rFont val="Book Antiqua"/>
        <family val="1"/>
      </rPr>
      <t xml:space="preserve">
</t>
    </r>
  </si>
  <si>
    <r>
      <t xml:space="preserve">विवरण </t>
    </r>
    <r>
      <rPr>
        <b/>
        <sz val="12"/>
        <rFont val="Book Antiqua"/>
        <family val="1"/>
      </rPr>
      <t>5.09</t>
    </r>
    <r>
      <rPr>
        <b/>
        <sz val="13"/>
        <rFont val="Book Antiqua"/>
        <family val="1"/>
      </rPr>
      <t xml:space="preserve"> :  राज्यवार पीने के पानी के स्रोत के अनुसार झुग्गी झोपड़ी परिवार</t>
    </r>
  </si>
  <si>
    <r>
      <t xml:space="preserve">1. </t>
    </r>
    <r>
      <rPr>
        <b/>
        <sz val="12"/>
        <color theme="1"/>
        <rFont val="Book Antiqua"/>
        <family val="1"/>
      </rPr>
      <t>सड़कों की लंबाई</t>
    </r>
    <r>
      <rPr>
        <b/>
        <sz val="11"/>
        <color theme="1"/>
        <rFont val="Book Antiqua"/>
        <family val="1"/>
      </rPr>
      <t>/Length of Roads</t>
    </r>
  </si>
  <si>
    <t xml:space="preserve">    कुल/Total</t>
  </si>
  <si>
    <r>
      <rPr>
        <sz val="12"/>
        <color indexed="8"/>
        <rFont val="Book Antiqua"/>
        <family val="1"/>
      </rPr>
      <t xml:space="preserve">    पक्की सड़क</t>
    </r>
    <r>
      <rPr>
        <sz val="12"/>
        <color theme="1"/>
        <rFont val="Book Antiqua"/>
        <family val="1"/>
      </rPr>
      <t>/ Surfaced</t>
    </r>
  </si>
  <si>
    <t xml:space="preserve">    सभी वाहन/All vehicles</t>
  </si>
  <si>
    <r>
      <rPr>
        <sz val="12"/>
        <color indexed="8"/>
        <rFont val="Book Antiqua"/>
        <family val="1"/>
      </rPr>
      <t xml:space="preserve">    माल वाहन</t>
    </r>
    <r>
      <rPr>
        <sz val="12"/>
        <color theme="1"/>
        <rFont val="Book Antiqua"/>
        <family val="1"/>
      </rPr>
      <t>/ Goods vehicles</t>
    </r>
  </si>
  <si>
    <t xml:space="preserve">    बसें*/Buses*</t>
  </si>
  <si>
    <r>
      <rPr>
        <sz val="12"/>
        <color indexed="8"/>
        <rFont val="Book Antiqua"/>
        <family val="1"/>
      </rPr>
      <t xml:space="preserve">    केंद्रीय </t>
    </r>
    <r>
      <rPr>
        <sz val="12"/>
        <color theme="1"/>
        <rFont val="Book Antiqua"/>
        <family val="1"/>
      </rPr>
      <t xml:space="preserve">/Central </t>
    </r>
  </si>
  <si>
    <r>
      <rPr>
        <sz val="12"/>
        <color indexed="8"/>
        <rFont val="Book Antiqua"/>
        <family val="1"/>
      </rPr>
      <t xml:space="preserve">    राज्‍य</t>
    </r>
    <r>
      <rPr>
        <sz val="12"/>
        <color theme="1"/>
        <rFont val="Book Antiqua"/>
        <family val="1"/>
      </rPr>
      <t>/ States</t>
    </r>
  </si>
  <si>
    <t xml:space="preserve">    माल/Freight</t>
  </si>
  <si>
    <t xml:space="preserve">    यात्री/Passenger</t>
  </si>
  <si>
    <t>5. सड़क परिवहन से प्राप्‍त राजस्‍व/ Revenue realised from Road Transport</t>
  </si>
  <si>
    <t xml:space="preserve"> 6. सड़क परिवहन द्वारा माल एवं यात्री संचलन /Goods and passenger movement by road transport</t>
  </si>
  <si>
    <t>4. पंजीकृत वाहनों की संख्या/ Number of vehicles registered</t>
  </si>
  <si>
    <t>3. राज्य राजमार्गों की लंबाई/ Length of State Highways</t>
  </si>
  <si>
    <t>2. राष्‍ट्रीय राजमार्गों की लंबाई/ Length of National Highways</t>
  </si>
  <si>
    <r>
      <rPr>
        <i/>
        <sz val="11"/>
        <color theme="1"/>
        <rFont val="Book Antiqua"/>
        <family val="1"/>
      </rPr>
      <t>स्रोत: भारत की बुनियादी सड़क सांख्यिकी और सड़क परिवहन पुस्तक, सड़क परिवहन एवं राजमार्ग मंत्रालय</t>
    </r>
    <r>
      <rPr>
        <i/>
        <sz val="10"/>
        <color theme="1"/>
        <rFont val="Book Antiqua"/>
        <family val="1"/>
      </rPr>
      <t xml:space="preserve"> /Source: Basic Road Statistics of India &amp;  Road Transport Book, Ministry of Road Transport &amp; Highways</t>
    </r>
  </si>
  <si>
    <t>Note: 1.  10 districts of Telangana  are included in Andhra Pradesh till July 2014.   2. * figures don't include data in respect of few districts.  3. P: provisional (January to December- 2021)  4. ^ Statewise figures in respect of Odisha do not include data of Six Districts namely Mayurbhanj, Bhadrak, Jaipur, Gajapati, Baudh, Balangir.</t>
  </si>
  <si>
    <r>
      <rPr>
        <i/>
        <sz val="11"/>
        <color theme="1"/>
        <rFont val="Book Antiqua"/>
        <family val="1"/>
      </rPr>
      <t>स्रोत:  भारतीय राष्ट्रीय स्वास्थ्य प्रोफाइल , केंद्रीय स्वास्थ्य आसूचना ब्यूरो, स्वास्थ्य एवं परिवार कल्याण मंत्रालय/</t>
    </r>
    <r>
      <rPr>
        <i/>
        <sz val="10"/>
        <color theme="1"/>
        <rFont val="Book Antiqua"/>
        <family val="1"/>
      </rPr>
      <t xml:space="preserve"> Source:  National Health Profile  of India ,Central Bureau of Health Intelligence,  Ministry of Health &amp; Family Welfare</t>
    </r>
  </si>
  <si>
    <t xml:space="preserve">  ओडिशा*</t>
  </si>
  <si>
    <t xml:space="preserve">  तेलंगाना*</t>
  </si>
  <si>
    <t xml:space="preserve">Note:   1.  P : Provisional/अनंतिम (January to December 2021)  2. * Figures don't include data in respect of few districts.  3.  **Excludes data of 10 districts of Telangana from July 2014 Onwards.  4. 10 districts of Telangana are  included in Andhra Pradesh till July 2014. </t>
  </si>
  <si>
    <r>
      <rPr>
        <i/>
        <sz val="11"/>
        <color theme="1"/>
        <rFont val="Book Antiqua"/>
        <family val="1"/>
      </rPr>
      <t>स्रोत:  भारतीय राष्ट्रीय स्वास्थ्य प्रोफाइल , केंद्रीय स्वास्थ्य आसूचना ब्यूरो, स्वास्थ्य एवं परिवार कल्याण मंत्रालय</t>
    </r>
    <r>
      <rPr>
        <i/>
        <sz val="10"/>
        <color theme="1"/>
        <rFont val="Book Antiqua"/>
        <family val="1"/>
      </rPr>
      <t>/ Source:  National Health Profile  of India ,Central Bureau of Health Intelligence,  Ministry of Health &amp; Family Welfare</t>
    </r>
  </si>
  <si>
    <t>Telangana*</t>
  </si>
  <si>
    <t>Odisha*</t>
  </si>
  <si>
    <t>Note:  1. P : Provisional/अनंतिम (January to December 2021). 2. ^-  unified data for UT of Jammu &amp; Kashmir and UT of Ladakh. 3. * Figures don't include data in respect of few districts.</t>
  </si>
  <si>
    <t>Note: 1. P : अनंतिम/Provisional (January to December 2021). 2. * Figures don't include data in respect of few districts. 3.  ^-  unified data for UT of Jammu &amp; Kashmir and UT of Ladakh.</t>
  </si>
  <si>
    <t xml:space="preserve">Note:  1. P : अनंतिम/ Provisional(January to December, 2021). 2. ^-  unified data for UT of Jammu &amp; Kashmir and UT of Ladakh. 3. Blank  cells indicate nil. 4.  * Figures don't include data in respect of few districts. </t>
  </si>
  <si>
    <t>Note:  1. Pf: Plasmodium falsiparum :  Malaria  caused  by Pf is the most dangerous  form of malaria.  2. * Upto January</t>
  </si>
  <si>
    <t>Note: 1. Statement depicts the unified data for UT of Jammu &amp; Kashmir and UT of Ladakh. 2. * :  Provisional/अनंतिम (till September 2023). 3. NR- Not Reported. 6. Blank  cells indicate nil or not available</t>
  </si>
  <si>
    <t>35819 (23.70)</t>
  </si>
  <si>
    <t>115291 (76.30)</t>
  </si>
  <si>
    <t>25236 (63.85)</t>
  </si>
  <si>
    <t>14286 (36.15)</t>
  </si>
  <si>
    <t>10583 (9.48)</t>
  </si>
  <si>
    <t>101004 (90.52)</t>
  </si>
  <si>
    <t>69886 (36.41)</t>
  </si>
  <si>
    <t>122078 (63.59)</t>
  </si>
  <si>
    <t>39581 (73.72)</t>
  </si>
  <si>
    <t>14111 (26.28)</t>
  </si>
  <si>
    <t>30304 (21.92)</t>
  </si>
  <si>
    <t>107967 (78.08)</t>
  </si>
  <si>
    <t>115737 (46.92)</t>
  </si>
  <si>
    <t>130956 (53.08)</t>
  </si>
  <si>
    <t>64162 (81.36)</t>
  </si>
  <si>
    <t>14704 (18.64)</t>
  </si>
  <si>
    <t>51575 (30.73)</t>
  </si>
  <si>
    <t>116252 (69.27)</t>
  </si>
  <si>
    <t>पहुंच रखने वाले व्यक्तियों का प्रतिशत/Percentage of persons having access to</t>
  </si>
  <si>
    <t>घर या यार्ड/प्लॉट में पाइप से पानी/ Piped water into dwelling or yard/plot</t>
  </si>
  <si>
    <t>पीने के पानी का बेहतर स्रोत/ Improved source of drinking water</t>
  </si>
  <si>
    <t xml:space="preserve">स्रोतः भारत में बहुसंकेतक सर्वेक्षण,2020-21, सांख्यिकी और कार्यक्रम कार्यान्वयन मंत्रालय
Source: Multiple Indicator Survey in India , 2020-21 , Ministry of Statistics &amp; Programme Implementation </t>
  </si>
  <si>
    <r>
      <t xml:space="preserve">विवरण </t>
    </r>
    <r>
      <rPr>
        <b/>
        <sz val="15"/>
        <color theme="1"/>
        <rFont val="Book Antiqua"/>
        <family val="1"/>
      </rPr>
      <t>5.04</t>
    </r>
    <r>
      <rPr>
        <b/>
        <sz val="16"/>
        <color theme="1"/>
        <rFont val="Book Antiqua"/>
        <family val="1"/>
      </rPr>
      <t>: प्रत्येक राज्य/केंद्र शासित प्रदेश में घरों या यार्ड/प्लॉट में पाइप्ड पानी की पहुंच की सूचना देने वाले व्यक्तियों का प्रतिशत और पीने के पानी के बेहतर स्रोत तक पहुंच की सूचना देने वाले व्यक्तियों का प्रतिशत</t>
    </r>
  </si>
  <si>
    <r>
      <t xml:space="preserve">( </t>
    </r>
    <r>
      <rPr>
        <sz val="12"/>
        <color rgb="FF000000"/>
        <rFont val="Book Antiqua"/>
        <family val="1"/>
      </rPr>
      <t>संख्या</t>
    </r>
    <r>
      <rPr>
        <sz val="11"/>
        <color rgb="FF000000"/>
        <rFont val="Book Antiqua"/>
        <family val="1"/>
      </rPr>
      <t>/In numbers)(As on 31.03.2022)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</si>
</sst>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0.0"/>
    <numFmt numFmtId="166" formatCode="_ * #,##0_ ;_ * \-#,##0_ ;_ * &quot;-&quot;??_ ;_ @_ "/>
    <numFmt numFmtId="167" formatCode="_(* #,##0_);_(* \(#,##0\);_(* &quot;-&quot;??_);_(@_)"/>
  </numFmts>
  <fonts count="91">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theme="1"/>
      <name val="Calibri"/>
      <family val="2"/>
      <scheme val="minor"/>
    </font>
    <font>
      <b/>
      <sz val="11"/>
      <name val="Calibri"/>
      <family val="2"/>
      <scheme val="minor"/>
    </font>
    <font>
      <sz val="12"/>
      <color theme="1"/>
      <name val="Calibri"/>
      <family val="2"/>
      <scheme val="minor"/>
    </font>
    <font>
      <sz val="10"/>
      <name val="Calibri"/>
      <family val="2"/>
      <scheme val="minor"/>
    </font>
    <font>
      <sz val="9"/>
      <color theme="1"/>
      <name val="Calibri"/>
      <family val="2"/>
      <scheme val="minor"/>
    </font>
    <font>
      <sz val="10"/>
      <color rgb="FF000000"/>
      <name val="Calibri"/>
      <family val="2"/>
    </font>
    <font>
      <b/>
      <sz val="10"/>
      <color rgb="FF000000"/>
      <name val="Calibri"/>
      <family val="2"/>
    </font>
    <font>
      <sz val="9"/>
      <color theme="1"/>
      <name val="Arial"/>
      <family val="2"/>
    </font>
    <font>
      <i/>
      <sz val="11"/>
      <color theme="1"/>
      <name val="Calibri"/>
      <family val="2"/>
      <scheme val="minor"/>
    </font>
    <font>
      <i/>
      <sz val="11"/>
      <name val="Calibri"/>
      <family val="2"/>
      <scheme val="minor"/>
    </font>
    <font>
      <sz val="12"/>
      <name val="Calibri"/>
      <family val="2"/>
      <scheme val="minor"/>
    </font>
    <font>
      <b/>
      <sz val="11"/>
      <name val="Calibri"/>
      <family val="2"/>
    </font>
    <font>
      <sz val="11"/>
      <color indexed="8"/>
      <name val="Calibri"/>
      <family val="2"/>
    </font>
    <font>
      <b/>
      <sz val="12"/>
      <name val="Calibri"/>
      <family val="2"/>
    </font>
    <font>
      <sz val="11"/>
      <name val="Calibri"/>
      <family val="2"/>
    </font>
    <font>
      <sz val="11"/>
      <color rgb="FF000000"/>
      <name val="Calibri"/>
      <family val="2"/>
      <scheme val="minor"/>
    </font>
    <font>
      <b/>
      <sz val="11"/>
      <color rgb="FF000000"/>
      <name val="Calibri"/>
      <family val="2"/>
      <scheme val="minor"/>
    </font>
    <font>
      <b/>
      <sz val="11"/>
      <name val="Arial"/>
      <family val="2"/>
    </font>
    <font>
      <sz val="11"/>
      <name val="Arial"/>
      <family val="2"/>
    </font>
    <font>
      <sz val="11"/>
      <color theme="1"/>
      <name val="Arial"/>
      <family val="2"/>
    </font>
    <font>
      <sz val="11"/>
      <name val="Arial "/>
    </font>
    <font>
      <b/>
      <sz val="12"/>
      <color rgb="FF000000"/>
      <name val="Calibri"/>
      <family val="2"/>
      <scheme val="minor"/>
    </font>
    <font>
      <sz val="12"/>
      <color rgb="FF000000"/>
      <name val="Calibri"/>
      <family val="2"/>
      <scheme val="minor"/>
    </font>
    <font>
      <sz val="12"/>
      <name val="Calibri"/>
      <family val="2"/>
    </font>
    <font>
      <sz val="9"/>
      <color theme="1"/>
      <name val="Cambria"/>
      <family val="1"/>
      <scheme val="major"/>
    </font>
    <font>
      <b/>
      <sz val="9"/>
      <color theme="1"/>
      <name val="Cambria"/>
      <family val="1"/>
      <scheme val="major"/>
    </font>
    <font>
      <b/>
      <sz val="9"/>
      <color theme="1"/>
      <name val="Calibri"/>
      <family val="2"/>
      <scheme val="minor"/>
    </font>
    <font>
      <b/>
      <sz val="10"/>
      <color theme="1"/>
      <name val="Calibri"/>
      <family val="2"/>
      <scheme val="minor"/>
    </font>
    <font>
      <b/>
      <sz val="10"/>
      <color theme="1"/>
      <name val="Cambria"/>
      <family val="1"/>
      <scheme val="major"/>
    </font>
    <font>
      <sz val="10"/>
      <color theme="1"/>
      <name val="Calibri"/>
      <family val="2"/>
      <scheme val="minor"/>
    </font>
    <font>
      <sz val="9"/>
      <color rgb="FF222222"/>
      <name val="Inherit"/>
    </font>
    <font>
      <sz val="8"/>
      <color theme="1"/>
      <name val="Arial"/>
      <family val="2"/>
    </font>
    <font>
      <sz val="11"/>
      <color rgb="FF000000"/>
      <name val="Arial"/>
      <family val="2"/>
    </font>
    <font>
      <sz val="14"/>
      <color rgb="FF000000"/>
      <name val="Arial"/>
      <family val="2"/>
    </font>
    <font>
      <sz val="11"/>
      <color rgb="FFFF0000"/>
      <name val="Calibri"/>
      <family val="2"/>
      <scheme val="minor"/>
    </font>
    <font>
      <sz val="10"/>
      <color theme="1"/>
      <name val="Arial"/>
      <family val="2"/>
    </font>
    <font>
      <u/>
      <sz val="11"/>
      <color theme="10"/>
      <name val="Calibri"/>
      <family val="2"/>
      <scheme val="minor"/>
    </font>
    <font>
      <sz val="6"/>
      <color theme="1"/>
      <name val="Arial"/>
      <family val="2"/>
    </font>
    <font>
      <b/>
      <sz val="10"/>
      <color rgb="FF000000"/>
      <name val="Times New Roman"/>
      <family val="1"/>
    </font>
    <font>
      <sz val="10"/>
      <color rgb="FF000000"/>
      <name val="Times New Roman"/>
      <family val="1"/>
    </font>
    <font>
      <u/>
      <sz val="10"/>
      <color indexed="12"/>
      <name val="Arial"/>
      <family val="2"/>
    </font>
    <font>
      <sz val="14"/>
      <color theme="1"/>
      <name val="Calibri"/>
      <family val="2"/>
      <scheme val="minor"/>
    </font>
    <font>
      <sz val="14"/>
      <name val="Calibri"/>
      <family val="2"/>
      <scheme val="minor"/>
    </font>
    <font>
      <sz val="16"/>
      <color theme="1"/>
      <name val="Calibri"/>
      <family val="2"/>
      <scheme val="minor"/>
    </font>
    <font>
      <sz val="16"/>
      <name val="Calibri"/>
      <family val="2"/>
      <scheme val="minor"/>
    </font>
    <font>
      <sz val="12"/>
      <color rgb="FFFF0000"/>
      <name val="Calibri"/>
      <family val="2"/>
      <scheme val="minor"/>
    </font>
    <font>
      <b/>
      <sz val="8"/>
      <color rgb="FF000000"/>
      <name val="Verdana"/>
      <family val="2"/>
    </font>
    <font>
      <b/>
      <sz val="8"/>
      <color theme="1"/>
      <name val="Verdana"/>
      <family val="2"/>
    </font>
    <font>
      <b/>
      <sz val="12"/>
      <name val="Book Antiqua"/>
      <family val="1"/>
    </font>
    <font>
      <b/>
      <sz val="11"/>
      <name val="Book Antiqua"/>
      <family val="1"/>
    </font>
    <font>
      <sz val="11"/>
      <name val="Book Antiqua"/>
      <family val="1"/>
    </font>
    <font>
      <sz val="11"/>
      <color theme="1"/>
      <name val="Book Antiqua"/>
      <family val="1"/>
    </font>
    <font>
      <i/>
      <sz val="11"/>
      <name val="Book Antiqua"/>
      <family val="1"/>
    </font>
    <font>
      <i/>
      <sz val="11"/>
      <color theme="1"/>
      <name val="Book Antiqua"/>
      <family val="1"/>
    </font>
    <font>
      <sz val="12"/>
      <name val="Book Antiqua"/>
      <family val="1"/>
    </font>
    <font>
      <i/>
      <sz val="10"/>
      <color theme="1"/>
      <name val="Calibri"/>
      <family val="2"/>
      <scheme val="minor"/>
    </font>
    <font>
      <b/>
      <sz val="12"/>
      <color theme="1"/>
      <name val="Book Antiqua"/>
      <family val="1"/>
    </font>
    <font>
      <b/>
      <sz val="11"/>
      <color theme="1"/>
      <name val="Book Antiqua"/>
      <family val="1"/>
    </font>
    <font>
      <i/>
      <sz val="10"/>
      <color theme="1"/>
      <name val="Book Antiqua"/>
      <family val="1"/>
    </font>
    <font>
      <b/>
      <sz val="12"/>
      <color indexed="8"/>
      <name val="Book Antiqua"/>
      <family val="1"/>
    </font>
    <font>
      <sz val="12"/>
      <color indexed="8"/>
      <name val="Book Antiqua"/>
      <family val="1"/>
    </font>
    <font>
      <sz val="12"/>
      <color theme="1"/>
      <name val="Book Antiqua"/>
      <family val="1"/>
    </font>
    <font>
      <sz val="14"/>
      <color rgb="FF000000"/>
      <name val="Book Antiqua"/>
      <family val="1"/>
    </font>
    <font>
      <sz val="14"/>
      <color indexed="8"/>
      <name val="Book Antiqua"/>
      <family val="1"/>
    </font>
    <font>
      <sz val="14"/>
      <color theme="1"/>
      <name val="Book Antiqua"/>
      <family val="1"/>
    </font>
    <font>
      <i/>
      <sz val="10"/>
      <color indexed="8"/>
      <name val="Book Antiqua"/>
      <family val="1"/>
    </font>
    <font>
      <i/>
      <sz val="10"/>
      <name val="Book Antiqua"/>
      <family val="1"/>
    </font>
    <font>
      <sz val="12"/>
      <color rgb="FF000000"/>
      <name val="Book Antiqua"/>
      <family val="1"/>
    </font>
    <font>
      <b/>
      <sz val="13"/>
      <color theme="1"/>
      <name val="Book Antiqua"/>
      <family val="1"/>
    </font>
    <font>
      <b/>
      <sz val="13"/>
      <name val="Book Antiqua"/>
      <family val="1"/>
    </font>
    <font>
      <sz val="11"/>
      <color rgb="FF000000"/>
      <name val="Book Antiqua"/>
      <family val="1"/>
    </font>
    <font>
      <i/>
      <sz val="10"/>
      <color rgb="FF000000"/>
      <name val="Book Antiqua"/>
      <family val="1"/>
    </font>
    <font>
      <i/>
      <sz val="11"/>
      <color rgb="FF000000"/>
      <name val="Book Antiqua"/>
      <family val="1"/>
    </font>
    <font>
      <i/>
      <sz val="10"/>
      <name val="Calibri"/>
      <family val="2"/>
      <scheme val="minor"/>
    </font>
    <font>
      <i/>
      <sz val="10"/>
      <color rgb="FF000000"/>
      <name val="Calibri"/>
      <family val="2"/>
      <scheme val="minor"/>
    </font>
    <font>
      <b/>
      <sz val="11"/>
      <color rgb="FF000000"/>
      <name val="Book Antiqua"/>
      <family val="1"/>
    </font>
    <font>
      <sz val="11"/>
      <color rgb="FF231F20"/>
      <name val="Book Antiqua"/>
      <family val="1"/>
    </font>
    <font>
      <b/>
      <sz val="12"/>
      <color rgb="FF000000"/>
      <name val="Book Antiqua"/>
      <family val="1"/>
    </font>
    <font>
      <b/>
      <sz val="13"/>
      <color rgb="FF000000"/>
      <name val="Book Antiqua"/>
      <family val="1"/>
    </font>
    <font>
      <i/>
      <sz val="11"/>
      <color indexed="8"/>
      <name val="Book Antiqua"/>
      <family val="1"/>
    </font>
    <font>
      <b/>
      <i/>
      <sz val="10"/>
      <color theme="1"/>
      <name val="Book Antiqua"/>
      <family val="1"/>
    </font>
    <font>
      <i/>
      <sz val="14"/>
      <color rgb="FF000000"/>
      <name val="Book Antiqua"/>
      <family val="1"/>
    </font>
    <font>
      <b/>
      <sz val="16"/>
      <color theme="1"/>
      <name val="Book Antiqua"/>
      <family val="1"/>
    </font>
    <font>
      <b/>
      <sz val="15"/>
      <color theme="1"/>
      <name val="Book Antiqua"/>
      <family val="1"/>
    </font>
    <font>
      <sz val="15"/>
      <color rgb="FF000000"/>
      <name val="Book Antiqua"/>
      <family val="1"/>
    </font>
    <font>
      <sz val="15"/>
      <color theme="1"/>
      <name val="Book Antiqua"/>
      <family val="1"/>
    </font>
    <font>
      <sz val="13"/>
      <name val="Book Antiqua"/>
      <family val="1"/>
    </font>
  </fonts>
  <fills count="7">
    <fill>
      <patternFill patternType="none"/>
    </fill>
    <fill>
      <patternFill patternType="gray125"/>
    </fill>
    <fill>
      <patternFill patternType="solid">
        <fgColor rgb="FFFFF1C5"/>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double">
        <color rgb="FF00B0F0"/>
      </right>
      <top/>
      <bottom/>
      <diagonal/>
    </border>
    <border>
      <left style="thin">
        <color auto="1"/>
      </left>
      <right style="double">
        <color rgb="FF00B0F0"/>
      </right>
      <top style="thin">
        <color auto="1"/>
      </top>
      <bottom style="thin">
        <color auto="1"/>
      </bottom>
      <diagonal/>
    </border>
    <border>
      <left/>
      <right style="double">
        <color rgb="FF00B0F0"/>
      </right>
      <top/>
      <bottom style="thin">
        <color auto="1"/>
      </bottom>
      <diagonal/>
    </border>
    <border>
      <left/>
      <right style="double">
        <color rgb="FF00B0F0"/>
      </right>
      <top style="thin">
        <color auto="1"/>
      </top>
      <bottom style="thin">
        <color auto="1"/>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medium">
        <color indexed="64"/>
      </left>
      <right/>
      <top style="thin">
        <color auto="1"/>
      </top>
      <bottom/>
      <diagonal/>
    </border>
    <border>
      <left style="thin">
        <color auto="1"/>
      </left>
      <right/>
      <top/>
      <bottom style="thin">
        <color rgb="FF000000"/>
      </bottom>
      <diagonal/>
    </border>
    <border>
      <left style="thin">
        <color auto="1"/>
      </left>
      <right/>
      <top style="thin">
        <color rgb="FF000000"/>
      </top>
      <bottom style="thin">
        <color rgb="FF000000"/>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40" fillId="0" borderId="0" applyNumberFormat="0" applyFill="0" applyBorder="0" applyAlignment="0" applyProtection="0"/>
    <xf numFmtId="0" fontId="43" fillId="0" borderId="0"/>
    <xf numFmtId="164" fontId="43" fillId="0" borderId="0" applyFont="0" applyFill="0" applyBorder="0" applyAlignment="0" applyProtection="0"/>
    <xf numFmtId="43" fontId="4" fillId="0" borderId="0" applyFont="0" applyFill="0" applyBorder="0" applyAlignment="0" applyProtection="0"/>
    <xf numFmtId="0" fontId="44" fillId="0" borderId="0" applyNumberFormat="0" applyFill="0" applyBorder="0" applyAlignment="0" applyProtection="0">
      <alignment vertical="top"/>
      <protection locked="0"/>
    </xf>
    <xf numFmtId="164" fontId="4" fillId="0" borderId="0" applyFont="0" applyFill="0" applyBorder="0" applyAlignment="0" applyProtection="0"/>
    <xf numFmtId="0" fontId="3" fillId="0" borderId="0"/>
  </cellStyleXfs>
  <cellXfs count="834">
    <xf numFmtId="0" fontId="0" fillId="0" borderId="0" xfId="0"/>
    <xf numFmtId="0" fontId="4" fillId="0" borderId="0" xfId="0" applyFont="1"/>
    <xf numFmtId="0" fontId="12" fillId="0" borderId="0" xfId="0" applyFont="1" applyAlignment="1">
      <alignment vertical="center"/>
    </xf>
    <xf numFmtId="0" fontId="4" fillId="0" borderId="0" xfId="0" applyFont="1" applyAlignment="1">
      <alignment vertical="center"/>
    </xf>
    <xf numFmtId="0" fontId="0" fillId="0" borderId="0" xfId="0" applyAlignment="1">
      <alignment wrapText="1"/>
    </xf>
    <xf numFmtId="0" fontId="0" fillId="0" borderId="0" xfId="0" applyAlignment="1">
      <alignment vertical="center"/>
    </xf>
    <xf numFmtId="0" fontId="7" fillId="0" borderId="0" xfId="0" applyFont="1"/>
    <xf numFmtId="0" fontId="2" fillId="0" borderId="0" xfId="0" applyFont="1"/>
    <xf numFmtId="3" fontId="2" fillId="0" borderId="2" xfId="0" applyNumberFormat="1" applyFont="1" applyBorder="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horizontal="left"/>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5" fillId="0" borderId="2" xfId="0" applyFont="1" applyBorder="1" applyAlignment="1">
      <alignment horizontal="left" vertical="center"/>
    </xf>
    <xf numFmtId="0" fontId="18" fillId="0" borderId="2" xfId="0" applyFont="1" applyBorder="1" applyAlignment="1">
      <alignment horizontal="left" vertical="center"/>
    </xf>
    <xf numFmtId="0" fontId="15" fillId="0" borderId="2" xfId="0" applyFont="1" applyBorder="1" applyAlignment="1">
      <alignment horizontal="left" vertical="center"/>
    </xf>
    <xf numFmtId="0" fontId="9" fillId="0" borderId="0" xfId="0" applyFont="1" applyAlignment="1">
      <alignment wrapText="1"/>
    </xf>
    <xf numFmtId="0" fontId="19" fillId="0" borderId="2" xfId="0" applyFont="1" applyBorder="1" applyAlignment="1">
      <alignment vertical="center" wrapText="1"/>
    </xf>
    <xf numFmtId="0" fontId="19" fillId="0" borderId="0" xfId="0" applyFont="1" applyAlignment="1">
      <alignment vertical="center" wrapText="1"/>
    </xf>
    <xf numFmtId="0" fontId="19" fillId="0" borderId="0" xfId="0" applyFont="1" applyAlignment="1">
      <alignment wrapText="1"/>
    </xf>
    <xf numFmtId="0" fontId="9" fillId="0" borderId="0" xfId="0" applyFont="1" applyAlignment="1">
      <alignment horizontal="center" wrapText="1"/>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19" fillId="0" borderId="0" xfId="0" applyFont="1" applyAlignment="1">
      <alignment vertical="top" wrapText="1"/>
    </xf>
    <xf numFmtId="0" fontId="19" fillId="0" borderId="0" xfId="0" applyFont="1" applyAlignment="1">
      <alignment horizontal="center" vertical="top" wrapText="1"/>
    </xf>
    <xf numFmtId="0" fontId="26" fillId="0" borderId="0" xfId="0" applyFont="1" applyAlignment="1">
      <alignment horizontal="center" vertical="top" wrapText="1"/>
    </xf>
    <xf numFmtId="0" fontId="26" fillId="0" borderId="0" xfId="0" applyFont="1" applyAlignment="1">
      <alignment vertical="top" wrapText="1"/>
    </xf>
    <xf numFmtId="0" fontId="27" fillId="0" borderId="0" xfId="2" applyFont="1" applyAlignment="1">
      <alignment horizontal="center" vertical="top"/>
    </xf>
    <xf numFmtId="0" fontId="20" fillId="0" borderId="0" xfId="0" applyFont="1" applyAlignment="1">
      <alignment horizontal="center"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center" vertical="top" wrapText="1"/>
    </xf>
    <xf numFmtId="0" fontId="19" fillId="0" borderId="2" xfId="0" applyFont="1" applyBorder="1" applyAlignment="1">
      <alignment horizontal="center" vertical="center" wrapText="1"/>
    </xf>
    <xf numFmtId="3" fontId="2" fillId="0" borderId="2" xfId="0" applyNumberFormat="1" applyFont="1" applyBorder="1" applyAlignment="1">
      <alignment horizontal="right" vertical="center"/>
    </xf>
    <xf numFmtId="3" fontId="5" fillId="0" borderId="2" xfId="0" applyNumberFormat="1" applyFont="1" applyBorder="1" applyAlignment="1">
      <alignment horizontal="right" vertical="center"/>
    </xf>
    <xf numFmtId="3" fontId="5" fillId="0" borderId="2" xfId="0" applyNumberFormat="1" applyFont="1" applyBorder="1" applyAlignment="1">
      <alignment vertical="center"/>
    </xf>
    <xf numFmtId="0" fontId="19" fillId="0" borderId="6" xfId="0" applyFont="1" applyBorder="1" applyAlignment="1">
      <alignment horizontal="left" vertical="center" wrapText="1"/>
    </xf>
    <xf numFmtId="0" fontId="22" fillId="0" borderId="2" xfId="5" applyFont="1" applyBorder="1" applyAlignment="1">
      <alignment vertical="center"/>
    </xf>
    <xf numFmtId="0" fontId="18" fillId="0" borderId="2" xfId="0" applyFont="1" applyBorder="1" applyAlignment="1">
      <alignment horizontal="left" vertical="center" wrapText="1"/>
    </xf>
    <xf numFmtId="0" fontId="19" fillId="0" borderId="9"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vertical="center" wrapText="1"/>
    </xf>
    <xf numFmtId="0" fontId="20" fillId="0" borderId="9" xfId="0" applyFont="1" applyBorder="1" applyAlignment="1">
      <alignment horizontal="left" vertical="center" wrapText="1"/>
    </xf>
    <xf numFmtId="0" fontId="21" fillId="0" borderId="2" xfId="5" applyFont="1" applyBorder="1" applyAlignment="1">
      <alignment vertical="center"/>
    </xf>
    <xf numFmtId="3" fontId="2" fillId="0" borderId="2" xfId="0" quotePrefix="1" applyNumberFormat="1" applyFont="1" applyBorder="1" applyAlignment="1">
      <alignment horizontal="right" vertical="center"/>
    </xf>
    <xf numFmtId="0" fontId="22" fillId="0" borderId="2" xfId="5" applyFont="1" applyBorder="1" applyAlignment="1">
      <alignment wrapText="1"/>
    </xf>
    <xf numFmtId="0" fontId="0" fillId="0" borderId="0" xfId="0" applyAlignment="1">
      <alignment vertical="top"/>
    </xf>
    <xf numFmtId="0" fontId="2" fillId="0" borderId="0" xfId="0" applyFont="1" applyAlignment="1">
      <alignment horizontal="left" vertical="top"/>
    </xf>
    <xf numFmtId="0" fontId="5" fillId="0" borderId="0" xfId="0" applyFont="1" applyAlignment="1">
      <alignment horizontal="lef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vertical="top"/>
    </xf>
    <xf numFmtId="0" fontId="18" fillId="0" borderId="0" xfId="0" applyFont="1" applyAlignment="1">
      <alignment horizontal="left" vertical="top"/>
    </xf>
    <xf numFmtId="0" fontId="24" fillId="0" borderId="0" xfId="5" applyFont="1" applyAlignment="1">
      <alignment vertical="center"/>
    </xf>
    <xf numFmtId="0" fontId="19" fillId="0" borderId="0" xfId="0" applyFont="1" applyAlignment="1">
      <alignment horizontal="left" vertical="top" wrapText="1"/>
    </xf>
    <xf numFmtId="0" fontId="23" fillId="0" borderId="0" xfId="5" applyFont="1" applyAlignment="1">
      <alignment vertical="center"/>
    </xf>
    <xf numFmtId="0" fontId="22" fillId="0" borderId="0" xfId="5" applyFont="1"/>
    <xf numFmtId="0" fontId="23" fillId="0" borderId="0" xfId="5" applyFont="1" applyAlignment="1">
      <alignment horizontal="left" vertical="center"/>
    </xf>
    <xf numFmtId="0" fontId="16" fillId="0" borderId="0" xfId="0" applyFont="1" applyAlignment="1">
      <alignment horizontal="left" vertical="center"/>
    </xf>
    <xf numFmtId="0" fontId="22" fillId="0" borderId="0" xfId="5" applyFont="1" applyAlignment="1">
      <alignment horizontal="left" vertical="center"/>
    </xf>
    <xf numFmtId="0" fontId="19" fillId="0" borderId="0" xfId="0" applyFont="1" applyAlignment="1">
      <alignment horizontal="left" wrapText="1"/>
    </xf>
    <xf numFmtId="0" fontId="19" fillId="0" borderId="0" xfId="0" applyFont="1" applyAlignment="1">
      <alignment horizontal="center" wrapText="1"/>
    </xf>
    <xf numFmtId="0" fontId="8" fillId="0" borderId="0" xfId="0" applyFont="1"/>
    <xf numFmtId="0" fontId="8" fillId="0" borderId="0" xfId="0" applyFont="1" applyAlignment="1">
      <alignment wrapText="1"/>
    </xf>
    <xf numFmtId="0" fontId="28" fillId="0" borderId="0" xfId="0" applyFont="1" applyAlignment="1">
      <alignment wrapText="1"/>
    </xf>
    <xf numFmtId="0" fontId="31" fillId="0" borderId="2" xfId="0" applyFont="1" applyBorder="1"/>
    <xf numFmtId="0" fontId="32" fillId="0" borderId="2" xfId="0" applyFont="1" applyBorder="1" applyAlignment="1">
      <alignment wrapText="1"/>
    </xf>
    <xf numFmtId="0" fontId="33" fillId="0" borderId="2" xfId="0" applyFont="1" applyBorder="1"/>
    <xf numFmtId="0" fontId="33" fillId="0" borderId="2" xfId="0" applyFont="1" applyBorder="1" applyAlignment="1">
      <alignment wrapText="1"/>
    </xf>
    <xf numFmtId="0" fontId="29" fillId="0" borderId="2" xfId="0" applyFont="1" applyBorder="1" applyAlignment="1">
      <alignment horizontal="center" vertical="top" wrapText="1"/>
    </xf>
    <xf numFmtId="0" fontId="30" fillId="0" borderId="0" xfId="0" applyFont="1" applyAlignment="1">
      <alignment horizontal="right" vertical="top"/>
    </xf>
    <xf numFmtId="0" fontId="28" fillId="0" borderId="0" xfId="0" applyFont="1" applyAlignment="1">
      <alignment vertical="top" wrapText="1"/>
    </xf>
    <xf numFmtId="0" fontId="7" fillId="3" borderId="2" xfId="10" applyFont="1" applyFill="1" applyBorder="1" applyAlignment="1">
      <alignment horizontal="left"/>
    </xf>
    <xf numFmtId="0" fontId="7" fillId="3" borderId="2" xfId="10" applyFont="1" applyFill="1" applyBorder="1"/>
    <xf numFmtId="0" fontId="7" fillId="3" borderId="2" xfId="10" applyFont="1" applyFill="1" applyBorder="1" applyAlignment="1">
      <alignment vertical="center" wrapText="1"/>
    </xf>
    <xf numFmtId="0" fontId="7" fillId="3" borderId="2" xfId="10" applyFont="1" applyFill="1" applyBorder="1" applyAlignment="1">
      <alignment wrapText="1"/>
    </xf>
    <xf numFmtId="0" fontId="28" fillId="0" borderId="2" xfId="0" applyFont="1" applyBorder="1"/>
    <xf numFmtId="0" fontId="34" fillId="0" borderId="0" xfId="0" applyFont="1" applyAlignment="1">
      <alignment horizontal="left"/>
    </xf>
    <xf numFmtId="0" fontId="29" fillId="0" borderId="2" xfId="0" applyFont="1" applyBorder="1" applyAlignment="1">
      <alignment horizontal="center" vertical="top"/>
    </xf>
    <xf numFmtId="0" fontId="31" fillId="0" borderId="2" xfId="0" applyFont="1" applyBorder="1" applyAlignment="1">
      <alignment wrapText="1"/>
    </xf>
    <xf numFmtId="0" fontId="33" fillId="0" borderId="0" xfId="0" applyFont="1"/>
    <xf numFmtId="0" fontId="31" fillId="0" borderId="0" xfId="0" applyFont="1" applyAlignment="1">
      <alignment horizontal="center" vertical="top" wrapText="1"/>
    </xf>
    <xf numFmtId="0" fontId="33" fillId="0" borderId="0" xfId="0" applyFont="1" applyAlignment="1">
      <alignment vertical="top" wrapText="1"/>
    </xf>
    <xf numFmtId="0" fontId="31" fillId="0" borderId="0" xfId="0" applyFont="1" applyAlignment="1">
      <alignment horizontal="right" vertical="top"/>
    </xf>
    <xf numFmtId="0" fontId="33" fillId="0" borderId="0" xfId="0" applyFont="1" applyAlignment="1">
      <alignment vertical="top"/>
    </xf>
    <xf numFmtId="0" fontId="31" fillId="0" borderId="0" xfId="0" applyFont="1" applyAlignment="1">
      <alignment horizontal="center" vertical="top"/>
    </xf>
    <xf numFmtId="0" fontId="31" fillId="0" borderId="2" xfId="0" applyFont="1" applyBorder="1" applyAlignment="1">
      <alignment horizontal="center" vertical="top" wrapText="1"/>
    </xf>
    <xf numFmtId="0" fontId="31" fillId="2" borderId="2" xfId="0" applyFont="1" applyFill="1" applyBorder="1" applyAlignment="1">
      <alignment horizontal="center" vertical="top" wrapText="1"/>
    </xf>
    <xf numFmtId="0" fontId="31" fillId="0" borderId="0" xfId="0" applyFont="1"/>
    <xf numFmtId="0" fontId="33" fillId="0" borderId="0" xfId="0" applyFont="1" applyAlignment="1">
      <alignment horizontal="left" vertical="top" wrapText="1"/>
    </xf>
    <xf numFmtId="0" fontId="33" fillId="0" borderId="0" xfId="0" applyFont="1" applyAlignment="1">
      <alignment wrapText="1"/>
    </xf>
    <xf numFmtId="165" fontId="33" fillId="0" borderId="2" xfId="0" applyNumberFormat="1" applyFont="1" applyBorder="1"/>
    <xf numFmtId="0" fontId="19" fillId="0" borderId="0" xfId="0" applyFont="1" applyAlignment="1">
      <alignment vertical="top"/>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6"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4" fillId="0" borderId="0" xfId="4" applyFont="1"/>
    <xf numFmtId="0" fontId="35" fillId="0" borderId="0" xfId="0" applyFont="1" applyAlignment="1">
      <alignment vertical="center"/>
    </xf>
    <xf numFmtId="0" fontId="4" fillId="0" borderId="0" xfId="4" applyFont="1" applyAlignment="1">
      <alignment vertical="center"/>
    </xf>
    <xf numFmtId="0" fontId="36" fillId="0" borderId="0" xfId="4" applyFont="1"/>
    <xf numFmtId="1" fontId="4" fillId="0" borderId="0" xfId="4" applyNumberFormat="1" applyFont="1"/>
    <xf numFmtId="0" fontId="37" fillId="0" borderId="0" xfId="4" applyFont="1" applyAlignment="1">
      <alignment vertical="center" wrapText="1"/>
    </xf>
    <xf numFmtId="0" fontId="1" fillId="0" borderId="0" xfId="4" applyFont="1" applyAlignment="1">
      <alignment vertical="top" wrapText="1"/>
    </xf>
    <xf numFmtId="0" fontId="1" fillId="0" borderId="0" xfId="4" applyFont="1" applyAlignment="1">
      <alignment horizontal="center" vertical="top" wrapText="1"/>
    </xf>
    <xf numFmtId="0" fontId="1" fillId="0" borderId="0" xfId="4" applyFont="1"/>
    <xf numFmtId="0" fontId="4" fillId="0" borderId="0" xfId="4" applyFont="1" applyAlignment="1">
      <alignment horizontal="center"/>
    </xf>
    <xf numFmtId="0" fontId="4" fillId="0" borderId="0" xfId="4" applyFont="1" applyAlignment="1">
      <alignment vertical="top"/>
    </xf>
    <xf numFmtId="0" fontId="25" fillId="0" borderId="0" xfId="0" applyFont="1" applyAlignment="1">
      <alignment horizontal="center" vertical="center" wrapText="1"/>
    </xf>
    <xf numFmtId="0" fontId="7" fillId="0" borderId="0" xfId="0" applyFont="1" applyAlignment="1">
      <alignment vertical="top"/>
    </xf>
    <xf numFmtId="0" fontId="40" fillId="0" borderId="0" xfId="13"/>
    <xf numFmtId="0" fontId="39" fillId="0" borderId="0" xfId="0" applyFont="1"/>
    <xf numFmtId="0" fontId="41" fillId="0" borderId="0" xfId="0" applyFont="1"/>
    <xf numFmtId="0" fontId="41" fillId="0" borderId="0" xfId="0" applyFont="1" applyAlignment="1">
      <alignment vertical="center"/>
    </xf>
    <xf numFmtId="0" fontId="0" fillId="0" borderId="0" xfId="0" applyAlignment="1">
      <alignment vertical="top" wrapText="1"/>
    </xf>
    <xf numFmtId="0" fontId="43" fillId="0" borderId="0" xfId="14" applyAlignment="1">
      <alignment horizontal="left" vertical="top"/>
    </xf>
    <xf numFmtId="0" fontId="0" fillId="0" borderId="0" xfId="0" applyAlignment="1">
      <alignment horizontal="left" vertical="center"/>
    </xf>
    <xf numFmtId="0" fontId="1" fillId="0" borderId="0" xfId="0" applyFont="1"/>
    <xf numFmtId="0" fontId="38" fillId="0" borderId="0" xfId="0" applyFont="1" applyAlignment="1">
      <alignment horizontal="center"/>
    </xf>
    <xf numFmtId="0" fontId="0" fillId="0" borderId="0" xfId="0" quotePrefix="1" applyAlignment="1">
      <alignment horizontal="center" vertical="center"/>
    </xf>
    <xf numFmtId="0" fontId="0" fillId="0" borderId="0" xfId="0" quotePrefix="1" applyAlignment="1">
      <alignment horizontal="center" vertical="center" wrapText="1"/>
    </xf>
    <xf numFmtId="0" fontId="43" fillId="0" borderId="0" xfId="14" applyAlignment="1">
      <alignment horizontal="right" vertical="top"/>
    </xf>
    <xf numFmtId="0" fontId="44" fillId="0" borderId="0" xfId="17" applyFill="1" applyAlignment="1" applyProtection="1"/>
    <xf numFmtId="0" fontId="6" fillId="0" borderId="0" xfId="0" applyFont="1"/>
    <xf numFmtId="0" fontId="14" fillId="0" borderId="0" xfId="0" applyFont="1"/>
    <xf numFmtId="0" fontId="45" fillId="0" borderId="0" xfId="0" applyFont="1"/>
    <xf numFmtId="0" fontId="45" fillId="0" borderId="0" xfId="0" applyFont="1" applyAlignment="1">
      <alignment horizontal="left"/>
    </xf>
    <xf numFmtId="0" fontId="0" fillId="0" borderId="0" xfId="0" applyAlignment="1">
      <alignment horizontal="left"/>
    </xf>
    <xf numFmtId="0" fontId="45" fillId="0" borderId="0" xfId="0" applyFont="1" applyAlignment="1">
      <alignment vertical="center"/>
    </xf>
    <xf numFmtId="0" fontId="45" fillId="0" borderId="0" xfId="0" applyFont="1" applyAlignment="1">
      <alignment vertical="top"/>
    </xf>
    <xf numFmtId="0" fontId="46" fillId="0" borderId="0" xfId="0" applyFont="1" applyAlignment="1">
      <alignment vertical="center"/>
    </xf>
    <xf numFmtId="0" fontId="47" fillId="0" borderId="0" xfId="0" applyFont="1"/>
    <xf numFmtId="0" fontId="48" fillId="0" borderId="0" xfId="0" applyFont="1"/>
    <xf numFmtId="0" fontId="49" fillId="0" borderId="0" xfId="0" applyFont="1"/>
    <xf numFmtId="0" fontId="50" fillId="0" borderId="0" xfId="0" applyFont="1"/>
    <xf numFmtId="0" fontId="2" fillId="0" borderId="0" xfId="0" applyFont="1" applyAlignment="1">
      <alignment horizontal="left" vertical="center"/>
    </xf>
    <xf numFmtId="0" fontId="51" fillId="0" borderId="0" xfId="0" applyFont="1" applyAlignment="1">
      <alignment horizontal="right" vertical="top" wrapText="1"/>
    </xf>
    <xf numFmtId="0" fontId="44" fillId="0" borderId="0" xfId="17" applyFill="1" applyAlignment="1" applyProtection="1">
      <alignment horizontal="left" vertical="center"/>
    </xf>
    <xf numFmtId="0" fontId="5" fillId="0" borderId="0" xfId="0" applyFont="1" applyAlignment="1">
      <alignment vertical="center"/>
    </xf>
    <xf numFmtId="0" fontId="54" fillId="0" borderId="24" xfId="5" applyFont="1" applyBorder="1" applyAlignment="1">
      <alignment vertical="top"/>
    </xf>
    <xf numFmtId="0" fontId="55" fillId="0" borderId="6" xfId="0" applyFont="1" applyBorder="1" applyAlignment="1">
      <alignment horizontal="right" vertical="center"/>
    </xf>
    <xf numFmtId="0" fontId="55" fillId="0" borderId="2" xfId="0" applyFont="1" applyBorder="1" applyAlignment="1">
      <alignment horizontal="right" vertical="center"/>
    </xf>
    <xf numFmtId="0" fontId="54" fillId="0" borderId="2" xfId="0" applyFont="1" applyBorder="1" applyAlignment="1">
      <alignment horizontal="left" vertical="center"/>
    </xf>
    <xf numFmtId="166" fontId="55" fillId="0" borderId="6" xfId="18" applyNumberFormat="1" applyFont="1" applyFill="1" applyBorder="1" applyAlignment="1">
      <alignment vertical="center" wrapText="1"/>
    </xf>
    <xf numFmtId="166" fontId="55" fillId="0" borderId="2" xfId="18" applyNumberFormat="1" applyFont="1" applyFill="1" applyBorder="1" applyAlignment="1">
      <alignment vertical="center" wrapText="1"/>
    </xf>
    <xf numFmtId="166" fontId="55" fillId="0" borderId="2" xfId="12" applyNumberFormat="1" applyFont="1" applyFill="1" applyBorder="1" applyAlignment="1">
      <alignment horizontal="center" vertical="center" wrapText="1"/>
    </xf>
    <xf numFmtId="166" fontId="55" fillId="0" borderId="2" xfId="18" applyNumberFormat="1" applyFont="1" applyFill="1" applyBorder="1" applyAlignment="1">
      <alignment horizontal="right" vertical="center" wrapText="1"/>
    </xf>
    <xf numFmtId="166" fontId="61" fillId="0" borderId="2" xfId="18" applyNumberFormat="1" applyFont="1" applyFill="1" applyBorder="1" applyAlignment="1">
      <alignment vertical="center" wrapText="1"/>
    </xf>
    <xf numFmtId="0" fontId="64" fillId="0" borderId="2" xfId="4" applyFont="1" applyBorder="1" applyAlignment="1">
      <alignment horizontal="justify" vertical="center" wrapText="1"/>
    </xf>
    <xf numFmtId="0" fontId="33" fillId="0" borderId="0" xfId="4" applyFont="1" applyAlignment="1">
      <alignment vertical="center"/>
    </xf>
    <xf numFmtId="165" fontId="55" fillId="0" borderId="2" xfId="0" applyNumberFormat="1" applyFont="1" applyBorder="1" applyAlignment="1">
      <alignment horizontal="right" vertical="center"/>
    </xf>
    <xf numFmtId="0" fontId="45" fillId="0" borderId="0" xfId="4" applyFont="1" applyAlignment="1">
      <alignment vertical="center"/>
    </xf>
    <xf numFmtId="0" fontId="47" fillId="0" borderId="0" xfId="4" applyFont="1" applyAlignment="1">
      <alignment vertical="center"/>
    </xf>
    <xf numFmtId="0" fontId="59" fillId="0" borderId="0" xfId="0" applyFont="1" applyAlignment="1">
      <alignment vertical="center"/>
    </xf>
    <xf numFmtId="0" fontId="0" fillId="0" borderId="0" xfId="0" applyFont="1" applyAlignment="1">
      <alignment vertical="center"/>
    </xf>
    <xf numFmtId="0" fontId="33" fillId="0" borderId="0" xfId="0" applyFont="1" applyAlignment="1">
      <alignment vertical="center"/>
    </xf>
    <xf numFmtId="165" fontId="55" fillId="4" borderId="2" xfId="0" applyNumberFormat="1" applyFont="1" applyFill="1" applyBorder="1" applyAlignment="1">
      <alignment horizontal="right" vertical="center"/>
    </xf>
    <xf numFmtId="165" fontId="55" fillId="4" borderId="2" xfId="0" applyNumberFormat="1" applyFont="1" applyFill="1" applyBorder="1" applyAlignment="1">
      <alignment vertical="center"/>
    </xf>
    <xf numFmtId="0" fontId="65" fillId="4" borderId="2" xfId="0" applyFont="1" applyFill="1" applyBorder="1" applyAlignment="1">
      <alignment horizontal="left" vertical="center" wrapText="1"/>
    </xf>
    <xf numFmtId="0" fontId="43" fillId="0" borderId="0" xfId="14" applyAlignment="1">
      <alignment horizontal="left" vertical="top"/>
    </xf>
    <xf numFmtId="0" fontId="61" fillId="5" borderId="2" xfId="0" applyFont="1" applyFill="1" applyBorder="1" applyAlignment="1">
      <alignment horizontal="center" vertical="center"/>
    </xf>
    <xf numFmtId="0" fontId="53" fillId="5" borderId="23" xfId="5" applyFont="1" applyFill="1" applyBorder="1" applyAlignment="1">
      <alignment horizontal="center" vertical="center" wrapText="1"/>
    </xf>
    <xf numFmtId="0" fontId="53" fillId="5" borderId="8" xfId="5" applyFont="1" applyFill="1" applyBorder="1" applyAlignment="1">
      <alignment horizontal="center" vertical="center" wrapText="1"/>
    </xf>
    <xf numFmtId="0" fontId="53" fillId="5" borderId="8" xfId="6" applyFont="1" applyFill="1" applyBorder="1" applyAlignment="1">
      <alignment horizontal="center" vertical="center" wrapText="1"/>
    </xf>
    <xf numFmtId="0" fontId="53" fillId="5" borderId="8" xfId="7" applyFont="1" applyFill="1" applyBorder="1" applyAlignment="1">
      <alignment horizontal="center" vertical="center" wrapText="1"/>
    </xf>
    <xf numFmtId="0" fontId="63" fillId="5" borderId="2" xfId="4" applyFont="1" applyFill="1" applyBorder="1" applyAlignment="1">
      <alignment horizontal="center" vertical="center" wrapText="1"/>
    </xf>
    <xf numFmtId="0" fontId="61" fillId="5" borderId="6" xfId="4" applyFont="1" applyFill="1" applyBorder="1" applyAlignment="1">
      <alignment horizontal="center" vertical="center" wrapText="1"/>
    </xf>
    <xf numFmtId="0" fontId="61" fillId="5" borderId="2" xfId="4" applyFont="1" applyFill="1" applyBorder="1" applyAlignment="1">
      <alignment horizontal="center" vertical="center" wrapText="1"/>
    </xf>
    <xf numFmtId="0" fontId="62" fillId="5" borderId="0" xfId="11" applyFont="1" applyFill="1" applyBorder="1" applyAlignment="1">
      <alignment horizontal="left" vertical="center"/>
    </xf>
    <xf numFmtId="165" fontId="55" fillId="3" borderId="2" xfId="0" applyNumberFormat="1" applyFont="1" applyFill="1" applyBorder="1" applyAlignment="1">
      <alignment horizontal="right" vertical="center"/>
    </xf>
    <xf numFmtId="165" fontId="55" fillId="3" borderId="2" xfId="0" applyNumberFormat="1" applyFont="1" applyFill="1" applyBorder="1" applyAlignment="1">
      <alignment vertical="center"/>
    </xf>
    <xf numFmtId="0" fontId="65" fillId="3" borderId="2" xfId="0" applyFont="1" applyFill="1" applyBorder="1" applyAlignment="1">
      <alignment horizontal="left" vertical="center" wrapText="1"/>
    </xf>
    <xf numFmtId="0" fontId="55" fillId="4" borderId="2" xfId="0" applyFont="1" applyFill="1" applyBorder="1" applyAlignment="1">
      <alignment horizontal="center" vertical="center" wrapText="1"/>
    </xf>
    <xf numFmtId="0" fontId="55" fillId="0" borderId="2" xfId="0" applyFont="1" applyBorder="1" applyAlignment="1">
      <alignment horizontal="center" vertical="center"/>
    </xf>
    <xf numFmtId="0" fontId="55" fillId="0" borderId="2" xfId="0" applyFont="1" applyBorder="1" applyAlignment="1">
      <alignment vertical="center"/>
    </xf>
    <xf numFmtId="0" fontId="55" fillId="4" borderId="2" xfId="0" applyFont="1" applyFill="1" applyBorder="1" applyAlignment="1">
      <alignment vertical="center"/>
    </xf>
    <xf numFmtId="0" fontId="57" fillId="5" borderId="0" xfId="11" applyFont="1" applyFill="1" applyBorder="1" applyAlignment="1">
      <alignment horizontal="left" vertical="center"/>
    </xf>
    <xf numFmtId="0" fontId="55" fillId="0" borderId="2" xfId="4" applyFont="1" applyBorder="1" applyAlignment="1">
      <alignment horizontal="center" vertical="center" wrapText="1"/>
    </xf>
    <xf numFmtId="0" fontId="57" fillId="5" borderId="11" xfId="11" applyFont="1" applyFill="1" applyBorder="1" applyAlignment="1">
      <alignment horizontal="left" vertical="center"/>
    </xf>
    <xf numFmtId="0" fontId="57" fillId="5" borderId="19" xfId="4" applyFont="1" applyFill="1" applyBorder="1" applyAlignment="1">
      <alignment vertical="center"/>
    </xf>
    <xf numFmtId="0" fontId="62" fillId="5" borderId="11" xfId="11" applyFont="1" applyFill="1" applyBorder="1" applyAlignment="1">
      <alignment horizontal="left" vertical="center"/>
    </xf>
    <xf numFmtId="0" fontId="62" fillId="5" borderId="19" xfId="4" applyFont="1" applyFill="1" applyBorder="1" applyAlignment="1">
      <alignment vertical="center"/>
    </xf>
    <xf numFmtId="0" fontId="62" fillId="5" borderId="12" xfId="11" applyFont="1" applyFill="1" applyBorder="1" applyAlignment="1">
      <alignment horizontal="left" vertical="center"/>
    </xf>
    <xf numFmtId="0" fontId="62" fillId="5" borderId="1" xfId="11" applyFont="1" applyFill="1" applyBorder="1" applyAlignment="1">
      <alignment horizontal="left" vertical="center"/>
    </xf>
    <xf numFmtId="0" fontId="62" fillId="5" borderId="9" xfId="4" applyFont="1" applyFill="1" applyBorder="1" applyAlignment="1">
      <alignment vertical="center"/>
    </xf>
    <xf numFmtId="0" fontId="70" fillId="5" borderId="12" xfId="0" applyFont="1" applyFill="1" applyBorder="1" applyAlignment="1">
      <alignment horizontal="left" vertical="center"/>
    </xf>
    <xf numFmtId="0" fontId="77" fillId="5" borderId="1" xfId="0" applyFont="1" applyFill="1" applyBorder="1" applyAlignment="1">
      <alignment vertical="center"/>
    </xf>
    <xf numFmtId="165" fontId="55" fillId="0" borderId="7" xfId="0" applyNumberFormat="1" applyFont="1" applyBorder="1" applyAlignment="1">
      <alignment horizontal="right" vertical="center"/>
    </xf>
    <xf numFmtId="0" fontId="58" fillId="0" borderId="2" xfId="4" applyFont="1" applyBorder="1" applyAlignment="1">
      <alignment vertical="center"/>
    </xf>
    <xf numFmtId="0" fontId="58" fillId="0" borderId="2" xfId="0" applyFont="1" applyBorder="1" applyAlignment="1">
      <alignment horizontal="left" vertical="center" wrapText="1"/>
    </xf>
    <xf numFmtId="0" fontId="61" fillId="5" borderId="2" xfId="0" applyFont="1" applyFill="1" applyBorder="1" applyAlignment="1">
      <alignment horizontal="center" vertical="top" wrapText="1"/>
    </xf>
    <xf numFmtId="0" fontId="58" fillId="4" borderId="2" xfId="4" applyFont="1" applyFill="1" applyBorder="1" applyAlignment="1">
      <alignment vertical="center"/>
    </xf>
    <xf numFmtId="0" fontId="55" fillId="4" borderId="2" xfId="0" applyFont="1" applyFill="1" applyBorder="1" applyAlignment="1">
      <alignment horizontal="center" vertical="center"/>
    </xf>
    <xf numFmtId="165" fontId="55" fillId="0" borderId="8" xfId="0" applyNumberFormat="1" applyFont="1" applyBorder="1" applyAlignment="1">
      <alignment horizontal="right" vertical="center"/>
    </xf>
    <xf numFmtId="0" fontId="61" fillId="0" borderId="2" xfId="4" applyFont="1" applyBorder="1" applyAlignment="1">
      <alignment horizontal="center" vertical="center" wrapText="1"/>
    </xf>
    <xf numFmtId="0" fontId="63" fillId="0" borderId="2" xfId="4" applyFont="1" applyBorder="1" applyAlignment="1">
      <alignment horizontal="justify" vertical="center" wrapText="1"/>
    </xf>
    <xf numFmtId="166" fontId="61" fillId="0" borderId="6" xfId="18" applyNumberFormat="1" applyFont="1" applyFill="1" applyBorder="1" applyAlignment="1">
      <alignment vertical="center" wrapText="1"/>
    </xf>
    <xf numFmtId="166" fontId="61" fillId="0" borderId="2" xfId="12" applyNumberFormat="1" applyFont="1" applyFill="1" applyBorder="1" applyAlignment="1">
      <alignment horizontal="center" vertical="center" wrapText="1"/>
    </xf>
    <xf numFmtId="0" fontId="55" fillId="4" borderId="2" xfId="4" applyFont="1" applyFill="1" applyBorder="1" applyAlignment="1">
      <alignment horizontal="center" vertical="center" wrapText="1"/>
    </xf>
    <xf numFmtId="0" fontId="64" fillId="4" borderId="2" xfId="4" applyFont="1" applyFill="1" applyBorder="1" applyAlignment="1">
      <alignment horizontal="justify" vertical="center" wrapText="1"/>
    </xf>
    <xf numFmtId="166" fontId="55" fillId="4" borderId="6" xfId="18" applyNumberFormat="1" applyFont="1" applyFill="1" applyBorder="1" applyAlignment="1">
      <alignment vertical="center" wrapText="1"/>
    </xf>
    <xf numFmtId="166" fontId="55" fillId="4" borderId="2" xfId="18" applyNumberFormat="1" applyFont="1" applyFill="1" applyBorder="1" applyAlignment="1">
      <alignment vertical="center" wrapText="1"/>
    </xf>
    <xf numFmtId="166" fontId="55" fillId="4" borderId="2" xfId="12" applyNumberFormat="1" applyFont="1" applyFill="1" applyBorder="1" applyAlignment="1">
      <alignment horizontal="center" vertical="center" wrapText="1"/>
    </xf>
    <xf numFmtId="0" fontId="54" fillId="4" borderId="23" xfId="5" applyFont="1" applyFill="1" applyBorder="1" applyAlignment="1">
      <alignment horizontal="center" vertical="top"/>
    </xf>
    <xf numFmtId="0" fontId="53" fillId="4" borderId="2" xfId="5" applyFont="1" applyFill="1" applyBorder="1" applyAlignment="1">
      <alignment vertical="center"/>
    </xf>
    <xf numFmtId="0" fontId="54" fillId="4" borderId="2" xfId="5" applyFont="1" applyFill="1" applyBorder="1" applyAlignment="1">
      <alignment horizontal="center" vertical="center"/>
    </xf>
    <xf numFmtId="0" fontId="54" fillId="4" borderId="2" xfId="7" applyFont="1" applyFill="1" applyBorder="1" applyAlignment="1">
      <alignment horizontal="center" vertical="center"/>
    </xf>
    <xf numFmtId="0" fontId="53" fillId="4" borderId="2" xfId="5" applyFont="1" applyFill="1" applyBorder="1" applyAlignment="1">
      <alignment horizontal="left" vertical="center"/>
    </xf>
    <xf numFmtId="166" fontId="54" fillId="0" borderId="6" xfId="8" applyNumberFormat="1" applyFont="1" applyFill="1" applyBorder="1" applyAlignment="1">
      <alignment horizontal="center" vertical="center"/>
    </xf>
    <xf numFmtId="166" fontId="54" fillId="0" borderId="2" xfId="8" applyNumberFormat="1" applyFont="1" applyFill="1" applyBorder="1" applyAlignment="1">
      <alignment horizontal="center" vertical="center"/>
    </xf>
    <xf numFmtId="2" fontId="54" fillId="0" borderId="2" xfId="3" applyNumberFormat="1" applyFont="1" applyBorder="1" applyAlignment="1">
      <alignment horizontal="center" vertical="center"/>
    </xf>
    <xf numFmtId="2" fontId="53" fillId="0" borderId="2" xfId="3" applyNumberFormat="1" applyFont="1" applyBorder="1" applyAlignment="1">
      <alignment horizontal="center" vertical="center"/>
    </xf>
    <xf numFmtId="0" fontId="58" fillId="0" borderId="2" xfId="3" applyFont="1" applyBorder="1" applyAlignment="1">
      <alignment vertical="center"/>
    </xf>
    <xf numFmtId="0" fontId="58" fillId="4" borderId="2" xfId="3" applyFont="1" applyFill="1" applyBorder="1" applyAlignment="1">
      <alignment vertical="center"/>
    </xf>
    <xf numFmtId="166" fontId="54" fillId="4" borderId="6" xfId="8" applyNumberFormat="1" applyFont="1" applyFill="1" applyBorder="1" applyAlignment="1">
      <alignment horizontal="center" vertical="center"/>
    </xf>
    <xf numFmtId="166" fontId="54" fillId="4" borderId="2" xfId="8" applyNumberFormat="1" applyFont="1" applyFill="1" applyBorder="1" applyAlignment="1">
      <alignment horizontal="center" vertical="center"/>
    </xf>
    <xf numFmtId="2" fontId="54" fillId="4" borderId="2" xfId="3" applyNumberFormat="1" applyFont="1" applyFill="1" applyBorder="1" applyAlignment="1">
      <alignment horizontal="center" vertical="center"/>
    </xf>
    <xf numFmtId="0" fontId="52" fillId="0" borderId="2" xfId="3" applyFont="1" applyBorder="1" applyAlignment="1">
      <alignment vertical="center"/>
    </xf>
    <xf numFmtId="166" fontId="53" fillId="0" borderId="6" xfId="8" applyNumberFormat="1" applyFont="1" applyFill="1" applyBorder="1" applyAlignment="1">
      <alignment horizontal="center" vertical="center"/>
    </xf>
    <xf numFmtId="166" fontId="53" fillId="0" borderId="2" xfId="8" applyNumberFormat="1" applyFont="1" applyFill="1" applyBorder="1" applyAlignment="1">
      <alignment horizontal="center" vertical="center"/>
    </xf>
    <xf numFmtId="0" fontId="54" fillId="4" borderId="2" xfId="3" applyFont="1" applyFill="1" applyBorder="1" applyAlignment="1">
      <alignment horizontal="center" vertical="center"/>
    </xf>
    <xf numFmtId="0" fontId="54" fillId="0" borderId="2" xfId="3" applyFont="1" applyBorder="1" applyAlignment="1">
      <alignment horizontal="center" vertical="center"/>
    </xf>
    <xf numFmtId="0" fontId="53" fillId="5" borderId="6" xfId="0" applyFont="1" applyFill="1" applyBorder="1" applyAlignment="1">
      <alignment horizontal="center" vertical="center" wrapText="1"/>
    </xf>
    <xf numFmtId="0" fontId="53" fillId="5" borderId="2" xfId="0" applyFont="1" applyFill="1" applyBorder="1" applyAlignment="1">
      <alignment horizontal="center" vertical="center" wrapText="1"/>
    </xf>
    <xf numFmtId="165" fontId="54" fillId="3" borderId="2" xfId="3" applyNumberFormat="1" applyFont="1" applyFill="1" applyBorder="1" applyAlignment="1">
      <alignment horizontal="right" vertical="top"/>
    </xf>
    <xf numFmtId="0" fontId="58" fillId="3" borderId="2" xfId="3" applyFont="1" applyFill="1" applyBorder="1" applyAlignment="1">
      <alignment horizontal="left" vertical="top"/>
    </xf>
    <xf numFmtId="0" fontId="65" fillId="4" borderId="2" xfId="0" applyFont="1" applyFill="1" applyBorder="1" applyAlignment="1">
      <alignment horizontal="left" vertical="center"/>
    </xf>
    <xf numFmtId="0" fontId="58" fillId="3" borderId="6" xfId="0" applyFont="1" applyFill="1" applyBorder="1" applyAlignment="1">
      <alignment horizontal="left" vertical="center"/>
    </xf>
    <xf numFmtId="0" fontId="58" fillId="0" borderId="6" xfId="0" applyFont="1" applyBorder="1" applyAlignment="1">
      <alignment horizontal="left" vertical="center"/>
    </xf>
    <xf numFmtId="0" fontId="43" fillId="0" borderId="2" xfId="14" applyBorder="1" applyAlignment="1">
      <alignment horizontal="center" vertical="center"/>
    </xf>
    <xf numFmtId="0" fontId="4" fillId="4" borderId="2" xfId="0" applyFont="1" applyFill="1" applyBorder="1" applyAlignment="1">
      <alignment horizontal="center" vertical="center"/>
    </xf>
    <xf numFmtId="0" fontId="4" fillId="0" borderId="2" xfId="0" applyFont="1" applyBorder="1" applyAlignment="1">
      <alignment horizontal="center" vertical="center"/>
    </xf>
    <xf numFmtId="0" fontId="53" fillId="5" borderId="2" xfId="0" applyFont="1" applyFill="1" applyBorder="1" applyAlignment="1">
      <alignment horizontal="center" vertical="center" wrapText="1"/>
    </xf>
    <xf numFmtId="0" fontId="61" fillId="5" borderId="2" xfId="0" applyFont="1" applyFill="1" applyBorder="1" applyAlignment="1">
      <alignment horizontal="center" vertical="center" wrapText="1"/>
    </xf>
    <xf numFmtId="0" fontId="43" fillId="4" borderId="2" xfId="14" applyFill="1" applyBorder="1" applyAlignment="1">
      <alignment horizontal="center" vertical="center"/>
    </xf>
    <xf numFmtId="0" fontId="58" fillId="4" borderId="6" xfId="0" applyFont="1" applyFill="1" applyBorder="1" applyAlignment="1">
      <alignment horizontal="left" vertical="center"/>
    </xf>
    <xf numFmtId="165" fontId="54" fillId="4" borderId="2" xfId="0" applyNumberFormat="1" applyFont="1" applyFill="1" applyBorder="1" applyAlignment="1">
      <alignment horizontal="right" vertical="center"/>
    </xf>
    <xf numFmtId="165" fontId="54" fillId="3" borderId="2" xfId="0" applyNumberFormat="1" applyFont="1" applyFill="1" applyBorder="1" applyAlignment="1">
      <alignment horizontal="right" vertical="center"/>
    </xf>
    <xf numFmtId="0" fontId="58" fillId="0" borderId="2" xfId="0" applyFont="1" applyBorder="1" applyAlignment="1">
      <alignment horizontal="left" vertical="center"/>
    </xf>
    <xf numFmtId="0" fontId="58" fillId="4" borderId="2" xfId="0" applyFont="1" applyFill="1" applyBorder="1" applyAlignment="1">
      <alignment vertical="center"/>
    </xf>
    <xf numFmtId="0" fontId="53" fillId="6" borderId="11" xfId="0" applyFont="1" applyFill="1" applyBorder="1" applyAlignment="1">
      <alignment horizontal="center" vertical="center"/>
    </xf>
    <xf numFmtId="0" fontId="54" fillId="4" borderId="2" xfId="0" applyFont="1" applyFill="1" applyBorder="1" applyAlignment="1">
      <alignment horizontal="center" vertical="center"/>
    </xf>
    <xf numFmtId="0" fontId="54" fillId="0" borderId="2" xfId="0" applyFont="1" applyBorder="1" applyAlignment="1">
      <alignment horizontal="center" vertical="center"/>
    </xf>
    <xf numFmtId="0" fontId="7" fillId="0" borderId="11" xfId="0" applyFont="1" applyBorder="1" applyAlignment="1">
      <alignment vertical="center"/>
    </xf>
    <xf numFmtId="0" fontId="55" fillId="0" borderId="7" xfId="0" applyFont="1" applyBorder="1" applyAlignment="1">
      <alignment horizontal="right" vertical="center" wrapText="1"/>
    </xf>
    <xf numFmtId="166" fontId="55" fillId="0" borderId="7" xfId="18" applyNumberFormat="1" applyFont="1" applyFill="1" applyBorder="1" applyAlignment="1">
      <alignment horizontal="right" vertical="center" wrapText="1" indent="1"/>
    </xf>
    <xf numFmtId="165" fontId="55" fillId="0" borderId="8" xfId="0" applyNumberFormat="1" applyFont="1" applyBorder="1" applyAlignment="1">
      <alignment horizontal="right" vertical="center" wrapText="1"/>
    </xf>
    <xf numFmtId="0" fontId="55" fillId="0" borderId="8" xfId="0" applyFont="1" applyBorder="1" applyAlignment="1">
      <alignment horizontal="right" vertical="center" wrapText="1"/>
    </xf>
    <xf numFmtId="166" fontId="55" fillId="0" borderId="8" xfId="18" applyNumberFormat="1" applyFont="1" applyFill="1" applyBorder="1" applyAlignment="1">
      <alignment horizontal="right" vertical="center" wrapText="1" indent="1"/>
    </xf>
    <xf numFmtId="0" fontId="55" fillId="0" borderId="7" xfId="0" applyFont="1" applyBorder="1" applyAlignment="1">
      <alignment horizontal="right" vertical="center" wrapText="1" indent="1"/>
    </xf>
    <xf numFmtId="0" fontId="55" fillId="0" borderId="8" xfId="0" applyFont="1" applyBorder="1" applyAlignment="1">
      <alignment horizontal="right" vertical="center" wrapText="1" indent="1"/>
    </xf>
    <xf numFmtId="1" fontId="55" fillId="0" borderId="7" xfId="0" applyNumberFormat="1" applyFont="1" applyBorder="1" applyAlignment="1">
      <alignment horizontal="right" vertical="center" wrapText="1" indent="1"/>
    </xf>
    <xf numFmtId="1" fontId="55" fillId="0" borderId="8" xfId="0" applyNumberFormat="1" applyFont="1" applyBorder="1" applyAlignment="1">
      <alignment horizontal="right" vertical="center" wrapText="1" indent="1"/>
    </xf>
    <xf numFmtId="165" fontId="55" fillId="0" borderId="7" xfId="0" applyNumberFormat="1" applyFont="1" applyBorder="1" applyAlignment="1">
      <alignment horizontal="right" vertical="center" wrapText="1"/>
    </xf>
    <xf numFmtId="165" fontId="55" fillId="0" borderId="2" xfId="0" applyNumberFormat="1" applyFont="1" applyBorder="1" applyAlignment="1">
      <alignment horizontal="right" vertical="center" wrapText="1"/>
    </xf>
    <xf numFmtId="166" fontId="55" fillId="0" borderId="2" xfId="18" applyNumberFormat="1" applyFont="1" applyFill="1" applyBorder="1" applyAlignment="1">
      <alignment horizontal="right" vertical="center" wrapText="1" indent="1"/>
    </xf>
    <xf numFmtId="0" fontId="55" fillId="0" borderId="8" xfId="0" applyFont="1" applyBorder="1" applyAlignment="1">
      <alignment vertical="center" wrapText="1"/>
    </xf>
    <xf numFmtId="0" fontId="55" fillId="0" borderId="7" xfId="0" applyFont="1" applyBorder="1" applyAlignment="1">
      <alignment vertical="center" wrapText="1"/>
    </xf>
    <xf numFmtId="165" fontId="55" fillId="0" borderId="7" xfId="0" applyNumberFormat="1" applyFont="1" applyBorder="1" applyAlignment="1">
      <alignment vertical="center" wrapText="1"/>
    </xf>
    <xf numFmtId="0" fontId="55" fillId="0" borderId="7" xfId="0" applyFont="1" applyBorder="1" applyAlignment="1">
      <alignment vertical="center"/>
    </xf>
    <xf numFmtId="0" fontId="55" fillId="0" borderId="2" xfId="0" applyFont="1" applyBorder="1" applyAlignment="1">
      <alignment horizontal="center" vertical="top" wrapText="1"/>
    </xf>
    <xf numFmtId="166" fontId="55" fillId="0" borderId="7" xfId="18" applyNumberFormat="1" applyFont="1" applyFill="1" applyBorder="1" applyAlignment="1">
      <alignment horizontal="right" vertical="center" wrapText="1"/>
    </xf>
    <xf numFmtId="166" fontId="55" fillId="0" borderId="8" xfId="18" applyNumberFormat="1" applyFont="1" applyFill="1" applyBorder="1" applyAlignment="1">
      <alignment horizontal="right" vertical="center" wrapText="1"/>
    </xf>
    <xf numFmtId="0" fontId="55" fillId="0" borderId="7" xfId="0" applyFont="1" applyBorder="1" applyAlignment="1">
      <alignment horizontal="right" vertical="center"/>
    </xf>
    <xf numFmtId="0" fontId="55" fillId="0" borderId="8" xfId="0" applyFont="1" applyBorder="1" applyAlignment="1">
      <alignment horizontal="right" vertical="center"/>
    </xf>
    <xf numFmtId="1" fontId="55" fillId="0" borderId="7" xfId="0" applyNumberFormat="1" applyFont="1" applyBorder="1" applyAlignment="1">
      <alignment horizontal="right" vertical="center" wrapText="1"/>
    </xf>
    <xf numFmtId="1" fontId="55" fillId="0" borderId="7" xfId="0" applyNumberFormat="1" applyFont="1" applyBorder="1" applyAlignment="1">
      <alignment horizontal="right" vertical="center"/>
    </xf>
    <xf numFmtId="1" fontId="55" fillId="0" borderId="8" xfId="0" applyNumberFormat="1" applyFont="1" applyBorder="1" applyAlignment="1">
      <alignment horizontal="right" vertical="center" wrapText="1"/>
    </xf>
    <xf numFmtId="1" fontId="55" fillId="0" borderId="8" xfId="0" applyNumberFormat="1" applyFont="1" applyBorder="1" applyAlignment="1">
      <alignment horizontal="right" vertical="center"/>
    </xf>
    <xf numFmtId="166" fontId="54" fillId="0" borderId="7" xfId="18" applyNumberFormat="1" applyFont="1" applyFill="1" applyBorder="1" applyAlignment="1">
      <alignment horizontal="right" vertical="center" wrapText="1"/>
    </xf>
    <xf numFmtId="166" fontId="54" fillId="0" borderId="2" xfId="18" applyNumberFormat="1" applyFont="1" applyFill="1" applyBorder="1" applyAlignment="1">
      <alignment horizontal="right" vertical="center" wrapText="1"/>
    </xf>
    <xf numFmtId="0" fontId="61" fillId="5" borderId="8" xfId="0" applyFont="1" applyFill="1" applyBorder="1" applyAlignment="1">
      <alignment horizontal="center" vertical="top" wrapText="1"/>
    </xf>
    <xf numFmtId="0" fontId="61" fillId="5" borderId="8" xfId="0" applyFont="1" applyFill="1" applyBorder="1" applyAlignment="1">
      <alignment horizontal="center" vertical="top"/>
    </xf>
    <xf numFmtId="0" fontId="61" fillId="4" borderId="5" xfId="0" applyFont="1" applyFill="1" applyBorder="1" applyAlignment="1">
      <alignment vertical="center"/>
    </xf>
    <xf numFmtId="0" fontId="55" fillId="4" borderId="5" xfId="0" applyFont="1" applyFill="1" applyBorder="1" applyAlignment="1">
      <alignment vertical="center"/>
    </xf>
    <xf numFmtId="0" fontId="61" fillId="4" borderId="5" xfId="0" applyFont="1" applyFill="1" applyBorder="1" applyAlignment="1">
      <alignment horizontal="center" vertical="center"/>
    </xf>
    <xf numFmtId="0" fontId="62" fillId="5" borderId="0" xfId="0" applyFont="1" applyFill="1" applyBorder="1" applyAlignment="1">
      <alignment vertical="center"/>
    </xf>
    <xf numFmtId="0" fontId="62" fillId="5" borderId="0" xfId="0" applyFont="1" applyFill="1" applyBorder="1" applyAlignment="1">
      <alignment horizontal="center" vertical="center"/>
    </xf>
    <xf numFmtId="0" fontId="61" fillId="4" borderId="4" xfId="0" applyFont="1" applyFill="1" applyBorder="1" applyAlignment="1">
      <alignment vertical="center"/>
    </xf>
    <xf numFmtId="0" fontId="61" fillId="4" borderId="6" xfId="0" applyFont="1" applyFill="1" applyBorder="1" applyAlignment="1">
      <alignment horizontal="right" vertical="center"/>
    </xf>
    <xf numFmtId="0" fontId="64" fillId="0" borderId="7" xfId="0" applyFont="1" applyBorder="1" applyAlignment="1">
      <alignment vertical="center"/>
    </xf>
    <xf numFmtId="0" fontId="65" fillId="0" borderId="8" xfId="0" applyFont="1" applyBorder="1" applyAlignment="1">
      <alignment vertical="center"/>
    </xf>
    <xf numFmtId="0" fontId="65" fillId="0" borderId="7" xfId="0" applyFont="1" applyBorder="1" applyAlignment="1">
      <alignment vertical="center"/>
    </xf>
    <xf numFmtId="0" fontId="64" fillId="0" borderId="7" xfId="0" applyFont="1" applyBorder="1" applyAlignment="1">
      <alignment horizontal="left" vertical="center"/>
    </xf>
    <xf numFmtId="0" fontId="64" fillId="0" borderId="2" xfId="0" applyFont="1" applyBorder="1" applyAlignment="1">
      <alignment horizontal="left" vertical="center"/>
    </xf>
    <xf numFmtId="0" fontId="62" fillId="5" borderId="11" xfId="0" applyFont="1" applyFill="1" applyBorder="1" applyAlignment="1">
      <alignment vertical="center"/>
    </xf>
    <xf numFmtId="166" fontId="74" fillId="0" borderId="2" xfId="8" applyNumberFormat="1" applyFont="1" applyFill="1" applyBorder="1" applyAlignment="1">
      <alignment horizontal="center" vertical="center" wrapText="1"/>
    </xf>
    <xf numFmtId="0" fontId="54" fillId="0" borderId="2" xfId="0" applyFont="1" applyBorder="1" applyAlignment="1">
      <alignment horizontal="center" vertical="center" wrapText="1"/>
    </xf>
    <xf numFmtId="0" fontId="74" fillId="0" borderId="2" xfId="0" applyFont="1" applyBorder="1" applyAlignment="1">
      <alignment horizontal="right" vertical="center" wrapText="1"/>
    </xf>
    <xf numFmtId="0" fontId="74" fillId="0" borderId="2" xfId="0" applyFont="1" applyBorder="1" applyAlignment="1">
      <alignment vertical="center" wrapText="1"/>
    </xf>
    <xf numFmtId="3" fontId="54" fillId="0" borderId="2" xfId="0" applyNumberFormat="1" applyFont="1" applyBorder="1" applyAlignment="1">
      <alignment horizontal="right" vertical="center" wrapText="1"/>
    </xf>
    <xf numFmtId="0" fontId="79" fillId="0" borderId="2" xfId="0" applyFont="1" applyBorder="1" applyAlignment="1">
      <alignment horizontal="right" vertical="center" wrapText="1"/>
    </xf>
    <xf numFmtId="0" fontId="74" fillId="4" borderId="2" xfId="0" applyFont="1" applyFill="1" applyBorder="1" applyAlignment="1">
      <alignment horizontal="right" vertical="center" wrapText="1"/>
    </xf>
    <xf numFmtId="0" fontId="79" fillId="5" borderId="2" xfId="0" applyFont="1" applyFill="1" applyBorder="1" applyAlignment="1">
      <alignment horizontal="center" vertical="center" wrapText="1"/>
    </xf>
    <xf numFmtId="166" fontId="74" fillId="5" borderId="2" xfId="8" applyNumberFormat="1" applyFont="1" applyFill="1" applyBorder="1" applyAlignment="1">
      <alignment horizontal="center" vertical="center" wrapText="1"/>
    </xf>
    <xf numFmtId="0" fontId="54" fillId="4" borderId="2" xfId="0" applyFont="1" applyFill="1" applyBorder="1" applyAlignment="1">
      <alignment horizontal="center" vertical="center" wrapText="1"/>
    </xf>
    <xf numFmtId="0" fontId="58" fillId="4" borderId="2" xfId="0" applyFont="1" applyFill="1" applyBorder="1" applyAlignment="1">
      <alignment horizontal="left" vertical="center" wrapText="1"/>
    </xf>
    <xf numFmtId="0" fontId="74" fillId="4" borderId="2" xfId="0" applyFont="1" applyFill="1" applyBorder="1" applyAlignment="1">
      <alignment vertical="center" wrapText="1"/>
    </xf>
    <xf numFmtId="166" fontId="74" fillId="4" borderId="2" xfId="8" applyNumberFormat="1" applyFont="1" applyFill="1" applyBorder="1" applyAlignment="1">
      <alignment horizontal="center" vertical="center" wrapText="1"/>
    </xf>
    <xf numFmtId="0" fontId="52" fillId="0" borderId="2" xfId="0" applyFont="1" applyBorder="1" applyAlignment="1">
      <alignment horizontal="left" vertical="center" wrapText="1"/>
    </xf>
    <xf numFmtId="0" fontId="79" fillId="0" borderId="2" xfId="0" applyFont="1" applyBorder="1" applyAlignment="1">
      <alignment vertical="center" wrapText="1"/>
    </xf>
    <xf numFmtId="166" fontId="79" fillId="0" borderId="2" xfId="8" applyNumberFormat="1" applyFont="1" applyFill="1" applyBorder="1" applyAlignment="1">
      <alignment horizontal="center" vertical="center" wrapText="1"/>
    </xf>
    <xf numFmtId="3" fontId="53" fillId="0" borderId="2" xfId="0" applyNumberFormat="1" applyFont="1" applyBorder="1" applyAlignment="1">
      <alignment horizontal="right" vertical="center" wrapText="1"/>
    </xf>
    <xf numFmtId="0" fontId="54" fillId="0" borderId="2" xfId="14" applyFont="1" applyBorder="1" applyAlignment="1">
      <alignment horizontal="right" vertical="center"/>
    </xf>
    <xf numFmtId="1" fontId="74" fillId="0" borderId="27" xfId="14" applyNumberFormat="1" applyFont="1" applyBorder="1" applyAlignment="1">
      <alignment horizontal="center" vertical="top" shrinkToFit="1"/>
    </xf>
    <xf numFmtId="0" fontId="54" fillId="0" borderId="2" xfId="14" applyFont="1" applyBorder="1" applyAlignment="1">
      <alignment horizontal="right" vertical="center" wrapText="1"/>
    </xf>
    <xf numFmtId="0" fontId="53" fillId="0" borderId="2" xfId="14" applyFont="1" applyBorder="1" applyAlignment="1">
      <alignment horizontal="right" vertical="center"/>
    </xf>
    <xf numFmtId="0" fontId="53" fillId="5" borderId="2" xfId="14" applyFont="1" applyFill="1" applyBorder="1" applyAlignment="1">
      <alignment horizontal="center" wrapText="1"/>
    </xf>
    <xf numFmtId="0" fontId="53" fillId="5" borderId="2" xfId="14" applyFont="1" applyFill="1" applyBorder="1" applyAlignment="1">
      <alignment horizontal="center" vertical="center" wrapText="1"/>
    </xf>
    <xf numFmtId="1" fontId="74" fillId="4" borderId="26" xfId="14" applyNumberFormat="1" applyFont="1" applyFill="1" applyBorder="1" applyAlignment="1">
      <alignment horizontal="center" vertical="top" shrinkToFit="1"/>
    </xf>
    <xf numFmtId="0" fontId="54" fillId="4" borderId="2" xfId="14" applyFont="1" applyFill="1" applyBorder="1" applyAlignment="1">
      <alignment horizontal="right" vertical="center"/>
    </xf>
    <xf numFmtId="0" fontId="53" fillId="0" borderId="2" xfId="14" applyFont="1" applyBorder="1" applyAlignment="1">
      <alignment horizontal="right" vertical="center" wrapText="1"/>
    </xf>
    <xf numFmtId="0" fontId="55" fillId="0" borderId="16" xfId="0" applyFont="1" applyBorder="1" applyAlignment="1">
      <alignment horizontal="right" vertical="center"/>
    </xf>
    <xf numFmtId="0" fontId="61" fillId="0" borderId="2" xfId="0" applyFont="1" applyBorder="1" applyAlignment="1">
      <alignment horizontal="right" vertical="center"/>
    </xf>
    <xf numFmtId="167" fontId="61" fillId="0" borderId="2" xfId="16" applyNumberFormat="1" applyFont="1" applyFill="1" applyBorder="1" applyAlignment="1">
      <alignment horizontal="center" vertical="center"/>
    </xf>
    <xf numFmtId="0" fontId="65" fillId="0" borderId="2" xfId="0" applyFont="1" applyBorder="1" applyAlignment="1">
      <alignment horizontal="left" vertical="center" wrapText="1"/>
    </xf>
    <xf numFmtId="0" fontId="61" fillId="5" borderId="5" xfId="0" applyFont="1" applyFill="1" applyBorder="1" applyAlignment="1">
      <alignment horizontal="center" vertical="center" textRotation="90" wrapText="1"/>
    </xf>
    <xf numFmtId="0" fontId="61" fillId="5" borderId="4" xfId="0" applyFont="1" applyFill="1" applyBorder="1" applyAlignment="1">
      <alignment horizontal="center" vertical="center" textRotation="90" wrapText="1"/>
    </xf>
    <xf numFmtId="0" fontId="61" fillId="5" borderId="16" xfId="0" applyFont="1" applyFill="1" applyBorder="1" applyAlignment="1">
      <alignment horizontal="center" vertical="center" textRotation="90" wrapText="1"/>
    </xf>
    <xf numFmtId="0" fontId="55" fillId="4" borderId="6" xfId="0" applyFont="1" applyFill="1" applyBorder="1" applyAlignment="1">
      <alignment horizontal="right" vertical="center"/>
    </xf>
    <xf numFmtId="0" fontId="55" fillId="4" borderId="2" xfId="0" applyFont="1" applyFill="1" applyBorder="1" applyAlignment="1">
      <alignment horizontal="right" vertical="center"/>
    </xf>
    <xf numFmtId="0" fontId="55" fillId="4" borderId="16" xfId="0" applyFont="1" applyFill="1" applyBorder="1" applyAlignment="1">
      <alignment horizontal="right" vertical="center"/>
    </xf>
    <xf numFmtId="0" fontId="60" fillId="4" borderId="2" xfId="0" applyFont="1" applyFill="1" applyBorder="1" applyAlignment="1">
      <alignment horizontal="left" vertical="center" wrapText="1"/>
    </xf>
    <xf numFmtId="0" fontId="61" fillId="4" borderId="2" xfId="0" applyFont="1" applyFill="1" applyBorder="1" applyAlignment="1">
      <alignment horizontal="right" vertical="center"/>
    </xf>
    <xf numFmtId="0" fontId="61" fillId="4" borderId="2" xfId="0" applyFont="1" applyFill="1" applyBorder="1" applyAlignment="1">
      <alignment horizontal="center" vertical="center"/>
    </xf>
    <xf numFmtId="0" fontId="61" fillId="4" borderId="16" xfId="0" applyFont="1" applyFill="1" applyBorder="1" applyAlignment="1">
      <alignment horizontal="right" vertical="center"/>
    </xf>
    <xf numFmtId="0" fontId="62" fillId="5" borderId="0" xfId="0" applyFont="1" applyFill="1" applyBorder="1"/>
    <xf numFmtId="0" fontId="84" fillId="5" borderId="0" xfId="0" applyFont="1" applyFill="1" applyBorder="1" applyAlignment="1">
      <alignment horizontal="right"/>
    </xf>
    <xf numFmtId="0" fontId="62" fillId="5" borderId="0" xfId="0" quotePrefix="1" applyFont="1" applyFill="1" applyBorder="1" applyAlignment="1">
      <alignment vertical="center"/>
    </xf>
    <xf numFmtId="0" fontId="69" fillId="5" borderId="0" xfId="0" applyFont="1" applyFill="1" applyBorder="1"/>
    <xf numFmtId="0" fontId="55" fillId="4"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61" fillId="4" borderId="4" xfId="0" applyFont="1" applyFill="1" applyBorder="1" applyAlignment="1">
      <alignment horizontal="center" vertical="center" wrapText="1"/>
    </xf>
    <xf numFmtId="0" fontId="62" fillId="5" borderId="11" xfId="0" applyFont="1" applyFill="1" applyBorder="1"/>
    <xf numFmtId="0" fontId="62" fillId="5" borderId="19" xfId="0" quotePrefix="1" applyFont="1" applyFill="1" applyBorder="1" applyAlignment="1">
      <alignment vertical="center"/>
    </xf>
    <xf numFmtId="0" fontId="62" fillId="5" borderId="19" xfId="0" applyFont="1" applyFill="1" applyBorder="1"/>
    <xf numFmtId="167" fontId="55" fillId="0" borderId="2" xfId="16" applyNumberFormat="1" applyFont="1" applyFill="1" applyBorder="1" applyAlignment="1">
      <alignment horizontal="center" vertical="center"/>
    </xf>
    <xf numFmtId="167" fontId="54" fillId="0" borderId="2" xfId="16" applyNumberFormat="1" applyFont="1" applyFill="1" applyBorder="1" applyAlignment="1">
      <alignment horizontal="center" vertical="center" wrapText="1"/>
    </xf>
    <xf numFmtId="0" fontId="61" fillId="5" borderId="2" xfId="0" applyFont="1" applyFill="1" applyBorder="1" applyAlignment="1">
      <alignment horizontal="center" vertical="center" textRotation="90" wrapText="1"/>
    </xf>
    <xf numFmtId="0" fontId="62" fillId="5" borderId="19" xfId="0" applyFont="1" applyFill="1" applyBorder="1" applyAlignment="1">
      <alignment vertical="center"/>
    </xf>
    <xf numFmtId="0" fontId="83" fillId="5" borderId="11" xfId="0" applyFont="1" applyFill="1" applyBorder="1"/>
    <xf numFmtId="167" fontId="55" fillId="4" borderId="2" xfId="16" applyNumberFormat="1" applyFont="1" applyFill="1" applyBorder="1" applyAlignment="1">
      <alignment horizontal="center" vertical="center"/>
    </xf>
    <xf numFmtId="167" fontId="54" fillId="4" borderId="2" xfId="16" applyNumberFormat="1" applyFont="1" applyFill="1" applyBorder="1" applyAlignment="1">
      <alignment horizontal="center" vertical="center" wrapText="1"/>
    </xf>
    <xf numFmtId="0" fontId="61" fillId="4" borderId="2" xfId="0" applyFont="1" applyFill="1" applyBorder="1" applyAlignment="1">
      <alignment vertical="center"/>
    </xf>
    <xf numFmtId="167" fontId="61" fillId="4" borderId="2" xfId="16" applyNumberFormat="1" applyFont="1" applyFill="1" applyBorder="1" applyAlignment="1">
      <alignment horizontal="center" vertical="center"/>
    </xf>
    <xf numFmtId="167" fontId="53" fillId="4" borderId="2" xfId="16" applyNumberFormat="1" applyFont="1" applyFill="1" applyBorder="1" applyAlignment="1">
      <alignment horizontal="center" vertical="center" wrapText="1"/>
    </xf>
    <xf numFmtId="167" fontId="61" fillId="4" borderId="2" xfId="16" applyNumberFormat="1" applyFont="1" applyFill="1" applyBorder="1" applyAlignment="1">
      <alignment horizontal="center"/>
    </xf>
    <xf numFmtId="0" fontId="62" fillId="5" borderId="0" xfId="0" applyFont="1" applyFill="1" applyBorder="1" applyAlignment="1">
      <alignment horizontal="left"/>
    </xf>
    <xf numFmtId="0" fontId="57" fillId="5" borderId="0" xfId="0" quotePrefix="1" applyFont="1" applyFill="1" applyBorder="1" applyAlignment="1">
      <alignment horizontal="left" vertical="center"/>
    </xf>
    <xf numFmtId="0" fontId="57" fillId="5" borderId="0" xfId="0" applyFont="1" applyFill="1" applyBorder="1"/>
    <xf numFmtId="0" fontId="57" fillId="5" borderId="0" xfId="0" applyFont="1" applyFill="1" applyBorder="1" applyAlignment="1">
      <alignment horizontal="right"/>
    </xf>
    <xf numFmtId="0" fontId="62" fillId="5" borderId="19" xfId="0" applyFont="1" applyFill="1" applyBorder="1" applyAlignment="1">
      <alignment horizontal="left"/>
    </xf>
    <xf numFmtId="0" fontId="57" fillId="5" borderId="11" xfId="0" applyFont="1" applyFill="1" applyBorder="1"/>
    <xf numFmtId="0" fontId="57" fillId="5" borderId="3" xfId="0" applyFont="1" applyFill="1" applyBorder="1"/>
    <xf numFmtId="0" fontId="62" fillId="5" borderId="3" xfId="0" applyFont="1" applyFill="1" applyBorder="1"/>
    <xf numFmtId="0" fontId="57" fillId="5" borderId="13" xfId="0" applyFont="1" applyFill="1" applyBorder="1"/>
    <xf numFmtId="0" fontId="62" fillId="5" borderId="14" xfId="0" applyFont="1" applyFill="1" applyBorder="1"/>
    <xf numFmtId="0" fontId="69" fillId="5" borderId="11" xfId="0" applyFont="1" applyFill="1" applyBorder="1"/>
    <xf numFmtId="0" fontId="60" fillId="0" borderId="2" xfId="0" applyFont="1" applyBorder="1" applyAlignment="1">
      <alignment horizontal="left" vertical="center" wrapText="1"/>
    </xf>
    <xf numFmtId="0" fontId="54" fillId="0" borderId="2" xfId="0" applyFont="1" applyBorder="1" applyAlignment="1" applyProtection="1">
      <alignment horizontal="left" vertical="center" wrapText="1"/>
      <protection locked="0"/>
    </xf>
    <xf numFmtId="0" fontId="58" fillId="0" borderId="2" xfId="0" applyFont="1" applyBorder="1" applyAlignment="1" applyProtection="1">
      <alignment horizontal="left" vertical="center" wrapText="1"/>
      <protection locked="0"/>
    </xf>
    <xf numFmtId="0" fontId="57" fillId="5" borderId="3" xfId="0" applyFont="1" applyFill="1" applyBorder="1" applyAlignment="1">
      <alignment horizontal="left" vertical="center"/>
    </xf>
    <xf numFmtId="0" fontId="58" fillId="4" borderId="2" xfId="0" applyFont="1" applyFill="1" applyBorder="1" applyAlignment="1" applyProtection="1">
      <alignment horizontal="left" vertical="center" wrapText="1"/>
      <protection locked="0"/>
    </xf>
    <xf numFmtId="0" fontId="54" fillId="4" borderId="2" xfId="0" applyFont="1" applyFill="1" applyBorder="1" applyAlignment="1" applyProtection="1">
      <alignment horizontal="left" vertical="center" wrapText="1"/>
      <protection locked="0"/>
    </xf>
    <xf numFmtId="0" fontId="52" fillId="4" borderId="2" xfId="0" applyFont="1" applyFill="1" applyBorder="1" applyAlignment="1" applyProtection="1">
      <alignment horizontal="left" vertical="center" wrapText="1"/>
      <protection locked="0"/>
    </xf>
    <xf numFmtId="0" fontId="53" fillId="4" borderId="2" xfId="0" applyFont="1" applyFill="1" applyBorder="1" applyAlignment="1" applyProtection="1">
      <alignment horizontal="left" vertical="center" wrapText="1"/>
      <protection locked="0"/>
    </xf>
    <xf numFmtId="0" fontId="57" fillId="5" borderId="13" xfId="0" applyFont="1" applyFill="1" applyBorder="1" applyAlignment="1">
      <alignment vertical="center"/>
    </xf>
    <xf numFmtId="0" fontId="57" fillId="5" borderId="0" xfId="0" applyFont="1" applyFill="1" applyBorder="1" applyAlignment="1">
      <alignment vertical="center"/>
    </xf>
    <xf numFmtId="167" fontId="57" fillId="5" borderId="0" xfId="0" applyNumberFormat="1" applyFont="1" applyFill="1" applyBorder="1" applyAlignment="1">
      <alignment vertical="center"/>
    </xf>
    <xf numFmtId="0" fontId="62" fillId="5" borderId="19" xfId="0" applyFont="1" applyFill="1" applyBorder="1" applyAlignment="1">
      <alignment horizontal="left" vertical="center"/>
    </xf>
    <xf numFmtId="0" fontId="55" fillId="0" borderId="2" xfId="0" applyFont="1" applyBorder="1" applyAlignment="1">
      <alignment horizontal="right" vertical="center" wrapText="1"/>
    </xf>
    <xf numFmtId="0" fontId="64" fillId="0" borderId="2" xfId="0" applyFont="1" applyBorder="1" applyAlignment="1">
      <alignment horizontal="left" vertical="center" wrapText="1"/>
    </xf>
    <xf numFmtId="0" fontId="64" fillId="4" borderId="2" xfId="0" applyFont="1" applyFill="1" applyBorder="1" applyAlignment="1">
      <alignment horizontal="left" vertical="center" wrapText="1"/>
    </xf>
    <xf numFmtId="0" fontId="55" fillId="4" borderId="2" xfId="0" applyFont="1" applyFill="1" applyBorder="1" applyAlignment="1">
      <alignment horizontal="right" vertical="center" wrapText="1"/>
    </xf>
    <xf numFmtId="0" fontId="61" fillId="4" borderId="2" xfId="0" applyFont="1" applyFill="1" applyBorder="1" applyAlignment="1">
      <alignment horizontal="right" vertical="center" wrapText="1"/>
    </xf>
    <xf numFmtId="0" fontId="63" fillId="4" borderId="2" xfId="0" applyFont="1" applyFill="1" applyBorder="1" applyAlignment="1">
      <alignment vertical="center" wrapText="1"/>
    </xf>
    <xf numFmtId="0" fontId="55" fillId="0" borderId="2" xfId="0" applyFont="1" applyBorder="1" applyAlignment="1">
      <alignment horizontal="center" vertical="center" wrapText="1"/>
    </xf>
    <xf numFmtId="0" fontId="54" fillId="0" borderId="0" xfId="0" applyFont="1" applyAlignment="1">
      <alignment vertical="center"/>
    </xf>
    <xf numFmtId="0" fontId="53" fillId="0" borderId="0" xfId="0" applyFont="1" applyAlignment="1">
      <alignment vertical="center"/>
    </xf>
    <xf numFmtId="0" fontId="54" fillId="0" borderId="0" xfId="0" applyFont="1" applyAlignment="1">
      <alignment vertical="top"/>
    </xf>
    <xf numFmtId="0" fontId="56" fillId="0" borderId="0" xfId="0" applyFont="1" applyAlignment="1">
      <alignment vertical="center"/>
    </xf>
    <xf numFmtId="167" fontId="53" fillId="0" borderId="2" xfId="16" applyNumberFormat="1" applyFont="1" applyFill="1" applyBorder="1" applyAlignment="1">
      <alignment horizontal="center" vertical="center" wrapText="1"/>
    </xf>
    <xf numFmtId="0" fontId="52" fillId="4" borderId="2" xfId="0" applyFont="1" applyFill="1" applyBorder="1" applyAlignment="1">
      <alignment horizontal="left" vertical="center" wrapText="1"/>
    </xf>
    <xf numFmtId="0" fontId="53" fillId="5" borderId="30" xfId="5" applyFont="1" applyFill="1" applyBorder="1" applyAlignment="1">
      <alignment horizontal="center" vertical="center" wrapText="1"/>
    </xf>
    <xf numFmtId="0" fontId="54" fillId="4" borderId="31" xfId="5" applyFont="1" applyFill="1" applyBorder="1" applyAlignment="1">
      <alignment horizontal="center" vertical="center"/>
    </xf>
    <xf numFmtId="0" fontId="55" fillId="3" borderId="2" xfId="0" applyFont="1" applyFill="1" applyBorder="1" applyAlignment="1">
      <alignment horizontal="center" vertical="center"/>
    </xf>
    <xf numFmtId="0" fontId="79" fillId="5" borderId="2" xfId="0" applyFont="1" applyFill="1" applyBorder="1" applyAlignment="1">
      <alignment horizontal="center" vertical="center" wrapText="1"/>
    </xf>
    <xf numFmtId="0" fontId="61" fillId="5" borderId="2" xfId="0" applyFont="1" applyFill="1" applyBorder="1" applyAlignment="1">
      <alignment horizontal="center" vertical="center" wrapText="1"/>
    </xf>
    <xf numFmtId="0" fontId="55" fillId="5" borderId="2" xfId="0" applyFont="1" applyFill="1" applyBorder="1" applyAlignment="1">
      <alignment horizontal="center" vertical="center" wrapText="1"/>
    </xf>
    <xf numFmtId="166" fontId="74" fillId="4" borderId="2" xfId="8" applyNumberFormat="1" applyFont="1" applyFill="1" applyBorder="1" applyAlignment="1">
      <alignment horizontal="right" vertical="center" wrapText="1"/>
    </xf>
    <xf numFmtId="166" fontId="74" fillId="0" borderId="2" xfId="8" applyNumberFormat="1" applyFont="1" applyFill="1" applyBorder="1" applyAlignment="1">
      <alignment horizontal="right" vertical="center" wrapText="1"/>
    </xf>
    <xf numFmtId="166" fontId="79" fillId="0" borderId="2" xfId="8" applyNumberFormat="1" applyFont="1" applyFill="1" applyBorder="1" applyAlignment="1">
      <alignment horizontal="right" vertical="center" wrapText="1"/>
    </xf>
    <xf numFmtId="37" fontId="55" fillId="4" borderId="2" xfId="16" applyNumberFormat="1" applyFont="1" applyFill="1" applyBorder="1" applyAlignment="1">
      <alignment horizontal="center"/>
    </xf>
    <xf numFmtId="37" fontId="55" fillId="0" borderId="2" xfId="16" applyNumberFormat="1" applyFont="1" applyFill="1" applyBorder="1" applyAlignment="1">
      <alignment horizontal="center"/>
    </xf>
    <xf numFmtId="37" fontId="55" fillId="4" borderId="2" xfId="16" applyNumberFormat="1" applyFont="1" applyFill="1" applyBorder="1" applyAlignment="1">
      <alignment horizontal="right" vertical="center"/>
    </xf>
    <xf numFmtId="37" fontId="55" fillId="0" borderId="2" xfId="16" applyNumberFormat="1" applyFont="1" applyFill="1" applyBorder="1" applyAlignment="1">
      <alignment horizontal="right" vertical="center"/>
    </xf>
    <xf numFmtId="37" fontId="61" fillId="4" borderId="2" xfId="16" applyNumberFormat="1" applyFont="1" applyFill="1" applyBorder="1" applyAlignment="1">
      <alignment horizontal="right" vertical="center"/>
    </xf>
    <xf numFmtId="0" fontId="61" fillId="5" borderId="2" xfId="4" applyFont="1" applyFill="1" applyBorder="1" applyAlignment="1">
      <alignment horizontal="right" vertical="center" wrapText="1"/>
    </xf>
    <xf numFmtId="0" fontId="55" fillId="4" borderId="2" xfId="4" applyFont="1" applyFill="1" applyBorder="1" applyAlignment="1">
      <alignment horizontal="right" vertical="center"/>
    </xf>
    <xf numFmtId="0" fontId="55" fillId="0" borderId="2" xfId="4" applyFont="1" applyBorder="1" applyAlignment="1">
      <alignment horizontal="right" vertical="center" wrapText="1"/>
    </xf>
    <xf numFmtId="0" fontId="61" fillId="0" borderId="2" xfId="4" applyFont="1" applyBorder="1" applyAlignment="1">
      <alignment horizontal="right" vertical="center" wrapText="1"/>
    </xf>
    <xf numFmtId="0" fontId="54" fillId="4" borderId="2" xfId="3" applyFont="1" applyFill="1" applyBorder="1" applyAlignment="1">
      <alignment horizontal="right" vertical="center"/>
    </xf>
    <xf numFmtId="0" fontId="54" fillId="0" borderId="2" xfId="3" applyFont="1" applyBorder="1" applyAlignment="1">
      <alignment horizontal="right" vertical="center"/>
    </xf>
    <xf numFmtId="0" fontId="54" fillId="0" borderId="2" xfId="3" applyFont="1" applyBorder="1" applyAlignment="1">
      <alignment horizontal="right" vertical="center" wrapText="1"/>
    </xf>
    <xf numFmtId="0" fontId="53" fillId="0" borderId="2" xfId="3" applyFont="1" applyBorder="1" applyAlignment="1">
      <alignment horizontal="right" vertical="center"/>
    </xf>
    <xf numFmtId="0" fontId="54" fillId="3" borderId="2" xfId="3" applyFont="1" applyFill="1" applyBorder="1" applyAlignment="1">
      <alignment horizontal="right" vertical="top"/>
    </xf>
    <xf numFmtId="0" fontId="54" fillId="3" borderId="2" xfId="3" applyFont="1" applyFill="1" applyBorder="1" applyAlignment="1">
      <alignment horizontal="right" vertical="top" wrapText="1"/>
    </xf>
    <xf numFmtId="0" fontId="54" fillId="4" borderId="2" xfId="0" applyFont="1" applyFill="1" applyBorder="1" applyAlignment="1">
      <alignment horizontal="right" vertical="center"/>
    </xf>
    <xf numFmtId="0" fontId="54" fillId="3" borderId="2" xfId="0" applyFont="1" applyFill="1" applyBorder="1" applyAlignment="1">
      <alignment horizontal="right" vertical="center"/>
    </xf>
    <xf numFmtId="0" fontId="54" fillId="3" borderId="2" xfId="0" applyFont="1" applyFill="1" applyBorder="1" applyAlignment="1">
      <alignment horizontal="right" vertical="center" wrapText="1"/>
    </xf>
    <xf numFmtId="0" fontId="54" fillId="0" borderId="2" xfId="0" applyFont="1" applyBorder="1" applyAlignment="1">
      <alignment horizontal="right" vertical="center"/>
    </xf>
    <xf numFmtId="0" fontId="54" fillId="4" borderId="2" xfId="0" applyFont="1" applyFill="1" applyBorder="1" applyAlignment="1">
      <alignment horizontal="right" vertical="center" wrapText="1"/>
    </xf>
    <xf numFmtId="0" fontId="61" fillId="0" borderId="2" xfId="0" applyFont="1" applyBorder="1" applyAlignment="1">
      <alignment horizontal="right" vertical="center" wrapText="1"/>
    </xf>
    <xf numFmtId="0" fontId="54" fillId="4" borderId="2" xfId="0" applyFont="1" applyFill="1" applyBorder="1" applyAlignment="1" applyProtection="1">
      <alignment horizontal="right" vertical="center" wrapText="1"/>
      <protection locked="0"/>
    </xf>
    <xf numFmtId="0" fontId="54" fillId="0" borderId="2" xfId="0" applyFont="1" applyBorder="1" applyAlignment="1" applyProtection="1">
      <alignment horizontal="right" vertical="center" wrapText="1"/>
      <protection locked="0"/>
    </xf>
    <xf numFmtId="0" fontId="53" fillId="4" borderId="2" xfId="0" applyFont="1" applyFill="1" applyBorder="1" applyAlignment="1" applyProtection="1">
      <alignment horizontal="right" vertical="center" wrapText="1"/>
      <protection locked="0"/>
    </xf>
    <xf numFmtId="0" fontId="53" fillId="5" borderId="2" xfId="0" applyFont="1" applyFill="1" applyBorder="1" applyAlignment="1">
      <alignment horizontal="right" vertical="center" wrapText="1"/>
    </xf>
    <xf numFmtId="0" fontId="54" fillId="0" borderId="2" xfId="0" applyFont="1" applyBorder="1" applyAlignment="1">
      <alignment horizontal="right" vertical="center" wrapText="1"/>
    </xf>
    <xf numFmtId="0" fontId="53" fillId="0" borderId="2" xfId="0" applyFont="1" applyBorder="1" applyAlignment="1">
      <alignment horizontal="right" vertical="center" wrapText="1"/>
    </xf>
    <xf numFmtId="0" fontId="52" fillId="5" borderId="2" xfId="0" applyFont="1" applyFill="1" applyBorder="1" applyAlignment="1">
      <alignment horizontal="left" vertical="center" wrapText="1"/>
    </xf>
    <xf numFmtId="0" fontId="55" fillId="5" borderId="8" xfId="0" applyFont="1" applyFill="1" applyBorder="1" applyAlignment="1">
      <alignment horizontal="center" vertical="center"/>
    </xf>
    <xf numFmtId="0" fontId="61" fillId="4" borderId="5" xfId="0" applyFont="1" applyFill="1" applyBorder="1" applyAlignment="1">
      <alignment horizontal="right" vertical="center"/>
    </xf>
    <xf numFmtId="0" fontId="55" fillId="0" borderId="7" xfId="0" applyFont="1" applyBorder="1" applyAlignment="1">
      <alignment horizontal="center" vertical="center" wrapText="1"/>
    </xf>
    <xf numFmtId="0" fontId="53" fillId="4" borderId="2" xfId="0" applyFont="1" applyFill="1" applyBorder="1" applyAlignment="1">
      <alignment horizontal="left" vertical="center"/>
    </xf>
    <xf numFmtId="0" fontId="55" fillId="0" borderId="2" xfId="16" applyNumberFormat="1" applyFont="1" applyFill="1" applyBorder="1" applyAlignment="1">
      <alignment horizontal="center" vertical="center"/>
    </xf>
    <xf numFmtId="0" fontId="55" fillId="4" borderId="2" xfId="16" applyNumberFormat="1" applyFont="1" applyFill="1" applyBorder="1" applyAlignment="1">
      <alignment horizontal="center" vertical="center"/>
    </xf>
    <xf numFmtId="0" fontId="61" fillId="4" borderId="2" xfId="16" applyNumberFormat="1" applyFont="1" applyFill="1" applyBorder="1" applyAlignment="1">
      <alignment horizontal="center" vertical="center"/>
    </xf>
    <xf numFmtId="0" fontId="55" fillId="4" borderId="2" xfId="16" applyNumberFormat="1" applyFont="1" applyFill="1" applyBorder="1" applyAlignment="1">
      <alignment horizontal="center" vertical="center" wrapText="1"/>
    </xf>
    <xf numFmtId="0" fontId="55" fillId="0" borderId="2" xfId="16" applyNumberFormat="1" applyFont="1" applyFill="1" applyBorder="1" applyAlignment="1">
      <alignment horizontal="center" vertical="center" wrapText="1"/>
    </xf>
    <xf numFmtId="0" fontId="61" fillId="0" borderId="2" xfId="16" applyNumberFormat="1" applyFont="1" applyFill="1" applyBorder="1" applyAlignment="1">
      <alignment horizontal="center" vertical="center" wrapText="1"/>
    </xf>
    <xf numFmtId="0" fontId="61" fillId="0" borderId="2" xfId="16" applyNumberFormat="1" applyFont="1" applyFill="1" applyBorder="1" applyAlignment="1">
      <alignment horizontal="center" vertical="center"/>
    </xf>
    <xf numFmtId="0" fontId="54" fillId="4" borderId="2" xfId="16" applyNumberFormat="1" applyFont="1" applyFill="1" applyBorder="1" applyAlignment="1">
      <alignment horizontal="center" wrapText="1"/>
    </xf>
    <xf numFmtId="0" fontId="54" fillId="0" borderId="2" xfId="16" applyNumberFormat="1" applyFont="1" applyFill="1" applyBorder="1" applyAlignment="1">
      <alignment horizontal="center" wrapText="1"/>
    </xf>
    <xf numFmtId="0" fontId="54" fillId="0" borderId="2" xfId="16" applyNumberFormat="1" applyFont="1" applyFill="1" applyBorder="1" applyAlignment="1">
      <alignment horizontal="right" wrapText="1"/>
    </xf>
    <xf numFmtId="0" fontId="53" fillId="0" borderId="2" xfId="16" applyNumberFormat="1" applyFont="1" applyFill="1" applyBorder="1" applyAlignment="1">
      <alignment horizontal="center" wrapText="1"/>
    </xf>
    <xf numFmtId="0" fontId="53" fillId="0" borderId="2" xfId="16" applyNumberFormat="1" applyFont="1" applyFill="1" applyBorder="1" applyAlignment="1">
      <alignment horizontal="right" wrapText="1"/>
    </xf>
    <xf numFmtId="0" fontId="54" fillId="4" borderId="2" xfId="16" applyNumberFormat="1" applyFont="1" applyFill="1" applyBorder="1" applyAlignment="1">
      <alignment horizontal="center" vertical="center"/>
    </xf>
    <xf numFmtId="0" fontId="54" fillId="0" borderId="2" xfId="16" applyNumberFormat="1" applyFont="1" applyFill="1" applyBorder="1" applyAlignment="1">
      <alignment horizontal="center" vertical="center"/>
    </xf>
    <xf numFmtId="0" fontId="53" fillId="4" borderId="2" xfId="16" applyNumberFormat="1" applyFont="1" applyFill="1" applyBorder="1" applyAlignment="1">
      <alignment horizontal="center" vertical="center"/>
    </xf>
    <xf numFmtId="0" fontId="70" fillId="5" borderId="1" xfId="0" applyFont="1" applyFill="1" applyBorder="1" applyAlignment="1">
      <alignment horizontal="left" vertical="center" wrapText="1"/>
    </xf>
    <xf numFmtId="0" fontId="53" fillId="5" borderId="8" xfId="0" applyFont="1" applyFill="1" applyBorder="1" applyAlignment="1">
      <alignment horizontal="center" vertical="center" wrapText="1"/>
    </xf>
    <xf numFmtId="0" fontId="55" fillId="0" borderId="2" xfId="0" applyFont="1" applyBorder="1" applyAlignment="1">
      <alignment horizontal="center" vertical="center"/>
    </xf>
    <xf numFmtId="0" fontId="53" fillId="5" borderId="2" xfId="0" applyFont="1" applyFill="1" applyBorder="1" applyAlignment="1">
      <alignment horizontal="center" vertical="center" wrapText="1"/>
    </xf>
    <xf numFmtId="0" fontId="53" fillId="3" borderId="2" xfId="0" applyFont="1" applyFill="1" applyBorder="1" applyAlignment="1">
      <alignment horizontal="left" vertical="center"/>
    </xf>
    <xf numFmtId="0" fontId="54" fillId="3" borderId="2" xfId="0" applyFont="1" applyFill="1" applyBorder="1" applyAlignment="1">
      <alignment horizontal="center" vertical="center"/>
    </xf>
    <xf numFmtId="3" fontId="54" fillId="3" borderId="2" xfId="0" applyNumberFormat="1" applyFont="1" applyFill="1" applyBorder="1" applyAlignment="1">
      <alignment horizontal="center" vertical="center"/>
    </xf>
    <xf numFmtId="3" fontId="54" fillId="4" borderId="2" xfId="0" applyNumberFormat="1" applyFont="1" applyFill="1" applyBorder="1" applyAlignment="1">
      <alignment horizontal="center" vertical="center"/>
    </xf>
    <xf numFmtId="0" fontId="55" fillId="4" borderId="6" xfId="0" applyFont="1" applyFill="1" applyBorder="1" applyAlignment="1">
      <alignment vertical="center"/>
    </xf>
    <xf numFmtId="0" fontId="61" fillId="4" borderId="6" xfId="0" applyFont="1" applyFill="1" applyBorder="1" applyAlignment="1">
      <alignment vertical="center"/>
    </xf>
    <xf numFmtId="0" fontId="62" fillId="5" borderId="12" xfId="0" applyFont="1" applyFill="1" applyBorder="1" applyAlignment="1">
      <alignment vertical="center"/>
    </xf>
    <xf numFmtId="0" fontId="62" fillId="5" borderId="1" xfId="0" applyFont="1" applyFill="1" applyBorder="1" applyAlignment="1">
      <alignment horizontal="center" vertical="center"/>
    </xf>
    <xf numFmtId="0" fontId="62" fillId="5" borderId="1" xfId="0" applyFont="1" applyFill="1" applyBorder="1" applyAlignment="1">
      <alignment vertical="center"/>
    </xf>
    <xf numFmtId="0" fontId="62" fillId="5" borderId="9" xfId="0" applyFont="1" applyFill="1" applyBorder="1" applyAlignment="1">
      <alignment vertical="center"/>
    </xf>
    <xf numFmtId="166" fontId="54" fillId="0" borderId="6" xfId="8" applyNumberFormat="1" applyFont="1" applyBorder="1" applyAlignment="1">
      <alignment horizontal="right" vertical="center"/>
    </xf>
    <xf numFmtId="166" fontId="54" fillId="0" borderId="2" xfId="8" applyNumberFormat="1" applyFont="1" applyBorder="1" applyAlignment="1">
      <alignment horizontal="right" vertical="center"/>
    </xf>
    <xf numFmtId="166" fontId="54" fillId="0" borderId="31" xfId="8" applyNumberFormat="1" applyFont="1" applyBorder="1" applyAlignment="1">
      <alignment horizontal="right" vertical="center"/>
    </xf>
    <xf numFmtId="166" fontId="54" fillId="4" borderId="2" xfId="8" applyNumberFormat="1" applyFont="1" applyFill="1" applyBorder="1" applyAlignment="1">
      <alignment horizontal="right" vertical="center"/>
    </xf>
    <xf numFmtId="166" fontId="54" fillId="4" borderId="31" xfId="8" applyNumberFormat="1" applyFont="1" applyFill="1" applyBorder="1" applyAlignment="1">
      <alignment horizontal="right" vertical="center"/>
    </xf>
    <xf numFmtId="0" fontId="68" fillId="4" borderId="2" xfId="0" applyFont="1" applyFill="1" applyBorder="1"/>
    <xf numFmtId="0" fontId="68" fillId="4" borderId="2" xfId="0" applyFont="1" applyFill="1" applyBorder="1" applyAlignment="1">
      <alignment horizontal="center" vertical="center" wrapText="1"/>
    </xf>
    <xf numFmtId="0" fontId="68" fillId="4" borderId="2" xfId="0" applyFont="1" applyFill="1" applyBorder="1" applyAlignment="1">
      <alignment horizontal="right"/>
    </xf>
    <xf numFmtId="0" fontId="68" fillId="0" borderId="2" xfId="0" applyFont="1" applyBorder="1" applyAlignment="1">
      <alignment horizontal="center"/>
    </xf>
    <xf numFmtId="165" fontId="68" fillId="0" borderId="6" xfId="0" applyNumberFormat="1" applyFont="1" applyBorder="1" applyAlignment="1">
      <alignment vertical="center"/>
    </xf>
    <xf numFmtId="165" fontId="68" fillId="0" borderId="2" xfId="0" applyNumberFormat="1" applyFont="1" applyBorder="1" applyAlignment="1">
      <alignment vertical="center"/>
    </xf>
    <xf numFmtId="0" fontId="68" fillId="0" borderId="2" xfId="0" applyFont="1" applyBorder="1" applyAlignment="1">
      <alignment horizontal="right" vertical="center"/>
    </xf>
    <xf numFmtId="0" fontId="68" fillId="4" borderId="2" xfId="0" applyFont="1" applyFill="1" applyBorder="1" applyAlignment="1">
      <alignment horizontal="center"/>
    </xf>
    <xf numFmtId="0" fontId="68" fillId="4" borderId="2" xfId="0" applyFont="1" applyFill="1" applyBorder="1" applyAlignment="1">
      <alignment vertical="center" wrapText="1"/>
    </xf>
    <xf numFmtId="0" fontId="68" fillId="4" borderId="2" xfId="0" applyFont="1" applyFill="1" applyBorder="1" applyAlignment="1">
      <alignment horizontal="center" vertical="center"/>
    </xf>
    <xf numFmtId="0" fontId="68" fillId="4" borderId="2" xfId="0" applyFont="1" applyFill="1" applyBorder="1" applyAlignment="1">
      <alignment horizontal="right" vertical="center" wrapText="1"/>
    </xf>
    <xf numFmtId="0" fontId="89" fillId="4" borderId="8" xfId="0" applyFont="1" applyFill="1" applyBorder="1"/>
    <xf numFmtId="0" fontId="88" fillId="3" borderId="2" xfId="0" applyFont="1" applyFill="1" applyBorder="1" applyAlignment="1">
      <alignment horizontal="left" vertical="center"/>
    </xf>
    <xf numFmtId="0" fontId="89" fillId="4" borderId="8" xfId="0" applyFont="1" applyFill="1" applyBorder="1" applyAlignment="1">
      <alignment vertical="center"/>
    </xf>
    <xf numFmtId="0" fontId="70" fillId="5" borderId="9" xfId="0" applyFont="1" applyFill="1" applyBorder="1" applyAlignment="1">
      <alignment vertical="center"/>
    </xf>
    <xf numFmtId="0" fontId="90" fillId="4" borderId="2" xfId="14" applyFont="1" applyFill="1" applyBorder="1" applyAlignment="1">
      <alignment horizontal="left" vertical="center"/>
    </xf>
    <xf numFmtId="0" fontId="90" fillId="0" borderId="2" xfId="14" applyFont="1" applyBorder="1" applyAlignment="1">
      <alignment horizontal="left" vertical="center" wrapText="1"/>
    </xf>
    <xf numFmtId="0" fontId="73" fillId="0" borderId="2" xfId="14" applyFont="1" applyBorder="1" applyAlignment="1">
      <alignment horizontal="left" vertical="center" wrapText="1"/>
    </xf>
    <xf numFmtId="0" fontId="58" fillId="3" borderId="6" xfId="0" applyFont="1" applyFill="1" applyBorder="1" applyAlignment="1">
      <alignment horizontal="left" vertical="center" wrapText="1"/>
    </xf>
    <xf numFmtId="0" fontId="54" fillId="4" borderId="2" xfId="0" applyFont="1" applyFill="1" applyBorder="1" applyAlignment="1" applyProtection="1">
      <alignment horizontal="center" vertical="center" wrapText="1"/>
      <protection locked="0"/>
    </xf>
    <xf numFmtId="0" fontId="54" fillId="0" borderId="2" xfId="0" applyFont="1" applyBorder="1" applyAlignment="1" applyProtection="1">
      <alignment horizontal="center" vertical="center" wrapText="1"/>
      <protection locked="0"/>
    </xf>
    <xf numFmtId="0" fontId="53" fillId="4" borderId="2" xfId="0" applyFont="1" applyFill="1" applyBorder="1" applyAlignment="1" applyProtection="1">
      <alignment horizontal="center" vertical="center" wrapText="1"/>
      <protection locked="0"/>
    </xf>
    <xf numFmtId="0" fontId="53" fillId="4" borderId="2" xfId="0" applyFont="1" applyFill="1" applyBorder="1" applyAlignment="1">
      <alignment horizontal="center" vertical="center"/>
    </xf>
    <xf numFmtId="0" fontId="73" fillId="3" borderId="20" xfId="5" applyFont="1" applyFill="1" applyBorder="1" applyAlignment="1">
      <alignment horizontal="center" vertical="center" wrapText="1"/>
    </xf>
    <xf numFmtId="0" fontId="73" fillId="3" borderId="21" xfId="5" applyFont="1" applyFill="1" applyBorder="1" applyAlignment="1">
      <alignment horizontal="center" vertical="center" wrapText="1"/>
    </xf>
    <xf numFmtId="0" fontId="73" fillId="3" borderId="28" xfId="5" applyFont="1" applyFill="1" applyBorder="1" applyAlignment="1">
      <alignment horizontal="center" vertical="center" wrapText="1"/>
    </xf>
    <xf numFmtId="0" fontId="70" fillId="5" borderId="22" xfId="5" applyFont="1" applyFill="1" applyBorder="1" applyAlignment="1">
      <alignment horizontal="left" vertical="center" wrapText="1"/>
    </xf>
    <xf numFmtId="0" fontId="70" fillId="5" borderId="0" xfId="5" applyFont="1" applyFill="1" applyBorder="1" applyAlignment="1">
      <alignment horizontal="left" vertical="center" wrapText="1"/>
    </xf>
    <xf numFmtId="0" fontId="70" fillId="5" borderId="29" xfId="5" applyFont="1" applyFill="1" applyBorder="1" applyAlignment="1">
      <alignment horizontal="left" vertical="center" wrapText="1"/>
    </xf>
    <xf numFmtId="0" fontId="70" fillId="5" borderId="33" xfId="5" applyFont="1" applyFill="1" applyBorder="1" applyAlignment="1">
      <alignment horizontal="left" vertical="center" wrapText="1"/>
    </xf>
    <xf numFmtId="0" fontId="70" fillId="5" borderId="34" xfId="5" applyFont="1" applyFill="1" applyBorder="1" applyAlignment="1">
      <alignment horizontal="left" vertical="center" wrapText="1"/>
    </xf>
    <xf numFmtId="0" fontId="70" fillId="5" borderId="35" xfId="5" applyFont="1" applyFill="1" applyBorder="1" applyAlignment="1">
      <alignment horizontal="left" vertical="center" wrapText="1"/>
    </xf>
    <xf numFmtId="0" fontId="0" fillId="0" borderId="0" xfId="0" applyAlignment="1">
      <alignment horizontal="left" vertical="center" wrapText="1"/>
    </xf>
    <xf numFmtId="0" fontId="56" fillId="5" borderId="25" xfId="5" applyFont="1" applyFill="1" applyBorder="1" applyAlignment="1">
      <alignment horizontal="left" vertical="center"/>
    </xf>
    <xf numFmtId="0" fontId="56" fillId="5" borderId="3" xfId="5" applyFont="1" applyFill="1" applyBorder="1" applyAlignment="1">
      <alignment horizontal="left" vertical="center"/>
    </xf>
    <xf numFmtId="0" fontId="56" fillId="5" borderId="32" xfId="5" applyFont="1" applyFill="1" applyBorder="1" applyAlignment="1">
      <alignment horizontal="left" vertical="center"/>
    </xf>
    <xf numFmtId="0" fontId="52" fillId="3" borderId="22" xfId="5" applyFont="1" applyFill="1" applyBorder="1" applyAlignment="1">
      <alignment horizontal="center" vertical="center" wrapText="1"/>
    </xf>
    <xf numFmtId="0" fontId="52" fillId="3" borderId="0" xfId="5" applyFont="1" applyFill="1" applyBorder="1" applyAlignment="1">
      <alignment horizontal="center" vertical="center" wrapText="1"/>
    </xf>
    <xf numFmtId="0" fontId="52" fillId="3" borderId="29" xfId="5" applyFont="1" applyFill="1" applyBorder="1" applyAlignment="1">
      <alignment horizontal="center" vertical="center" wrapText="1"/>
    </xf>
    <xf numFmtId="0" fontId="1" fillId="0" borderId="0" xfId="4" applyFont="1" applyAlignment="1">
      <alignment horizontal="center"/>
    </xf>
    <xf numFmtId="0" fontId="72" fillId="3" borderId="13" xfId="4" applyFont="1" applyFill="1" applyBorder="1" applyAlignment="1">
      <alignment horizontal="center" vertical="center" wrapText="1"/>
    </xf>
    <xf numFmtId="0" fontId="72" fillId="3" borderId="3" xfId="4" applyFont="1" applyFill="1" applyBorder="1" applyAlignment="1">
      <alignment horizontal="center" vertical="center" wrapText="1"/>
    </xf>
    <xf numFmtId="0" fontId="72" fillId="3" borderId="14" xfId="4" applyFont="1" applyFill="1" applyBorder="1" applyAlignment="1">
      <alignment horizontal="center" vertical="center" wrapText="1"/>
    </xf>
    <xf numFmtId="0" fontId="60" fillId="3" borderId="12" xfId="4" applyFont="1" applyFill="1" applyBorder="1" applyAlignment="1">
      <alignment horizontal="center" vertical="center" wrapText="1"/>
    </xf>
    <xf numFmtId="0" fontId="60" fillId="3" borderId="1" xfId="4" applyFont="1" applyFill="1" applyBorder="1" applyAlignment="1">
      <alignment horizontal="center" vertical="center" wrapText="1"/>
    </xf>
    <xf numFmtId="0" fontId="60" fillId="3" borderId="9" xfId="4" applyFont="1" applyFill="1" applyBorder="1" applyAlignment="1">
      <alignment horizontal="center" vertical="center" wrapText="1"/>
    </xf>
    <xf numFmtId="0" fontId="65" fillId="4" borderId="4" xfId="0" applyFont="1" applyFill="1" applyBorder="1" applyAlignment="1">
      <alignment horizontal="left" vertical="center"/>
    </xf>
    <xf numFmtId="0" fontId="65" fillId="4" borderId="6" xfId="0" applyFont="1" applyFill="1" applyBorder="1" applyAlignment="1">
      <alignment horizontal="left" vertical="center"/>
    </xf>
    <xf numFmtId="0" fontId="72" fillId="3" borderId="13" xfId="0" applyFont="1" applyFill="1" applyBorder="1" applyAlignment="1">
      <alignment horizontal="center" vertical="center"/>
    </xf>
    <xf numFmtId="0" fontId="72" fillId="3" borderId="3" xfId="0" applyFont="1" applyFill="1" applyBorder="1" applyAlignment="1">
      <alignment horizontal="center" vertical="center"/>
    </xf>
    <xf numFmtId="0" fontId="72" fillId="3" borderId="14" xfId="0" applyFont="1" applyFill="1" applyBorder="1" applyAlignment="1">
      <alignment horizontal="center" vertical="center"/>
    </xf>
    <xf numFmtId="0" fontId="60" fillId="3" borderId="11" xfId="0" applyFont="1" applyFill="1" applyBorder="1" applyAlignment="1">
      <alignment horizontal="center" vertical="center"/>
    </xf>
    <xf numFmtId="0" fontId="60" fillId="3" borderId="0" xfId="0" applyFont="1" applyFill="1" applyBorder="1" applyAlignment="1">
      <alignment horizontal="center" vertical="center"/>
    </xf>
    <xf numFmtId="0" fontId="60" fillId="3" borderId="19" xfId="0" applyFont="1" applyFill="1" applyBorder="1" applyAlignment="1">
      <alignment horizontal="center" vertical="center"/>
    </xf>
    <xf numFmtId="0" fontId="61" fillId="5" borderId="2" xfId="0" applyFont="1" applyFill="1" applyBorder="1" applyAlignment="1">
      <alignment horizontal="center" vertical="center" wrapText="1"/>
    </xf>
    <xf numFmtId="0" fontId="63" fillId="5" borderId="2" xfId="0" applyFont="1" applyFill="1" applyBorder="1" applyAlignment="1">
      <alignment horizontal="center" vertical="center"/>
    </xf>
    <xf numFmtId="0" fontId="65" fillId="5" borderId="2" xfId="0" applyFont="1" applyFill="1" applyBorder="1" applyAlignment="1">
      <alignment horizontal="center" vertical="center"/>
    </xf>
    <xf numFmtId="0" fontId="61" fillId="5" borderId="2" xfId="0" applyFont="1" applyFill="1" applyBorder="1" applyAlignment="1">
      <alignment horizontal="center" vertical="center"/>
    </xf>
    <xf numFmtId="0" fontId="63" fillId="5" borderId="2" xfId="0" applyFont="1" applyFill="1" applyBorder="1" applyAlignment="1">
      <alignment horizontal="center" vertical="top" wrapText="1"/>
    </xf>
    <xf numFmtId="0" fontId="65" fillId="5" borderId="2" xfId="0" applyFont="1" applyFill="1" applyBorder="1" applyAlignment="1">
      <alignment horizontal="center" vertical="top" wrapText="1"/>
    </xf>
    <xf numFmtId="0" fontId="65" fillId="3" borderId="2" xfId="0" applyFont="1" applyFill="1" applyBorder="1" applyAlignment="1">
      <alignment horizontal="left" vertical="center" wrapText="1"/>
    </xf>
    <xf numFmtId="0" fontId="55" fillId="3" borderId="8" xfId="0" applyFont="1" applyFill="1" applyBorder="1" applyAlignment="1">
      <alignment horizontal="center" vertical="center"/>
    </xf>
    <xf numFmtId="0" fontId="55" fillId="3" borderId="7" xfId="0" applyFont="1" applyFill="1" applyBorder="1" applyAlignment="1">
      <alignment horizontal="center" vertical="center"/>
    </xf>
    <xf numFmtId="0" fontId="65" fillId="3" borderId="8" xfId="0" applyFont="1" applyFill="1" applyBorder="1" applyAlignment="1">
      <alignment horizontal="center" vertical="center" wrapText="1"/>
    </xf>
    <xf numFmtId="0" fontId="65" fillId="3" borderId="7" xfId="0" applyFont="1" applyFill="1" applyBorder="1" applyAlignment="1">
      <alignment horizontal="center" vertical="center" wrapText="1"/>
    </xf>
    <xf numFmtId="165" fontId="55" fillId="3" borderId="8" xfId="0" applyNumberFormat="1" applyFont="1" applyFill="1" applyBorder="1" applyAlignment="1">
      <alignment horizontal="right" vertical="center"/>
    </xf>
    <xf numFmtId="165" fontId="55" fillId="3" borderId="7" xfId="0" applyNumberFormat="1" applyFont="1" applyFill="1" applyBorder="1" applyAlignment="1">
      <alignment horizontal="right" vertical="center"/>
    </xf>
    <xf numFmtId="0" fontId="65" fillId="3" borderId="4" xfId="0" applyFont="1" applyFill="1" applyBorder="1" applyAlignment="1">
      <alignment horizontal="center" vertical="center"/>
    </xf>
    <xf numFmtId="0" fontId="65" fillId="3" borderId="6" xfId="0" applyFont="1" applyFill="1" applyBorder="1" applyAlignment="1">
      <alignment horizontal="center" vertical="center"/>
    </xf>
    <xf numFmtId="0" fontId="57" fillId="5" borderId="11" xfId="0" applyFont="1" applyFill="1" applyBorder="1" applyAlignment="1">
      <alignment horizontal="left" vertical="center"/>
    </xf>
    <xf numFmtId="0" fontId="57" fillId="5" borderId="0" xfId="0" applyFont="1" applyFill="1" applyBorder="1" applyAlignment="1">
      <alignment horizontal="left" vertical="center"/>
    </xf>
    <xf numFmtId="0" fontId="57" fillId="5" borderId="19" xfId="0" applyFont="1" applyFill="1" applyBorder="1" applyAlignment="1">
      <alignment horizontal="left" vertical="center"/>
    </xf>
    <xf numFmtId="0" fontId="69" fillId="5" borderId="11" xfId="0" applyFont="1" applyFill="1" applyBorder="1" applyAlignment="1">
      <alignment horizontal="left" vertical="center"/>
    </xf>
    <xf numFmtId="0" fontId="69" fillId="5" borderId="0" xfId="0" applyFont="1" applyFill="1" applyBorder="1" applyAlignment="1">
      <alignment horizontal="left" vertical="center"/>
    </xf>
    <xf numFmtId="0" fontId="69" fillId="5" borderId="19" xfId="0" applyFont="1" applyFill="1" applyBorder="1" applyAlignment="1">
      <alignment horizontal="left" vertical="center"/>
    </xf>
    <xf numFmtId="0" fontId="70" fillId="5" borderId="12" xfId="0" applyFont="1" applyFill="1" applyBorder="1" applyAlignment="1">
      <alignment horizontal="left" vertical="center" wrapText="1"/>
    </xf>
    <xf numFmtId="0" fontId="70" fillId="5" borderId="1" xfId="0" applyFont="1" applyFill="1" applyBorder="1" applyAlignment="1">
      <alignment horizontal="left" vertical="center" wrapText="1"/>
    </xf>
    <xf numFmtId="0" fontId="70" fillId="5" borderId="9" xfId="0" applyFont="1" applyFill="1" applyBorder="1" applyAlignment="1">
      <alignment horizontal="left" vertical="center" wrapText="1"/>
    </xf>
    <xf numFmtId="0" fontId="65" fillId="4" borderId="4" xfId="0" applyFont="1" applyFill="1" applyBorder="1" applyAlignment="1">
      <alignment horizontal="left" vertical="center" wrapText="1"/>
    </xf>
    <xf numFmtId="0" fontId="65" fillId="4" borderId="6" xfId="0" applyFont="1" applyFill="1" applyBorder="1" applyAlignment="1">
      <alignment horizontal="left" vertical="center" wrapText="1"/>
    </xf>
    <xf numFmtId="0" fontId="65" fillId="3" borderId="4" xfId="0" applyFont="1" applyFill="1" applyBorder="1" applyAlignment="1">
      <alignment horizontal="left" vertical="center" wrapText="1"/>
    </xf>
    <xf numFmtId="0" fontId="65" fillId="3" borderId="6" xfId="0" applyFont="1" applyFill="1" applyBorder="1" applyAlignment="1">
      <alignment horizontal="left" vertical="center" wrapText="1"/>
    </xf>
    <xf numFmtId="0" fontId="68" fillId="5" borderId="2" xfId="0" applyFont="1" applyFill="1" applyBorder="1" applyAlignment="1">
      <alignment horizontal="center" vertical="center" wrapText="1"/>
    </xf>
    <xf numFmtId="0" fontId="85" fillId="5" borderId="4" xfId="0" applyFont="1" applyFill="1" applyBorder="1" applyAlignment="1">
      <alignment horizontal="left" vertical="center" wrapText="1"/>
    </xf>
    <xf numFmtId="0" fontId="85" fillId="5" borderId="5" xfId="0" applyFont="1" applyFill="1" applyBorder="1" applyAlignment="1">
      <alignment horizontal="left" vertical="center" wrapText="1"/>
    </xf>
    <xf numFmtId="0" fontId="85" fillId="5" borderId="6" xfId="0" applyFont="1" applyFill="1" applyBorder="1" applyAlignment="1">
      <alignment horizontal="left" vertical="center" wrapText="1"/>
    </xf>
    <xf numFmtId="0" fontId="86" fillId="3" borderId="13" xfId="0" applyFont="1" applyFill="1" applyBorder="1" applyAlignment="1">
      <alignment horizontal="center" vertical="center" wrapText="1"/>
    </xf>
    <xf numFmtId="0" fontId="86" fillId="3" borderId="3" xfId="0" applyFont="1" applyFill="1" applyBorder="1" applyAlignment="1">
      <alignment horizontal="center" vertical="center" wrapText="1"/>
    </xf>
    <xf numFmtId="0" fontId="86" fillId="3" borderId="14" xfId="0" applyFont="1" applyFill="1" applyBorder="1" applyAlignment="1">
      <alignment horizontal="center" vertical="center" wrapText="1"/>
    </xf>
    <xf numFmtId="0" fontId="87" fillId="3" borderId="11" xfId="0" applyFont="1" applyFill="1" applyBorder="1" applyAlignment="1">
      <alignment horizontal="center" vertical="center" wrapText="1"/>
    </xf>
    <xf numFmtId="0" fontId="87" fillId="3" borderId="0" xfId="0" applyFont="1" applyFill="1" applyBorder="1" applyAlignment="1">
      <alignment horizontal="center" vertical="center" wrapText="1"/>
    </xf>
    <xf numFmtId="0" fontId="87" fillId="3" borderId="19" xfId="0" applyFont="1" applyFill="1" applyBorder="1" applyAlignment="1">
      <alignment horizontal="center" vertical="center" wrapText="1"/>
    </xf>
    <xf numFmtId="0" fontId="68" fillId="5" borderId="4"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68" fillId="5" borderId="6" xfId="0" applyFont="1" applyFill="1" applyBorder="1" applyAlignment="1">
      <alignment horizontal="center" vertical="center" wrapText="1"/>
    </xf>
    <xf numFmtId="0" fontId="68" fillId="5" borderId="8" xfId="0" applyFont="1" applyFill="1" applyBorder="1" applyAlignment="1">
      <alignment horizontal="right" vertical="center"/>
    </xf>
    <xf numFmtId="0" fontId="68" fillId="5" borderId="7" xfId="0" applyFont="1" applyFill="1" applyBorder="1" applyAlignment="1">
      <alignment horizontal="right" vertical="center"/>
    </xf>
    <xf numFmtId="0" fontId="88" fillId="5" borderId="14" xfId="0" applyFont="1" applyFill="1" applyBorder="1" applyAlignment="1">
      <alignment horizontal="center" vertical="center"/>
    </xf>
    <xf numFmtId="0" fontId="88" fillId="5" borderId="9" xfId="0" applyFont="1" applyFill="1" applyBorder="1" applyAlignment="1">
      <alignment horizontal="center" vertical="center"/>
    </xf>
    <xf numFmtId="0" fontId="68" fillId="5" borderId="8" xfId="0" applyFont="1" applyFill="1" applyBorder="1" applyAlignment="1">
      <alignment horizontal="center" vertical="center"/>
    </xf>
    <xf numFmtId="0" fontId="68" fillId="5" borderId="7" xfId="0" applyFont="1" applyFill="1" applyBorder="1" applyAlignment="1">
      <alignment horizontal="center" vertical="center"/>
    </xf>
    <xf numFmtId="0" fontId="70" fillId="5" borderId="11" xfId="0" applyFont="1" applyFill="1" applyBorder="1" applyAlignment="1">
      <alignment horizontal="left" vertical="center" wrapText="1"/>
    </xf>
    <xf numFmtId="0" fontId="70" fillId="5" borderId="0" xfId="0" applyFont="1" applyFill="1" applyBorder="1" applyAlignment="1">
      <alignment horizontal="left" vertical="center" wrapText="1"/>
    </xf>
    <xf numFmtId="0" fontId="70" fillId="5" borderId="19" xfId="0" applyFont="1" applyFill="1" applyBorder="1" applyAlignment="1">
      <alignment horizontal="left" vertical="center" wrapText="1"/>
    </xf>
    <xf numFmtId="0" fontId="56" fillId="5" borderId="13" xfId="0" applyFont="1" applyFill="1" applyBorder="1" applyAlignment="1">
      <alignment horizontal="left" vertical="center" wrapText="1"/>
    </xf>
    <xf numFmtId="0" fontId="56" fillId="5" borderId="3" xfId="0" applyFont="1" applyFill="1" applyBorder="1" applyAlignment="1">
      <alignment horizontal="left" vertical="center" wrapText="1"/>
    </xf>
    <xf numFmtId="0" fontId="56" fillId="5" borderId="14" xfId="0" applyFont="1" applyFill="1" applyBorder="1" applyAlignment="1">
      <alignment horizontal="left" vertical="center" wrapText="1"/>
    </xf>
    <xf numFmtId="0" fontId="52" fillId="5" borderId="12" xfId="0" applyFont="1" applyFill="1" applyBorder="1" applyAlignment="1">
      <alignment horizontal="right" vertical="center"/>
    </xf>
    <xf numFmtId="0" fontId="52" fillId="5" borderId="1" xfId="0" applyFont="1" applyFill="1" applyBorder="1" applyAlignment="1">
      <alignment horizontal="right" vertical="center"/>
    </xf>
    <xf numFmtId="0" fontId="52" fillId="5" borderId="9" xfId="0" applyFont="1" applyFill="1" applyBorder="1" applyAlignment="1">
      <alignment horizontal="right" vertical="center"/>
    </xf>
    <xf numFmtId="0" fontId="73" fillId="3" borderId="13" xfId="0" applyFont="1" applyFill="1" applyBorder="1" applyAlignment="1">
      <alignment horizontal="center" vertical="center"/>
    </xf>
    <xf numFmtId="0" fontId="73" fillId="3" borderId="3" xfId="0" applyFont="1" applyFill="1" applyBorder="1" applyAlignment="1">
      <alignment horizontal="center" vertical="center"/>
    </xf>
    <xf numFmtId="0" fontId="73" fillId="3" borderId="14" xfId="0" applyFont="1" applyFill="1" applyBorder="1" applyAlignment="1">
      <alignment horizontal="center" vertical="center"/>
    </xf>
    <xf numFmtId="0" fontId="52" fillId="3" borderId="12" xfId="0" applyFont="1" applyFill="1" applyBorder="1" applyAlignment="1">
      <alignment horizontal="center" vertical="center"/>
    </xf>
    <xf numFmtId="0" fontId="52" fillId="3" borderId="1" xfId="0" applyFont="1" applyFill="1" applyBorder="1" applyAlignment="1">
      <alignment horizontal="center" vertical="center"/>
    </xf>
    <xf numFmtId="0" fontId="52" fillId="3" borderId="9" xfId="0" applyFont="1" applyFill="1" applyBorder="1" applyAlignment="1">
      <alignment horizontal="center" vertical="center"/>
    </xf>
    <xf numFmtId="0" fontId="53" fillId="5" borderId="8" xfId="0" applyFont="1" applyFill="1" applyBorder="1" applyAlignment="1">
      <alignment horizontal="center" vertical="center" wrapText="1"/>
    </xf>
    <xf numFmtId="0" fontId="53" fillId="5" borderId="7" xfId="0" applyFont="1" applyFill="1" applyBorder="1" applyAlignment="1">
      <alignment horizontal="center" vertical="center" wrapText="1"/>
    </xf>
    <xf numFmtId="0" fontId="52" fillId="5" borderId="8" xfId="0" applyFont="1" applyFill="1" applyBorder="1" applyAlignment="1">
      <alignment horizontal="center" vertical="center"/>
    </xf>
    <xf numFmtId="0" fontId="52" fillId="5" borderId="10" xfId="0" applyFont="1" applyFill="1" applyBorder="1" applyAlignment="1">
      <alignment horizontal="center" vertical="center"/>
    </xf>
    <xf numFmtId="0" fontId="53" fillId="5" borderId="4" xfId="0" applyFont="1" applyFill="1" applyBorder="1" applyAlignment="1">
      <alignment horizontal="center" vertical="center" wrapText="1"/>
    </xf>
    <xf numFmtId="0" fontId="53" fillId="5" borderId="6" xfId="0" applyFont="1" applyFill="1" applyBorder="1" applyAlignment="1">
      <alignment horizontal="center" vertical="center" wrapText="1"/>
    </xf>
    <xf numFmtId="0" fontId="52" fillId="4" borderId="4" xfId="0" applyFont="1" applyFill="1" applyBorder="1" applyAlignment="1">
      <alignment horizontal="left" vertical="center"/>
    </xf>
    <xf numFmtId="0" fontId="52" fillId="4" borderId="5" xfId="0" applyFont="1" applyFill="1" applyBorder="1" applyAlignment="1">
      <alignment horizontal="left" vertical="center"/>
    </xf>
    <xf numFmtId="0" fontId="52" fillId="4" borderId="6" xfId="0" applyFont="1" applyFill="1" applyBorder="1" applyAlignment="1">
      <alignment horizontal="left" vertical="center"/>
    </xf>
    <xf numFmtId="0" fontId="58" fillId="4" borderId="4" xfId="0" applyFont="1" applyFill="1" applyBorder="1" applyAlignment="1">
      <alignment horizontal="left" vertical="center"/>
    </xf>
    <xf numFmtId="0" fontId="58" fillId="4" borderId="5" xfId="0" applyFont="1" applyFill="1" applyBorder="1" applyAlignment="1">
      <alignment horizontal="left" vertical="center"/>
    </xf>
    <xf numFmtId="0" fontId="58" fillId="4" borderId="6" xfId="0" applyFont="1" applyFill="1" applyBorder="1" applyAlignment="1">
      <alignment horizontal="left" vertical="center"/>
    </xf>
    <xf numFmtId="0" fontId="53" fillId="4" borderId="4" xfId="0" applyFont="1" applyFill="1" applyBorder="1" applyAlignment="1">
      <alignment horizontal="left" vertical="center"/>
    </xf>
    <xf numFmtId="0" fontId="53" fillId="4" borderId="5" xfId="0" applyFont="1" applyFill="1" applyBorder="1" applyAlignment="1">
      <alignment horizontal="left" vertical="center"/>
    </xf>
    <xf numFmtId="0" fontId="53" fillId="4" borderId="6" xfId="0" applyFont="1" applyFill="1" applyBorder="1" applyAlignment="1">
      <alignment horizontal="left" vertical="center"/>
    </xf>
    <xf numFmtId="0" fontId="62" fillId="5" borderId="11" xfId="0" applyFont="1" applyFill="1" applyBorder="1" applyAlignment="1">
      <alignment horizontal="left" vertical="center" wrapText="1"/>
    </xf>
    <xf numFmtId="0" fontId="62" fillId="5" borderId="0" xfId="0" applyFont="1" applyFill="1" applyBorder="1" applyAlignment="1">
      <alignment horizontal="left" vertical="center" wrapText="1"/>
    </xf>
    <xf numFmtId="0" fontId="62" fillId="5" borderId="19" xfId="0" applyFont="1" applyFill="1" applyBorder="1" applyAlignment="1">
      <alignment horizontal="left" vertical="center" wrapText="1"/>
    </xf>
    <xf numFmtId="0" fontId="62" fillId="5" borderId="12" xfId="0" applyFont="1" applyFill="1" applyBorder="1" applyAlignment="1">
      <alignment horizontal="left" vertical="center" wrapText="1"/>
    </xf>
    <xf numFmtId="0" fontId="62" fillId="5" borderId="1" xfId="0" applyFont="1" applyFill="1" applyBorder="1" applyAlignment="1">
      <alignment horizontal="left" vertical="center" wrapText="1"/>
    </xf>
    <xf numFmtId="0" fontId="62" fillId="5" borderId="9" xfId="0" applyFont="1" applyFill="1" applyBorder="1" applyAlignment="1">
      <alignment horizontal="left" vertical="center" wrapText="1"/>
    </xf>
    <xf numFmtId="0" fontId="65" fillId="0" borderId="2" xfId="0" applyFont="1" applyBorder="1" applyAlignment="1">
      <alignment horizontal="center" vertical="center"/>
    </xf>
    <xf numFmtId="0" fontId="55" fillId="0" borderId="2" xfId="0" applyFont="1" applyBorder="1" applyAlignment="1">
      <alignment horizontal="center" vertical="center"/>
    </xf>
    <xf numFmtId="0" fontId="62" fillId="5" borderId="13" xfId="0" applyFont="1" applyFill="1" applyBorder="1" applyAlignment="1">
      <alignment horizontal="left" vertical="center"/>
    </xf>
    <xf numFmtId="0" fontId="62" fillId="5" borderId="3" xfId="0" applyFont="1" applyFill="1" applyBorder="1" applyAlignment="1">
      <alignment horizontal="left" vertical="center"/>
    </xf>
    <xf numFmtId="0" fontId="62" fillId="5" borderId="14" xfId="0" applyFont="1" applyFill="1" applyBorder="1" applyAlignment="1">
      <alignment horizontal="left" vertical="center"/>
    </xf>
    <xf numFmtId="0" fontId="60" fillId="3" borderId="3" xfId="0" applyFont="1" applyFill="1" applyBorder="1" applyAlignment="1">
      <alignment horizontal="center" vertical="center"/>
    </xf>
    <xf numFmtId="0" fontId="60" fillId="3" borderId="14" xfId="0" applyFont="1" applyFill="1" applyBorder="1" applyAlignment="1">
      <alignment horizontal="center" vertical="center"/>
    </xf>
    <xf numFmtId="0" fontId="60" fillId="3" borderId="12" xfId="0" applyFont="1" applyFill="1" applyBorder="1" applyAlignment="1">
      <alignment horizontal="center" vertical="center"/>
    </xf>
    <xf numFmtId="0" fontId="60" fillId="3" borderId="1" xfId="0" applyFont="1" applyFill="1" applyBorder="1" applyAlignment="1">
      <alignment horizontal="center" vertical="center"/>
    </xf>
    <xf numFmtId="0" fontId="60" fillId="3" borderId="9" xfId="0" applyFont="1" applyFill="1" applyBorder="1" applyAlignment="1">
      <alignment horizontal="center" vertical="center"/>
    </xf>
    <xf numFmtId="0" fontId="61" fillId="5" borderId="2" xfId="0" applyFont="1" applyFill="1" applyBorder="1" applyAlignment="1">
      <alignment horizontal="right" vertical="center"/>
    </xf>
    <xf numFmtId="0" fontId="61" fillId="5" borderId="2" xfId="0" applyFont="1" applyFill="1" applyBorder="1" applyAlignment="1">
      <alignment horizontal="center" vertical="top" wrapText="1"/>
    </xf>
    <xf numFmtId="0" fontId="61" fillId="5" borderId="2" xfId="0" applyFont="1" applyFill="1" applyBorder="1" applyAlignment="1">
      <alignment horizontal="center" vertical="top"/>
    </xf>
    <xf numFmtId="0" fontId="60" fillId="5" borderId="2" xfId="0" applyFont="1" applyFill="1" applyBorder="1" applyAlignment="1">
      <alignment horizontal="center" vertical="center"/>
    </xf>
    <xf numFmtId="0" fontId="70" fillId="5" borderId="11" xfId="3" applyFont="1" applyFill="1" applyBorder="1" applyAlignment="1">
      <alignment horizontal="left" vertical="center"/>
    </xf>
    <xf numFmtId="0" fontId="70" fillId="5" borderId="0" xfId="3" applyFont="1" applyFill="1" applyBorder="1" applyAlignment="1">
      <alignment horizontal="left" vertical="center"/>
    </xf>
    <xf numFmtId="0" fontId="70" fillId="5" borderId="19" xfId="3" applyFont="1" applyFill="1" applyBorder="1" applyAlignment="1">
      <alignment horizontal="left" vertical="center"/>
    </xf>
    <xf numFmtId="0" fontId="56" fillId="5" borderId="13" xfId="3" applyFont="1" applyFill="1" applyBorder="1" applyAlignment="1">
      <alignment horizontal="left" vertical="center"/>
    </xf>
    <xf numFmtId="0" fontId="56" fillId="5" borderId="3" xfId="3" applyFont="1" applyFill="1" applyBorder="1" applyAlignment="1">
      <alignment horizontal="left" vertical="center"/>
    </xf>
    <xf numFmtId="0" fontId="56" fillId="5" borderId="14" xfId="3" applyFont="1" applyFill="1" applyBorder="1" applyAlignment="1">
      <alignment horizontal="left" vertical="center"/>
    </xf>
    <xf numFmtId="0" fontId="70" fillId="5" borderId="12" xfId="3" applyFont="1" applyFill="1" applyBorder="1" applyAlignment="1">
      <alignment horizontal="left" vertical="center" wrapText="1"/>
    </xf>
    <xf numFmtId="0" fontId="70" fillId="5" borderId="1" xfId="3" applyFont="1" applyFill="1" applyBorder="1" applyAlignment="1">
      <alignment horizontal="left" vertical="center" wrapText="1"/>
    </xf>
    <xf numFmtId="0" fontId="70" fillId="5" borderId="9" xfId="3" applyFont="1" applyFill="1" applyBorder="1" applyAlignment="1">
      <alignment horizontal="left" vertical="center" wrapText="1"/>
    </xf>
    <xf numFmtId="0" fontId="53" fillId="5" borderId="2" xfId="3" applyFont="1" applyFill="1" applyBorder="1" applyAlignment="1">
      <alignment horizontal="center" vertical="center" wrapText="1"/>
    </xf>
    <xf numFmtId="0" fontId="73" fillId="3" borderId="13" xfId="3" applyFont="1" applyFill="1" applyBorder="1" applyAlignment="1">
      <alignment horizontal="center" vertical="center" wrapText="1"/>
    </xf>
    <xf numFmtId="0" fontId="73" fillId="3" borderId="3" xfId="3" applyFont="1" applyFill="1" applyBorder="1" applyAlignment="1">
      <alignment horizontal="center" vertical="center" wrapText="1"/>
    </xf>
    <xf numFmtId="0" fontId="73" fillId="3" borderId="14" xfId="3" applyFont="1" applyFill="1" applyBorder="1" applyAlignment="1">
      <alignment horizontal="center" vertical="center" wrapText="1"/>
    </xf>
    <xf numFmtId="0" fontId="52" fillId="3" borderId="11" xfId="3" applyFont="1" applyFill="1" applyBorder="1" applyAlignment="1">
      <alignment horizontal="center" vertical="center" wrapText="1"/>
    </xf>
    <xf numFmtId="0" fontId="52" fillId="3" borderId="0" xfId="3" applyFont="1" applyFill="1" applyBorder="1" applyAlignment="1">
      <alignment horizontal="center" vertical="center" wrapText="1"/>
    </xf>
    <xf numFmtId="0" fontId="52" fillId="3" borderId="19" xfId="3" applyFont="1" applyFill="1" applyBorder="1" applyAlignment="1">
      <alignment horizontal="center" vertical="center" wrapText="1"/>
    </xf>
    <xf numFmtId="0" fontId="52" fillId="5" borderId="2" xfId="3" applyFont="1" applyFill="1" applyBorder="1" applyAlignment="1">
      <alignment horizontal="center" vertical="center"/>
    </xf>
    <xf numFmtId="0" fontId="53" fillId="5" borderId="6" xfId="3" applyFont="1" applyFill="1" applyBorder="1" applyAlignment="1">
      <alignment horizontal="center" vertical="center" wrapText="1"/>
    </xf>
    <xf numFmtId="0" fontId="53" fillId="5" borderId="2" xfId="3" applyFont="1" applyFill="1" applyBorder="1" applyAlignment="1">
      <alignment horizontal="right" vertical="center"/>
    </xf>
    <xf numFmtId="0" fontId="55" fillId="6" borderId="12" xfId="0" applyFont="1" applyFill="1" applyBorder="1" applyAlignment="1">
      <alignment horizontal="right" vertical="center"/>
    </xf>
    <xf numFmtId="0" fontId="55" fillId="6" borderId="1" xfId="0" applyFont="1" applyFill="1" applyBorder="1" applyAlignment="1">
      <alignment horizontal="right" vertical="center"/>
    </xf>
    <xf numFmtId="0" fontId="55" fillId="6" borderId="9" xfId="0" applyFont="1" applyFill="1" applyBorder="1" applyAlignment="1">
      <alignment horizontal="right" vertical="center"/>
    </xf>
    <xf numFmtId="0" fontId="72" fillId="3" borderId="13" xfId="0" applyFont="1" applyFill="1" applyBorder="1" applyAlignment="1">
      <alignment horizontal="center" wrapText="1"/>
    </xf>
    <xf numFmtId="0" fontId="72" fillId="3" borderId="3" xfId="0" applyFont="1" applyFill="1" applyBorder="1" applyAlignment="1">
      <alignment horizontal="center" wrapText="1"/>
    </xf>
    <xf numFmtId="0" fontId="72" fillId="3" borderId="14" xfId="0" applyFont="1" applyFill="1" applyBorder="1" applyAlignment="1">
      <alignment horizontal="center" wrapText="1"/>
    </xf>
    <xf numFmtId="0" fontId="60" fillId="3" borderId="11" xfId="0" applyFont="1" applyFill="1" applyBorder="1" applyAlignment="1">
      <alignment horizontal="center" vertical="top" wrapText="1"/>
    </xf>
    <xf numFmtId="0" fontId="60" fillId="3" borderId="0" xfId="0" applyFont="1" applyFill="1" applyBorder="1" applyAlignment="1">
      <alignment horizontal="center" vertical="top" wrapText="1"/>
    </xf>
    <xf numFmtId="0" fontId="60" fillId="3" borderId="19" xfId="0" applyFont="1" applyFill="1" applyBorder="1" applyAlignment="1">
      <alignment horizontal="center" vertical="top" wrapText="1"/>
    </xf>
    <xf numFmtId="0" fontId="78" fillId="5" borderId="12" xfId="14" applyFont="1" applyFill="1" applyBorder="1" applyAlignment="1">
      <alignment horizontal="left" vertical="top" wrapText="1"/>
    </xf>
    <xf numFmtId="0" fontId="78" fillId="5" borderId="1" xfId="14" applyFont="1" applyFill="1" applyBorder="1" applyAlignment="1">
      <alignment horizontal="left" vertical="top" wrapText="1"/>
    </xf>
    <xf numFmtId="0" fontId="78" fillId="5" borderId="9" xfId="14" applyFont="1" applyFill="1" applyBorder="1" applyAlignment="1">
      <alignment horizontal="left" vertical="top" wrapText="1"/>
    </xf>
    <xf numFmtId="0" fontId="52" fillId="5" borderId="8" xfId="3" applyFont="1" applyFill="1" applyBorder="1" applyAlignment="1">
      <alignment horizontal="center" vertical="center"/>
    </xf>
    <xf numFmtId="0" fontId="52" fillId="5" borderId="10" xfId="3" applyFont="1" applyFill="1" applyBorder="1" applyAlignment="1">
      <alignment horizontal="center" vertical="center"/>
    </xf>
    <xf numFmtId="0" fontId="52" fillId="5" borderId="7" xfId="3" applyFont="1" applyFill="1" applyBorder="1" applyAlignment="1">
      <alignment horizontal="center" vertical="center"/>
    </xf>
    <xf numFmtId="0" fontId="53" fillId="5" borderId="8" xfId="3" applyFont="1" applyFill="1" applyBorder="1" applyAlignment="1">
      <alignment horizontal="right" vertical="center"/>
    </xf>
    <xf numFmtId="0" fontId="53" fillId="5" borderId="10" xfId="3" applyFont="1" applyFill="1" applyBorder="1" applyAlignment="1">
      <alignment horizontal="right" vertical="center"/>
    </xf>
    <xf numFmtId="0" fontId="53" fillId="5" borderId="7" xfId="3" applyFont="1" applyFill="1" applyBorder="1" applyAlignment="1">
      <alignment horizontal="right" vertical="center"/>
    </xf>
    <xf numFmtId="0" fontId="53" fillId="5" borderId="4" xfId="3" applyFont="1" applyFill="1" applyBorder="1" applyAlignment="1">
      <alignment horizontal="center" vertical="center" wrapText="1"/>
    </xf>
    <xf numFmtId="0" fontId="53" fillId="5" borderId="5" xfId="3" applyFont="1" applyFill="1" applyBorder="1" applyAlignment="1">
      <alignment horizontal="center" vertical="center" wrapText="1"/>
    </xf>
    <xf numFmtId="0" fontId="60" fillId="3" borderId="2" xfId="0" applyFont="1" applyFill="1" applyBorder="1" applyAlignment="1">
      <alignment horizontal="right" vertical="top" wrapText="1"/>
    </xf>
    <xf numFmtId="0" fontId="81" fillId="3" borderId="13" xfId="14" applyFont="1" applyFill="1" applyBorder="1" applyAlignment="1">
      <alignment horizontal="center" vertical="top" wrapText="1"/>
    </xf>
    <xf numFmtId="0" fontId="81" fillId="3" borderId="3" xfId="14" applyFont="1" applyFill="1" applyBorder="1" applyAlignment="1">
      <alignment horizontal="center" vertical="top" wrapText="1"/>
    </xf>
    <xf numFmtId="0" fontId="81" fillId="3" borderId="14" xfId="14" applyFont="1" applyFill="1" applyBorder="1" applyAlignment="1">
      <alignment horizontal="center" vertical="top" wrapText="1"/>
    </xf>
    <xf numFmtId="0" fontId="81" fillId="3" borderId="11" xfId="14" applyFont="1" applyFill="1" applyBorder="1" applyAlignment="1">
      <alignment horizontal="center" vertical="top" wrapText="1"/>
    </xf>
    <xf numFmtId="0" fontId="81" fillId="3" borderId="0" xfId="14" applyFont="1" applyFill="1" applyBorder="1" applyAlignment="1">
      <alignment horizontal="center" vertical="top" wrapText="1"/>
    </xf>
    <xf numFmtId="0" fontId="81" fillId="3" borderId="19" xfId="14" applyFont="1" applyFill="1" applyBorder="1" applyAlignment="1">
      <alignment horizontal="center" vertical="top" wrapText="1"/>
    </xf>
    <xf numFmtId="0" fontId="42" fillId="5" borderId="2" xfId="14" applyFont="1" applyFill="1" applyBorder="1" applyAlignment="1">
      <alignment horizontal="center" vertical="center" wrapText="1"/>
    </xf>
    <xf numFmtId="0" fontId="42" fillId="5" borderId="2" xfId="14" applyFont="1" applyFill="1" applyBorder="1" applyAlignment="1">
      <alignment horizontal="center" vertical="center"/>
    </xf>
    <xf numFmtId="0" fontId="75" fillId="5" borderId="12" xfId="14" applyFont="1" applyFill="1" applyBorder="1" applyAlignment="1">
      <alignment horizontal="left" vertical="top" wrapText="1"/>
    </xf>
    <xf numFmtId="0" fontId="75" fillId="5" borderId="1" xfId="14" applyFont="1" applyFill="1" applyBorder="1" applyAlignment="1">
      <alignment horizontal="left" vertical="top" wrapText="1"/>
    </xf>
    <xf numFmtId="0" fontId="75" fillId="5" borderId="9" xfId="14" applyFont="1" applyFill="1" applyBorder="1" applyAlignment="1">
      <alignment horizontal="left" vertical="top" wrapText="1"/>
    </xf>
    <xf numFmtId="0" fontId="52" fillId="5" borderId="14" xfId="0" applyFont="1" applyFill="1" applyBorder="1" applyAlignment="1">
      <alignment horizontal="center" vertical="center"/>
    </xf>
    <xf numFmtId="0" fontId="52" fillId="5" borderId="19" xfId="0" applyFont="1" applyFill="1" applyBorder="1" applyAlignment="1">
      <alignment horizontal="center" vertical="center"/>
    </xf>
    <xf numFmtId="0" fontId="52" fillId="5" borderId="9" xfId="0" applyFont="1" applyFill="1" applyBorder="1" applyAlignment="1">
      <alignment horizontal="center" vertical="center"/>
    </xf>
    <xf numFmtId="0" fontId="53" fillId="5" borderId="8" xfId="0" applyFont="1" applyFill="1" applyBorder="1" applyAlignment="1">
      <alignment horizontal="right" vertical="center" wrapText="1"/>
    </xf>
    <xf numFmtId="0" fontId="53" fillId="5" borderId="10" xfId="0" applyFont="1" applyFill="1" applyBorder="1" applyAlignment="1">
      <alignment horizontal="right" vertical="center" wrapText="1"/>
    </xf>
    <xf numFmtId="0" fontId="53" fillId="5" borderId="7" xfId="0" applyFont="1" applyFill="1" applyBorder="1" applyAlignment="1">
      <alignment horizontal="right" vertical="center" wrapText="1"/>
    </xf>
    <xf numFmtId="0" fontId="53" fillId="5" borderId="2" xfId="0" applyFont="1" applyFill="1" applyBorder="1" applyAlignment="1">
      <alignment horizontal="center" vertical="center" wrapText="1"/>
    </xf>
    <xf numFmtId="0" fontId="70" fillId="5" borderId="13" xfId="0" applyFont="1" applyFill="1" applyBorder="1" applyAlignment="1">
      <alignment horizontal="left" vertical="center" wrapText="1"/>
    </xf>
    <xf numFmtId="0" fontId="70" fillId="5" borderId="3" xfId="0" applyFont="1" applyFill="1" applyBorder="1" applyAlignment="1">
      <alignment horizontal="left" vertical="center"/>
    </xf>
    <xf numFmtId="0" fontId="70" fillId="5" borderId="14" xfId="0" applyFont="1" applyFill="1" applyBorder="1" applyAlignment="1">
      <alignment horizontal="left" vertical="center"/>
    </xf>
    <xf numFmtId="0" fontId="70" fillId="5" borderId="12" xfId="0" applyFont="1" applyFill="1" applyBorder="1" applyAlignment="1">
      <alignment vertical="center" wrapText="1"/>
    </xf>
    <xf numFmtId="0" fontId="70" fillId="5" borderId="1" xfId="0" applyFont="1" applyFill="1" applyBorder="1" applyAlignment="1">
      <alignment vertical="center" wrapText="1"/>
    </xf>
    <xf numFmtId="0" fontId="70" fillId="5" borderId="9" xfId="0" applyFont="1" applyFill="1" applyBorder="1" applyAlignment="1">
      <alignment vertical="center" wrapText="1"/>
    </xf>
    <xf numFmtId="0" fontId="73" fillId="3" borderId="13" xfId="0" applyFont="1" applyFill="1" applyBorder="1" applyAlignment="1">
      <alignment horizontal="center" vertical="top"/>
    </xf>
    <xf numFmtId="0" fontId="73" fillId="3" borderId="3" xfId="0" applyFont="1" applyFill="1" applyBorder="1" applyAlignment="1">
      <alignment horizontal="center" vertical="top"/>
    </xf>
    <xf numFmtId="0" fontId="73" fillId="3" borderId="14" xfId="0" applyFont="1" applyFill="1" applyBorder="1" applyAlignment="1">
      <alignment horizontal="center" vertical="top"/>
    </xf>
    <xf numFmtId="0" fontId="52" fillId="3" borderId="11" xfId="0" applyFont="1" applyFill="1" applyBorder="1" applyAlignment="1">
      <alignment horizontal="center" vertical="top"/>
    </xf>
    <xf numFmtId="0" fontId="52" fillId="3" borderId="0" xfId="0" applyFont="1" applyFill="1" applyBorder="1" applyAlignment="1">
      <alignment horizontal="center" vertical="top"/>
    </xf>
    <xf numFmtId="0" fontId="52" fillId="3" borderId="19" xfId="0" applyFont="1" applyFill="1" applyBorder="1" applyAlignment="1">
      <alignment horizontal="center" vertical="top"/>
    </xf>
    <xf numFmtId="0" fontId="52" fillId="5" borderId="2" xfId="0" applyFont="1" applyFill="1" applyBorder="1" applyAlignment="1">
      <alignment horizontal="center" vertical="center" wrapText="1"/>
    </xf>
    <xf numFmtId="0" fontId="53" fillId="5" borderId="2" xfId="0" applyFont="1" applyFill="1" applyBorder="1" applyAlignment="1">
      <alignment horizontal="right" vertical="center" wrapText="1"/>
    </xf>
    <xf numFmtId="0" fontId="53" fillId="5" borderId="2" xfId="0" applyFont="1" applyFill="1" applyBorder="1" applyAlignment="1">
      <alignment horizontal="center" vertical="center"/>
    </xf>
    <xf numFmtId="0" fontId="54" fillId="6" borderId="1" xfId="0" applyFont="1" applyFill="1" applyBorder="1" applyAlignment="1">
      <alignment horizontal="right" vertical="center"/>
    </xf>
    <xf numFmtId="0" fontId="54" fillId="6" borderId="9" xfId="0" applyFont="1" applyFill="1" applyBorder="1" applyAlignment="1">
      <alignment horizontal="right" vertical="center"/>
    </xf>
    <xf numFmtId="0" fontId="0" fillId="3" borderId="0" xfId="0" applyFill="1" applyBorder="1" applyAlignment="1">
      <alignment vertical="center"/>
    </xf>
    <xf numFmtId="0" fontId="55" fillId="0" borderId="8" xfId="0" applyFont="1" applyBorder="1" applyAlignment="1">
      <alignment horizontal="center" vertical="center" wrapText="1"/>
    </xf>
    <xf numFmtId="0" fontId="55" fillId="0" borderId="7" xfId="0" applyFont="1" applyBorder="1" applyAlignment="1">
      <alignment horizontal="center" vertical="center" wrapText="1"/>
    </xf>
    <xf numFmtId="0" fontId="0" fillId="0" borderId="0" xfId="0" applyBorder="1" applyAlignment="1">
      <alignment vertical="center"/>
    </xf>
    <xf numFmtId="0" fontId="61" fillId="4" borderId="5" xfId="0" applyFont="1" applyFill="1" applyBorder="1" applyAlignment="1">
      <alignment horizontal="right" vertical="center"/>
    </xf>
    <xf numFmtId="0" fontId="61" fillId="4" borderId="6" xfId="0" applyFont="1" applyFill="1" applyBorder="1" applyAlignment="1">
      <alignment horizontal="right" vertical="center"/>
    </xf>
    <xf numFmtId="0" fontId="0" fillId="0" borderId="0" xfId="0" applyAlignment="1">
      <alignment vertical="center"/>
    </xf>
    <xf numFmtId="0" fontId="76" fillId="5" borderId="12" xfId="0" applyFont="1" applyFill="1" applyBorder="1" applyAlignment="1">
      <alignment horizontal="left" vertical="center" wrapText="1"/>
    </xf>
    <xf numFmtId="0" fontId="76" fillId="5" borderId="1" xfId="0" applyFont="1" applyFill="1" applyBorder="1" applyAlignment="1">
      <alignment horizontal="left" vertical="center" wrapText="1"/>
    </xf>
    <xf numFmtId="0" fontId="76" fillId="5" borderId="9" xfId="0" applyFont="1" applyFill="1" applyBorder="1" applyAlignment="1">
      <alignment horizontal="left" vertical="center" wrapText="1"/>
    </xf>
    <xf numFmtId="0" fontId="81" fillId="3" borderId="13" xfId="0" applyFont="1" applyFill="1" applyBorder="1" applyAlignment="1">
      <alignment horizontal="center" vertical="center" wrapText="1"/>
    </xf>
    <xf numFmtId="0" fontId="81" fillId="3" borderId="3" xfId="0" applyFont="1" applyFill="1" applyBorder="1" applyAlignment="1">
      <alignment horizontal="center" vertical="center" wrapText="1"/>
    </xf>
    <xf numFmtId="0" fontId="81" fillId="3" borderId="14" xfId="0" applyFont="1" applyFill="1" applyBorder="1" applyAlignment="1">
      <alignment horizontal="center" vertical="center" wrapText="1"/>
    </xf>
    <xf numFmtId="0" fontId="81" fillId="3" borderId="11" xfId="0" applyFont="1" applyFill="1" applyBorder="1" applyAlignment="1">
      <alignment horizontal="center" vertical="center" wrapText="1"/>
    </xf>
    <xf numFmtId="0" fontId="81" fillId="3" borderId="0" xfId="0" applyFont="1" applyFill="1" applyBorder="1" applyAlignment="1">
      <alignment horizontal="center" vertical="center" wrapText="1"/>
    </xf>
    <xf numFmtId="0" fontId="81" fillId="3" borderId="19" xfId="0" applyFont="1" applyFill="1" applyBorder="1" applyAlignment="1">
      <alignment horizontal="center" vertical="center" wrapText="1"/>
    </xf>
    <xf numFmtId="0" fontId="63" fillId="5" borderId="2"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6" fillId="5" borderId="13" xfId="0" applyFont="1" applyFill="1" applyBorder="1" applyAlignment="1">
      <alignment horizontal="left" vertical="center" wrapText="1"/>
    </xf>
    <xf numFmtId="0" fontId="76" fillId="5" borderId="3" xfId="0" applyFont="1" applyFill="1" applyBorder="1" applyAlignment="1">
      <alignment horizontal="left" vertical="center"/>
    </xf>
    <xf numFmtId="0" fontId="76" fillId="5" borderId="14" xfId="0" applyFont="1" applyFill="1" applyBorder="1" applyAlignment="1">
      <alignment horizontal="left" vertical="center"/>
    </xf>
    <xf numFmtId="0" fontId="79" fillId="5" borderId="4" xfId="0" applyFont="1" applyFill="1" applyBorder="1" applyAlignment="1">
      <alignment horizontal="center" vertical="top" wrapText="1"/>
    </xf>
    <xf numFmtId="0" fontId="79" fillId="5" borderId="5" xfId="0" applyFont="1" applyFill="1" applyBorder="1" applyAlignment="1">
      <alignment horizontal="center" vertical="top" wrapText="1"/>
    </xf>
    <xf numFmtId="0" fontId="79" fillId="5" borderId="6" xfId="0" applyFont="1" applyFill="1" applyBorder="1" applyAlignment="1">
      <alignment horizontal="center" vertical="top" wrapText="1"/>
    </xf>
    <xf numFmtId="0" fontId="79" fillId="5" borderId="4"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79" fillId="5" borderId="6" xfId="0" applyFont="1" applyFill="1" applyBorder="1" applyAlignment="1">
      <alignment horizontal="center" vertical="center" wrapText="1"/>
    </xf>
    <xf numFmtId="0" fontId="79" fillId="5" borderId="8" xfId="0" applyFont="1" applyFill="1" applyBorder="1" applyAlignment="1">
      <alignment horizontal="right" vertical="center" wrapText="1"/>
    </xf>
    <xf numFmtId="0" fontId="79" fillId="5" borderId="7" xfId="0" applyFont="1" applyFill="1" applyBorder="1" applyAlignment="1">
      <alignment horizontal="right" vertical="center" wrapText="1"/>
    </xf>
    <xf numFmtId="0" fontId="74" fillId="6" borderId="11" xfId="0" applyFont="1" applyFill="1" applyBorder="1" applyAlignment="1">
      <alignment horizontal="right" vertical="center" wrapText="1"/>
    </xf>
    <xf numFmtId="0" fontId="74" fillId="6" borderId="0" xfId="0" applyFont="1" applyFill="1" applyBorder="1" applyAlignment="1">
      <alignment horizontal="right" vertical="center" wrapText="1"/>
    </xf>
    <xf numFmtId="0" fontId="74" fillId="6" borderId="19" xfId="0" applyFont="1" applyFill="1" applyBorder="1" applyAlignment="1">
      <alignment horizontal="right" vertical="center" wrapText="1"/>
    </xf>
    <xf numFmtId="0" fontId="25" fillId="0" borderId="0" xfId="0" applyFont="1" applyAlignment="1">
      <alignment horizontal="center" vertical="top" wrapText="1"/>
    </xf>
    <xf numFmtId="0" fontId="17" fillId="0" borderId="0" xfId="2" applyFont="1" applyAlignment="1">
      <alignment horizontal="center" vertical="top"/>
    </xf>
    <xf numFmtId="0" fontId="19" fillId="0" borderId="3" xfId="0" applyFont="1" applyBorder="1" applyAlignment="1">
      <alignment horizontal="left" vertical="top" wrapText="1"/>
    </xf>
    <xf numFmtId="0" fontId="27" fillId="0" borderId="1" xfId="2" applyFont="1" applyBorder="1" applyAlignment="1">
      <alignment horizontal="center" vertical="top"/>
    </xf>
    <xf numFmtId="0" fontId="26" fillId="0" borderId="1" xfId="0" applyFont="1" applyBorder="1" applyAlignment="1">
      <alignment horizontal="center" vertical="top"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7" xfId="0" applyFont="1" applyBorder="1" applyAlignment="1">
      <alignment horizontal="left" vertical="center"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2" fillId="0" borderId="3" xfId="2" applyFont="1" applyBorder="1" applyAlignment="1">
      <alignment horizontal="left" vertical="top"/>
    </xf>
    <xf numFmtId="0" fontId="0" fillId="0" borderId="0" xfId="0" applyAlignment="1">
      <alignment horizontal="center" vertical="top"/>
    </xf>
    <xf numFmtId="0" fontId="19" fillId="0" borderId="3" xfId="0" applyFont="1" applyBorder="1" applyAlignment="1">
      <alignment horizontal="center" vertical="top" wrapText="1"/>
    </xf>
    <xf numFmtId="0" fontId="9" fillId="0" borderId="0" xfId="0" applyFont="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75" fillId="5" borderId="12" xfId="0" applyFont="1" applyFill="1" applyBorder="1" applyAlignment="1">
      <alignment horizontal="left" vertical="top" wrapText="1"/>
    </xf>
    <xf numFmtId="0" fontId="75" fillId="5" borderId="1" xfId="0" applyFont="1" applyFill="1" applyBorder="1" applyAlignment="1">
      <alignment horizontal="left" vertical="top" wrapText="1"/>
    </xf>
    <xf numFmtId="0" fontId="75" fillId="5" borderId="9" xfId="0" applyFont="1" applyFill="1" applyBorder="1" applyAlignment="1">
      <alignment horizontal="left" vertical="top" wrapText="1"/>
    </xf>
    <xf numFmtId="0" fontId="74" fillId="6" borderId="12" xfId="14" applyFont="1" applyFill="1" applyBorder="1" applyAlignment="1">
      <alignment horizontal="right" vertical="top"/>
    </xf>
    <xf numFmtId="0" fontId="74" fillId="6" borderId="1" xfId="14" applyFont="1" applyFill="1" applyBorder="1" applyAlignment="1">
      <alignment horizontal="right" vertical="top"/>
    </xf>
    <xf numFmtId="0" fontId="74" fillId="6" borderId="9" xfId="14" applyFont="1" applyFill="1" applyBorder="1" applyAlignment="1">
      <alignment horizontal="right" vertical="top"/>
    </xf>
    <xf numFmtId="0" fontId="82" fillId="3" borderId="13" xfId="0" applyFont="1" applyFill="1" applyBorder="1" applyAlignment="1">
      <alignment horizontal="center" vertical="center" wrapText="1"/>
    </xf>
    <xf numFmtId="0" fontId="25" fillId="0" borderId="0" xfId="0" applyFont="1" applyAlignment="1">
      <alignment horizontal="center" vertical="center" wrapText="1"/>
    </xf>
    <xf numFmtId="0" fontId="53" fillId="5" borderId="2" xfId="14" applyFont="1" applyFill="1" applyBorder="1" applyAlignment="1">
      <alignment horizontal="center" vertical="center" wrapText="1"/>
    </xf>
    <xf numFmtId="0" fontId="53" fillId="5" borderId="2" xfId="14" applyFont="1" applyFill="1" applyBorder="1" applyAlignment="1">
      <alignment horizontal="right" vertical="center" wrapText="1"/>
    </xf>
    <xf numFmtId="0" fontId="73" fillId="5" borderId="2" xfId="14" applyFont="1" applyFill="1" applyBorder="1" applyAlignment="1">
      <alignment horizontal="center" vertical="center" wrapText="1"/>
    </xf>
    <xf numFmtId="0" fontId="75" fillId="5" borderId="13" xfId="0" applyFont="1" applyFill="1" applyBorder="1" applyAlignment="1">
      <alignment horizontal="left" vertical="top" wrapText="1"/>
    </xf>
    <xf numFmtId="0" fontId="75" fillId="5" borderId="3" xfId="0" applyFont="1" applyFill="1" applyBorder="1" applyAlignment="1">
      <alignment horizontal="left" vertical="top" wrapText="1"/>
    </xf>
    <xf numFmtId="0" fontId="75" fillId="5" borderId="14" xfId="0" applyFont="1" applyFill="1" applyBorder="1" applyAlignment="1">
      <alignment horizontal="left" vertical="top" wrapText="1"/>
    </xf>
    <xf numFmtId="0" fontId="81" fillId="3" borderId="12" xfId="0" applyFont="1" applyFill="1" applyBorder="1" applyAlignment="1">
      <alignment horizontal="center" vertical="center" wrapText="1"/>
    </xf>
    <xf numFmtId="0" fontId="81" fillId="3" borderId="1" xfId="0" applyFont="1" applyFill="1" applyBorder="1" applyAlignment="1">
      <alignment horizontal="center" vertical="center" wrapText="1"/>
    </xf>
    <xf numFmtId="0" fontId="81" fillId="3" borderId="9" xfId="0" applyFont="1" applyFill="1" applyBorder="1" applyAlignment="1">
      <alignment horizontal="center" vertical="center" wrapText="1"/>
    </xf>
    <xf numFmtId="0" fontId="62" fillId="5" borderId="12" xfId="0" applyFont="1" applyFill="1" applyBorder="1" applyAlignment="1">
      <alignment horizontal="left" wrapText="1"/>
    </xf>
    <xf numFmtId="0" fontId="62" fillId="5" borderId="1" xfId="0" applyFont="1" applyFill="1" applyBorder="1" applyAlignment="1">
      <alignment horizontal="left" wrapText="1"/>
    </xf>
    <xf numFmtId="0" fontId="62" fillId="5" borderId="9" xfId="0" applyFont="1" applyFill="1" applyBorder="1" applyAlignment="1">
      <alignment horizontal="left" wrapText="1"/>
    </xf>
    <xf numFmtId="0" fontId="61" fillId="5" borderId="3" xfId="0" applyFont="1" applyFill="1" applyBorder="1" applyAlignment="1">
      <alignment horizontal="center" vertical="center"/>
    </xf>
    <xf numFmtId="0" fontId="61" fillId="5" borderId="14" xfId="0" applyFont="1" applyFill="1" applyBorder="1" applyAlignment="1">
      <alignment horizontal="center" vertical="center"/>
    </xf>
    <xf numFmtId="0" fontId="61" fillId="5" borderId="5" xfId="0" applyFont="1" applyFill="1" applyBorder="1" applyAlignment="1">
      <alignment horizontal="center" vertical="center"/>
    </xf>
    <xf numFmtId="0" fontId="61" fillId="5" borderId="6" xfId="0" applyFont="1" applyFill="1" applyBorder="1" applyAlignment="1">
      <alignment horizontal="center" vertical="center"/>
    </xf>
    <xf numFmtId="0" fontId="61" fillId="5" borderId="18" xfId="0" applyFont="1" applyFill="1" applyBorder="1" applyAlignment="1">
      <alignment horizontal="center" vertical="center"/>
    </xf>
    <xf numFmtId="0" fontId="72" fillId="3" borderId="13" xfId="0" applyFont="1" applyFill="1" applyBorder="1" applyAlignment="1">
      <alignment horizontal="center"/>
    </xf>
    <xf numFmtId="0" fontId="72" fillId="3" borderId="3" xfId="0" applyFont="1" applyFill="1" applyBorder="1" applyAlignment="1">
      <alignment horizontal="center"/>
    </xf>
    <xf numFmtId="0" fontId="72" fillId="3" borderId="14" xfId="0" applyFont="1" applyFill="1" applyBorder="1" applyAlignment="1">
      <alignment horizontal="center"/>
    </xf>
    <xf numFmtId="0" fontId="52" fillId="3" borderId="0" xfId="0" applyFont="1" applyFill="1" applyBorder="1" applyAlignment="1">
      <alignment horizontal="center" vertical="center"/>
    </xf>
    <xf numFmtId="0" fontId="52" fillId="3" borderId="17" xfId="0" applyFont="1" applyFill="1" applyBorder="1" applyAlignment="1">
      <alignment horizontal="center" vertical="center"/>
    </xf>
    <xf numFmtId="0" fontId="61" fillId="5" borderId="13" xfId="0" applyFont="1" applyFill="1" applyBorder="1" applyAlignment="1">
      <alignment horizontal="center" vertical="center" wrapText="1"/>
    </xf>
    <xf numFmtId="0" fontId="61" fillId="5" borderId="11" xfId="0" applyFont="1" applyFill="1" applyBorder="1" applyAlignment="1">
      <alignment horizontal="center" vertical="center" wrapText="1"/>
    </xf>
    <xf numFmtId="0" fontId="61" fillId="5" borderId="4" xfId="0" applyFont="1" applyFill="1" applyBorder="1" applyAlignment="1">
      <alignment horizontal="center" vertical="center"/>
    </xf>
    <xf numFmtId="0" fontId="61" fillId="5" borderId="2" xfId="0" applyFont="1" applyFill="1" applyBorder="1" applyAlignment="1">
      <alignment horizontal="right" vertical="center" wrapText="1"/>
    </xf>
    <xf numFmtId="0" fontId="52" fillId="3" borderId="11" xfId="0" applyFont="1" applyFill="1" applyBorder="1" applyAlignment="1">
      <alignment horizontal="center" vertical="center"/>
    </xf>
    <xf numFmtId="0" fontId="52" fillId="3" borderId="19" xfId="0" applyFont="1" applyFill="1" applyBorder="1" applyAlignment="1">
      <alignment horizontal="center" vertical="center"/>
    </xf>
    <xf numFmtId="0" fontId="63" fillId="5" borderId="2" xfId="0" applyFont="1" applyFill="1" applyBorder="1" applyAlignment="1">
      <alignment horizontal="left" vertical="center" wrapText="1"/>
    </xf>
    <xf numFmtId="0" fontId="52" fillId="3" borderId="15" xfId="0" applyFont="1" applyFill="1" applyBorder="1" applyAlignment="1">
      <alignment horizontal="center" vertical="center"/>
    </xf>
    <xf numFmtId="0" fontId="61" fillId="5" borderId="7" xfId="0" applyFont="1" applyFill="1" applyBorder="1" applyAlignment="1">
      <alignment horizontal="center" vertical="center"/>
    </xf>
    <xf numFmtId="0" fontId="63" fillId="5" borderId="7" xfId="0" applyFont="1" applyFill="1" applyBorder="1" applyAlignment="1">
      <alignment horizontal="left" vertical="center" wrapText="1"/>
    </xf>
    <xf numFmtId="0" fontId="61" fillId="5" borderId="7" xfId="0" applyFont="1" applyFill="1" applyBorder="1" applyAlignment="1">
      <alignment horizontal="center" vertical="center" wrapText="1"/>
    </xf>
    <xf numFmtId="0" fontId="60" fillId="3" borderId="12" xfId="0" applyFont="1" applyFill="1" applyBorder="1" applyAlignment="1">
      <alignment horizontal="center"/>
    </xf>
    <xf numFmtId="0" fontId="60" fillId="3" borderId="1" xfId="0" applyFont="1" applyFill="1" applyBorder="1" applyAlignment="1">
      <alignment horizontal="center"/>
    </xf>
    <xf numFmtId="0" fontId="60" fillId="3" borderId="9" xfId="0" applyFont="1" applyFill="1" applyBorder="1" applyAlignment="1">
      <alignment horizontal="center"/>
    </xf>
    <xf numFmtId="0" fontId="61" fillId="5" borderId="7" xfId="0" applyFont="1" applyFill="1" applyBorder="1" applyAlignment="1">
      <alignment horizontal="right" vertical="center"/>
    </xf>
    <xf numFmtId="0" fontId="52" fillId="3" borderId="11" xfId="0" applyFont="1" applyFill="1" applyBorder="1" applyAlignment="1">
      <alignment horizontal="center"/>
    </xf>
    <xf numFmtId="0" fontId="60" fillId="3" borderId="0" xfId="0" applyFont="1" applyFill="1" applyBorder="1" applyAlignment="1">
      <alignment horizontal="center"/>
    </xf>
    <xf numFmtId="0" fontId="60" fillId="3" borderId="15" xfId="0" applyFont="1" applyFill="1" applyBorder="1" applyAlignment="1">
      <alignment horizontal="center"/>
    </xf>
    <xf numFmtId="0" fontId="60" fillId="3" borderId="19" xfId="0" applyFont="1" applyFill="1" applyBorder="1" applyAlignment="1">
      <alignment horizontal="center"/>
    </xf>
    <xf numFmtId="0" fontId="61" fillId="5" borderId="4"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61" fillId="5" borderId="6" xfId="0" applyFont="1" applyFill="1" applyBorder="1" applyAlignment="1">
      <alignment horizontal="center" vertical="center" wrapText="1"/>
    </xf>
    <xf numFmtId="0" fontId="72" fillId="3" borderId="13" xfId="0" applyFont="1" applyFill="1" applyBorder="1" applyAlignment="1">
      <alignment horizontal="center" vertical="top"/>
    </xf>
    <xf numFmtId="0" fontId="72" fillId="3" borderId="3" xfId="0" applyFont="1" applyFill="1" applyBorder="1" applyAlignment="1">
      <alignment horizontal="center" vertical="top"/>
    </xf>
    <xf numFmtId="0" fontId="72" fillId="3" borderId="14" xfId="0" applyFont="1" applyFill="1" applyBorder="1" applyAlignment="1">
      <alignment horizontal="center" vertical="top"/>
    </xf>
    <xf numFmtId="0" fontId="69" fillId="5" borderId="11" xfId="0" applyFont="1" applyFill="1" applyBorder="1" applyAlignment="1">
      <alignment horizontal="left" vertical="top" wrapText="1"/>
    </xf>
    <xf numFmtId="0" fontId="69" fillId="5" borderId="0" xfId="0" applyFont="1" applyFill="1" applyBorder="1" applyAlignment="1">
      <alignment horizontal="left" vertical="top" wrapText="1"/>
    </xf>
    <xf numFmtId="0" fontId="69" fillId="5" borderId="19" xfId="0" applyFont="1" applyFill="1" applyBorder="1" applyAlignment="1">
      <alignment horizontal="left" vertical="top" wrapText="1"/>
    </xf>
    <xf numFmtId="0" fontId="60" fillId="3" borderId="17" xfId="0" applyFont="1" applyFill="1" applyBorder="1" applyAlignment="1">
      <alignment horizontal="center" vertical="center"/>
    </xf>
    <xf numFmtId="0" fontId="69" fillId="5" borderId="12" xfId="0" applyFont="1" applyFill="1" applyBorder="1" applyAlignment="1">
      <alignment horizontal="left" vertical="top" wrapText="1"/>
    </xf>
    <xf numFmtId="0" fontId="69" fillId="5" borderId="1" xfId="0" applyFont="1" applyFill="1" applyBorder="1" applyAlignment="1">
      <alignment horizontal="left" vertical="top" wrapText="1"/>
    </xf>
    <xf numFmtId="0" fontId="69" fillId="5" borderId="9" xfId="0" applyFont="1" applyFill="1" applyBorder="1" applyAlignment="1">
      <alignment horizontal="left" vertical="top" wrapText="1"/>
    </xf>
    <xf numFmtId="0" fontId="56" fillId="5" borderId="13" xfId="0" applyFont="1" applyFill="1" applyBorder="1" applyAlignment="1">
      <alignment horizontal="left" vertical="top" wrapText="1"/>
    </xf>
    <xf numFmtId="0" fontId="56" fillId="5" borderId="3" xfId="0" applyFont="1" applyFill="1" applyBorder="1" applyAlignment="1">
      <alignment horizontal="left" vertical="top" wrapText="1"/>
    </xf>
    <xf numFmtId="0" fontId="56" fillId="5" borderId="14" xfId="0" applyFont="1" applyFill="1" applyBorder="1" applyAlignment="1">
      <alignment horizontal="left" vertical="top" wrapText="1"/>
    </xf>
    <xf numFmtId="0" fontId="70" fillId="5" borderId="11" xfId="0" applyFont="1" applyFill="1" applyBorder="1" applyAlignment="1">
      <alignment horizontal="left" vertical="top" wrapText="1"/>
    </xf>
    <xf numFmtId="0" fontId="70" fillId="5" borderId="0" xfId="0" applyFont="1" applyFill="1" applyBorder="1" applyAlignment="1">
      <alignment horizontal="left" vertical="top" wrapText="1"/>
    </xf>
    <xf numFmtId="0" fontId="70" fillId="5" borderId="19" xfId="0" applyFont="1" applyFill="1" applyBorder="1" applyAlignment="1">
      <alignment horizontal="left" vertical="top" wrapText="1"/>
    </xf>
    <xf numFmtId="0" fontId="57" fillId="5" borderId="13" xfId="0" applyFont="1" applyFill="1" applyBorder="1" applyAlignment="1">
      <alignment horizontal="left" vertical="top" wrapText="1"/>
    </xf>
    <xf numFmtId="0" fontId="57" fillId="5" borderId="3" xfId="0" applyFont="1" applyFill="1" applyBorder="1" applyAlignment="1">
      <alignment horizontal="left" vertical="top" wrapText="1"/>
    </xf>
    <xf numFmtId="0" fontId="62" fillId="5" borderId="12" xfId="0" applyFont="1" applyFill="1" applyBorder="1" applyAlignment="1">
      <alignment horizontal="left"/>
    </xf>
    <xf numFmtId="0" fontId="62" fillId="5" borderId="1" xfId="0" applyFont="1" applyFill="1" applyBorder="1" applyAlignment="1">
      <alignment horizontal="left"/>
    </xf>
    <xf numFmtId="0" fontId="62" fillId="5" borderId="9" xfId="0" applyFont="1" applyFill="1" applyBorder="1" applyAlignment="1">
      <alignment horizontal="left"/>
    </xf>
    <xf numFmtId="0" fontId="60" fillId="5" borderId="2" xfId="0" applyFont="1" applyFill="1" applyBorder="1" applyAlignment="1">
      <alignment horizontal="left" vertical="center" wrapText="1"/>
    </xf>
    <xf numFmtId="0" fontId="31" fillId="0" borderId="0" xfId="0" applyFont="1" applyAlignment="1">
      <alignment horizontal="center" wrapText="1"/>
    </xf>
    <xf numFmtId="0" fontId="31" fillId="0" borderId="0" xfId="0" applyFont="1" applyAlignment="1">
      <alignment horizontal="center" vertical="top" wrapText="1"/>
    </xf>
    <xf numFmtId="0" fontId="31" fillId="0" borderId="2" xfId="0" applyFont="1" applyBorder="1" applyAlignment="1">
      <alignment horizontal="center" vertical="top" wrapText="1"/>
    </xf>
    <xf numFmtId="0" fontId="31" fillId="0" borderId="2" xfId="0" applyFont="1" applyBorder="1" applyAlignment="1">
      <alignment horizontal="center" vertical="top"/>
    </xf>
    <xf numFmtId="0" fontId="33" fillId="0" borderId="0" xfId="0" applyFont="1" applyAlignment="1">
      <alignment horizontal="left" vertical="top" wrapText="1"/>
    </xf>
    <xf numFmtId="0" fontId="33" fillId="0" borderId="0" xfId="0" applyFont="1" applyAlignment="1">
      <alignment horizontal="left"/>
    </xf>
    <xf numFmtId="0" fontId="31" fillId="0" borderId="8" xfId="0" applyFont="1" applyBorder="1" applyAlignment="1">
      <alignment horizontal="center" vertical="top" wrapText="1"/>
    </xf>
    <xf numFmtId="0" fontId="31" fillId="0" borderId="7" xfId="0" applyFont="1" applyBorder="1" applyAlignment="1">
      <alignment horizontal="center" vertical="top" wrapText="1"/>
    </xf>
    <xf numFmtId="0" fontId="29" fillId="0" borderId="2" xfId="0" applyFont="1" applyBorder="1" applyAlignment="1">
      <alignment horizontal="center" vertical="top" wrapText="1"/>
    </xf>
    <xf numFmtId="0" fontId="29" fillId="0" borderId="0" xfId="0" applyFont="1" applyAlignment="1">
      <alignment horizontal="center" wrapText="1"/>
    </xf>
    <xf numFmtId="0" fontId="29" fillId="0" borderId="0" xfId="0" applyFont="1" applyAlignment="1">
      <alignment horizontal="center" vertical="top" wrapText="1"/>
    </xf>
    <xf numFmtId="0" fontId="28" fillId="0" borderId="1" xfId="0" applyFont="1" applyBorder="1" applyAlignment="1">
      <alignment horizontal="center" vertical="top" wrapText="1"/>
    </xf>
  </cellXfs>
  <cellStyles count="20">
    <cellStyle name="Comma" xfId="8" builtinId="3"/>
    <cellStyle name="Comma 2" xfId="9" xr:uid="{00000000-0005-0000-0000-000001000000}"/>
    <cellStyle name="Comma 2 2" xfId="18" xr:uid="{00000000-0005-0000-0000-000002000000}"/>
    <cellStyle name="Comma 3" xfId="15" xr:uid="{00000000-0005-0000-0000-000003000000}"/>
    <cellStyle name="Comma 4" xfId="12" xr:uid="{00000000-0005-0000-0000-000004000000}"/>
    <cellStyle name="Comma 5" xfId="16" xr:uid="{00000000-0005-0000-0000-000005000000}"/>
    <cellStyle name="Hyperlink" xfId="13" builtinId="8"/>
    <cellStyle name="Hyperlink 2" xfId="17" xr:uid="{00000000-0005-0000-0000-000007000000}"/>
    <cellStyle name="Normal" xfId="0" builtinId="0"/>
    <cellStyle name="Normal 10" xfId="10" xr:uid="{00000000-0005-0000-0000-000009000000}"/>
    <cellStyle name="Normal 11" xfId="4" xr:uid="{00000000-0005-0000-0000-00000A000000}"/>
    <cellStyle name="Normal 11 2" xfId="11" xr:uid="{00000000-0005-0000-0000-00000B000000}"/>
    <cellStyle name="Normal 2" xfId="1" xr:uid="{00000000-0005-0000-0000-00000C000000}"/>
    <cellStyle name="Normal 2 10" xfId="2" xr:uid="{00000000-0005-0000-0000-00000D000000}"/>
    <cellStyle name="Normal 2 7" xfId="19" xr:uid="{00000000-0005-0000-0000-00000E000000}"/>
    <cellStyle name="Normal 3" xfId="14" xr:uid="{00000000-0005-0000-0000-00000F000000}"/>
    <cellStyle name="Normal 4" xfId="5" xr:uid="{00000000-0005-0000-0000-000010000000}"/>
    <cellStyle name="Normal 5" xfId="6" xr:uid="{00000000-0005-0000-0000-000011000000}"/>
    <cellStyle name="Normal 7" xfId="7" xr:uid="{00000000-0005-0000-0000-000012000000}"/>
    <cellStyle name="Normal 8" xfId="3" xr:uid="{00000000-0005-0000-0000-000013000000}"/>
  </cellStyles>
  <dxfs count="2">
    <dxf>
      <fill>
        <patternFill>
          <bgColor theme="7" tint="0.79998168889431442"/>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0</xdr:colOff>
      <xdr:row>36</xdr:row>
      <xdr:rowOff>46482</xdr:rowOff>
    </xdr:from>
    <xdr:ext cx="10795" cy="85725"/>
    <xdr:sp macro="" textlink="">
      <xdr:nvSpPr>
        <xdr:cNvPr id="2" name="Shape 95">
          <a:extLst>
            <a:ext uri="{FF2B5EF4-FFF2-40B4-BE49-F238E27FC236}">
              <a16:creationId xmlns:a16="http://schemas.microsoft.com/office/drawing/2014/main" id="{7C767195-407C-4403-AE01-203253E32C58}"/>
            </a:ext>
          </a:extLst>
        </xdr:cNvPr>
        <xdr:cNvSpPr/>
      </xdr:nvSpPr>
      <xdr:spPr>
        <a:xfrm>
          <a:off x="13411200" y="6904482"/>
          <a:ext cx="10795" cy="85725"/>
        </a:xfrm>
        <a:custGeom>
          <a:avLst/>
          <a:gdLst/>
          <a:ahLst/>
          <a:cxnLst/>
          <a:rect l="0" t="0" r="0" b="0"/>
          <a:pathLst>
            <a:path w="10795" h="85725">
              <a:moveTo>
                <a:pt x="9144" y="85344"/>
              </a:moveTo>
              <a:lnTo>
                <a:pt x="0" y="85344"/>
              </a:lnTo>
              <a:lnTo>
                <a:pt x="0" y="0"/>
              </a:lnTo>
              <a:lnTo>
                <a:pt x="9144" y="0"/>
              </a:lnTo>
              <a:lnTo>
                <a:pt x="9144" y="1524"/>
              </a:lnTo>
              <a:lnTo>
                <a:pt x="10668" y="1524"/>
              </a:lnTo>
              <a:lnTo>
                <a:pt x="10668" y="83820"/>
              </a:lnTo>
              <a:lnTo>
                <a:pt x="9144" y="85344"/>
              </a:lnTo>
              <a:close/>
            </a:path>
          </a:pathLst>
        </a:custGeom>
        <a:solidFill>
          <a:srgbClr val="231F1F"/>
        </a:solid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201%202021%20working\Annexu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3"/>
      <sheetName val="5.14 (a)"/>
      <sheetName val="5.15"/>
    </sheetNames>
    <sheetDataSet>
      <sheetData sheetId="0"/>
      <sheetData sheetId="1">
        <row r="8">
          <cell r="K8">
            <v>1385406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nvbdcp.gov.in/index4.php?lang=1&amp;level=0&amp;linkid=431&amp;lid=3715" TargetMode="External"/><Relationship Id="rId1" Type="http://schemas.openxmlformats.org/officeDocument/2006/relationships/hyperlink" Target="http://www.cbhidghs.nic.in/showfile.php?lid=1147" TargetMode="External"/><Relationship Id="rId4"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47"/>
  <sheetViews>
    <sheetView view="pageBreakPreview" zoomScaleSheetLayoutView="100" workbookViewId="0">
      <selection activeCell="B18" sqref="B18"/>
    </sheetView>
  </sheetViews>
  <sheetFormatPr defaultColWidth="9.140625" defaultRowHeight="15"/>
  <cols>
    <col min="1" max="1" width="7" style="1" customWidth="1"/>
    <col min="2" max="8" width="20.7109375" style="1" customWidth="1"/>
    <col min="9" max="16384" width="9.140625" style="1"/>
  </cols>
  <sheetData>
    <row r="1" spans="1:12" s="3" customFormat="1" ht="15.75" customHeight="1">
      <c r="A1" s="493" t="s">
        <v>615</v>
      </c>
      <c r="B1" s="494"/>
      <c r="C1" s="494"/>
      <c r="D1" s="494"/>
      <c r="E1" s="494"/>
      <c r="F1" s="494"/>
      <c r="G1" s="494"/>
      <c r="H1" s="495"/>
    </row>
    <row r="2" spans="1:12" s="3" customFormat="1" ht="16.5">
      <c r="A2" s="506" t="s">
        <v>565</v>
      </c>
      <c r="B2" s="507"/>
      <c r="C2" s="507"/>
      <c r="D2" s="507"/>
      <c r="E2" s="507"/>
      <c r="F2" s="507"/>
      <c r="G2" s="507"/>
      <c r="H2" s="508"/>
    </row>
    <row r="3" spans="1:12" s="98" customFormat="1" ht="110.25" customHeight="1">
      <c r="A3" s="173" t="s">
        <v>576</v>
      </c>
      <c r="B3" s="174" t="s">
        <v>571</v>
      </c>
      <c r="C3" s="174" t="s">
        <v>572</v>
      </c>
      <c r="D3" s="175" t="s">
        <v>573</v>
      </c>
      <c r="E3" s="174" t="s">
        <v>574</v>
      </c>
      <c r="F3" s="176" t="s">
        <v>786</v>
      </c>
      <c r="G3" s="174" t="s">
        <v>575</v>
      </c>
      <c r="H3" s="395" t="s">
        <v>787</v>
      </c>
    </row>
    <row r="4" spans="1:12" s="3" customFormat="1" ht="16.5" customHeight="1">
      <c r="A4" s="215">
        <v>1</v>
      </c>
      <c r="B4" s="216" t="s">
        <v>81</v>
      </c>
      <c r="C4" s="217"/>
      <c r="D4" s="217"/>
      <c r="E4" s="217"/>
      <c r="F4" s="218"/>
      <c r="G4" s="217"/>
      <c r="H4" s="396"/>
    </row>
    <row r="5" spans="1:12" s="3" customFormat="1" ht="18.95" customHeight="1">
      <c r="A5" s="151"/>
      <c r="B5" s="154" t="s">
        <v>567</v>
      </c>
      <c r="C5" s="465">
        <v>121782109</v>
      </c>
      <c r="D5" s="466">
        <v>113735542</v>
      </c>
      <c r="E5" s="466">
        <v>119772545</v>
      </c>
      <c r="F5" s="466">
        <v>629929</v>
      </c>
      <c r="G5" s="466">
        <v>665287849</v>
      </c>
      <c r="H5" s="467">
        <v>2342954</v>
      </c>
      <c r="K5" s="5"/>
      <c r="L5" s="5"/>
    </row>
    <row r="6" spans="1:12" s="3" customFormat="1" ht="18.95" customHeight="1">
      <c r="A6" s="215"/>
      <c r="B6" s="216" t="s">
        <v>568</v>
      </c>
      <c r="C6" s="468">
        <v>29897491</v>
      </c>
      <c r="D6" s="468">
        <v>27604947</v>
      </c>
      <c r="E6" s="468">
        <v>28905949</v>
      </c>
      <c r="F6" s="468">
        <v>209520</v>
      </c>
      <c r="G6" s="468">
        <v>157680171</v>
      </c>
      <c r="H6" s="469">
        <v>618843</v>
      </c>
    </row>
    <row r="7" spans="1:12" s="3" customFormat="1" ht="18.95" customHeight="1">
      <c r="A7" s="151"/>
      <c r="B7" s="154" t="s">
        <v>569</v>
      </c>
      <c r="C7" s="465">
        <v>91884618</v>
      </c>
      <c r="D7" s="466">
        <v>86130595</v>
      </c>
      <c r="E7" s="466">
        <v>90866596</v>
      </c>
      <c r="F7" s="466">
        <v>420409</v>
      </c>
      <c r="G7" s="466">
        <v>507607678</v>
      </c>
      <c r="H7" s="467">
        <v>1724111</v>
      </c>
      <c r="K7" s="110"/>
    </row>
    <row r="8" spans="1:12" s="3" customFormat="1" ht="15" customHeight="1">
      <c r="A8" s="215">
        <v>2</v>
      </c>
      <c r="B8" s="216" t="s">
        <v>82</v>
      </c>
      <c r="C8" s="468"/>
      <c r="D8" s="468"/>
      <c r="E8" s="468"/>
      <c r="F8" s="468"/>
      <c r="G8" s="468"/>
      <c r="H8" s="469"/>
      <c r="K8" s="110"/>
    </row>
    <row r="9" spans="1:12" s="3" customFormat="1" ht="18.95" customHeight="1">
      <c r="A9" s="151"/>
      <c r="B9" s="154" t="s">
        <v>567</v>
      </c>
      <c r="C9" s="465" t="s">
        <v>258</v>
      </c>
      <c r="D9" s="466">
        <v>147011586</v>
      </c>
      <c r="E9" s="466">
        <v>152009467</v>
      </c>
      <c r="F9" s="466">
        <v>522445</v>
      </c>
      <c r="G9" s="466">
        <v>838583988</v>
      </c>
      <c r="H9" s="467">
        <v>2007489</v>
      </c>
      <c r="K9" s="110"/>
    </row>
    <row r="10" spans="1:12" s="3" customFormat="1" ht="18.95" customHeight="1">
      <c r="A10" s="215"/>
      <c r="B10" s="216" t="s">
        <v>568</v>
      </c>
      <c r="C10" s="468" t="s">
        <v>259</v>
      </c>
      <c r="D10" s="468">
        <v>39071157</v>
      </c>
      <c r="E10" s="468">
        <v>40418141</v>
      </c>
      <c r="F10" s="468">
        <v>216917</v>
      </c>
      <c r="G10" s="468">
        <v>215771612</v>
      </c>
      <c r="H10" s="469">
        <v>725592</v>
      </c>
      <c r="K10" s="110"/>
    </row>
    <row r="11" spans="1:12" s="3" customFormat="1" ht="18.95" customHeight="1">
      <c r="A11" s="151"/>
      <c r="B11" s="154" t="s">
        <v>569</v>
      </c>
      <c r="C11" s="465" t="s">
        <v>260</v>
      </c>
      <c r="D11" s="466">
        <v>107940429</v>
      </c>
      <c r="E11" s="466">
        <v>111591326</v>
      </c>
      <c r="F11" s="466">
        <v>305528</v>
      </c>
      <c r="G11" s="466">
        <v>622812376</v>
      </c>
      <c r="H11" s="467">
        <v>1281897</v>
      </c>
      <c r="J11" s="98"/>
      <c r="K11" s="110"/>
    </row>
    <row r="12" spans="1:12" s="3" customFormat="1" ht="15.6" customHeight="1">
      <c r="A12" s="215">
        <v>3</v>
      </c>
      <c r="B12" s="216" t="s">
        <v>83</v>
      </c>
      <c r="C12" s="468"/>
      <c r="D12" s="468"/>
      <c r="E12" s="468"/>
      <c r="F12" s="468"/>
      <c r="G12" s="468"/>
      <c r="H12" s="469"/>
    </row>
    <row r="13" spans="1:12" s="3" customFormat="1" ht="18.95" customHeight="1">
      <c r="A13" s="151"/>
      <c r="B13" s="154" t="s">
        <v>567</v>
      </c>
      <c r="C13" s="465">
        <v>202973364</v>
      </c>
      <c r="D13" s="466">
        <v>187162172</v>
      </c>
      <c r="E13" s="466">
        <v>193579954</v>
      </c>
      <c r="F13" s="466">
        <v>447552</v>
      </c>
      <c r="G13" s="466">
        <v>1028610328</v>
      </c>
      <c r="H13" s="467">
        <v>1943766</v>
      </c>
    </row>
    <row r="14" spans="1:12" s="3" customFormat="1" ht="18.95" customHeight="1">
      <c r="A14" s="215"/>
      <c r="B14" s="216" t="s">
        <v>568</v>
      </c>
      <c r="C14" s="468">
        <v>58514738</v>
      </c>
      <c r="D14" s="468">
        <v>52062718</v>
      </c>
      <c r="E14" s="468">
        <v>55832570</v>
      </c>
      <c r="F14" s="468">
        <v>187810</v>
      </c>
      <c r="G14" s="468">
        <v>286119689</v>
      </c>
      <c r="H14" s="469">
        <v>778599</v>
      </c>
      <c r="J14" s="5"/>
    </row>
    <row r="15" spans="1:12" s="3" customFormat="1" ht="18.95" customHeight="1">
      <c r="A15" s="151"/>
      <c r="B15" s="154" t="s">
        <v>569</v>
      </c>
      <c r="C15" s="465">
        <v>144458626</v>
      </c>
      <c r="D15" s="466">
        <v>135099454</v>
      </c>
      <c r="E15" s="466">
        <v>137747384</v>
      </c>
      <c r="F15" s="466">
        <v>259742</v>
      </c>
      <c r="G15" s="466">
        <v>742490639</v>
      </c>
      <c r="H15" s="467">
        <v>1165167</v>
      </c>
    </row>
    <row r="16" spans="1:12" s="3" customFormat="1" ht="15.6" customHeight="1">
      <c r="A16" s="215">
        <v>4</v>
      </c>
      <c r="B16" s="219">
        <v>2011</v>
      </c>
      <c r="C16" s="468"/>
      <c r="D16" s="468"/>
      <c r="E16" s="468"/>
      <c r="F16" s="468"/>
      <c r="G16" s="468"/>
      <c r="H16" s="469"/>
    </row>
    <row r="17" spans="1:8" s="3" customFormat="1" ht="18.95" customHeight="1">
      <c r="A17" s="151"/>
      <c r="B17" s="154" t="s">
        <v>567</v>
      </c>
      <c r="C17" s="465">
        <v>330886373</v>
      </c>
      <c r="D17" s="466">
        <v>244641582</v>
      </c>
      <c r="E17" s="466">
        <v>249501663</v>
      </c>
      <c r="F17" s="466">
        <v>449787</v>
      </c>
      <c r="G17" s="466">
        <v>1210854977</v>
      </c>
      <c r="H17" s="467">
        <v>1773040</v>
      </c>
    </row>
    <row r="18" spans="1:8" s="3" customFormat="1" ht="18.95" customHeight="1">
      <c r="A18" s="215"/>
      <c r="B18" s="216" t="s">
        <v>568</v>
      </c>
      <c r="C18" s="468">
        <v>110139853</v>
      </c>
      <c r="D18" s="468">
        <v>78484979</v>
      </c>
      <c r="E18" s="468">
        <v>80888766</v>
      </c>
      <c r="F18" s="468">
        <v>256896</v>
      </c>
      <c r="G18" s="468">
        <v>377106125</v>
      </c>
      <c r="H18" s="469">
        <v>938348</v>
      </c>
    </row>
    <row r="19" spans="1:8" s="3" customFormat="1" ht="18.95" customHeight="1">
      <c r="A19" s="151"/>
      <c r="B19" s="154" t="s">
        <v>569</v>
      </c>
      <c r="C19" s="465">
        <v>220746520</v>
      </c>
      <c r="D19" s="466">
        <v>166156603</v>
      </c>
      <c r="E19" s="466">
        <v>168612897</v>
      </c>
      <c r="F19" s="466">
        <v>192891</v>
      </c>
      <c r="G19" s="466">
        <v>833748852</v>
      </c>
      <c r="H19" s="467">
        <v>834692</v>
      </c>
    </row>
    <row r="20" spans="1:8" s="3" customFormat="1">
      <c r="A20" s="503" t="s">
        <v>599</v>
      </c>
      <c r="B20" s="504"/>
      <c r="C20" s="504"/>
      <c r="D20" s="504"/>
      <c r="E20" s="504"/>
      <c r="F20" s="504"/>
      <c r="G20" s="504"/>
      <c r="H20" s="505"/>
    </row>
    <row r="21" spans="1:8" s="167" customFormat="1" ht="16.5" customHeight="1">
      <c r="A21" s="496" t="s">
        <v>570</v>
      </c>
      <c r="B21" s="497"/>
      <c r="C21" s="497"/>
      <c r="D21" s="497"/>
      <c r="E21" s="497"/>
      <c r="F21" s="497"/>
      <c r="G21" s="497"/>
      <c r="H21" s="498"/>
    </row>
    <row r="22" spans="1:8" s="167" customFormat="1" ht="46.5" customHeight="1">
      <c r="A22" s="496"/>
      <c r="B22" s="497"/>
      <c r="C22" s="497"/>
      <c r="D22" s="497"/>
      <c r="E22" s="497"/>
      <c r="F22" s="497"/>
      <c r="G22" s="497"/>
      <c r="H22" s="498"/>
    </row>
    <row r="23" spans="1:8" s="167" customFormat="1" ht="12.75">
      <c r="A23" s="496"/>
      <c r="B23" s="497"/>
      <c r="C23" s="497"/>
      <c r="D23" s="497"/>
      <c r="E23" s="497"/>
      <c r="F23" s="497"/>
      <c r="G23" s="497"/>
      <c r="H23" s="498"/>
    </row>
    <row r="24" spans="1:8" s="167" customFormat="1" ht="14.25" customHeight="1" thickBot="1">
      <c r="A24" s="499"/>
      <c r="B24" s="500"/>
      <c r="C24" s="500"/>
      <c r="D24" s="500"/>
      <c r="E24" s="500"/>
      <c r="F24" s="500"/>
      <c r="G24" s="500"/>
      <c r="H24" s="501"/>
    </row>
    <row r="25" spans="1:8" s="3" customFormat="1">
      <c r="A25" s="5"/>
    </row>
    <row r="26" spans="1:8" s="3" customFormat="1" hidden="1">
      <c r="A26" s="502" t="s">
        <v>302</v>
      </c>
      <c r="B26" s="502"/>
      <c r="C26" s="502"/>
      <c r="D26" s="502"/>
      <c r="E26" s="502"/>
      <c r="F26" s="502"/>
      <c r="G26" s="502"/>
      <c r="H26" s="502"/>
    </row>
    <row r="27" spans="1:8" s="3" customFormat="1" hidden="1">
      <c r="A27" s="502"/>
      <c r="B27" s="502"/>
      <c r="C27" s="502"/>
      <c r="D27" s="502"/>
      <c r="E27" s="502"/>
      <c r="F27" s="502"/>
      <c r="G27" s="502"/>
      <c r="H27" s="502"/>
    </row>
    <row r="28" spans="1:8" s="3" customFormat="1"/>
    <row r="29" spans="1:8" s="3" customFormat="1"/>
    <row r="30" spans="1:8" s="3" customFormat="1"/>
    <row r="31" spans="1:8" s="3" customFormat="1"/>
    <row r="32" spans="1:8"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sheetData>
  <mergeCells count="5">
    <mergeCell ref="A1:H1"/>
    <mergeCell ref="A21:H24"/>
    <mergeCell ref="A26:H27"/>
    <mergeCell ref="A20:H20"/>
    <mergeCell ref="A2:H2"/>
  </mergeCells>
  <printOptions horizontalCentered="1" verticalCentered="1"/>
  <pageMargins left="0.25" right="0.25" top="0.75" bottom="0.75" header="0.3" footer="0.3"/>
  <pageSetup paperSize="9" scale="9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J47"/>
  <sheetViews>
    <sheetView view="pageBreakPreview" topLeftCell="A28" zoomScaleSheetLayoutView="100" workbookViewId="0">
      <selection activeCell="B18" sqref="B18"/>
    </sheetView>
  </sheetViews>
  <sheetFormatPr defaultColWidth="16.42578125" defaultRowHeight="12.75"/>
  <cols>
    <col min="1" max="1" width="8.42578125" style="6" customWidth="1"/>
    <col min="2" max="2" width="17.5703125" style="6" customWidth="1"/>
    <col min="3" max="7" width="16.42578125" style="6"/>
    <col min="8" max="8" width="14.7109375" style="6" customWidth="1"/>
    <col min="9" max="9" width="16.42578125" style="6"/>
    <col min="10" max="10" width="19.42578125" style="6" customWidth="1"/>
    <col min="11" max="16384" width="16.42578125" style="6"/>
  </cols>
  <sheetData>
    <row r="1" spans="1:10" s="121" customFormat="1" ht="17.25">
      <c r="A1" s="685" t="s">
        <v>840</v>
      </c>
      <c r="B1" s="686"/>
      <c r="C1" s="686"/>
      <c r="D1" s="686"/>
      <c r="E1" s="686"/>
      <c r="F1" s="686"/>
      <c r="G1" s="686"/>
      <c r="H1" s="686"/>
      <c r="I1" s="686"/>
      <c r="J1" s="687"/>
    </row>
    <row r="2" spans="1:10" s="121" customFormat="1" ht="16.5">
      <c r="A2" s="688" t="s">
        <v>602</v>
      </c>
      <c r="B2" s="689"/>
      <c r="C2" s="689"/>
      <c r="D2" s="689"/>
      <c r="E2" s="689"/>
      <c r="F2" s="689"/>
      <c r="G2" s="689"/>
      <c r="H2" s="689"/>
      <c r="I2" s="689"/>
      <c r="J2" s="690"/>
    </row>
    <row r="3" spans="1:10" s="9" customFormat="1" ht="16.5">
      <c r="A3" s="252"/>
      <c r="B3" s="694" t="s">
        <v>685</v>
      </c>
      <c r="C3" s="694"/>
      <c r="D3" s="694"/>
      <c r="E3" s="694"/>
      <c r="F3" s="694"/>
      <c r="G3" s="694"/>
      <c r="H3" s="694"/>
      <c r="I3" s="694"/>
      <c r="J3" s="695"/>
    </row>
    <row r="4" spans="1:10" s="10" customFormat="1" ht="38.25" customHeight="1">
      <c r="A4" s="678" t="s">
        <v>576</v>
      </c>
      <c r="B4" s="691" t="s">
        <v>577</v>
      </c>
      <c r="C4" s="591" t="s">
        <v>690</v>
      </c>
      <c r="D4" s="678"/>
      <c r="E4" s="678"/>
      <c r="F4" s="678"/>
      <c r="G4" s="678"/>
      <c r="H4" s="678"/>
      <c r="I4" s="678"/>
      <c r="J4" s="692" t="s">
        <v>631</v>
      </c>
    </row>
    <row r="5" spans="1:10" s="10" customFormat="1" ht="38.25" customHeight="1">
      <c r="A5" s="678"/>
      <c r="B5" s="691"/>
      <c r="C5" s="591" t="s">
        <v>680</v>
      </c>
      <c r="D5" s="678" t="s">
        <v>688</v>
      </c>
      <c r="E5" s="693"/>
      <c r="F5" s="678" t="s">
        <v>681</v>
      </c>
      <c r="G5" s="678" t="s">
        <v>689</v>
      </c>
      <c r="H5" s="693"/>
      <c r="I5" s="678" t="s">
        <v>684</v>
      </c>
      <c r="J5" s="692"/>
    </row>
    <row r="6" spans="1:10" s="10" customFormat="1" ht="58.5" customHeight="1">
      <c r="A6" s="678"/>
      <c r="B6" s="691"/>
      <c r="C6" s="591"/>
      <c r="D6" s="235" t="s">
        <v>679</v>
      </c>
      <c r="E6" s="235" t="s">
        <v>678</v>
      </c>
      <c r="F6" s="678"/>
      <c r="G6" s="235" t="s">
        <v>682</v>
      </c>
      <c r="H6" s="235" t="s">
        <v>683</v>
      </c>
      <c r="I6" s="678"/>
      <c r="J6" s="692"/>
    </row>
    <row r="7" spans="1:10" s="9" customFormat="1" ht="21" customHeight="1">
      <c r="A7" s="253">
        <v>1</v>
      </c>
      <c r="B7" s="251" t="s">
        <v>195</v>
      </c>
      <c r="C7" s="226">
        <v>2421268</v>
      </c>
      <c r="D7" s="227">
        <v>1883817</v>
      </c>
      <c r="E7" s="227">
        <v>150341</v>
      </c>
      <c r="F7" s="227">
        <v>261637</v>
      </c>
      <c r="G7" s="227">
        <v>10417</v>
      </c>
      <c r="H7" s="227">
        <v>47244</v>
      </c>
      <c r="I7" s="227">
        <v>67812</v>
      </c>
      <c r="J7" s="419" t="s">
        <v>10</v>
      </c>
    </row>
    <row r="8" spans="1:10" s="9" customFormat="1" ht="21" customHeight="1">
      <c r="A8" s="254">
        <v>2</v>
      </c>
      <c r="B8" s="250" t="s">
        <v>196</v>
      </c>
      <c r="C8" s="220">
        <v>4005</v>
      </c>
      <c r="D8" s="221">
        <v>444</v>
      </c>
      <c r="E8" s="221">
        <v>1494</v>
      </c>
      <c r="F8" s="221">
        <v>1861</v>
      </c>
      <c r="G8" s="221">
        <v>12</v>
      </c>
      <c r="H8" s="221">
        <v>38</v>
      </c>
      <c r="I8" s="221">
        <v>156</v>
      </c>
      <c r="J8" s="422" t="s">
        <v>11</v>
      </c>
    </row>
    <row r="9" spans="1:10" s="9" customFormat="1" ht="21" customHeight="1">
      <c r="A9" s="253">
        <v>3</v>
      </c>
      <c r="B9" s="251" t="s">
        <v>197</v>
      </c>
      <c r="C9" s="226">
        <v>48122</v>
      </c>
      <c r="D9" s="227">
        <v>12410</v>
      </c>
      <c r="E9" s="227">
        <v>1074</v>
      </c>
      <c r="F9" s="227">
        <v>25490</v>
      </c>
      <c r="G9" s="227">
        <v>1521</v>
      </c>
      <c r="H9" s="227">
        <v>4677</v>
      </c>
      <c r="I9" s="227">
        <v>2950</v>
      </c>
      <c r="J9" s="419" t="s">
        <v>0</v>
      </c>
    </row>
    <row r="10" spans="1:10" s="9" customFormat="1" ht="21" customHeight="1">
      <c r="A10" s="254">
        <v>4</v>
      </c>
      <c r="B10" s="250" t="s">
        <v>198</v>
      </c>
      <c r="C10" s="220">
        <v>194065</v>
      </c>
      <c r="D10" s="221">
        <v>22760</v>
      </c>
      <c r="E10" s="221">
        <v>7509</v>
      </c>
      <c r="F10" s="221">
        <v>152564</v>
      </c>
      <c r="G10" s="221">
        <v>1515</v>
      </c>
      <c r="H10" s="221">
        <v>5252</v>
      </c>
      <c r="I10" s="221">
        <v>4465</v>
      </c>
      <c r="J10" s="422" t="s">
        <v>1</v>
      </c>
    </row>
    <row r="11" spans="1:10" s="9" customFormat="1" ht="21" customHeight="1">
      <c r="A11" s="253">
        <v>5</v>
      </c>
      <c r="B11" s="251" t="s">
        <v>199</v>
      </c>
      <c r="C11" s="226">
        <v>395297</v>
      </c>
      <c r="D11" s="227">
        <v>168218</v>
      </c>
      <c r="E11" s="227">
        <v>72374</v>
      </c>
      <c r="F11" s="227">
        <v>127204</v>
      </c>
      <c r="G11" s="227">
        <v>3891</v>
      </c>
      <c r="H11" s="227">
        <v>19432</v>
      </c>
      <c r="I11" s="227">
        <v>4178</v>
      </c>
      <c r="J11" s="419" t="s">
        <v>34</v>
      </c>
    </row>
    <row r="12" spans="1:10" s="9" customFormat="1" ht="21" customHeight="1">
      <c r="A12" s="254">
        <v>6</v>
      </c>
      <c r="B12" s="250" t="s">
        <v>200</v>
      </c>
      <c r="C12" s="220">
        <v>383609</v>
      </c>
      <c r="D12" s="221">
        <v>281081</v>
      </c>
      <c r="E12" s="221">
        <v>42153</v>
      </c>
      <c r="F12" s="221">
        <v>44138</v>
      </c>
      <c r="G12" s="221">
        <v>474</v>
      </c>
      <c r="H12" s="221">
        <v>247</v>
      </c>
      <c r="I12" s="221">
        <v>15516</v>
      </c>
      <c r="J12" s="422" t="s">
        <v>12</v>
      </c>
    </row>
    <row r="13" spans="1:10" s="9" customFormat="1" ht="21" customHeight="1">
      <c r="A13" s="253">
        <v>7</v>
      </c>
      <c r="B13" s="251" t="s">
        <v>201</v>
      </c>
      <c r="C13" s="226">
        <v>4846</v>
      </c>
      <c r="D13" s="227">
        <v>4538</v>
      </c>
      <c r="E13" s="227">
        <v>189</v>
      </c>
      <c r="F13" s="227">
        <v>6</v>
      </c>
      <c r="G13" s="227">
        <v>17</v>
      </c>
      <c r="H13" s="227">
        <v>18</v>
      </c>
      <c r="I13" s="227">
        <v>78</v>
      </c>
      <c r="J13" s="419" t="s">
        <v>13</v>
      </c>
    </row>
    <row r="14" spans="1:10" s="9" customFormat="1" ht="21" customHeight="1">
      <c r="A14" s="254">
        <v>8</v>
      </c>
      <c r="B14" s="250" t="s">
        <v>202</v>
      </c>
      <c r="C14" s="220">
        <v>360291</v>
      </c>
      <c r="D14" s="221">
        <v>261793</v>
      </c>
      <c r="E14" s="221">
        <v>42761</v>
      </c>
      <c r="F14" s="221">
        <v>37413</v>
      </c>
      <c r="G14" s="221">
        <v>1478</v>
      </c>
      <c r="H14" s="221">
        <v>708</v>
      </c>
      <c r="I14" s="221">
        <v>16138</v>
      </c>
      <c r="J14" s="422" t="s">
        <v>25</v>
      </c>
    </row>
    <row r="15" spans="1:10" s="9" customFormat="1" ht="21" customHeight="1">
      <c r="A15" s="253">
        <v>9</v>
      </c>
      <c r="B15" s="251" t="s">
        <v>203</v>
      </c>
      <c r="C15" s="226">
        <v>325997</v>
      </c>
      <c r="D15" s="227">
        <v>208355</v>
      </c>
      <c r="E15" s="227">
        <v>30227</v>
      </c>
      <c r="F15" s="227">
        <v>72908</v>
      </c>
      <c r="G15" s="227">
        <v>1558</v>
      </c>
      <c r="H15" s="227">
        <v>932</v>
      </c>
      <c r="I15" s="227">
        <v>12017</v>
      </c>
      <c r="J15" s="419" t="s">
        <v>14</v>
      </c>
    </row>
    <row r="16" spans="1:10" s="9" customFormat="1" ht="21" customHeight="1">
      <c r="A16" s="254">
        <v>10</v>
      </c>
      <c r="B16" s="250" t="s">
        <v>204</v>
      </c>
      <c r="C16" s="220">
        <v>14240</v>
      </c>
      <c r="D16" s="221">
        <v>13174</v>
      </c>
      <c r="E16" s="221">
        <v>218</v>
      </c>
      <c r="F16" s="221">
        <v>503</v>
      </c>
      <c r="G16" s="221">
        <v>86</v>
      </c>
      <c r="H16" s="221">
        <v>37</v>
      </c>
      <c r="I16" s="221">
        <v>222</v>
      </c>
      <c r="J16" s="422" t="s">
        <v>2</v>
      </c>
    </row>
    <row r="17" spans="1:10" s="9" customFormat="1" ht="21" customHeight="1">
      <c r="A17" s="253">
        <v>11</v>
      </c>
      <c r="B17" s="251" t="s">
        <v>205</v>
      </c>
      <c r="C17" s="226">
        <v>96990</v>
      </c>
      <c r="D17" s="227">
        <v>61904</v>
      </c>
      <c r="E17" s="227">
        <v>26350</v>
      </c>
      <c r="F17" s="227">
        <v>5080</v>
      </c>
      <c r="G17" s="227">
        <v>567</v>
      </c>
      <c r="H17" s="227">
        <v>139</v>
      </c>
      <c r="I17" s="227">
        <v>2950</v>
      </c>
      <c r="J17" s="419" t="s">
        <v>32</v>
      </c>
    </row>
    <row r="18" spans="1:10" s="9" customFormat="1" ht="21" customHeight="1">
      <c r="A18" s="254">
        <v>12</v>
      </c>
      <c r="B18" s="250" t="s">
        <v>206</v>
      </c>
      <c r="C18" s="220">
        <v>79200</v>
      </c>
      <c r="D18" s="221">
        <v>17134</v>
      </c>
      <c r="E18" s="221">
        <v>4631</v>
      </c>
      <c r="F18" s="221">
        <v>39013</v>
      </c>
      <c r="G18" s="221">
        <v>2531</v>
      </c>
      <c r="H18" s="221">
        <v>14319</v>
      </c>
      <c r="I18" s="221">
        <v>1572</v>
      </c>
      <c r="J18" s="422" t="s">
        <v>3</v>
      </c>
    </row>
    <row r="19" spans="1:10" s="9" customFormat="1" ht="21" customHeight="1">
      <c r="A19" s="253">
        <v>13</v>
      </c>
      <c r="B19" s="251" t="s">
        <v>207</v>
      </c>
      <c r="C19" s="226">
        <v>728277</v>
      </c>
      <c r="D19" s="227">
        <v>491339</v>
      </c>
      <c r="E19" s="227">
        <v>117819</v>
      </c>
      <c r="F19" s="227">
        <v>75900</v>
      </c>
      <c r="G19" s="227">
        <v>4903</v>
      </c>
      <c r="H19" s="227">
        <v>15130</v>
      </c>
      <c r="I19" s="227">
        <v>23186</v>
      </c>
      <c r="J19" s="419" t="s">
        <v>15</v>
      </c>
    </row>
    <row r="20" spans="1:10" s="9" customFormat="1" ht="21" customHeight="1">
      <c r="A20" s="254">
        <v>14</v>
      </c>
      <c r="B20" s="250" t="s">
        <v>208</v>
      </c>
      <c r="C20" s="220">
        <v>54849</v>
      </c>
      <c r="D20" s="221">
        <v>29185</v>
      </c>
      <c r="E20" s="221">
        <v>2601</v>
      </c>
      <c r="F20" s="221">
        <v>1273</v>
      </c>
      <c r="G20" s="221">
        <v>7742</v>
      </c>
      <c r="H20" s="221">
        <v>13619</v>
      </c>
      <c r="I20" s="221">
        <v>429</v>
      </c>
      <c r="J20" s="422" t="s">
        <v>4</v>
      </c>
    </row>
    <row r="21" spans="1:10" s="9" customFormat="1" ht="21" customHeight="1">
      <c r="A21" s="253">
        <v>15</v>
      </c>
      <c r="B21" s="251" t="s">
        <v>209</v>
      </c>
      <c r="C21" s="226">
        <v>1086692</v>
      </c>
      <c r="D21" s="227">
        <v>525635</v>
      </c>
      <c r="E21" s="227">
        <v>135668</v>
      </c>
      <c r="F21" s="227">
        <v>325874</v>
      </c>
      <c r="G21" s="227">
        <v>12871</v>
      </c>
      <c r="H21" s="227">
        <v>51128</v>
      </c>
      <c r="I21" s="227">
        <v>35516</v>
      </c>
      <c r="J21" s="419" t="s">
        <v>5</v>
      </c>
    </row>
    <row r="22" spans="1:10" s="9" customFormat="1" ht="21" customHeight="1">
      <c r="A22" s="254">
        <v>16</v>
      </c>
      <c r="B22" s="250" t="s">
        <v>210</v>
      </c>
      <c r="C22" s="220">
        <v>2449530</v>
      </c>
      <c r="D22" s="221">
        <v>2121907</v>
      </c>
      <c r="E22" s="221">
        <v>90313</v>
      </c>
      <c r="F22" s="221">
        <v>153705</v>
      </c>
      <c r="G22" s="221">
        <v>11617</v>
      </c>
      <c r="H22" s="221">
        <v>22251</v>
      </c>
      <c r="I22" s="221">
        <v>49737</v>
      </c>
      <c r="J22" s="422" t="s">
        <v>16</v>
      </c>
    </row>
    <row r="23" spans="1:10" s="9" customFormat="1" ht="21" customHeight="1">
      <c r="A23" s="253">
        <v>17</v>
      </c>
      <c r="B23" s="251" t="s">
        <v>212</v>
      </c>
      <c r="C23" s="226">
        <v>10936</v>
      </c>
      <c r="D23" s="227">
        <v>6717</v>
      </c>
      <c r="E23" s="227">
        <v>543</v>
      </c>
      <c r="F23" s="227">
        <v>215</v>
      </c>
      <c r="G23" s="227">
        <v>637</v>
      </c>
      <c r="H23" s="227">
        <v>483</v>
      </c>
      <c r="I23" s="227">
        <v>2341</v>
      </c>
      <c r="J23" s="419" t="s">
        <v>18</v>
      </c>
    </row>
    <row r="24" spans="1:10" s="9" customFormat="1" ht="21" customHeight="1">
      <c r="A24" s="254">
        <v>18</v>
      </c>
      <c r="B24" s="250" t="s">
        <v>213</v>
      </c>
      <c r="C24" s="220">
        <v>16240</v>
      </c>
      <c r="D24" s="221">
        <v>9189</v>
      </c>
      <c r="E24" s="221">
        <v>1707</v>
      </c>
      <c r="F24" s="221">
        <v>377</v>
      </c>
      <c r="G24" s="221">
        <v>460</v>
      </c>
      <c r="H24" s="221">
        <v>289</v>
      </c>
      <c r="I24" s="221">
        <v>4218</v>
      </c>
      <c r="J24" s="422" t="s">
        <v>35</v>
      </c>
    </row>
    <row r="25" spans="1:10" s="9" customFormat="1" ht="21" customHeight="1">
      <c r="A25" s="253">
        <v>19</v>
      </c>
      <c r="B25" s="251" t="s">
        <v>214</v>
      </c>
      <c r="C25" s="226">
        <v>15268</v>
      </c>
      <c r="D25" s="227">
        <v>626</v>
      </c>
      <c r="E25" s="227">
        <v>4859</v>
      </c>
      <c r="F25" s="227">
        <v>2331</v>
      </c>
      <c r="G25" s="227">
        <v>1383</v>
      </c>
      <c r="H25" s="227">
        <v>2304</v>
      </c>
      <c r="I25" s="227">
        <v>3765</v>
      </c>
      <c r="J25" s="419" t="s">
        <v>19</v>
      </c>
    </row>
    <row r="26" spans="1:10" s="9" customFormat="1" ht="21" customHeight="1">
      <c r="A26" s="254">
        <v>20</v>
      </c>
      <c r="B26" s="250" t="s">
        <v>215</v>
      </c>
      <c r="C26" s="220">
        <v>350306</v>
      </c>
      <c r="D26" s="221">
        <v>122649</v>
      </c>
      <c r="E26" s="221">
        <v>19897</v>
      </c>
      <c r="F26" s="221">
        <v>137272</v>
      </c>
      <c r="G26" s="221">
        <v>15335</v>
      </c>
      <c r="H26" s="221">
        <v>46841</v>
      </c>
      <c r="I26" s="221">
        <v>8312</v>
      </c>
      <c r="J26" s="422" t="s">
        <v>20</v>
      </c>
    </row>
    <row r="27" spans="1:10" s="9" customFormat="1" ht="21" customHeight="1">
      <c r="A27" s="253">
        <v>21</v>
      </c>
      <c r="B27" s="251" t="s">
        <v>216</v>
      </c>
      <c r="C27" s="226">
        <v>296482</v>
      </c>
      <c r="D27" s="227">
        <v>179047</v>
      </c>
      <c r="E27" s="227">
        <v>27849</v>
      </c>
      <c r="F27" s="227">
        <v>85062</v>
      </c>
      <c r="G27" s="227">
        <v>377</v>
      </c>
      <c r="H27" s="227">
        <v>258</v>
      </c>
      <c r="I27" s="227">
        <v>3889</v>
      </c>
      <c r="J27" s="419" t="s">
        <v>21</v>
      </c>
    </row>
    <row r="28" spans="1:10" s="9" customFormat="1" ht="21" customHeight="1">
      <c r="A28" s="254">
        <v>22</v>
      </c>
      <c r="B28" s="250" t="s">
        <v>217</v>
      </c>
      <c r="C28" s="220">
        <v>383134</v>
      </c>
      <c r="D28" s="221">
        <v>291176</v>
      </c>
      <c r="E28" s="221">
        <v>26933</v>
      </c>
      <c r="F28" s="221">
        <v>41139</v>
      </c>
      <c r="G28" s="221">
        <v>2059</v>
      </c>
      <c r="H28" s="221">
        <v>2461</v>
      </c>
      <c r="I28" s="221">
        <v>19366</v>
      </c>
      <c r="J28" s="422" t="s">
        <v>27</v>
      </c>
    </row>
    <row r="29" spans="1:10" s="9" customFormat="1" ht="21" customHeight="1">
      <c r="A29" s="253">
        <v>23</v>
      </c>
      <c r="B29" s="251" t="s">
        <v>218</v>
      </c>
      <c r="C29" s="226">
        <v>8612</v>
      </c>
      <c r="D29" s="227">
        <v>6170</v>
      </c>
      <c r="E29" s="227">
        <v>1808</v>
      </c>
      <c r="F29" s="227">
        <v>6</v>
      </c>
      <c r="G29" s="227">
        <v>24</v>
      </c>
      <c r="H29" s="227" t="s">
        <v>26</v>
      </c>
      <c r="I29" s="227">
        <v>604</v>
      </c>
      <c r="J29" s="419" t="s">
        <v>6</v>
      </c>
    </row>
    <row r="30" spans="1:10" s="9" customFormat="1" ht="21" customHeight="1">
      <c r="A30" s="254">
        <v>24</v>
      </c>
      <c r="B30" s="250" t="s">
        <v>219</v>
      </c>
      <c r="C30" s="220">
        <v>1451690</v>
      </c>
      <c r="D30" s="221">
        <v>974400</v>
      </c>
      <c r="E30" s="221">
        <v>196122</v>
      </c>
      <c r="F30" s="221">
        <v>193264</v>
      </c>
      <c r="G30" s="221">
        <v>12137</v>
      </c>
      <c r="H30" s="221">
        <v>28245</v>
      </c>
      <c r="I30" s="221">
        <v>47522</v>
      </c>
      <c r="J30" s="422" t="s">
        <v>22</v>
      </c>
    </row>
    <row r="31" spans="1:10" s="9" customFormat="1" ht="21" customHeight="1">
      <c r="A31" s="253">
        <v>25</v>
      </c>
      <c r="B31" s="251" t="s">
        <v>220</v>
      </c>
      <c r="C31" s="226">
        <v>33830</v>
      </c>
      <c r="D31" s="227">
        <v>16372</v>
      </c>
      <c r="E31" s="227">
        <v>3555</v>
      </c>
      <c r="F31" s="227">
        <v>12527</v>
      </c>
      <c r="G31" s="227">
        <v>203</v>
      </c>
      <c r="H31" s="227">
        <v>732</v>
      </c>
      <c r="I31" s="227">
        <v>441</v>
      </c>
      <c r="J31" s="419" t="s">
        <v>23</v>
      </c>
    </row>
    <row r="32" spans="1:10" s="9" customFormat="1" ht="21" customHeight="1">
      <c r="A32" s="254">
        <v>26</v>
      </c>
      <c r="B32" s="250" t="s">
        <v>221</v>
      </c>
      <c r="C32" s="220">
        <v>992728</v>
      </c>
      <c r="D32" s="221">
        <v>383273</v>
      </c>
      <c r="E32" s="221">
        <v>67573</v>
      </c>
      <c r="F32" s="221">
        <v>518549</v>
      </c>
      <c r="G32" s="221">
        <v>3602</v>
      </c>
      <c r="H32" s="221">
        <v>3772</v>
      </c>
      <c r="I32" s="221">
        <v>15959</v>
      </c>
      <c r="J32" s="422" t="s">
        <v>7</v>
      </c>
    </row>
    <row r="33" spans="1:10" s="9" customFormat="1" ht="21" customHeight="1">
      <c r="A33" s="253">
        <v>27</v>
      </c>
      <c r="B33" s="251" t="s">
        <v>222</v>
      </c>
      <c r="C33" s="226">
        <v>89398</v>
      </c>
      <c r="D33" s="227">
        <v>61001</v>
      </c>
      <c r="E33" s="227">
        <v>4944</v>
      </c>
      <c r="F33" s="227">
        <v>22357</v>
      </c>
      <c r="G33" s="227">
        <v>132</v>
      </c>
      <c r="H33" s="227">
        <v>51</v>
      </c>
      <c r="I33" s="227">
        <v>913</v>
      </c>
      <c r="J33" s="419" t="s">
        <v>24</v>
      </c>
    </row>
    <row r="34" spans="1:10" s="9" customFormat="1" ht="21" customHeight="1">
      <c r="A34" s="254">
        <v>28</v>
      </c>
      <c r="B34" s="250" t="s">
        <v>223</v>
      </c>
      <c r="C34" s="220">
        <v>1393319</v>
      </c>
      <c r="D34" s="221">
        <v>776557</v>
      </c>
      <c r="E34" s="221">
        <v>103869</v>
      </c>
      <c r="F34" s="221">
        <v>452838</v>
      </c>
      <c r="G34" s="221">
        <v>8305</v>
      </c>
      <c r="H34" s="221">
        <v>28696</v>
      </c>
      <c r="I34" s="221">
        <v>23054</v>
      </c>
      <c r="J34" s="422" t="s">
        <v>8</v>
      </c>
    </row>
    <row r="35" spans="1:10" s="9" customFormat="1" ht="36" customHeight="1">
      <c r="A35" s="253">
        <v>29</v>
      </c>
      <c r="B35" s="251" t="s">
        <v>234</v>
      </c>
      <c r="C35" s="226">
        <v>3053</v>
      </c>
      <c r="D35" s="227">
        <v>2923</v>
      </c>
      <c r="E35" s="227">
        <v>16</v>
      </c>
      <c r="F35" s="227">
        <v>3</v>
      </c>
      <c r="G35" s="227" t="s">
        <v>26</v>
      </c>
      <c r="H35" s="227">
        <v>94</v>
      </c>
      <c r="I35" s="227">
        <v>17</v>
      </c>
      <c r="J35" s="423" t="s">
        <v>246</v>
      </c>
    </row>
    <row r="36" spans="1:10" s="9" customFormat="1" ht="21" customHeight="1">
      <c r="A36" s="254">
        <v>30</v>
      </c>
      <c r="B36" s="250" t="s">
        <v>224</v>
      </c>
      <c r="C36" s="220">
        <v>22080</v>
      </c>
      <c r="D36" s="221">
        <v>16019</v>
      </c>
      <c r="E36" s="221">
        <v>4544</v>
      </c>
      <c r="F36" s="221">
        <v>1121</v>
      </c>
      <c r="G36" s="221">
        <v>81</v>
      </c>
      <c r="H36" s="221">
        <v>7</v>
      </c>
      <c r="I36" s="221">
        <v>308</v>
      </c>
      <c r="J36" s="422" t="s">
        <v>29</v>
      </c>
    </row>
    <row r="37" spans="1:10" s="9" customFormat="1" ht="21" customHeight="1">
      <c r="A37" s="253">
        <v>31</v>
      </c>
      <c r="B37" s="251" t="s">
        <v>228</v>
      </c>
      <c r="C37" s="226">
        <v>35070</v>
      </c>
      <c r="D37" s="227">
        <v>31959</v>
      </c>
      <c r="E37" s="227">
        <v>2487</v>
      </c>
      <c r="F37" s="227">
        <v>406</v>
      </c>
      <c r="G37" s="227">
        <v>12</v>
      </c>
      <c r="H37" s="227">
        <v>136</v>
      </c>
      <c r="I37" s="227">
        <v>70</v>
      </c>
      <c r="J37" s="419" t="s">
        <v>31</v>
      </c>
    </row>
    <row r="38" spans="1:10" s="9" customFormat="1" ht="21" customHeight="1">
      <c r="A38" s="255"/>
      <c r="B38" s="240" t="s">
        <v>328</v>
      </c>
      <c r="C38" s="220">
        <f t="shared" ref="C38:H38" si="0">SUM(C7:C37)</f>
        <v>13749424</v>
      </c>
      <c r="D38" s="221">
        <f t="shared" si="0"/>
        <v>8981772</v>
      </c>
      <c r="E38" s="221">
        <f t="shared" si="0"/>
        <v>1192428</v>
      </c>
      <c r="F38" s="221">
        <f t="shared" si="0"/>
        <v>2792036</v>
      </c>
      <c r="G38" s="221">
        <f t="shared" si="0"/>
        <v>105947</v>
      </c>
      <c r="H38" s="221">
        <f t="shared" si="0"/>
        <v>309540</v>
      </c>
      <c r="I38" s="221">
        <f>SUM(I7:I37)</f>
        <v>367701</v>
      </c>
      <c r="J38" s="154" t="s">
        <v>329</v>
      </c>
    </row>
    <row r="39" spans="1:10" s="9" customFormat="1" ht="34.5" customHeight="1">
      <c r="A39" s="679" t="s">
        <v>687</v>
      </c>
      <c r="B39" s="680"/>
      <c r="C39" s="680"/>
      <c r="D39" s="680"/>
      <c r="E39" s="680"/>
      <c r="F39" s="680"/>
      <c r="G39" s="680"/>
      <c r="H39" s="680"/>
      <c r="I39" s="680"/>
      <c r="J39" s="681"/>
    </row>
    <row r="40" spans="1:10" s="9" customFormat="1" ht="15">
      <c r="A40" s="682" t="s">
        <v>686</v>
      </c>
      <c r="B40" s="683"/>
      <c r="C40" s="683"/>
      <c r="D40" s="683"/>
      <c r="E40" s="683"/>
      <c r="F40" s="683"/>
      <c r="G40" s="683"/>
      <c r="H40" s="683"/>
      <c r="I40" s="683"/>
      <c r="J40" s="684"/>
    </row>
    <row r="41" spans="1:10" s="9" customFormat="1"/>
    <row r="42" spans="1:10" s="9" customFormat="1"/>
    <row r="43" spans="1:10" s="9" customFormat="1"/>
    <row r="44" spans="1:10" s="9" customFormat="1"/>
    <row r="45" spans="1:10" s="9" customFormat="1"/>
    <row r="46" spans="1:10" s="9" customFormat="1"/>
    <row r="47" spans="1:10" s="9" customFormat="1"/>
  </sheetData>
  <sortState ref="B6:K36">
    <sortCondition ref="B6:B36"/>
  </sortState>
  <mergeCells count="14">
    <mergeCell ref="A39:J39"/>
    <mergeCell ref="A40:J40"/>
    <mergeCell ref="A1:J1"/>
    <mergeCell ref="A2:J2"/>
    <mergeCell ref="B4:B6"/>
    <mergeCell ref="A4:A6"/>
    <mergeCell ref="J4:J6"/>
    <mergeCell ref="C4:I4"/>
    <mergeCell ref="C5:C6"/>
    <mergeCell ref="D5:E5"/>
    <mergeCell ref="F5:F6"/>
    <mergeCell ref="G5:H5"/>
    <mergeCell ref="I5:I6"/>
    <mergeCell ref="B3:J3"/>
  </mergeCells>
  <printOptions horizontalCentered="1" verticalCentered="1"/>
  <pageMargins left="0.70866141732283472" right="0.70866141732283472" top="0.62992125984251968" bottom="0.74803149606299213" header="0.31496062992125984" footer="0.31496062992125984"/>
  <pageSetup paperSize="9" scale="80" fitToHeight="0" orientation="landscape" r:id="rId1"/>
  <rowBreaks count="1" manualBreakCount="1">
    <brk id="26" max="9"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E24"/>
  <sheetViews>
    <sheetView view="pageBreakPreview" zoomScaleSheetLayoutView="100" workbookViewId="0">
      <selection activeCell="B18" sqref="B18"/>
    </sheetView>
  </sheetViews>
  <sheetFormatPr defaultColWidth="9.140625" defaultRowHeight="15"/>
  <cols>
    <col min="1" max="1" width="24.7109375" customWidth="1"/>
    <col min="2" max="2" width="19" style="105" customWidth="1"/>
    <col min="3" max="6" width="9.28515625" hidden="1" customWidth="1"/>
    <col min="7" max="7" width="9.140625" hidden="1" customWidth="1"/>
    <col min="8" max="8" width="12.42578125" hidden="1" customWidth="1"/>
    <col min="9" max="9" width="11" customWidth="1"/>
    <col min="10" max="10" width="11.7109375" customWidth="1"/>
    <col min="11" max="11" width="10.85546875" bestFit="1" customWidth="1"/>
    <col min="12" max="12" width="10.7109375" customWidth="1"/>
    <col min="13" max="13" width="11" customWidth="1"/>
    <col min="14" max="14" width="12" customWidth="1"/>
    <col min="15" max="19" width="11.85546875" customWidth="1"/>
    <col min="29" max="29" width="17.28515625" customWidth="1"/>
  </cols>
  <sheetData>
    <row r="1" spans="1:29" s="5" customFormat="1" ht="20.100000000000001" customHeight="1">
      <c r="A1" s="518" t="s">
        <v>698</v>
      </c>
      <c r="B1" s="612"/>
      <c r="C1" s="612"/>
      <c r="D1" s="612"/>
      <c r="E1" s="612"/>
      <c r="F1" s="612"/>
      <c r="G1" s="612"/>
      <c r="H1" s="612"/>
      <c r="I1" s="612"/>
      <c r="J1" s="612"/>
      <c r="K1" s="612"/>
      <c r="L1" s="612"/>
      <c r="M1" s="612"/>
      <c r="N1" s="612"/>
      <c r="O1" s="612"/>
      <c r="P1" s="612"/>
      <c r="Q1" s="612"/>
      <c r="R1" s="612"/>
      <c r="S1" s="613"/>
    </row>
    <row r="2" spans="1:29" s="5" customFormat="1" ht="20.100000000000001" customHeight="1">
      <c r="A2" s="521" t="s">
        <v>603</v>
      </c>
      <c r="B2" s="522"/>
      <c r="C2" s="522"/>
      <c r="D2" s="522"/>
      <c r="E2" s="522"/>
      <c r="F2" s="522"/>
      <c r="G2" s="522"/>
      <c r="H2" s="522"/>
      <c r="I2" s="522"/>
      <c r="J2" s="522"/>
      <c r="K2" s="522"/>
      <c r="L2" s="522"/>
      <c r="M2" s="522"/>
      <c r="N2" s="522"/>
      <c r="O2" s="522"/>
      <c r="P2" s="522"/>
      <c r="Q2" s="522"/>
      <c r="R2" s="522"/>
      <c r="S2" s="523"/>
    </row>
    <row r="3" spans="1:29" s="97" customFormat="1" ht="22.5" customHeight="1">
      <c r="A3" s="432"/>
      <c r="B3" s="283" t="s">
        <v>697</v>
      </c>
      <c r="C3" s="283" t="s">
        <v>69</v>
      </c>
      <c r="D3" s="283" t="s">
        <v>42</v>
      </c>
      <c r="E3" s="283" t="s">
        <v>43</v>
      </c>
      <c r="F3" s="283" t="s">
        <v>44</v>
      </c>
      <c r="G3" s="283" t="s">
        <v>70</v>
      </c>
      <c r="H3" s="283" t="s">
        <v>45</v>
      </c>
      <c r="I3" s="283" t="s">
        <v>37</v>
      </c>
      <c r="J3" s="283" t="s">
        <v>38</v>
      </c>
      <c r="K3" s="283" t="s">
        <v>71</v>
      </c>
      <c r="L3" s="283" t="s">
        <v>39</v>
      </c>
      <c r="M3" s="283" t="s">
        <v>40</v>
      </c>
      <c r="N3" s="283" t="s">
        <v>41</v>
      </c>
      <c r="O3" s="284" t="s">
        <v>251</v>
      </c>
      <c r="P3" s="283" t="s">
        <v>315</v>
      </c>
      <c r="Q3" s="284" t="s">
        <v>316</v>
      </c>
      <c r="R3" s="284" t="s">
        <v>532</v>
      </c>
      <c r="S3" s="284" t="s">
        <v>531</v>
      </c>
    </row>
    <row r="4" spans="1:29" s="5" customFormat="1" ht="21.95" customHeight="1">
      <c r="A4" s="290" t="s">
        <v>841</v>
      </c>
      <c r="B4" s="285"/>
      <c r="C4" s="285"/>
      <c r="D4" s="285"/>
      <c r="E4" s="285"/>
      <c r="F4" s="285"/>
      <c r="G4" s="285"/>
      <c r="H4" s="285"/>
      <c r="I4" s="285"/>
      <c r="J4" s="285"/>
      <c r="K4" s="285"/>
      <c r="L4" s="285"/>
      <c r="M4" s="286"/>
      <c r="N4" s="286"/>
      <c r="O4" s="286"/>
      <c r="P4" s="286"/>
      <c r="Q4" s="286"/>
      <c r="R4" s="286"/>
      <c r="S4" s="459"/>
    </row>
    <row r="5" spans="1:29" s="5" customFormat="1" ht="21.95" customHeight="1">
      <c r="A5" s="292" t="s">
        <v>842</v>
      </c>
      <c r="B5" s="697" t="s">
        <v>696</v>
      </c>
      <c r="C5" s="256">
        <v>399.9</v>
      </c>
      <c r="D5" s="256">
        <v>524.5</v>
      </c>
      <c r="E5" s="256">
        <v>914.9</v>
      </c>
      <c r="F5" s="256">
        <v>1485.4</v>
      </c>
      <c r="G5" s="256">
        <v>2327.4</v>
      </c>
      <c r="H5" s="257">
        <v>3373.5</v>
      </c>
      <c r="I5" s="273">
        <v>4690.3</v>
      </c>
      <c r="J5" s="273">
        <v>4865.3999999999996</v>
      </c>
      <c r="K5" s="273">
        <v>5231.8999999999996</v>
      </c>
      <c r="L5" s="273">
        <v>5402.5</v>
      </c>
      <c r="M5" s="273">
        <v>5472.1</v>
      </c>
      <c r="N5" s="273">
        <v>5603.3</v>
      </c>
      <c r="O5" s="273">
        <v>5898</v>
      </c>
      <c r="P5" s="273">
        <v>6215</v>
      </c>
      <c r="Q5" s="273">
        <v>6332</v>
      </c>
      <c r="R5" s="273" t="s">
        <v>78</v>
      </c>
      <c r="S5" s="273" t="s">
        <v>78</v>
      </c>
    </row>
    <row r="6" spans="1:29" s="5" customFormat="1" ht="21.95" customHeight="1">
      <c r="A6" s="293" t="s">
        <v>843</v>
      </c>
      <c r="B6" s="698"/>
      <c r="C6" s="258">
        <v>157</v>
      </c>
      <c r="D6" s="258">
        <v>263</v>
      </c>
      <c r="E6" s="258">
        <v>398</v>
      </c>
      <c r="F6" s="258">
        <v>684</v>
      </c>
      <c r="G6" s="259">
        <v>1090.2</v>
      </c>
      <c r="H6" s="260">
        <v>1601.7</v>
      </c>
      <c r="I6" s="274">
        <v>2524.6999999999998</v>
      </c>
      <c r="J6" s="274">
        <v>2698.6</v>
      </c>
      <c r="K6" s="274">
        <v>3171</v>
      </c>
      <c r="L6" s="274">
        <v>3220.5</v>
      </c>
      <c r="M6" s="274">
        <v>3341</v>
      </c>
      <c r="N6" s="274">
        <v>3501.9</v>
      </c>
      <c r="O6" s="274">
        <v>3730</v>
      </c>
      <c r="P6" s="274">
        <v>3748</v>
      </c>
      <c r="Q6" s="274">
        <v>4096</v>
      </c>
      <c r="R6" s="274" t="s">
        <v>78</v>
      </c>
      <c r="S6" s="274" t="s">
        <v>78</v>
      </c>
    </row>
    <row r="7" spans="1:29" s="5" customFormat="1" ht="21.95" customHeight="1">
      <c r="A7" s="290" t="s">
        <v>855</v>
      </c>
      <c r="B7" s="287"/>
      <c r="C7" s="285"/>
      <c r="D7" s="285"/>
      <c r="E7" s="285"/>
      <c r="F7" s="285"/>
      <c r="G7" s="285"/>
      <c r="H7" s="285"/>
      <c r="I7" s="285"/>
      <c r="J7" s="285"/>
      <c r="K7" s="285"/>
      <c r="L7" s="285"/>
      <c r="M7" s="285"/>
      <c r="N7" s="285"/>
      <c r="O7" s="285"/>
      <c r="P7" s="433"/>
      <c r="Q7" s="700"/>
      <c r="R7" s="700"/>
      <c r="S7" s="701"/>
    </row>
    <row r="8" spans="1:29" s="5" customFormat="1" ht="21.95" customHeight="1">
      <c r="A8" s="292" t="s">
        <v>842</v>
      </c>
      <c r="B8" s="697" t="s">
        <v>696</v>
      </c>
      <c r="C8" s="256">
        <v>19.8</v>
      </c>
      <c r="D8" s="256">
        <v>23.8</v>
      </c>
      <c r="E8" s="256"/>
      <c r="F8" s="256">
        <v>31.7</v>
      </c>
      <c r="G8" s="256">
        <v>33.700000000000003</v>
      </c>
      <c r="H8" s="261">
        <v>57.7</v>
      </c>
      <c r="I8" s="256">
        <v>70.900000000000006</v>
      </c>
      <c r="J8" s="256">
        <v>76.8</v>
      </c>
      <c r="K8" s="256">
        <v>79.099999999999994</v>
      </c>
      <c r="L8" s="275">
        <v>91.3</v>
      </c>
      <c r="M8" s="199">
        <v>98</v>
      </c>
      <c r="N8" s="199">
        <v>101</v>
      </c>
      <c r="O8" s="275">
        <v>114.2</v>
      </c>
      <c r="P8" s="275" t="s">
        <v>317</v>
      </c>
      <c r="Q8" s="273">
        <v>132.5</v>
      </c>
      <c r="R8" s="273" t="s">
        <v>78</v>
      </c>
      <c r="S8" s="273" t="s">
        <v>78</v>
      </c>
    </row>
    <row r="9" spans="1:29" s="5" customFormat="1" ht="21.95" customHeight="1">
      <c r="A9" s="293" t="s">
        <v>843</v>
      </c>
      <c r="B9" s="698"/>
      <c r="C9" s="259" t="s">
        <v>72</v>
      </c>
      <c r="D9" s="258">
        <v>21</v>
      </c>
      <c r="E9" s="259">
        <v>23.3</v>
      </c>
      <c r="F9" s="259">
        <v>31.5</v>
      </c>
      <c r="G9" s="259">
        <v>33.4</v>
      </c>
      <c r="H9" s="262">
        <v>57.7</v>
      </c>
      <c r="I9" s="259">
        <v>70.900000000000006</v>
      </c>
      <c r="J9" s="259">
        <v>76.8</v>
      </c>
      <c r="K9" s="259">
        <v>79.099999999999994</v>
      </c>
      <c r="L9" s="276">
        <v>91.3</v>
      </c>
      <c r="M9" s="205">
        <v>98</v>
      </c>
      <c r="N9" s="205">
        <v>101</v>
      </c>
      <c r="O9" s="276">
        <v>114.2</v>
      </c>
      <c r="P9" s="276" t="s">
        <v>317</v>
      </c>
      <c r="Q9" s="274">
        <v>132.5</v>
      </c>
      <c r="R9" s="274" t="s">
        <v>78</v>
      </c>
      <c r="S9" s="274" t="s">
        <v>78</v>
      </c>
    </row>
    <row r="10" spans="1:29" s="5" customFormat="1" ht="21.95" customHeight="1">
      <c r="A10" s="290" t="s">
        <v>854</v>
      </c>
      <c r="B10" s="287"/>
      <c r="C10" s="285"/>
      <c r="D10" s="285"/>
      <c r="E10" s="285"/>
      <c r="F10" s="285"/>
      <c r="G10" s="285"/>
      <c r="H10" s="285"/>
      <c r="I10" s="285"/>
      <c r="J10" s="285"/>
      <c r="K10" s="285"/>
      <c r="L10" s="285"/>
      <c r="M10" s="285"/>
      <c r="N10" s="285"/>
      <c r="O10" s="285"/>
      <c r="P10" s="285"/>
      <c r="Q10" s="700"/>
      <c r="R10" s="700"/>
      <c r="S10" s="701"/>
    </row>
    <row r="11" spans="1:29" s="5" customFormat="1" ht="21.95" customHeight="1">
      <c r="A11" s="292" t="s">
        <v>842</v>
      </c>
      <c r="B11" s="697" t="s">
        <v>696</v>
      </c>
      <c r="C11" s="256" t="s">
        <v>72</v>
      </c>
      <c r="D11" s="256" t="s">
        <v>72</v>
      </c>
      <c r="E11" s="256">
        <v>56.8</v>
      </c>
      <c r="F11" s="256">
        <v>94.4</v>
      </c>
      <c r="G11" s="256">
        <v>127.3</v>
      </c>
      <c r="H11" s="263">
        <v>132.1</v>
      </c>
      <c r="I11" s="277">
        <v>163.9</v>
      </c>
      <c r="J11" s="277">
        <v>164.4</v>
      </c>
      <c r="K11" s="277">
        <v>169.2</v>
      </c>
      <c r="L11" s="278">
        <v>170.8</v>
      </c>
      <c r="M11" s="278">
        <v>167.1</v>
      </c>
      <c r="N11" s="278">
        <v>176.2</v>
      </c>
      <c r="O11" s="278">
        <v>175</v>
      </c>
      <c r="P11" s="278" t="s">
        <v>319</v>
      </c>
      <c r="Q11" s="273">
        <v>179</v>
      </c>
      <c r="R11" s="273" t="s">
        <v>78</v>
      </c>
      <c r="S11" s="273" t="s">
        <v>78</v>
      </c>
    </row>
    <row r="12" spans="1:29" s="5" customFormat="1" ht="21.95" customHeight="1">
      <c r="A12" s="293" t="s">
        <v>843</v>
      </c>
      <c r="B12" s="698"/>
      <c r="C12" s="259" t="s">
        <v>72</v>
      </c>
      <c r="D12" s="259" t="s">
        <v>72</v>
      </c>
      <c r="E12" s="259">
        <v>51.7</v>
      </c>
      <c r="F12" s="259">
        <v>90.3</v>
      </c>
      <c r="G12" s="259">
        <v>124.8</v>
      </c>
      <c r="H12" s="264">
        <v>129.9</v>
      </c>
      <c r="I12" s="279">
        <v>161.9</v>
      </c>
      <c r="J12" s="279">
        <v>163</v>
      </c>
      <c r="K12" s="279">
        <v>167.2</v>
      </c>
      <c r="L12" s="280">
        <v>169</v>
      </c>
      <c r="M12" s="280">
        <v>165.3</v>
      </c>
      <c r="N12" s="280">
        <v>170.2</v>
      </c>
      <c r="O12" s="280">
        <v>169</v>
      </c>
      <c r="P12" s="280" t="s">
        <v>318</v>
      </c>
      <c r="Q12" s="274">
        <v>178</v>
      </c>
      <c r="R12" s="274" t="s">
        <v>78</v>
      </c>
      <c r="S12" s="274" t="s">
        <v>78</v>
      </c>
    </row>
    <row r="13" spans="1:29" s="5" customFormat="1" ht="21.95" customHeight="1">
      <c r="A13" s="290" t="s">
        <v>853</v>
      </c>
      <c r="B13" s="287"/>
      <c r="C13" s="285"/>
      <c r="D13" s="285"/>
      <c r="E13" s="285"/>
      <c r="F13" s="285"/>
      <c r="G13" s="285"/>
      <c r="H13" s="285"/>
      <c r="I13" s="285"/>
      <c r="J13" s="285"/>
      <c r="K13" s="285"/>
      <c r="L13" s="285"/>
      <c r="M13" s="285"/>
      <c r="N13" s="285"/>
      <c r="O13" s="285"/>
      <c r="P13" s="285"/>
      <c r="Q13" s="285"/>
      <c r="R13" s="285"/>
      <c r="S13" s="460"/>
    </row>
    <row r="14" spans="1:29" s="5" customFormat="1" ht="21.95" customHeight="1">
      <c r="A14" s="292" t="s">
        <v>844</v>
      </c>
      <c r="B14" s="697" t="s">
        <v>695</v>
      </c>
      <c r="C14" s="265">
        <v>306</v>
      </c>
      <c r="D14" s="265">
        <v>665</v>
      </c>
      <c r="E14" s="265">
        <v>1865</v>
      </c>
      <c r="F14" s="265">
        <v>5391</v>
      </c>
      <c r="G14" s="265">
        <v>21374</v>
      </c>
      <c r="H14" s="257">
        <v>54991</v>
      </c>
      <c r="I14" s="273">
        <v>141866</v>
      </c>
      <c r="J14" s="273">
        <v>159491</v>
      </c>
      <c r="K14" s="273">
        <v>176044</v>
      </c>
      <c r="L14" s="273">
        <v>190704</v>
      </c>
      <c r="M14" s="273">
        <v>210023</v>
      </c>
      <c r="N14" s="273">
        <v>230031</v>
      </c>
      <c r="O14" s="273">
        <v>253311</v>
      </c>
      <c r="P14" s="273">
        <v>272587</v>
      </c>
      <c r="Q14" s="273">
        <v>295772</v>
      </c>
      <c r="R14" s="273">
        <v>354018</v>
      </c>
      <c r="S14" s="273">
        <v>335551</v>
      </c>
      <c r="T14" s="699"/>
      <c r="U14" s="699"/>
      <c r="V14" s="699"/>
      <c r="W14" s="699"/>
      <c r="X14" s="699"/>
      <c r="Y14" s="699"/>
      <c r="Z14" s="699"/>
      <c r="AA14" s="699"/>
      <c r="AB14" s="699"/>
      <c r="AC14" s="699"/>
    </row>
    <row r="15" spans="1:29" s="5" customFormat="1" ht="21.95" customHeight="1">
      <c r="A15" s="293" t="s">
        <v>845</v>
      </c>
      <c r="B15" s="698"/>
      <c r="C15" s="266">
        <v>82</v>
      </c>
      <c r="D15" s="266">
        <v>168</v>
      </c>
      <c r="E15" s="266">
        <v>343</v>
      </c>
      <c r="F15" s="266">
        <v>554</v>
      </c>
      <c r="G15" s="266">
        <v>1356</v>
      </c>
      <c r="H15" s="267">
        <v>2948</v>
      </c>
      <c r="I15" s="158">
        <v>7064</v>
      </c>
      <c r="J15" s="158">
        <v>7658</v>
      </c>
      <c r="K15" s="158">
        <v>8307</v>
      </c>
      <c r="L15" s="158">
        <v>8698</v>
      </c>
      <c r="M15" s="158">
        <v>9344</v>
      </c>
      <c r="N15" s="158">
        <v>10516</v>
      </c>
      <c r="O15" s="158">
        <v>12256.33</v>
      </c>
      <c r="P15" s="158">
        <v>12773</v>
      </c>
      <c r="Q15" s="158">
        <v>13766</v>
      </c>
      <c r="R15" s="158">
        <v>15493</v>
      </c>
      <c r="S15" s="158">
        <v>14792</v>
      </c>
      <c r="T15" s="699"/>
      <c r="U15" s="699"/>
      <c r="V15" s="699"/>
      <c r="W15" s="699"/>
      <c r="X15" s="699"/>
      <c r="Y15" s="699"/>
      <c r="Z15" s="699"/>
      <c r="AA15" s="699"/>
      <c r="AB15" s="699"/>
      <c r="AC15" s="699"/>
    </row>
    <row r="16" spans="1:29" s="5" customFormat="1" ht="21.95" customHeight="1">
      <c r="A16" s="292" t="s">
        <v>846</v>
      </c>
      <c r="B16" s="268"/>
      <c r="C16" s="258">
        <v>34</v>
      </c>
      <c r="D16" s="258">
        <v>57</v>
      </c>
      <c r="E16" s="258">
        <v>94</v>
      </c>
      <c r="F16" s="258">
        <v>162</v>
      </c>
      <c r="G16" s="258">
        <v>331</v>
      </c>
      <c r="H16" s="260">
        <v>634</v>
      </c>
      <c r="I16" s="274">
        <v>1604</v>
      </c>
      <c r="J16" s="274">
        <v>1677</v>
      </c>
      <c r="K16" s="274">
        <v>1814</v>
      </c>
      <c r="L16" s="274">
        <v>1887</v>
      </c>
      <c r="M16" s="274">
        <v>1971</v>
      </c>
      <c r="N16" s="274">
        <v>1757</v>
      </c>
      <c r="O16" s="274">
        <v>1864.21</v>
      </c>
      <c r="P16" s="274">
        <v>1943</v>
      </c>
      <c r="Q16" s="274">
        <v>2049</v>
      </c>
      <c r="R16" s="274">
        <v>2142</v>
      </c>
      <c r="S16" s="274">
        <v>2118</v>
      </c>
      <c r="T16" s="699"/>
      <c r="U16" s="699"/>
      <c r="V16" s="699"/>
      <c r="W16" s="699"/>
      <c r="X16" s="699"/>
      <c r="Y16" s="699"/>
      <c r="Z16" s="699"/>
      <c r="AA16" s="699"/>
      <c r="AB16" s="699"/>
      <c r="AC16" s="699"/>
    </row>
    <row r="17" spans="1:31" s="5" customFormat="1" ht="21.95" customHeight="1">
      <c r="A17" s="290" t="s">
        <v>851</v>
      </c>
      <c r="B17" s="287"/>
      <c r="C17" s="285"/>
      <c r="D17" s="285"/>
      <c r="E17" s="285"/>
      <c r="F17" s="285"/>
      <c r="G17" s="285"/>
      <c r="H17" s="285"/>
      <c r="I17" s="285"/>
      <c r="J17" s="285"/>
      <c r="K17" s="285"/>
      <c r="L17" s="285"/>
      <c r="M17" s="285"/>
      <c r="N17" s="286"/>
      <c r="O17" s="285"/>
      <c r="P17" s="285"/>
      <c r="Q17" s="700"/>
      <c r="R17" s="700"/>
      <c r="S17" s="701"/>
    </row>
    <row r="18" spans="1:31" s="5" customFormat="1" ht="21.95" customHeight="1">
      <c r="A18" s="294" t="s">
        <v>847</v>
      </c>
      <c r="B18" s="697" t="s">
        <v>694</v>
      </c>
      <c r="C18" s="269">
        <v>34.799999999999997</v>
      </c>
      <c r="D18" s="269">
        <v>111.7</v>
      </c>
      <c r="E18" s="269">
        <v>451.8</v>
      </c>
      <c r="F18" s="269">
        <v>930.9</v>
      </c>
      <c r="G18" s="270">
        <v>4596</v>
      </c>
      <c r="H18" s="257">
        <v>23861</v>
      </c>
      <c r="I18" s="273">
        <v>75453.2</v>
      </c>
      <c r="J18" s="273">
        <v>75572.5</v>
      </c>
      <c r="K18" s="273">
        <v>90931.199999999997</v>
      </c>
      <c r="L18" s="273">
        <v>89084.1</v>
      </c>
      <c r="M18" s="273">
        <v>109941</v>
      </c>
      <c r="N18" s="273">
        <v>199659.7</v>
      </c>
      <c r="O18" s="273">
        <v>280132.09999999998</v>
      </c>
      <c r="P18" s="273">
        <v>181265</v>
      </c>
      <c r="Q18" s="273">
        <v>121297</v>
      </c>
      <c r="R18" s="273" t="s">
        <v>26</v>
      </c>
      <c r="S18" s="273" t="s">
        <v>26</v>
      </c>
      <c r="T18" s="699"/>
      <c r="U18" s="702"/>
      <c r="V18" s="702"/>
      <c r="W18" s="702"/>
      <c r="X18" s="702"/>
      <c r="Y18" s="702"/>
      <c r="Z18" s="702"/>
      <c r="AA18" s="702"/>
    </row>
    <row r="19" spans="1:31" s="5" customFormat="1" ht="21.95" customHeight="1">
      <c r="A19" s="293" t="s">
        <v>848</v>
      </c>
      <c r="B19" s="698"/>
      <c r="C19" s="259">
        <v>12.6</v>
      </c>
      <c r="D19" s="259">
        <v>55.2</v>
      </c>
      <c r="E19" s="259">
        <v>231.4</v>
      </c>
      <c r="F19" s="259">
        <v>750.4</v>
      </c>
      <c r="G19" s="259">
        <v>3259.6</v>
      </c>
      <c r="H19" s="260">
        <v>12901.7</v>
      </c>
      <c r="I19" s="274">
        <v>45992.4</v>
      </c>
      <c r="J19" s="274">
        <v>55161.1</v>
      </c>
      <c r="K19" s="274">
        <v>50602.7</v>
      </c>
      <c r="L19" s="274">
        <v>56749.8</v>
      </c>
      <c r="M19" s="274">
        <v>62631</v>
      </c>
      <c r="N19" s="274">
        <v>70003.3</v>
      </c>
      <c r="O19" s="274">
        <v>79962.2</v>
      </c>
      <c r="P19" s="274">
        <v>78633.899999999994</v>
      </c>
      <c r="Q19" s="274">
        <v>72199</v>
      </c>
      <c r="R19" s="274">
        <v>77879</v>
      </c>
      <c r="S19" s="274">
        <v>61048.9</v>
      </c>
      <c r="T19" s="699"/>
      <c r="U19" s="702"/>
      <c r="V19" s="702"/>
      <c r="W19" s="702"/>
      <c r="X19" s="702"/>
      <c r="Y19" s="702"/>
      <c r="Z19" s="702"/>
      <c r="AA19" s="702"/>
    </row>
    <row r="20" spans="1:31" s="5" customFormat="1" ht="21.95" customHeight="1">
      <c r="A20" s="290" t="s">
        <v>852</v>
      </c>
      <c r="B20" s="285"/>
      <c r="C20" s="285"/>
      <c r="D20" s="285"/>
      <c r="E20" s="285"/>
      <c r="F20" s="285"/>
      <c r="G20" s="285"/>
      <c r="H20" s="285"/>
      <c r="I20" s="285"/>
      <c r="J20" s="285"/>
      <c r="K20" s="285"/>
      <c r="L20" s="285"/>
      <c r="M20" s="285"/>
      <c r="N20" s="286"/>
      <c r="O20" s="285"/>
      <c r="P20" s="700" t="s">
        <v>232</v>
      </c>
      <c r="Q20" s="700"/>
      <c r="R20" s="700"/>
      <c r="S20" s="701"/>
      <c r="T20" s="699"/>
      <c r="U20" s="702"/>
      <c r="V20" s="702"/>
      <c r="W20" s="702"/>
      <c r="X20" s="702"/>
      <c r="Y20" s="702"/>
      <c r="Z20" s="702"/>
      <c r="AA20" s="702"/>
    </row>
    <row r="21" spans="1:31" s="5" customFormat="1" ht="36" customHeight="1">
      <c r="A21" s="295" t="s">
        <v>849</v>
      </c>
      <c r="B21" s="434" t="s">
        <v>692</v>
      </c>
      <c r="C21" s="271"/>
      <c r="D21" s="271"/>
      <c r="E21" s="271"/>
      <c r="F21" s="271"/>
      <c r="G21" s="271"/>
      <c r="H21" s="257">
        <v>494</v>
      </c>
      <c r="I21" s="273">
        <v>1287.3</v>
      </c>
      <c r="J21" s="273">
        <v>1407.8</v>
      </c>
      <c r="K21" s="273">
        <v>1516</v>
      </c>
      <c r="L21" s="273">
        <v>1652</v>
      </c>
      <c r="M21" s="273">
        <v>1824.3</v>
      </c>
      <c r="N21" s="273">
        <v>2027.4</v>
      </c>
      <c r="O21" s="281">
        <v>2263</v>
      </c>
      <c r="P21" s="273">
        <v>2485</v>
      </c>
      <c r="Q21" s="273">
        <v>2697</v>
      </c>
      <c r="R21" s="273">
        <v>3031.6</v>
      </c>
      <c r="S21" s="273">
        <v>2689.3</v>
      </c>
      <c r="T21" s="696"/>
      <c r="U21" s="696"/>
      <c r="V21" s="696"/>
      <c r="W21" s="696"/>
      <c r="X21" s="696"/>
      <c r="Y21" s="696"/>
      <c r="Z21" s="696"/>
      <c r="AA21" s="696"/>
      <c r="AB21" s="696"/>
      <c r="AC21" s="696"/>
      <c r="AD21" s="696"/>
      <c r="AE21" s="696"/>
    </row>
    <row r="22" spans="1:31" s="5" customFormat="1" ht="51.75" customHeight="1">
      <c r="A22" s="296" t="s">
        <v>850</v>
      </c>
      <c r="B22" s="272" t="s">
        <v>693</v>
      </c>
      <c r="C22" s="186"/>
      <c r="D22" s="186"/>
      <c r="E22" s="186"/>
      <c r="F22" s="186"/>
      <c r="G22" s="186"/>
      <c r="H22" s="267">
        <v>2076</v>
      </c>
      <c r="I22" s="158">
        <v>8409</v>
      </c>
      <c r="J22" s="158">
        <v>9478</v>
      </c>
      <c r="K22" s="158">
        <v>10469</v>
      </c>
      <c r="L22" s="158">
        <v>11742</v>
      </c>
      <c r="M22" s="158">
        <v>13393</v>
      </c>
      <c r="N22" s="158">
        <v>15428</v>
      </c>
      <c r="O22" s="282">
        <v>17861</v>
      </c>
      <c r="P22" s="158">
        <v>20237</v>
      </c>
      <c r="Q22" s="158">
        <v>22582</v>
      </c>
      <c r="R22" s="158">
        <v>26299</v>
      </c>
      <c r="S22" s="158">
        <v>22422</v>
      </c>
      <c r="T22" s="696"/>
      <c r="U22" s="696"/>
      <c r="V22" s="696"/>
      <c r="W22" s="696"/>
      <c r="X22" s="696"/>
      <c r="Y22" s="696"/>
      <c r="Z22" s="696"/>
      <c r="AA22" s="696"/>
      <c r="AB22" s="696"/>
      <c r="AC22" s="696"/>
      <c r="AD22" s="696"/>
      <c r="AE22" s="696"/>
    </row>
    <row r="23" spans="1:31" s="101" customFormat="1" ht="20.100000000000001" customHeight="1">
      <c r="A23" s="297" t="s">
        <v>856</v>
      </c>
      <c r="B23" s="289"/>
      <c r="C23" s="288"/>
      <c r="D23" s="288"/>
      <c r="E23" s="288"/>
      <c r="F23" s="288"/>
      <c r="G23" s="288"/>
      <c r="H23" s="288"/>
      <c r="I23" s="288"/>
      <c r="J23" s="288"/>
      <c r="K23" s="288"/>
      <c r="L23" s="288"/>
      <c r="M23" s="288"/>
      <c r="N23" s="288"/>
      <c r="O23" s="288"/>
      <c r="P23" s="288"/>
      <c r="Q23" s="288"/>
      <c r="R23" s="288"/>
      <c r="S23" s="351"/>
    </row>
    <row r="24" spans="1:31" s="101" customFormat="1" ht="20.100000000000001" customHeight="1">
      <c r="A24" s="461" t="s">
        <v>691</v>
      </c>
      <c r="B24" s="462"/>
      <c r="C24" s="463"/>
      <c r="D24" s="463"/>
      <c r="E24" s="463"/>
      <c r="F24" s="463"/>
      <c r="G24" s="463"/>
      <c r="H24" s="463"/>
      <c r="I24" s="463"/>
      <c r="J24" s="463"/>
      <c r="K24" s="463"/>
      <c r="L24" s="463"/>
      <c r="M24" s="463"/>
      <c r="N24" s="463"/>
      <c r="O24" s="463"/>
      <c r="P24" s="463"/>
      <c r="Q24" s="463"/>
      <c r="R24" s="463"/>
      <c r="S24" s="464"/>
    </row>
  </sheetData>
  <mergeCells count="14">
    <mergeCell ref="Q10:S10"/>
    <mergeCell ref="A1:S1"/>
    <mergeCell ref="A2:S2"/>
    <mergeCell ref="B5:B6"/>
    <mergeCell ref="Q7:S7"/>
    <mergeCell ref="B8:B9"/>
    <mergeCell ref="T21:AE22"/>
    <mergeCell ref="B11:B12"/>
    <mergeCell ref="B14:B15"/>
    <mergeCell ref="T14:AC16"/>
    <mergeCell ref="Q17:S17"/>
    <mergeCell ref="B18:B19"/>
    <mergeCell ref="T18:AA20"/>
    <mergeCell ref="P20:S20"/>
  </mergeCells>
  <printOptions horizontalCentered="1" verticalCentered="1"/>
  <pageMargins left="0.70866141732283472" right="0.70866141732283472" top="0.62992125984251968" bottom="0.74803149606299213" header="0.31496062992125984" footer="0.31496062992125984"/>
  <pageSetup paperSize="9" scale="74" fitToHeight="0" orientation="landscape"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C44"/>
  <sheetViews>
    <sheetView view="pageBreakPreview" zoomScale="96" zoomScaleSheetLayoutView="96" workbookViewId="0">
      <selection activeCell="B18" sqref="B18"/>
    </sheetView>
  </sheetViews>
  <sheetFormatPr defaultColWidth="8.85546875" defaultRowHeight="12.75"/>
  <cols>
    <col min="1" max="1" width="7.85546875" style="21" customWidth="1"/>
    <col min="2" max="2" width="19.140625" style="17" customWidth="1"/>
    <col min="3" max="3" width="9" style="17" hidden="1" customWidth="1"/>
    <col min="4" max="4" width="9.140625" style="17" hidden="1" customWidth="1"/>
    <col min="5" max="5" width="9" style="17" hidden="1" customWidth="1"/>
    <col min="6" max="6" width="9.7109375" style="17" hidden="1" customWidth="1"/>
    <col min="7" max="7" width="13.5703125" style="17" hidden="1" customWidth="1"/>
    <col min="8" max="8" width="12.85546875" style="17" hidden="1" customWidth="1"/>
    <col min="9" max="9" width="13" style="17" hidden="1" customWidth="1"/>
    <col min="10" max="10" width="13.5703125" style="17" hidden="1" customWidth="1"/>
    <col min="11" max="12" width="13.5703125" style="17" customWidth="1"/>
    <col min="13" max="13" width="12.85546875" style="17" customWidth="1"/>
    <col min="14" max="14" width="13.42578125" style="17" customWidth="1"/>
    <col min="15" max="15" width="13.28515625" style="17" customWidth="1"/>
    <col min="16" max="23" width="13" style="17" hidden="1" customWidth="1"/>
    <col min="24" max="28" width="14.28515625" style="17" customWidth="1"/>
    <col min="29" max="29" width="23.7109375" style="17" customWidth="1"/>
    <col min="30" max="16384" width="8.85546875" style="17"/>
  </cols>
  <sheetData>
    <row r="1" spans="1:29" s="106" customFormat="1" ht="35.25" customHeight="1">
      <c r="A1" s="706" t="s">
        <v>805</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8"/>
    </row>
    <row r="2" spans="1:29" s="106" customFormat="1" ht="36.75" customHeight="1">
      <c r="A2" s="709" t="s">
        <v>731</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1"/>
    </row>
    <row r="3" spans="1:29" s="106" customFormat="1" ht="15" customHeight="1">
      <c r="A3" s="725" t="s">
        <v>732</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7"/>
    </row>
    <row r="4" spans="1:29" s="108" customFormat="1" ht="35.1" customHeight="1">
      <c r="A4" s="713" t="s">
        <v>733</v>
      </c>
      <c r="B4" s="712" t="s">
        <v>612</v>
      </c>
      <c r="C4" s="717" t="s">
        <v>734</v>
      </c>
      <c r="D4" s="718"/>
      <c r="E4" s="718"/>
      <c r="F4" s="718"/>
      <c r="G4" s="718"/>
      <c r="H4" s="718"/>
      <c r="I4" s="718"/>
      <c r="J4" s="718"/>
      <c r="K4" s="718"/>
      <c r="L4" s="718"/>
      <c r="M4" s="718"/>
      <c r="N4" s="718"/>
      <c r="O4" s="719"/>
      <c r="P4" s="398" t="s">
        <v>333</v>
      </c>
      <c r="Q4" s="398"/>
      <c r="R4" s="398"/>
      <c r="S4" s="398"/>
      <c r="T4" s="398"/>
      <c r="U4" s="398"/>
      <c r="V4" s="398"/>
      <c r="W4" s="398"/>
      <c r="X4" s="720" t="s">
        <v>735</v>
      </c>
      <c r="Y4" s="721"/>
      <c r="Z4" s="721"/>
      <c r="AA4" s="721"/>
      <c r="AB4" s="722"/>
      <c r="AC4" s="723" t="s">
        <v>497</v>
      </c>
    </row>
    <row r="5" spans="1:29" s="108" customFormat="1" ht="20.100000000000001" customHeight="1">
      <c r="A5" s="713"/>
      <c r="B5" s="712"/>
      <c r="C5" s="398">
        <v>2010</v>
      </c>
      <c r="D5" s="398">
        <v>2011</v>
      </c>
      <c r="E5" s="398">
        <v>2012</v>
      </c>
      <c r="F5" s="398">
        <v>2013</v>
      </c>
      <c r="G5" s="398">
        <v>2014</v>
      </c>
      <c r="H5" s="398">
        <v>2015</v>
      </c>
      <c r="I5" s="398">
        <v>2016</v>
      </c>
      <c r="J5" s="398">
        <v>2017</v>
      </c>
      <c r="K5" s="398">
        <v>2018</v>
      </c>
      <c r="L5" s="398">
        <v>2019</v>
      </c>
      <c r="M5" s="398">
        <v>2020</v>
      </c>
      <c r="N5" s="398" t="s">
        <v>422</v>
      </c>
      <c r="O5" s="398" t="s">
        <v>533</v>
      </c>
      <c r="P5" s="306">
        <v>2010</v>
      </c>
      <c r="Q5" s="306">
        <v>2011</v>
      </c>
      <c r="R5" s="306">
        <v>2012</v>
      </c>
      <c r="S5" s="306">
        <v>2013</v>
      </c>
      <c r="T5" s="306">
        <v>2014</v>
      </c>
      <c r="U5" s="306">
        <v>2015</v>
      </c>
      <c r="V5" s="306">
        <v>2016</v>
      </c>
      <c r="W5" s="306">
        <v>2017</v>
      </c>
      <c r="X5" s="398">
        <v>2018</v>
      </c>
      <c r="Y5" s="398">
        <v>2019</v>
      </c>
      <c r="Z5" s="398">
        <v>2020</v>
      </c>
      <c r="AA5" s="398" t="s">
        <v>422</v>
      </c>
      <c r="AB5" s="398" t="s">
        <v>533</v>
      </c>
      <c r="AC5" s="724"/>
    </row>
    <row r="6" spans="1:29" s="106" customFormat="1" ht="20.100000000000001" customHeight="1">
      <c r="A6" s="307">
        <v>1</v>
      </c>
      <c r="B6" s="308" t="s">
        <v>195</v>
      </c>
      <c r="C6" s="304">
        <v>1049945</v>
      </c>
      <c r="D6" s="304">
        <v>1187621</v>
      </c>
      <c r="E6" s="304"/>
      <c r="F6" s="309">
        <v>1301472</v>
      </c>
      <c r="G6" s="310">
        <v>922583</v>
      </c>
      <c r="H6" s="310">
        <v>1013986</v>
      </c>
      <c r="I6" s="310">
        <v>1115430</v>
      </c>
      <c r="J6" s="310">
        <v>1270390</v>
      </c>
      <c r="K6" s="401">
        <f>'[1]5.14 (a)'!$K$8</f>
        <v>1385406</v>
      </c>
      <c r="L6" s="401">
        <v>1508319</v>
      </c>
      <c r="M6" s="401">
        <v>1627634</v>
      </c>
      <c r="N6" s="401">
        <v>1696025</v>
      </c>
      <c r="O6" s="401">
        <v>1767292</v>
      </c>
      <c r="P6" s="401">
        <v>7873194</v>
      </c>
      <c r="Q6" s="401">
        <v>9001726</v>
      </c>
      <c r="R6" s="401">
        <v>11092912</v>
      </c>
      <c r="S6" s="401">
        <v>11386231</v>
      </c>
      <c r="T6" s="401">
        <v>6079560</v>
      </c>
      <c r="U6" s="401">
        <v>6868276</v>
      </c>
      <c r="V6" s="401">
        <v>7612128</v>
      </c>
      <c r="W6" s="401">
        <v>8355980</v>
      </c>
      <c r="X6" s="401">
        <v>9410609</v>
      </c>
      <c r="Y6" s="401">
        <v>10484487</v>
      </c>
      <c r="Z6" s="401" t="s">
        <v>699</v>
      </c>
      <c r="AA6" s="401">
        <v>12382210</v>
      </c>
      <c r="AB6" s="401">
        <v>13153505</v>
      </c>
      <c r="AC6" s="401" t="s">
        <v>10</v>
      </c>
    </row>
    <row r="7" spans="1:29" s="106" customFormat="1" ht="20.100000000000001" customHeight="1">
      <c r="A7" s="299">
        <v>2</v>
      </c>
      <c r="B7" s="201" t="s">
        <v>534</v>
      </c>
      <c r="C7" s="300">
        <v>5430</v>
      </c>
      <c r="D7" s="300" t="s">
        <v>47</v>
      </c>
      <c r="E7" s="300" t="s">
        <v>48</v>
      </c>
      <c r="F7" s="301" t="s">
        <v>49</v>
      </c>
      <c r="G7" s="298" t="s">
        <v>49</v>
      </c>
      <c r="H7" s="298" t="s">
        <v>49</v>
      </c>
      <c r="I7" s="298">
        <v>38894</v>
      </c>
      <c r="J7" s="298">
        <v>27340</v>
      </c>
      <c r="K7" s="302">
        <v>33848</v>
      </c>
      <c r="L7" s="402">
        <v>39526</v>
      </c>
      <c r="M7" s="402">
        <v>39496</v>
      </c>
      <c r="N7" s="402">
        <v>74031</v>
      </c>
      <c r="O7" s="402">
        <v>75526</v>
      </c>
      <c r="P7" s="402">
        <v>16671</v>
      </c>
      <c r="Q7" s="402" t="s">
        <v>48</v>
      </c>
      <c r="R7" s="402" t="s">
        <v>48</v>
      </c>
      <c r="S7" s="402" t="s">
        <v>49</v>
      </c>
      <c r="T7" s="402" t="s">
        <v>49</v>
      </c>
      <c r="U7" s="402" t="s">
        <v>49</v>
      </c>
      <c r="V7" s="402">
        <v>225859</v>
      </c>
      <c r="W7" s="402">
        <v>152529</v>
      </c>
      <c r="X7" s="402">
        <v>176025</v>
      </c>
      <c r="Y7" s="402">
        <v>190630</v>
      </c>
      <c r="Z7" s="402" t="s">
        <v>700</v>
      </c>
      <c r="AA7" s="402">
        <v>276802</v>
      </c>
      <c r="AB7" s="402">
        <v>290986</v>
      </c>
      <c r="AC7" s="402" t="s">
        <v>449</v>
      </c>
    </row>
    <row r="8" spans="1:29" s="106" customFormat="1" ht="20.100000000000001" customHeight="1">
      <c r="A8" s="307">
        <v>3</v>
      </c>
      <c r="B8" s="308" t="s">
        <v>235</v>
      </c>
      <c r="C8" s="304">
        <v>245737</v>
      </c>
      <c r="D8" s="304">
        <v>274522</v>
      </c>
      <c r="E8" s="304">
        <v>309186</v>
      </c>
      <c r="F8" s="309">
        <v>202784</v>
      </c>
      <c r="G8" s="310">
        <v>377127</v>
      </c>
      <c r="H8" s="310">
        <v>409050</v>
      </c>
      <c r="I8" s="310">
        <v>433619</v>
      </c>
      <c r="J8" s="310">
        <v>364670</v>
      </c>
      <c r="K8" s="401">
        <v>406358</v>
      </c>
      <c r="L8" s="401">
        <v>455544</v>
      </c>
      <c r="M8" s="401">
        <v>603391</v>
      </c>
      <c r="N8" s="401">
        <v>513800</v>
      </c>
      <c r="O8" s="401">
        <v>570219</v>
      </c>
      <c r="P8" s="401">
        <v>1137984</v>
      </c>
      <c r="Q8" s="401">
        <v>1307606</v>
      </c>
      <c r="R8" s="401">
        <v>1497934</v>
      </c>
      <c r="S8" s="401">
        <v>1674738</v>
      </c>
      <c r="T8" s="401">
        <v>1839880</v>
      </c>
      <c r="U8" s="401">
        <v>2100687</v>
      </c>
      <c r="V8" s="401">
        <v>2383771</v>
      </c>
      <c r="W8" s="401">
        <v>2663995</v>
      </c>
      <c r="X8" s="401">
        <v>3035639</v>
      </c>
      <c r="Y8" s="401">
        <v>3480973</v>
      </c>
      <c r="Z8" s="401" t="s">
        <v>701</v>
      </c>
      <c r="AA8" s="401">
        <v>3558813</v>
      </c>
      <c r="AB8" s="401">
        <v>3941432</v>
      </c>
      <c r="AC8" s="401" t="s">
        <v>50</v>
      </c>
    </row>
    <row r="9" spans="1:29" s="106" customFormat="1" ht="20.100000000000001" customHeight="1">
      <c r="A9" s="299">
        <v>4</v>
      </c>
      <c r="B9" s="201" t="s">
        <v>236</v>
      </c>
      <c r="C9" s="300">
        <v>200866</v>
      </c>
      <c r="D9" s="300">
        <v>232188</v>
      </c>
      <c r="E9" s="300">
        <v>272594</v>
      </c>
      <c r="F9" s="301">
        <v>336941</v>
      </c>
      <c r="G9" s="298">
        <v>388302</v>
      </c>
      <c r="H9" s="298">
        <v>440632</v>
      </c>
      <c r="I9" s="298">
        <v>499561</v>
      </c>
      <c r="J9" s="298">
        <v>568793</v>
      </c>
      <c r="K9" s="302">
        <v>637534</v>
      </c>
      <c r="L9" s="402">
        <v>719055</v>
      </c>
      <c r="M9" s="402">
        <v>827679</v>
      </c>
      <c r="N9" s="402">
        <v>877183</v>
      </c>
      <c r="O9" s="402">
        <v>924653</v>
      </c>
      <c r="P9" s="402">
        <v>2156120</v>
      </c>
      <c r="Q9" s="402">
        <v>2441021</v>
      </c>
      <c r="R9" s="402">
        <v>2840286</v>
      </c>
      <c r="S9" s="402">
        <v>3280286</v>
      </c>
      <c r="T9" s="402">
        <v>3775094</v>
      </c>
      <c r="U9" s="402">
        <v>4336964</v>
      </c>
      <c r="V9" s="402">
        <v>4982768</v>
      </c>
      <c r="W9" s="402">
        <v>5677154</v>
      </c>
      <c r="X9" s="402">
        <v>6726488</v>
      </c>
      <c r="Y9" s="402">
        <v>7834128</v>
      </c>
      <c r="Z9" s="402" t="s">
        <v>702</v>
      </c>
      <c r="AA9" s="402">
        <v>9931402</v>
      </c>
      <c r="AB9" s="402">
        <v>10874646</v>
      </c>
      <c r="AC9" s="402" t="s">
        <v>51</v>
      </c>
    </row>
    <row r="10" spans="1:29" s="106" customFormat="1" ht="20.100000000000001" customHeight="1">
      <c r="A10" s="307">
        <v>5</v>
      </c>
      <c r="B10" s="308" t="s">
        <v>199</v>
      </c>
      <c r="C10" s="304">
        <v>147126</v>
      </c>
      <c r="D10" s="304">
        <v>162495</v>
      </c>
      <c r="E10" s="304">
        <v>184918</v>
      </c>
      <c r="F10" s="309">
        <v>206189</v>
      </c>
      <c r="G10" s="310">
        <v>267570</v>
      </c>
      <c r="H10" s="310">
        <v>293803</v>
      </c>
      <c r="I10" s="310">
        <v>321679</v>
      </c>
      <c r="J10" s="310">
        <v>293837</v>
      </c>
      <c r="K10" s="401">
        <v>320370</v>
      </c>
      <c r="L10" s="401">
        <v>348399</v>
      </c>
      <c r="M10" s="401">
        <v>372532</v>
      </c>
      <c r="N10" s="401">
        <v>382104</v>
      </c>
      <c r="O10" s="401">
        <v>395627</v>
      </c>
      <c r="P10" s="401">
        <v>2288647</v>
      </c>
      <c r="Q10" s="401">
        <v>2603542</v>
      </c>
      <c r="R10" s="401">
        <v>2919120</v>
      </c>
      <c r="S10" s="401">
        <v>3231053</v>
      </c>
      <c r="T10" s="401">
        <v>3603787</v>
      </c>
      <c r="U10" s="401">
        <v>4020124</v>
      </c>
      <c r="V10" s="401">
        <v>4488773</v>
      </c>
      <c r="W10" s="401">
        <v>4948195</v>
      </c>
      <c r="X10" s="401">
        <v>5472993</v>
      </c>
      <c r="Y10" s="401">
        <v>6026867</v>
      </c>
      <c r="Z10" s="401" t="s">
        <v>703</v>
      </c>
      <c r="AA10" s="401">
        <v>7013411</v>
      </c>
      <c r="AB10" s="401">
        <v>7406745</v>
      </c>
      <c r="AC10" s="401" t="s">
        <v>34</v>
      </c>
    </row>
    <row r="11" spans="1:29" s="106" customFormat="1" ht="20.100000000000001" customHeight="1">
      <c r="A11" s="299">
        <v>6</v>
      </c>
      <c r="B11" s="201" t="s">
        <v>200</v>
      </c>
      <c r="C11" s="300">
        <v>11851</v>
      </c>
      <c r="D11" s="300">
        <v>12707</v>
      </c>
      <c r="E11" s="300">
        <v>13419</v>
      </c>
      <c r="F11" s="301">
        <v>14317</v>
      </c>
      <c r="G11" s="298">
        <v>15233</v>
      </c>
      <c r="H11" s="298">
        <v>15775</v>
      </c>
      <c r="I11" s="298">
        <v>10746</v>
      </c>
      <c r="J11" s="298">
        <v>11603</v>
      </c>
      <c r="K11" s="302">
        <v>523482</v>
      </c>
      <c r="L11" s="402">
        <v>585573</v>
      </c>
      <c r="M11" s="402">
        <v>621219</v>
      </c>
      <c r="N11" s="402">
        <v>1048425</v>
      </c>
      <c r="O11" s="402">
        <v>1094955</v>
      </c>
      <c r="P11" s="402">
        <v>56981</v>
      </c>
      <c r="Q11" s="402">
        <v>63650</v>
      </c>
      <c r="R11" s="402">
        <v>71102</v>
      </c>
      <c r="S11" s="402">
        <v>79129</v>
      </c>
      <c r="T11" s="402">
        <v>87477</v>
      </c>
      <c r="U11" s="402">
        <v>95881</v>
      </c>
      <c r="V11" s="402">
        <v>94576</v>
      </c>
      <c r="W11" s="402">
        <v>104576</v>
      </c>
      <c r="X11" s="402">
        <v>10162897</v>
      </c>
      <c r="Y11" s="402">
        <v>10805978</v>
      </c>
      <c r="Z11" s="402" t="s">
        <v>704</v>
      </c>
      <c r="AA11" s="402">
        <v>12200941</v>
      </c>
      <c r="AB11" s="402">
        <v>12600813</v>
      </c>
      <c r="AC11" s="402" t="s">
        <v>12</v>
      </c>
    </row>
    <row r="12" spans="1:29" s="106" customFormat="1" ht="20.100000000000001" customHeight="1">
      <c r="A12" s="307">
        <v>7</v>
      </c>
      <c r="B12" s="308" t="s">
        <v>237</v>
      </c>
      <c r="C12" s="304">
        <v>507820</v>
      </c>
      <c r="D12" s="304">
        <v>541620</v>
      </c>
      <c r="E12" s="304">
        <v>280469</v>
      </c>
      <c r="F12" s="309">
        <v>317963</v>
      </c>
      <c r="G12" s="310">
        <v>334434</v>
      </c>
      <c r="H12" s="310">
        <v>354665</v>
      </c>
      <c r="I12" s="310">
        <v>614092</v>
      </c>
      <c r="J12" s="310">
        <v>600407</v>
      </c>
      <c r="K12" s="401">
        <v>131067</v>
      </c>
      <c r="L12" s="401">
        <v>138497</v>
      </c>
      <c r="M12" s="401">
        <v>145619</v>
      </c>
      <c r="N12" s="401">
        <v>107370</v>
      </c>
      <c r="O12" s="401">
        <v>111608</v>
      </c>
      <c r="P12" s="401">
        <v>6239028</v>
      </c>
      <c r="Q12" s="401">
        <v>6686051</v>
      </c>
      <c r="R12" s="401">
        <v>7069651</v>
      </c>
      <c r="S12" s="401">
        <v>7467320</v>
      </c>
      <c r="T12" s="401">
        <v>7958323</v>
      </c>
      <c r="U12" s="401">
        <v>8496055</v>
      </c>
      <c r="V12" s="401">
        <v>9090649</v>
      </c>
      <c r="W12" s="401">
        <v>9659645</v>
      </c>
      <c r="X12" s="401">
        <v>1194375</v>
      </c>
      <c r="Y12" s="401">
        <v>1263554</v>
      </c>
      <c r="Z12" s="401" t="s">
        <v>705</v>
      </c>
      <c r="AA12" s="401">
        <v>974032</v>
      </c>
      <c r="AB12" s="401">
        <v>1020458</v>
      </c>
      <c r="AC12" s="401" t="s">
        <v>52</v>
      </c>
    </row>
    <row r="13" spans="1:29" s="106" customFormat="1" ht="20.100000000000001" customHeight="1">
      <c r="A13" s="299">
        <v>8</v>
      </c>
      <c r="B13" s="201" t="s">
        <v>202</v>
      </c>
      <c r="C13" s="300">
        <v>84134</v>
      </c>
      <c r="D13" s="300">
        <v>90751</v>
      </c>
      <c r="E13" s="300">
        <v>100749</v>
      </c>
      <c r="F13" s="301">
        <v>106035</v>
      </c>
      <c r="G13" s="298">
        <v>111120</v>
      </c>
      <c r="H13" s="298">
        <v>115807</v>
      </c>
      <c r="I13" s="298">
        <v>120396</v>
      </c>
      <c r="J13" s="298">
        <v>125433</v>
      </c>
      <c r="K13" s="302">
        <v>2165128</v>
      </c>
      <c r="L13" s="402">
        <v>2276952</v>
      </c>
      <c r="M13" s="402">
        <v>2429251</v>
      </c>
      <c r="N13" s="402">
        <v>2473140</v>
      </c>
      <c r="O13" s="402">
        <v>2553422</v>
      </c>
      <c r="P13" s="402">
        <v>642908</v>
      </c>
      <c r="Q13" s="402">
        <v>699324</v>
      </c>
      <c r="R13" s="402">
        <v>764860</v>
      </c>
      <c r="S13" s="402">
        <v>832337</v>
      </c>
      <c r="T13" s="402">
        <v>898242</v>
      </c>
      <c r="U13" s="402">
        <v>967861</v>
      </c>
      <c r="V13" s="402">
        <v>1037845</v>
      </c>
      <c r="W13" s="402">
        <v>1113211</v>
      </c>
      <c r="X13" s="402">
        <v>21655688</v>
      </c>
      <c r="Y13" s="402">
        <v>22924133</v>
      </c>
      <c r="Z13" s="402" t="s">
        <v>706</v>
      </c>
      <c r="AA13" s="402">
        <v>25402100</v>
      </c>
      <c r="AB13" s="402">
        <v>26570223</v>
      </c>
      <c r="AC13" s="402" t="s">
        <v>25</v>
      </c>
    </row>
    <row r="14" spans="1:29" s="106" customFormat="1" ht="20.100000000000001" customHeight="1">
      <c r="A14" s="307">
        <v>9</v>
      </c>
      <c r="B14" s="308" t="s">
        <v>535</v>
      </c>
      <c r="C14" s="304">
        <v>1218969</v>
      </c>
      <c r="D14" s="304">
        <v>1326972</v>
      </c>
      <c r="E14" s="304">
        <v>1462815</v>
      </c>
      <c r="F14" s="309">
        <v>1586748</v>
      </c>
      <c r="G14" s="310">
        <v>1685570</v>
      </c>
      <c r="H14" s="310">
        <v>1805276</v>
      </c>
      <c r="I14" s="310">
        <v>1925382</v>
      </c>
      <c r="J14" s="310">
        <v>2031685</v>
      </c>
      <c r="K14" s="401">
        <v>1658875</v>
      </c>
      <c r="L14" s="401">
        <v>1859240</v>
      </c>
      <c r="M14" s="401">
        <v>1859240</v>
      </c>
      <c r="N14" s="401">
        <v>1859240</v>
      </c>
      <c r="O14" s="401">
        <v>1859240</v>
      </c>
      <c r="P14" s="401">
        <v>10653604</v>
      </c>
      <c r="Q14" s="401">
        <v>11666163</v>
      </c>
      <c r="R14" s="401">
        <v>12950902</v>
      </c>
      <c r="S14" s="401">
        <v>14185705</v>
      </c>
      <c r="T14" s="401">
        <v>15406029</v>
      </c>
      <c r="U14" s="401">
        <v>16915291</v>
      </c>
      <c r="V14" s="401">
        <v>18435914</v>
      </c>
      <c r="W14" s="401">
        <v>20004854</v>
      </c>
      <c r="X14" s="401">
        <v>6074127</v>
      </c>
      <c r="Y14" s="401">
        <v>6740428</v>
      </c>
      <c r="Z14" s="401" t="s">
        <v>707</v>
      </c>
      <c r="AA14" s="401">
        <v>6740428</v>
      </c>
      <c r="AB14" s="401">
        <v>6740428</v>
      </c>
      <c r="AC14" s="401" t="s">
        <v>320</v>
      </c>
    </row>
    <row r="15" spans="1:29" s="106" customFormat="1" ht="20.100000000000001" customHeight="1">
      <c r="A15" s="299">
        <v>10</v>
      </c>
      <c r="B15" s="201" t="s">
        <v>538</v>
      </c>
      <c r="C15" s="300">
        <v>484878</v>
      </c>
      <c r="D15" s="300">
        <v>539940</v>
      </c>
      <c r="E15" s="300">
        <v>584573</v>
      </c>
      <c r="F15" s="301">
        <v>630231</v>
      </c>
      <c r="G15" s="298">
        <v>687498</v>
      </c>
      <c r="H15" s="298">
        <v>751638</v>
      </c>
      <c r="I15" s="298">
        <v>822115</v>
      </c>
      <c r="J15" s="298">
        <v>909952</v>
      </c>
      <c r="K15" s="302">
        <v>221277</v>
      </c>
      <c r="L15" s="402">
        <v>233202</v>
      </c>
      <c r="M15" s="402">
        <v>270332</v>
      </c>
      <c r="N15" s="402">
        <v>270332</v>
      </c>
      <c r="O15" s="402">
        <v>270332</v>
      </c>
      <c r="P15" s="402">
        <v>4306947</v>
      </c>
      <c r="Q15" s="402">
        <v>4837063</v>
      </c>
      <c r="R15" s="402">
        <v>5393537</v>
      </c>
      <c r="S15" s="402">
        <v>5969363</v>
      </c>
      <c r="T15" s="402">
        <v>6551250</v>
      </c>
      <c r="U15" s="402">
        <v>7175912</v>
      </c>
      <c r="V15" s="402">
        <v>7810841</v>
      </c>
      <c r="W15" s="402">
        <v>8460405</v>
      </c>
      <c r="X15" s="402">
        <v>1273580</v>
      </c>
      <c r="Y15" s="402">
        <v>1401625</v>
      </c>
      <c r="Z15" s="402" t="s">
        <v>708</v>
      </c>
      <c r="AA15" s="402">
        <v>1441588</v>
      </c>
      <c r="AB15" s="402">
        <v>1441588</v>
      </c>
      <c r="AC15" s="402" t="s">
        <v>541</v>
      </c>
    </row>
    <row r="16" spans="1:29" s="106" customFormat="1" ht="20.100000000000001" customHeight="1">
      <c r="A16" s="307">
        <v>11</v>
      </c>
      <c r="B16" s="308" t="s">
        <v>811</v>
      </c>
      <c r="C16" s="304">
        <v>122937</v>
      </c>
      <c r="D16" s="304">
        <v>132076</v>
      </c>
      <c r="E16" s="304">
        <v>140440</v>
      </c>
      <c r="F16" s="309">
        <v>180127</v>
      </c>
      <c r="G16" s="310">
        <v>190032</v>
      </c>
      <c r="H16" s="310">
        <v>198069</v>
      </c>
      <c r="I16" s="310">
        <v>202641</v>
      </c>
      <c r="J16" s="310">
        <v>210892</v>
      </c>
      <c r="K16" s="401">
        <v>267550</v>
      </c>
      <c r="L16" s="401">
        <v>282617</v>
      </c>
      <c r="M16" s="401">
        <v>294299</v>
      </c>
      <c r="N16" s="401">
        <v>303665</v>
      </c>
      <c r="O16" s="401">
        <v>319002</v>
      </c>
      <c r="P16" s="401">
        <v>415404</v>
      </c>
      <c r="Q16" s="401">
        <v>489638</v>
      </c>
      <c r="R16" s="401">
        <v>596164</v>
      </c>
      <c r="S16" s="401">
        <v>695934</v>
      </c>
      <c r="T16" s="401">
        <v>784238</v>
      </c>
      <c r="U16" s="401">
        <v>879335</v>
      </c>
      <c r="V16" s="401">
        <v>972869</v>
      </c>
      <c r="W16" s="401">
        <v>1144920</v>
      </c>
      <c r="X16" s="401">
        <v>1406618</v>
      </c>
      <c r="Y16" s="401">
        <v>1571022</v>
      </c>
      <c r="Z16" s="401" t="s">
        <v>709</v>
      </c>
      <c r="AA16" s="401">
        <v>1781934</v>
      </c>
      <c r="AB16" s="401">
        <v>1903943</v>
      </c>
      <c r="AC16" s="401" t="s">
        <v>812</v>
      </c>
    </row>
    <row r="17" spans="1:29" s="106" customFormat="1" ht="20.100000000000001" customHeight="1">
      <c r="A17" s="299">
        <v>12</v>
      </c>
      <c r="B17" s="201" t="s">
        <v>206</v>
      </c>
      <c r="C17" s="300">
        <v>128724</v>
      </c>
      <c r="D17" s="300">
        <v>141791</v>
      </c>
      <c r="E17" s="300">
        <v>154995</v>
      </c>
      <c r="F17" s="301">
        <v>171561</v>
      </c>
      <c r="G17" s="298">
        <v>185306</v>
      </c>
      <c r="H17" s="298">
        <v>199443</v>
      </c>
      <c r="I17" s="298">
        <v>213247</v>
      </c>
      <c r="J17" s="298">
        <v>254935</v>
      </c>
      <c r="K17" s="302">
        <v>551774</v>
      </c>
      <c r="L17" s="402">
        <v>551774</v>
      </c>
      <c r="M17" s="402">
        <v>440245</v>
      </c>
      <c r="N17" s="402">
        <v>557287</v>
      </c>
      <c r="O17" s="402">
        <v>574750</v>
      </c>
      <c r="P17" s="402">
        <v>610181</v>
      </c>
      <c r="Q17" s="402">
        <v>785170</v>
      </c>
      <c r="R17" s="402">
        <v>761903</v>
      </c>
      <c r="S17" s="402">
        <v>849225</v>
      </c>
      <c r="T17" s="402">
        <v>947771</v>
      </c>
      <c r="U17" s="402">
        <v>1044828</v>
      </c>
      <c r="V17" s="402">
        <v>1152305</v>
      </c>
      <c r="W17" s="402">
        <v>1255910</v>
      </c>
      <c r="X17" s="402">
        <v>2833573</v>
      </c>
      <c r="Y17" s="402">
        <v>2833573</v>
      </c>
      <c r="Z17" s="402" t="s">
        <v>710</v>
      </c>
      <c r="AA17" s="402">
        <v>5047389</v>
      </c>
      <c r="AB17" s="402">
        <v>5745143</v>
      </c>
      <c r="AC17" s="402" t="s">
        <v>3</v>
      </c>
    </row>
    <row r="18" spans="1:29" s="106" customFormat="1" ht="20.100000000000001" customHeight="1">
      <c r="A18" s="307">
        <v>13</v>
      </c>
      <c r="B18" s="308" t="s">
        <v>207</v>
      </c>
      <c r="C18" s="304">
        <v>766936</v>
      </c>
      <c r="D18" s="304">
        <v>863333</v>
      </c>
      <c r="E18" s="304">
        <v>965287</v>
      </c>
      <c r="F18" s="309">
        <v>930461</v>
      </c>
      <c r="G18" s="310">
        <v>196292</v>
      </c>
      <c r="H18" s="310">
        <v>219856</v>
      </c>
      <c r="I18" s="310">
        <v>351862</v>
      </c>
      <c r="J18" s="310">
        <v>551774</v>
      </c>
      <c r="K18" s="401">
        <v>1803075</v>
      </c>
      <c r="L18" s="401">
        <v>1967589</v>
      </c>
      <c r="M18" s="401">
        <v>2827606</v>
      </c>
      <c r="N18" s="401">
        <v>2734519</v>
      </c>
      <c r="O18" s="401">
        <v>2804899</v>
      </c>
      <c r="P18" s="401">
        <v>2000472</v>
      </c>
      <c r="Q18" s="401">
        <v>2249849</v>
      </c>
      <c r="R18" s="401">
        <v>2192699</v>
      </c>
      <c r="S18" s="401">
        <v>2486316</v>
      </c>
      <c r="T18" s="401">
        <v>1522468</v>
      </c>
      <c r="U18" s="401">
        <v>1845750</v>
      </c>
      <c r="V18" s="401">
        <v>2125156</v>
      </c>
      <c r="W18" s="401">
        <v>2833573</v>
      </c>
      <c r="X18" s="401">
        <v>17578678</v>
      </c>
      <c r="Y18" s="401">
        <v>19102962</v>
      </c>
      <c r="Z18" s="401" t="s">
        <v>711</v>
      </c>
      <c r="AA18" s="401">
        <v>24539598</v>
      </c>
      <c r="AB18" s="401">
        <v>25619553</v>
      </c>
      <c r="AC18" s="401" t="s">
        <v>15</v>
      </c>
    </row>
    <row r="19" spans="1:29" s="106" customFormat="1" ht="20.100000000000001" customHeight="1">
      <c r="A19" s="299">
        <v>14</v>
      </c>
      <c r="B19" s="201" t="s">
        <v>208</v>
      </c>
      <c r="C19" s="300">
        <v>887999</v>
      </c>
      <c r="D19" s="300">
        <v>973110</v>
      </c>
      <c r="E19" s="300">
        <v>1062081</v>
      </c>
      <c r="F19" s="301">
        <v>1180736</v>
      </c>
      <c r="G19" s="298">
        <v>1289580</v>
      </c>
      <c r="H19" s="298">
        <v>1404626</v>
      </c>
      <c r="I19" s="298">
        <v>1542349</v>
      </c>
      <c r="J19" s="298">
        <v>1684690</v>
      </c>
      <c r="K19" s="302">
        <v>1597747</v>
      </c>
      <c r="L19" s="402">
        <v>1661729</v>
      </c>
      <c r="M19" s="402">
        <v>1728204</v>
      </c>
      <c r="N19" s="402">
        <v>1757967</v>
      </c>
      <c r="O19" s="402">
        <v>1793622</v>
      </c>
      <c r="P19" s="402">
        <v>8155977</v>
      </c>
      <c r="Q19" s="402">
        <v>8957373</v>
      </c>
      <c r="R19" s="402">
        <v>9847520</v>
      </c>
      <c r="S19" s="402">
        <v>10882950</v>
      </c>
      <c r="T19" s="402">
        <v>12045526</v>
      </c>
      <c r="U19" s="402">
        <v>13380335</v>
      </c>
      <c r="V19" s="402">
        <v>14749416</v>
      </c>
      <c r="W19" s="402">
        <v>16186672</v>
      </c>
      <c r="X19" s="402">
        <v>10743579</v>
      </c>
      <c r="Y19" s="402">
        <v>11673255</v>
      </c>
      <c r="Z19" s="402" t="s">
        <v>712</v>
      </c>
      <c r="AA19" s="402">
        <v>13089196</v>
      </c>
      <c r="AB19" s="402">
        <v>13771527</v>
      </c>
      <c r="AC19" s="402" t="s">
        <v>4</v>
      </c>
    </row>
    <row r="20" spans="1:29" s="106" customFormat="1" ht="20.100000000000001" customHeight="1">
      <c r="A20" s="307">
        <v>15</v>
      </c>
      <c r="B20" s="308" t="s">
        <v>209</v>
      </c>
      <c r="C20" s="304">
        <v>1394162</v>
      </c>
      <c r="D20" s="304">
        <v>1507041</v>
      </c>
      <c r="E20" s="304">
        <v>1622543</v>
      </c>
      <c r="F20" s="309">
        <v>1751514</v>
      </c>
      <c r="G20" s="310">
        <v>1845241</v>
      </c>
      <c r="H20" s="310">
        <v>1912392</v>
      </c>
      <c r="I20" s="310">
        <v>1467557</v>
      </c>
      <c r="J20" s="310">
        <v>1531125</v>
      </c>
      <c r="K20" s="401">
        <v>652595</v>
      </c>
      <c r="L20" s="401">
        <v>674772</v>
      </c>
      <c r="M20" s="401">
        <v>841124</v>
      </c>
      <c r="N20" s="401">
        <v>821146</v>
      </c>
      <c r="O20" s="401">
        <v>858406</v>
      </c>
      <c r="P20" s="401">
        <v>4003490</v>
      </c>
      <c r="Q20" s="401">
        <v>4564978</v>
      </c>
      <c r="R20" s="401">
        <v>5270771</v>
      </c>
      <c r="S20" s="401">
        <v>6106308</v>
      </c>
      <c r="T20" s="401">
        <v>6929800</v>
      </c>
      <c r="U20" s="401">
        <v>7735928</v>
      </c>
      <c r="V20" s="401">
        <v>8704256</v>
      </c>
      <c r="W20" s="401">
        <v>9771900</v>
      </c>
      <c r="X20" s="401">
        <v>13917282</v>
      </c>
      <c r="Y20" s="401">
        <v>14621602</v>
      </c>
      <c r="Z20" s="401" t="s">
        <v>713</v>
      </c>
      <c r="AA20" s="401">
        <v>15440665</v>
      </c>
      <c r="AB20" s="401">
        <v>16501623</v>
      </c>
      <c r="AC20" s="401" t="s">
        <v>5</v>
      </c>
    </row>
    <row r="21" spans="1:29" s="106" customFormat="1" ht="20.100000000000001" customHeight="1">
      <c r="A21" s="299">
        <v>16</v>
      </c>
      <c r="B21" s="201" t="s">
        <v>210</v>
      </c>
      <c r="C21" s="300">
        <v>378888</v>
      </c>
      <c r="D21" s="300">
        <v>419211</v>
      </c>
      <c r="E21" s="300">
        <v>467206</v>
      </c>
      <c r="F21" s="301">
        <v>520521</v>
      </c>
      <c r="G21" s="298">
        <v>569970</v>
      </c>
      <c r="H21" s="298">
        <v>640175</v>
      </c>
      <c r="I21" s="298">
        <v>605641</v>
      </c>
      <c r="J21" s="298">
        <v>602536</v>
      </c>
      <c r="K21" s="302">
        <v>2895429</v>
      </c>
      <c r="L21" s="402">
        <v>3184668</v>
      </c>
      <c r="M21" s="402">
        <v>3380530</v>
      </c>
      <c r="N21" s="402">
        <v>3480534</v>
      </c>
      <c r="O21" s="402">
        <v>3613784</v>
      </c>
      <c r="P21" s="402">
        <v>6211688</v>
      </c>
      <c r="Q21" s="402">
        <v>6936491</v>
      </c>
      <c r="R21" s="402">
        <v>7676953</v>
      </c>
      <c r="S21" s="402">
        <v>8239518</v>
      </c>
      <c r="T21" s="402">
        <v>9151655</v>
      </c>
      <c r="U21" s="402">
        <v>10500952</v>
      </c>
      <c r="V21" s="402">
        <v>10535400</v>
      </c>
      <c r="W21" s="402">
        <v>12596336</v>
      </c>
      <c r="X21" s="402">
        <v>29957905</v>
      </c>
      <c r="Y21" s="402">
        <v>32207499</v>
      </c>
      <c r="Z21" s="402" t="s">
        <v>714</v>
      </c>
      <c r="AA21" s="402">
        <v>36135286</v>
      </c>
      <c r="AB21" s="402">
        <v>37881767</v>
      </c>
      <c r="AC21" s="402" t="s">
        <v>16</v>
      </c>
    </row>
    <row r="22" spans="1:29" s="106" customFormat="1" ht="20.100000000000001" customHeight="1">
      <c r="A22" s="307">
        <v>17</v>
      </c>
      <c r="B22" s="308" t="s">
        <v>539</v>
      </c>
      <c r="C22" s="304">
        <v>1774852</v>
      </c>
      <c r="D22" s="304">
        <v>1872845</v>
      </c>
      <c r="E22" s="304">
        <v>1983759</v>
      </c>
      <c r="F22" s="309">
        <v>2091627</v>
      </c>
      <c r="G22" s="310">
        <v>2241906</v>
      </c>
      <c r="H22" s="310">
        <v>2339973</v>
      </c>
      <c r="I22" s="310">
        <v>2467932</v>
      </c>
      <c r="J22" s="310">
        <v>2659848</v>
      </c>
      <c r="K22" s="401">
        <v>41102</v>
      </c>
      <c r="L22" s="401">
        <v>45412</v>
      </c>
      <c r="M22" s="401">
        <v>45412</v>
      </c>
      <c r="N22" s="401">
        <v>45412</v>
      </c>
      <c r="O22" s="401">
        <v>45412</v>
      </c>
      <c r="P22" s="401">
        <v>13993569</v>
      </c>
      <c r="Q22" s="401">
        <v>15561254</v>
      </c>
      <c r="R22" s="401">
        <v>17448602</v>
      </c>
      <c r="S22" s="401">
        <v>19396525</v>
      </c>
      <c r="T22" s="401">
        <v>21151870</v>
      </c>
      <c r="U22" s="401">
        <v>23222202</v>
      </c>
      <c r="V22" s="401">
        <v>25401934</v>
      </c>
      <c r="W22" s="401">
        <v>27557263</v>
      </c>
      <c r="X22" s="401">
        <v>266815</v>
      </c>
      <c r="Y22" s="401">
        <v>316558</v>
      </c>
      <c r="Z22" s="401" t="s">
        <v>715</v>
      </c>
      <c r="AA22" s="401">
        <v>316558</v>
      </c>
      <c r="AB22" s="401">
        <v>316558</v>
      </c>
      <c r="AC22" s="401" t="s">
        <v>542</v>
      </c>
    </row>
    <row r="23" spans="1:29" s="106" customFormat="1" ht="20.100000000000001" customHeight="1">
      <c r="A23" s="299">
        <v>18</v>
      </c>
      <c r="B23" s="201" t="s">
        <v>536</v>
      </c>
      <c r="C23" s="300">
        <v>22140</v>
      </c>
      <c r="D23" s="300">
        <v>26082</v>
      </c>
      <c r="E23" s="300">
        <v>29942</v>
      </c>
      <c r="F23" s="301">
        <v>37895</v>
      </c>
      <c r="G23" s="298">
        <v>42011</v>
      </c>
      <c r="H23" s="298">
        <v>48658</v>
      </c>
      <c r="I23" s="298">
        <v>41192</v>
      </c>
      <c r="J23" s="298">
        <v>47144</v>
      </c>
      <c r="K23" s="302">
        <v>93226</v>
      </c>
      <c r="L23" s="402">
        <v>98205</v>
      </c>
      <c r="M23" s="402">
        <v>98205</v>
      </c>
      <c r="N23" s="402">
        <v>107702</v>
      </c>
      <c r="O23" s="402">
        <v>114222</v>
      </c>
      <c r="P23" s="402">
        <v>172312</v>
      </c>
      <c r="Q23" s="402">
        <v>180420</v>
      </c>
      <c r="R23" s="402">
        <v>184581</v>
      </c>
      <c r="S23" s="402">
        <v>258032</v>
      </c>
      <c r="T23" s="402">
        <v>352533</v>
      </c>
      <c r="U23" s="402">
        <v>258485</v>
      </c>
      <c r="V23" s="402">
        <v>264847</v>
      </c>
      <c r="W23" s="402">
        <v>293067</v>
      </c>
      <c r="X23" s="402">
        <v>239400</v>
      </c>
      <c r="Y23" s="402">
        <v>267599</v>
      </c>
      <c r="Z23" s="402" t="s">
        <v>716</v>
      </c>
      <c r="AA23" s="402">
        <v>306717</v>
      </c>
      <c r="AB23" s="402">
        <v>327520</v>
      </c>
      <c r="AC23" s="402" t="s">
        <v>543</v>
      </c>
    </row>
    <row r="24" spans="1:29" s="106" customFormat="1" ht="20.100000000000001" customHeight="1">
      <c r="A24" s="307">
        <v>19</v>
      </c>
      <c r="B24" s="308" t="s">
        <v>213</v>
      </c>
      <c r="C24" s="304">
        <v>48290</v>
      </c>
      <c r="D24" s="304">
        <v>53746</v>
      </c>
      <c r="E24" s="304">
        <v>59933</v>
      </c>
      <c r="F24" s="309">
        <v>66453</v>
      </c>
      <c r="G24" s="310">
        <v>82398</v>
      </c>
      <c r="H24" s="310">
        <v>85992</v>
      </c>
      <c r="I24" s="310">
        <v>361085</v>
      </c>
      <c r="J24" s="310">
        <v>367649</v>
      </c>
      <c r="K24" s="401">
        <v>34359</v>
      </c>
      <c r="L24" s="401">
        <v>37831</v>
      </c>
      <c r="M24" s="401">
        <v>42627</v>
      </c>
      <c r="N24" s="401">
        <v>46662</v>
      </c>
      <c r="O24" s="401">
        <v>50463</v>
      </c>
      <c r="P24" s="401">
        <v>109823</v>
      </c>
      <c r="Q24" s="401">
        <v>121991</v>
      </c>
      <c r="R24" s="401">
        <v>137904</v>
      </c>
      <c r="S24" s="401">
        <v>153568</v>
      </c>
      <c r="T24" s="401">
        <v>165867</v>
      </c>
      <c r="U24" s="401">
        <v>181112</v>
      </c>
      <c r="V24" s="401">
        <v>197384</v>
      </c>
      <c r="W24" s="401">
        <v>215458</v>
      </c>
      <c r="X24" s="401">
        <v>173520</v>
      </c>
      <c r="Y24" s="401">
        <v>195736</v>
      </c>
      <c r="Z24" s="401" t="s">
        <v>717</v>
      </c>
      <c r="AA24" s="401">
        <v>248846</v>
      </c>
      <c r="AB24" s="401">
        <v>267176</v>
      </c>
      <c r="AC24" s="401" t="s">
        <v>35</v>
      </c>
    </row>
    <row r="25" spans="1:29" s="106" customFormat="1" ht="20.100000000000001" customHeight="1">
      <c r="A25" s="299">
        <v>20</v>
      </c>
      <c r="B25" s="201" t="s">
        <v>214</v>
      </c>
      <c r="C25" s="300">
        <v>17230</v>
      </c>
      <c r="D25" s="300">
        <v>19517</v>
      </c>
      <c r="E25" s="300">
        <v>22758</v>
      </c>
      <c r="F25" s="301">
        <v>25476</v>
      </c>
      <c r="G25" s="298">
        <v>28694</v>
      </c>
      <c r="H25" s="298">
        <v>30546</v>
      </c>
      <c r="I25" s="298">
        <v>37689</v>
      </c>
      <c r="J25" s="298">
        <v>29038</v>
      </c>
      <c r="K25" s="302">
        <v>208546</v>
      </c>
      <c r="L25" s="402">
        <v>232125</v>
      </c>
      <c r="M25" s="402">
        <v>248185</v>
      </c>
      <c r="N25" s="402">
        <v>252155</v>
      </c>
      <c r="O25" s="402">
        <v>260524</v>
      </c>
      <c r="P25" s="402">
        <v>63226</v>
      </c>
      <c r="Q25" s="402">
        <v>73131</v>
      </c>
      <c r="R25" s="402">
        <v>79072</v>
      </c>
      <c r="S25" s="402">
        <v>95860</v>
      </c>
      <c r="T25" s="402">
        <v>108537</v>
      </c>
      <c r="U25" s="402">
        <v>120940</v>
      </c>
      <c r="V25" s="402">
        <v>133602</v>
      </c>
      <c r="W25" s="402">
        <v>157988</v>
      </c>
      <c r="X25" s="402">
        <v>240656</v>
      </c>
      <c r="Y25" s="402">
        <v>257563</v>
      </c>
      <c r="Z25" s="402" t="s">
        <v>718</v>
      </c>
      <c r="AA25" s="402">
        <v>281317</v>
      </c>
      <c r="AB25" s="402">
        <v>294429</v>
      </c>
      <c r="AC25" s="402" t="s">
        <v>19</v>
      </c>
    </row>
    <row r="26" spans="1:29" s="106" customFormat="1" ht="20.100000000000001" customHeight="1">
      <c r="A26" s="307">
        <v>21</v>
      </c>
      <c r="B26" s="308" t="s">
        <v>215</v>
      </c>
      <c r="C26" s="304">
        <v>106946</v>
      </c>
      <c r="D26" s="304">
        <v>129699</v>
      </c>
      <c r="E26" s="304">
        <v>128748</v>
      </c>
      <c r="F26" s="309">
        <v>138309</v>
      </c>
      <c r="G26" s="310">
        <v>134680</v>
      </c>
      <c r="H26" s="310">
        <v>141271</v>
      </c>
      <c r="I26" s="310">
        <v>168189</v>
      </c>
      <c r="J26" s="310">
        <v>185084</v>
      </c>
      <c r="K26" s="401">
        <v>664611</v>
      </c>
      <c r="L26" s="401">
        <v>720470</v>
      </c>
      <c r="M26" s="401">
        <v>784197</v>
      </c>
      <c r="N26" s="401">
        <v>814280</v>
      </c>
      <c r="O26" s="401">
        <v>850743</v>
      </c>
      <c r="P26" s="401">
        <v>133786</v>
      </c>
      <c r="Q26" s="401">
        <v>142954</v>
      </c>
      <c r="R26" s="401">
        <v>147670</v>
      </c>
      <c r="S26" s="401">
        <v>157566</v>
      </c>
      <c r="T26" s="401">
        <v>167357</v>
      </c>
      <c r="U26" s="401">
        <v>176189</v>
      </c>
      <c r="V26" s="401">
        <v>195370</v>
      </c>
      <c r="W26" s="401">
        <v>225094</v>
      </c>
      <c r="X26" s="401">
        <v>6759316</v>
      </c>
      <c r="Y26" s="401">
        <v>7560407</v>
      </c>
      <c r="Z26" s="401" t="s">
        <v>719</v>
      </c>
      <c r="AA26" s="401">
        <v>8837418</v>
      </c>
      <c r="AB26" s="401">
        <v>9329591</v>
      </c>
      <c r="AC26" s="401" t="s">
        <v>20</v>
      </c>
    </row>
    <row r="27" spans="1:29" s="106" customFormat="1" ht="20.100000000000001" customHeight="1">
      <c r="A27" s="299">
        <v>22</v>
      </c>
      <c r="B27" s="201" t="s">
        <v>216</v>
      </c>
      <c r="C27" s="300">
        <v>315152</v>
      </c>
      <c r="D27" s="300">
        <v>347722</v>
      </c>
      <c r="E27" s="300">
        <v>392443</v>
      </c>
      <c r="F27" s="301">
        <v>437391</v>
      </c>
      <c r="G27" s="298">
        <v>481243</v>
      </c>
      <c r="H27" s="298">
        <v>525889</v>
      </c>
      <c r="I27" s="298">
        <v>574564</v>
      </c>
      <c r="J27" s="298">
        <v>613671</v>
      </c>
      <c r="K27" s="302">
        <v>526656</v>
      </c>
      <c r="L27" s="402">
        <v>568396</v>
      </c>
      <c r="M27" s="402">
        <v>607894</v>
      </c>
      <c r="N27" s="402">
        <v>620304</v>
      </c>
      <c r="O27" s="402">
        <v>643168</v>
      </c>
      <c r="P27" s="402">
        <v>2616680</v>
      </c>
      <c r="Q27" s="402">
        <v>2990316</v>
      </c>
      <c r="R27" s="402">
        <v>3366087</v>
      </c>
      <c r="S27" s="402">
        <v>3778149</v>
      </c>
      <c r="T27" s="402">
        <v>4220563</v>
      </c>
      <c r="U27" s="402">
        <v>4692706</v>
      </c>
      <c r="V27" s="402">
        <v>5258793</v>
      </c>
      <c r="W27" s="402">
        <v>5943972</v>
      </c>
      <c r="X27" s="402">
        <v>9154320</v>
      </c>
      <c r="Y27" s="402">
        <v>9991039</v>
      </c>
      <c r="Z27" s="402" t="s">
        <v>720</v>
      </c>
      <c r="AA27" s="402">
        <v>11172794</v>
      </c>
      <c r="AB27" s="402">
        <v>11638349</v>
      </c>
      <c r="AC27" s="402" t="s">
        <v>21</v>
      </c>
    </row>
    <row r="28" spans="1:29" s="106" customFormat="1" ht="20.100000000000001" customHeight="1">
      <c r="A28" s="307">
        <v>23</v>
      </c>
      <c r="B28" s="308" t="s">
        <v>217</v>
      </c>
      <c r="C28" s="304">
        <v>270415</v>
      </c>
      <c r="D28" s="304">
        <v>270415</v>
      </c>
      <c r="E28" s="304">
        <v>317191</v>
      </c>
      <c r="F28" s="309">
        <v>317191</v>
      </c>
      <c r="G28" s="310">
        <v>317191</v>
      </c>
      <c r="H28" s="310">
        <v>317191</v>
      </c>
      <c r="I28" s="310">
        <v>1436023</v>
      </c>
      <c r="J28" s="310">
        <v>1466790</v>
      </c>
      <c r="K28" s="401">
        <v>1205811</v>
      </c>
      <c r="L28" s="401">
        <v>1296656</v>
      </c>
      <c r="M28" s="401">
        <v>1357303</v>
      </c>
      <c r="N28" s="401">
        <v>1191380</v>
      </c>
      <c r="O28" s="401">
        <v>1251159</v>
      </c>
      <c r="P28" s="401">
        <v>5003839</v>
      </c>
      <c r="Q28" s="401">
        <v>5003839</v>
      </c>
      <c r="R28" s="401">
        <v>5945748</v>
      </c>
      <c r="S28" s="401">
        <v>5945748</v>
      </c>
      <c r="T28" s="401">
        <v>5945748</v>
      </c>
      <c r="U28" s="401">
        <v>5945748</v>
      </c>
      <c r="V28" s="401">
        <v>7628453</v>
      </c>
      <c r="W28" s="401">
        <v>8376097</v>
      </c>
      <c r="X28" s="401">
        <v>15074195</v>
      </c>
      <c r="Y28" s="401">
        <v>16413293</v>
      </c>
      <c r="Z28" s="401" t="s">
        <v>721</v>
      </c>
      <c r="AA28" s="401">
        <v>14942703</v>
      </c>
      <c r="AB28" s="401">
        <v>15923625</v>
      </c>
      <c r="AC28" s="401" t="s">
        <v>27</v>
      </c>
    </row>
    <row r="29" spans="1:29" s="106" customFormat="1" ht="20.100000000000001" customHeight="1">
      <c r="A29" s="299">
        <v>24</v>
      </c>
      <c r="B29" s="201" t="s">
        <v>537</v>
      </c>
      <c r="C29" s="300">
        <v>24933</v>
      </c>
      <c r="D29" s="300">
        <v>26296</v>
      </c>
      <c r="E29" s="300">
        <v>28200</v>
      </c>
      <c r="F29" s="301">
        <v>26298</v>
      </c>
      <c r="G29" s="298">
        <v>27111</v>
      </c>
      <c r="H29" s="298">
        <v>27855</v>
      </c>
      <c r="I29" s="298">
        <v>26141</v>
      </c>
      <c r="J29" s="298">
        <v>27421</v>
      </c>
      <c r="K29" s="302">
        <v>20082</v>
      </c>
      <c r="L29" s="402">
        <v>20082</v>
      </c>
      <c r="M29" s="402">
        <v>20082</v>
      </c>
      <c r="N29" s="402">
        <v>26509</v>
      </c>
      <c r="O29" s="402">
        <v>27857</v>
      </c>
      <c r="P29" s="402">
        <v>574196</v>
      </c>
      <c r="Q29" s="402">
        <v>646507</v>
      </c>
      <c r="R29" s="402">
        <v>727076</v>
      </c>
      <c r="S29" s="402">
        <v>673316</v>
      </c>
      <c r="T29" s="402">
        <v>723787</v>
      </c>
      <c r="U29" s="402">
        <v>774726</v>
      </c>
      <c r="V29" s="402">
        <v>837172</v>
      </c>
      <c r="W29" s="402">
        <v>902911</v>
      </c>
      <c r="X29" s="402">
        <v>34024</v>
      </c>
      <c r="Y29" s="402">
        <v>34024</v>
      </c>
      <c r="Z29" s="402">
        <v>34024</v>
      </c>
      <c r="AA29" s="402">
        <v>50696</v>
      </c>
      <c r="AB29" s="402">
        <v>59058</v>
      </c>
      <c r="AC29" s="402" t="s">
        <v>544</v>
      </c>
    </row>
    <row r="30" spans="1:29" s="106" customFormat="1" ht="20.100000000000001" customHeight="1">
      <c r="A30" s="307">
        <v>25</v>
      </c>
      <c r="B30" s="308" t="s">
        <v>238</v>
      </c>
      <c r="C30" s="304">
        <v>600766</v>
      </c>
      <c r="D30" s="304">
        <v>663421</v>
      </c>
      <c r="E30" s="304">
        <v>738280</v>
      </c>
      <c r="F30" s="309">
        <v>816107</v>
      </c>
      <c r="G30" s="310">
        <v>833014</v>
      </c>
      <c r="H30" s="310">
        <v>952581</v>
      </c>
      <c r="I30" s="310">
        <v>1032204</v>
      </c>
      <c r="J30" s="310">
        <v>1116525</v>
      </c>
      <c r="K30" s="401">
        <v>2078636</v>
      </c>
      <c r="L30" s="401">
        <v>2168622</v>
      </c>
      <c r="M30" s="401">
        <v>2243872</v>
      </c>
      <c r="N30" s="401">
        <v>2300625</v>
      </c>
      <c r="O30" s="401">
        <v>2372487</v>
      </c>
      <c r="P30" s="401">
        <v>6564896</v>
      </c>
      <c r="Q30" s="401">
        <v>7322844</v>
      </c>
      <c r="R30" s="401">
        <v>8247198</v>
      </c>
      <c r="S30" s="401">
        <v>9255838</v>
      </c>
      <c r="T30" s="401">
        <v>10300406</v>
      </c>
      <c r="U30" s="401">
        <v>11426348</v>
      </c>
      <c r="V30" s="401">
        <v>12599882</v>
      </c>
      <c r="W30" s="401">
        <v>13784037</v>
      </c>
      <c r="X30" s="401">
        <v>25963762</v>
      </c>
      <c r="Y30" s="401">
        <v>28006556</v>
      </c>
      <c r="Z30" s="401" t="s">
        <v>722</v>
      </c>
      <c r="AA30" s="401">
        <v>31271663</v>
      </c>
      <c r="AB30" s="401">
        <v>32649510</v>
      </c>
      <c r="AC30" s="401" t="s">
        <v>53</v>
      </c>
    </row>
    <row r="31" spans="1:29" s="106" customFormat="1" ht="20.100000000000001" customHeight="1">
      <c r="A31" s="299">
        <v>26</v>
      </c>
      <c r="B31" s="201" t="s">
        <v>230</v>
      </c>
      <c r="C31" s="300">
        <v>12102</v>
      </c>
      <c r="D31" s="300">
        <v>12967</v>
      </c>
      <c r="E31" s="300">
        <v>14306</v>
      </c>
      <c r="F31" s="301">
        <v>14415</v>
      </c>
      <c r="G31" s="298">
        <v>16409</v>
      </c>
      <c r="H31" s="298">
        <v>17465</v>
      </c>
      <c r="I31" s="298">
        <v>18729</v>
      </c>
      <c r="J31" s="298">
        <v>20082</v>
      </c>
      <c r="K31" s="302">
        <v>1513070</v>
      </c>
      <c r="L31" s="402">
        <v>1670076</v>
      </c>
      <c r="M31" s="402">
        <v>1114226</v>
      </c>
      <c r="N31" s="402">
        <v>971559</v>
      </c>
      <c r="O31" s="402">
        <v>1007063</v>
      </c>
      <c r="P31" s="402">
        <v>21524</v>
      </c>
      <c r="Q31" s="402">
        <v>25816</v>
      </c>
      <c r="R31" s="402">
        <v>29028</v>
      </c>
      <c r="S31" s="402">
        <v>21862</v>
      </c>
      <c r="T31" s="402">
        <v>23199</v>
      </c>
      <c r="U31" s="402">
        <v>25745</v>
      </c>
      <c r="V31" s="402">
        <v>30276</v>
      </c>
      <c r="W31" s="402">
        <v>34024</v>
      </c>
      <c r="X31" s="402">
        <v>9452132</v>
      </c>
      <c r="Y31" s="402">
        <v>10458196</v>
      </c>
      <c r="Z31" s="402" t="s">
        <v>723</v>
      </c>
      <c r="AA31" s="402">
        <v>11884699</v>
      </c>
      <c r="AB31" s="402">
        <v>12617525</v>
      </c>
      <c r="AC31" s="402" t="s">
        <v>28</v>
      </c>
    </row>
    <row r="32" spans="1:29" s="106" customFormat="1" ht="20.100000000000001" customHeight="1">
      <c r="A32" s="307">
        <v>27</v>
      </c>
      <c r="B32" s="308" t="s">
        <v>220</v>
      </c>
      <c r="C32" s="304">
        <v>1257410</v>
      </c>
      <c r="D32" s="304">
        <v>1414580</v>
      </c>
      <c r="E32" s="304">
        <v>1545346</v>
      </c>
      <c r="F32" s="309">
        <v>1679608</v>
      </c>
      <c r="G32" s="310">
        <v>1757430</v>
      </c>
      <c r="H32" s="310">
        <v>1827887</v>
      </c>
      <c r="I32" s="310">
        <v>1906590</v>
      </c>
      <c r="J32" s="310">
        <v>1997034</v>
      </c>
      <c r="K32" s="401">
        <v>75775</v>
      </c>
      <c r="L32" s="401">
        <v>79897</v>
      </c>
      <c r="M32" s="401">
        <v>83977</v>
      </c>
      <c r="N32" s="401">
        <v>98502</v>
      </c>
      <c r="O32" s="401">
        <v>106499</v>
      </c>
      <c r="P32" s="401">
        <v>12804123</v>
      </c>
      <c r="Q32" s="401">
        <v>14223665</v>
      </c>
      <c r="R32" s="401">
        <v>15866902</v>
      </c>
      <c r="S32" s="401">
        <v>17552453</v>
      </c>
      <c r="T32" s="401">
        <v>19106232</v>
      </c>
      <c r="U32" s="401">
        <v>20690782</v>
      </c>
      <c r="V32" s="401">
        <v>22296758</v>
      </c>
      <c r="W32" s="401">
        <v>24111932</v>
      </c>
      <c r="X32" s="401">
        <v>359355</v>
      </c>
      <c r="Y32" s="401">
        <v>415962</v>
      </c>
      <c r="Z32" s="401" t="s">
        <v>724</v>
      </c>
      <c r="AA32" s="401">
        <v>505392</v>
      </c>
      <c r="AB32" s="401">
        <v>543247</v>
      </c>
      <c r="AC32" s="401" t="s">
        <v>23</v>
      </c>
    </row>
    <row r="33" spans="1:29" s="106" customFormat="1" ht="20.100000000000001" customHeight="1">
      <c r="A33" s="299">
        <v>28</v>
      </c>
      <c r="B33" s="201" t="s">
        <v>221</v>
      </c>
      <c r="C33" s="300">
        <v>37773</v>
      </c>
      <c r="D33" s="300">
        <v>42339</v>
      </c>
      <c r="E33" s="300">
        <v>44663</v>
      </c>
      <c r="F33" s="301">
        <v>50188</v>
      </c>
      <c r="G33" s="298">
        <v>45581</v>
      </c>
      <c r="H33" s="298">
        <v>50198</v>
      </c>
      <c r="I33" s="298">
        <v>55969</v>
      </c>
      <c r="J33" s="298">
        <v>69000</v>
      </c>
      <c r="K33" s="302">
        <v>166740</v>
      </c>
      <c r="L33" s="402">
        <v>181515</v>
      </c>
      <c r="M33" s="402">
        <v>206107</v>
      </c>
      <c r="N33" s="402">
        <v>197012</v>
      </c>
      <c r="O33" s="402">
        <v>1734820</v>
      </c>
      <c r="P33" s="402">
        <v>122346</v>
      </c>
      <c r="Q33" s="402">
        <v>145334</v>
      </c>
      <c r="R33" s="402">
        <v>159555</v>
      </c>
      <c r="S33" s="402">
        <v>194734</v>
      </c>
      <c r="T33" s="402">
        <v>210589</v>
      </c>
      <c r="U33" s="402">
        <v>231936</v>
      </c>
      <c r="V33" s="402">
        <v>263513</v>
      </c>
      <c r="W33" s="402">
        <v>313687</v>
      </c>
      <c r="X33" s="402">
        <v>2313700</v>
      </c>
      <c r="Y33" s="402">
        <v>2571170</v>
      </c>
      <c r="Z33" s="402" t="s">
        <v>725</v>
      </c>
      <c r="AA33" s="402">
        <v>2639039</v>
      </c>
      <c r="AB33" s="402">
        <v>2814181</v>
      </c>
      <c r="AC33" s="402" t="s">
        <v>7</v>
      </c>
    </row>
    <row r="34" spans="1:29" s="106" customFormat="1" ht="20.100000000000001" customHeight="1">
      <c r="A34" s="307">
        <v>29</v>
      </c>
      <c r="B34" s="308" t="s">
        <v>222</v>
      </c>
      <c r="C34" s="304"/>
      <c r="D34" s="304"/>
      <c r="E34" s="304"/>
      <c r="F34" s="309">
        <v>629389</v>
      </c>
      <c r="G34" s="310">
        <v>690011</v>
      </c>
      <c r="H34" s="310">
        <v>751001</v>
      </c>
      <c r="I34" s="310">
        <v>831046</v>
      </c>
      <c r="J34" s="310">
        <v>864206</v>
      </c>
      <c r="K34" s="401">
        <v>1285314</v>
      </c>
      <c r="L34" s="401">
        <v>1473481</v>
      </c>
      <c r="M34" s="401">
        <v>1918148</v>
      </c>
      <c r="N34" s="401">
        <v>1637891</v>
      </c>
      <c r="O34" s="401">
        <v>209001</v>
      </c>
      <c r="P34" s="401"/>
      <c r="Q34" s="401"/>
      <c r="R34" s="401"/>
      <c r="S34" s="401">
        <v>5747088</v>
      </c>
      <c r="T34" s="401">
        <v>6383098</v>
      </c>
      <c r="U34" s="401">
        <v>7093715</v>
      </c>
      <c r="V34" s="401">
        <v>7878143</v>
      </c>
      <c r="W34" s="401">
        <v>8980215</v>
      </c>
      <c r="X34" s="401">
        <v>28109502</v>
      </c>
      <c r="Y34" s="401">
        <v>31238573</v>
      </c>
      <c r="Z34" s="401" t="s">
        <v>726</v>
      </c>
      <c r="AA34" s="401">
        <v>35205505</v>
      </c>
      <c r="AB34" s="401">
        <v>37819394</v>
      </c>
      <c r="AC34" s="401" t="s">
        <v>24</v>
      </c>
    </row>
    <row r="35" spans="1:29" s="106" customFormat="1" ht="20.100000000000001" customHeight="1">
      <c r="A35" s="299">
        <v>30</v>
      </c>
      <c r="B35" s="201" t="s">
        <v>223</v>
      </c>
      <c r="C35" s="300">
        <v>72229</v>
      </c>
      <c r="D35" s="300">
        <v>81951</v>
      </c>
      <c r="E35" s="300">
        <v>97379</v>
      </c>
      <c r="F35" s="301">
        <v>103708</v>
      </c>
      <c r="G35" s="298">
        <v>114653</v>
      </c>
      <c r="H35" s="298">
        <v>122473</v>
      </c>
      <c r="I35" s="298">
        <v>152553</v>
      </c>
      <c r="J35" s="298">
        <v>152227</v>
      </c>
      <c r="K35" s="302">
        <v>712328</v>
      </c>
      <c r="L35" s="402">
        <v>712328</v>
      </c>
      <c r="M35" s="402">
        <v>962267</v>
      </c>
      <c r="N35" s="402">
        <v>1004807</v>
      </c>
      <c r="O35" s="402">
        <v>1045108</v>
      </c>
      <c r="P35" s="402">
        <v>759143</v>
      </c>
      <c r="Q35" s="402">
        <v>915210</v>
      </c>
      <c r="R35" s="402">
        <v>1146663</v>
      </c>
      <c r="S35" s="402">
        <v>1356428</v>
      </c>
      <c r="T35" s="402">
        <v>1525275</v>
      </c>
      <c r="U35" s="402">
        <v>1704564</v>
      </c>
      <c r="V35" s="402">
        <v>1735667</v>
      </c>
      <c r="W35" s="402">
        <v>1985106</v>
      </c>
      <c r="X35" s="402">
        <v>6733245</v>
      </c>
      <c r="Y35" s="402">
        <v>6733245</v>
      </c>
      <c r="Z35" s="402" t="s">
        <v>727</v>
      </c>
      <c r="AA35" s="402">
        <v>10869306</v>
      </c>
      <c r="AB35" s="402">
        <v>11748537</v>
      </c>
      <c r="AC35" s="402" t="s">
        <v>8</v>
      </c>
    </row>
    <row r="36" spans="1:29" s="106" customFormat="1" ht="34.5" customHeight="1">
      <c r="A36" s="307">
        <v>31</v>
      </c>
      <c r="B36" s="308" t="s">
        <v>314</v>
      </c>
      <c r="C36" s="304">
        <v>459076</v>
      </c>
      <c r="D36" s="304">
        <v>532695</v>
      </c>
      <c r="E36" s="304">
        <v>608433</v>
      </c>
      <c r="F36" s="309">
        <v>725149</v>
      </c>
      <c r="G36" s="310">
        <v>825816</v>
      </c>
      <c r="H36" s="310">
        <v>914353</v>
      </c>
      <c r="I36" s="310">
        <v>1000467</v>
      </c>
      <c r="J36" s="310">
        <v>1129492</v>
      </c>
      <c r="K36" s="401">
        <v>14820</v>
      </c>
      <c r="L36" s="401">
        <v>15591</v>
      </c>
      <c r="M36" s="401">
        <v>12816</v>
      </c>
      <c r="N36" s="401">
        <v>17252</v>
      </c>
      <c r="O36" s="401">
        <v>17834</v>
      </c>
      <c r="P36" s="401">
        <v>11529273</v>
      </c>
      <c r="Q36" s="401">
        <v>12754537</v>
      </c>
      <c r="R36" s="401">
        <v>14836841</v>
      </c>
      <c r="S36" s="401">
        <v>16323035</v>
      </c>
      <c r="T36" s="401">
        <v>18288876</v>
      </c>
      <c r="U36" s="401">
        <v>20721178</v>
      </c>
      <c r="V36" s="401">
        <v>22935899</v>
      </c>
      <c r="W36" s="401">
        <v>25135754</v>
      </c>
      <c r="X36" s="401">
        <v>116319</v>
      </c>
      <c r="Y36" s="401">
        <v>125460</v>
      </c>
      <c r="Z36" s="401" t="s">
        <v>728</v>
      </c>
      <c r="AA36" s="401">
        <v>137851</v>
      </c>
      <c r="AB36" s="401">
        <v>142907</v>
      </c>
      <c r="AC36" s="401" t="s">
        <v>246</v>
      </c>
    </row>
    <row r="37" spans="1:29" s="106" customFormat="1" ht="20.100000000000001" customHeight="1">
      <c r="A37" s="299">
        <v>32</v>
      </c>
      <c r="B37" s="201" t="s">
        <v>224</v>
      </c>
      <c r="C37" s="300">
        <v>376778</v>
      </c>
      <c r="D37" s="300">
        <v>421605</v>
      </c>
      <c r="E37" s="300">
        <v>465613</v>
      </c>
      <c r="F37" s="301">
        <v>672493</v>
      </c>
      <c r="G37" s="298">
        <v>720148</v>
      </c>
      <c r="H37" s="298">
        <v>761919</v>
      </c>
      <c r="I37" s="298">
        <v>655972</v>
      </c>
      <c r="J37" s="298">
        <v>712328</v>
      </c>
      <c r="K37" s="302">
        <v>25180</v>
      </c>
      <c r="L37" s="402">
        <v>24660</v>
      </c>
      <c r="M37" s="402">
        <v>28707</v>
      </c>
      <c r="N37" s="402">
        <v>30176</v>
      </c>
      <c r="O37" s="402">
        <v>31874</v>
      </c>
      <c r="P37" s="402">
        <v>2370360</v>
      </c>
      <c r="Q37" s="402">
        <v>2839019</v>
      </c>
      <c r="R37" s="402">
        <v>3395128</v>
      </c>
      <c r="S37" s="402">
        <v>5438241</v>
      </c>
      <c r="T37" s="402">
        <v>6024856</v>
      </c>
      <c r="U37" s="402">
        <v>6641322</v>
      </c>
      <c r="V37" s="402">
        <v>5832417</v>
      </c>
      <c r="W37" s="402">
        <v>6733245</v>
      </c>
      <c r="X37" s="402">
        <v>925608</v>
      </c>
      <c r="Y37" s="402">
        <v>986620</v>
      </c>
      <c r="Z37" s="402" t="s">
        <v>729</v>
      </c>
      <c r="AA37" s="402">
        <v>1059593</v>
      </c>
      <c r="AB37" s="402">
        <v>1096253</v>
      </c>
      <c r="AC37" s="402" t="s">
        <v>29</v>
      </c>
    </row>
    <row r="38" spans="1:29" s="106" customFormat="1" ht="33.75" customHeight="1">
      <c r="A38" s="307">
        <v>33</v>
      </c>
      <c r="B38" s="308" t="s">
        <v>540</v>
      </c>
      <c r="C38" s="304">
        <v>6630</v>
      </c>
      <c r="D38" s="304">
        <v>7012</v>
      </c>
      <c r="E38" s="304">
        <v>7679</v>
      </c>
      <c r="F38" s="309">
        <v>8073</v>
      </c>
      <c r="G38" s="310">
        <v>8301</v>
      </c>
      <c r="H38" s="310">
        <v>8572</v>
      </c>
      <c r="I38" s="310">
        <v>8945</v>
      </c>
      <c r="J38" s="310">
        <v>9210</v>
      </c>
      <c r="K38" s="401">
        <v>8274</v>
      </c>
      <c r="L38" s="401">
        <v>8792</v>
      </c>
      <c r="M38" s="401">
        <v>22307</v>
      </c>
      <c r="N38" s="401">
        <v>24066</v>
      </c>
      <c r="O38" s="401">
        <v>26856</v>
      </c>
      <c r="P38" s="401">
        <v>925609</v>
      </c>
      <c r="Q38" s="401">
        <v>976602</v>
      </c>
      <c r="R38" s="401">
        <v>1024043</v>
      </c>
      <c r="S38" s="401">
        <v>1070824</v>
      </c>
      <c r="T38" s="401">
        <v>612812</v>
      </c>
      <c r="U38" s="401">
        <v>657317</v>
      </c>
      <c r="V38" s="401">
        <v>817172</v>
      </c>
      <c r="W38" s="401">
        <v>861031</v>
      </c>
      <c r="X38" s="401">
        <v>109252</v>
      </c>
      <c r="Y38" s="401">
        <v>114730</v>
      </c>
      <c r="Z38" s="401">
        <v>246485</v>
      </c>
      <c r="AA38" s="401">
        <v>277284</v>
      </c>
      <c r="AB38" s="401">
        <v>286245</v>
      </c>
      <c r="AC38" s="401" t="s">
        <v>545</v>
      </c>
    </row>
    <row r="39" spans="1:29" s="106" customFormat="1" ht="20.100000000000001" customHeight="1">
      <c r="A39" s="299">
        <v>34</v>
      </c>
      <c r="B39" s="201" t="s">
        <v>227</v>
      </c>
      <c r="C39" s="300">
        <v>7921</v>
      </c>
      <c r="D39" s="300">
        <v>8668</v>
      </c>
      <c r="E39" s="300">
        <v>9043</v>
      </c>
      <c r="F39" s="301">
        <v>9457</v>
      </c>
      <c r="G39" s="298">
        <v>7421</v>
      </c>
      <c r="H39" s="298">
        <v>7809</v>
      </c>
      <c r="I39" s="298">
        <v>7670</v>
      </c>
      <c r="J39" s="298">
        <v>7886</v>
      </c>
      <c r="K39" s="302">
        <v>2476</v>
      </c>
      <c r="L39" s="402">
        <v>2476</v>
      </c>
      <c r="M39" s="402">
        <v>2594</v>
      </c>
      <c r="N39" s="402">
        <v>2664</v>
      </c>
      <c r="O39" s="402">
        <v>2747</v>
      </c>
      <c r="P39" s="402">
        <v>64421</v>
      </c>
      <c r="Q39" s="402">
        <v>68920</v>
      </c>
      <c r="R39" s="402">
        <v>75813</v>
      </c>
      <c r="S39" s="402">
        <v>82088</v>
      </c>
      <c r="T39" s="402">
        <v>87904</v>
      </c>
      <c r="U39" s="402">
        <v>92570</v>
      </c>
      <c r="V39" s="402">
        <v>97857</v>
      </c>
      <c r="W39" s="402">
        <v>103428</v>
      </c>
      <c r="X39" s="402">
        <v>15611</v>
      </c>
      <c r="Y39" s="402">
        <v>15611</v>
      </c>
      <c r="Z39" s="402">
        <v>20071</v>
      </c>
      <c r="AA39" s="402">
        <v>21216</v>
      </c>
      <c r="AB39" s="402">
        <v>22567</v>
      </c>
      <c r="AC39" s="402" t="s">
        <v>30</v>
      </c>
    </row>
    <row r="40" spans="1:29" s="106" customFormat="1" ht="20.100000000000001" customHeight="1">
      <c r="A40" s="307">
        <v>35</v>
      </c>
      <c r="B40" s="308" t="s">
        <v>228</v>
      </c>
      <c r="C40" s="304">
        <v>920</v>
      </c>
      <c r="D40" s="304">
        <v>1096</v>
      </c>
      <c r="E40" s="304">
        <v>1355</v>
      </c>
      <c r="F40" s="309">
        <v>1620</v>
      </c>
      <c r="G40" s="310">
        <v>2078</v>
      </c>
      <c r="H40" s="310">
        <v>2375</v>
      </c>
      <c r="I40" s="310">
        <v>2183</v>
      </c>
      <c r="J40" s="310">
        <v>2476</v>
      </c>
      <c r="K40" s="401">
        <v>37600</v>
      </c>
      <c r="L40" s="401">
        <v>47333</v>
      </c>
      <c r="M40" s="401">
        <v>55597</v>
      </c>
      <c r="N40" s="401">
        <v>42162</v>
      </c>
      <c r="O40" s="401">
        <v>50388</v>
      </c>
      <c r="P40" s="401">
        <v>6935</v>
      </c>
      <c r="Q40" s="401">
        <v>7657</v>
      </c>
      <c r="R40" s="401">
        <v>8542</v>
      </c>
      <c r="S40" s="401">
        <v>9485</v>
      </c>
      <c r="T40" s="401">
        <v>10946</v>
      </c>
      <c r="U40" s="401">
        <v>11856</v>
      </c>
      <c r="V40" s="401">
        <v>13825</v>
      </c>
      <c r="W40" s="401">
        <v>15611</v>
      </c>
      <c r="X40" s="401">
        <v>960261</v>
      </c>
      <c r="Y40" s="401">
        <v>1015226</v>
      </c>
      <c r="Z40" s="401" t="s">
        <v>730</v>
      </c>
      <c r="AA40" s="401">
        <v>1178968</v>
      </c>
      <c r="AB40" s="401">
        <v>1221947</v>
      </c>
      <c r="AC40" s="401" t="s">
        <v>31</v>
      </c>
    </row>
    <row r="41" spans="1:29" s="106" customFormat="1" ht="20.100000000000001" customHeight="1">
      <c r="A41" s="299"/>
      <c r="B41" s="311" t="s">
        <v>330</v>
      </c>
      <c r="C41" s="303">
        <f t="shared" ref="C41:K41" si="0">SUM(C6:C40)</f>
        <v>13047965</v>
      </c>
      <c r="D41" s="303">
        <f t="shared" si="0"/>
        <v>14338034</v>
      </c>
      <c r="E41" s="303">
        <f t="shared" si="0"/>
        <v>14116346</v>
      </c>
      <c r="F41" s="312">
        <f t="shared" si="0"/>
        <v>17288447</v>
      </c>
      <c r="G41" s="313">
        <f t="shared" si="0"/>
        <v>17441954</v>
      </c>
      <c r="H41" s="313">
        <f t="shared" si="0"/>
        <v>18709201</v>
      </c>
      <c r="I41" s="313">
        <f t="shared" si="0"/>
        <v>21070354</v>
      </c>
      <c r="J41" s="313">
        <f t="shared" si="0"/>
        <v>22517173</v>
      </c>
      <c r="K41" s="314">
        <f t="shared" si="0"/>
        <v>23966121</v>
      </c>
      <c r="L41" s="403">
        <v>25891404</v>
      </c>
      <c r="M41" s="403">
        <f t="shared" ref="M41:R41" si="1">SUM(M6:M40)</f>
        <v>28162924</v>
      </c>
      <c r="N41" s="403">
        <f t="shared" si="1"/>
        <v>28387888</v>
      </c>
      <c r="O41" s="403">
        <f t="shared" si="1"/>
        <v>29435562</v>
      </c>
      <c r="P41" s="403">
        <f t="shared" si="1"/>
        <v>114605357</v>
      </c>
      <c r="Q41" s="403">
        <f t="shared" si="1"/>
        <v>127289661</v>
      </c>
      <c r="R41" s="403">
        <f t="shared" si="1"/>
        <v>143772767</v>
      </c>
      <c r="S41" s="403">
        <f t="shared" ref="S41:V41" si="2">SUM(S6:S40)</f>
        <v>164877253</v>
      </c>
      <c r="T41" s="403">
        <f t="shared" si="2"/>
        <v>172991555</v>
      </c>
      <c r="U41" s="403">
        <f t="shared" si="2"/>
        <v>191033620</v>
      </c>
      <c r="V41" s="403">
        <f t="shared" si="2"/>
        <v>208821490</v>
      </c>
      <c r="W41" s="403">
        <f>SUM(W6:W40)</f>
        <v>230659775</v>
      </c>
      <c r="X41" s="403">
        <f>SUM(X6:X40)</f>
        <v>248621049</v>
      </c>
      <c r="Y41" s="403">
        <f>SUM(Y6:Y40)</f>
        <v>269880284</v>
      </c>
      <c r="Z41" s="403">
        <v>298135877</v>
      </c>
      <c r="AA41" s="403">
        <f>SUM(AA6:AA40)</f>
        <v>307163360</v>
      </c>
      <c r="AB41" s="403">
        <f>SUM(AB6:AB40)</f>
        <v>324582999</v>
      </c>
      <c r="AC41" s="403" t="s">
        <v>331</v>
      </c>
    </row>
    <row r="42" spans="1:29" s="107" customFormat="1" ht="36" customHeight="1">
      <c r="A42" s="714" t="s">
        <v>332</v>
      </c>
      <c r="B42" s="715"/>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6"/>
    </row>
    <row r="43" spans="1:29" s="107" customFormat="1" ht="15">
      <c r="A43" s="703" t="s">
        <v>813</v>
      </c>
      <c r="B43" s="704"/>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5"/>
    </row>
    <row r="44" spans="1:29" ht="25.5" customHeight="1"/>
  </sheetData>
  <sortState ref="B6:U40">
    <sortCondition ref="B6:B40"/>
  </sortState>
  <mergeCells count="10">
    <mergeCell ref="A43:AC43"/>
    <mergeCell ref="A1:AC1"/>
    <mergeCell ref="A2:AC2"/>
    <mergeCell ref="B4:B5"/>
    <mergeCell ref="A4:A5"/>
    <mergeCell ref="A42:AC42"/>
    <mergeCell ref="C4:O4"/>
    <mergeCell ref="X4:AB4"/>
    <mergeCell ref="AC4:AC5"/>
    <mergeCell ref="A3:AC3"/>
  </mergeCells>
  <conditionalFormatting sqref="P5:W5">
    <cfRule type="expression" dxfId="0" priority="1">
      <formula>MOD(ROW(),3)=1</formula>
    </cfRule>
  </conditionalFormatting>
  <pageMargins left="0.25" right="0.25" top="0.25" bottom="0.25" header="0.3" footer="0.3"/>
  <pageSetup paperSize="9" scale="73" fitToHeight="0" orientation="landscape" r:id="rId1"/>
  <rowBreaks count="1" manualBreakCount="1">
    <brk id="33" max="28"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Q54"/>
  <sheetViews>
    <sheetView view="pageBreakPreview" topLeftCell="AB41" zoomScale="85" zoomScaleSheetLayoutView="85" workbookViewId="0">
      <selection activeCell="AG49" sqref="AG49:AQ50"/>
    </sheetView>
  </sheetViews>
  <sheetFormatPr defaultColWidth="8.85546875" defaultRowHeight="15"/>
  <cols>
    <col min="1" max="1" width="5.85546875" style="62" hidden="1" customWidth="1"/>
    <col min="2" max="2" width="22" style="20" hidden="1" customWidth="1"/>
    <col min="3" max="3" width="19.42578125" style="20" hidden="1" customWidth="1"/>
    <col min="4" max="4" width="16.5703125" style="20" hidden="1" customWidth="1"/>
    <col min="5" max="5" width="11.7109375" style="20" hidden="1" customWidth="1"/>
    <col min="6" max="6" width="12.28515625" style="20" hidden="1" customWidth="1"/>
    <col min="7" max="7" width="14" style="20" hidden="1" customWidth="1"/>
    <col min="8" max="8" width="14.42578125" style="20" hidden="1" customWidth="1"/>
    <col min="9" max="9" width="27.140625" style="20" hidden="1" customWidth="1"/>
    <col min="10" max="10" width="6.5703125" style="20" hidden="1" customWidth="1"/>
    <col min="11" max="11" width="19" style="20" hidden="1" customWidth="1"/>
    <col min="12" max="12" width="13.42578125" style="20" hidden="1" customWidth="1"/>
    <col min="13" max="13" width="12.28515625" style="20" hidden="1" customWidth="1"/>
    <col min="14" max="14" width="10.5703125" style="20" hidden="1" customWidth="1"/>
    <col min="15" max="15" width="10.42578125" style="20" hidden="1" customWidth="1"/>
    <col min="16" max="16" width="11.28515625" style="20" hidden="1" customWidth="1"/>
    <col min="17" max="17" width="10.85546875" style="20" hidden="1" customWidth="1"/>
    <col min="18" max="18" width="10.28515625" style="20" hidden="1" customWidth="1"/>
    <col min="19" max="19" width="13.28515625" style="20" hidden="1" customWidth="1"/>
    <col min="20" max="20" width="14.42578125" style="20" hidden="1" customWidth="1"/>
    <col min="21" max="21" width="18" style="20" hidden="1" customWidth="1"/>
    <col min="22" max="22" width="6.5703125" style="20" customWidth="1"/>
    <col min="23" max="23" width="16.7109375" style="20" customWidth="1"/>
    <col min="24" max="24" width="17.7109375" style="20" customWidth="1"/>
    <col min="25" max="25" width="12.42578125" style="20" customWidth="1"/>
    <col min="26" max="27" width="9" style="20" bestFit="1" customWidth="1"/>
    <col min="28" max="28" width="12" style="20" bestFit="1" customWidth="1"/>
    <col min="29" max="29" width="10.42578125" style="20" customWidth="1"/>
    <col min="30" max="30" width="2.42578125" style="61" customWidth="1"/>
    <col min="31" max="31" width="20" style="20" customWidth="1"/>
    <col min="32" max="32" width="6" style="20" customWidth="1"/>
    <col min="33" max="33" width="21.5703125" style="20" customWidth="1"/>
    <col min="34" max="34" width="13" style="20" customWidth="1"/>
    <col min="35" max="35" width="9.28515625" style="20" bestFit="1" customWidth="1"/>
    <col min="36" max="38" width="9" style="20" bestFit="1" customWidth="1"/>
    <col min="39" max="40" width="8.85546875" style="20"/>
    <col min="41" max="41" width="11" style="20" customWidth="1"/>
    <col min="42" max="42" width="10.85546875" style="20" customWidth="1"/>
    <col min="43" max="43" width="18.7109375" style="20" customWidth="1"/>
    <col min="44" max="16384" width="8.85546875" style="20"/>
  </cols>
  <sheetData>
    <row r="1" spans="1:43" s="24" customFormat="1" ht="16.5" customHeight="1">
      <c r="A1" s="728" t="s">
        <v>192</v>
      </c>
      <c r="B1" s="728"/>
      <c r="C1" s="728"/>
      <c r="D1" s="728"/>
      <c r="E1" s="728"/>
      <c r="F1" s="728"/>
      <c r="G1" s="728"/>
      <c r="H1" s="728"/>
      <c r="I1" s="728"/>
      <c r="K1" s="728" t="s">
        <v>192</v>
      </c>
      <c r="L1" s="728"/>
      <c r="M1" s="728"/>
      <c r="N1" s="728"/>
      <c r="O1" s="728"/>
      <c r="P1" s="728"/>
      <c r="Q1" s="728"/>
      <c r="R1" s="728"/>
      <c r="S1" s="728"/>
      <c r="T1" s="728"/>
      <c r="U1" s="728"/>
      <c r="V1" s="25"/>
      <c r="W1" s="728" t="s">
        <v>193</v>
      </c>
      <c r="X1" s="728"/>
      <c r="Y1" s="728"/>
      <c r="Z1" s="728"/>
      <c r="AA1" s="728"/>
      <c r="AB1" s="728"/>
      <c r="AC1" s="728"/>
      <c r="AD1" s="728"/>
      <c r="AE1" s="728"/>
      <c r="AF1" s="728" t="s">
        <v>194</v>
      </c>
      <c r="AG1" s="728"/>
      <c r="AH1" s="728"/>
      <c r="AI1" s="728"/>
      <c r="AJ1" s="728"/>
      <c r="AK1" s="728"/>
      <c r="AL1" s="728"/>
      <c r="AM1" s="728"/>
      <c r="AN1" s="728"/>
      <c r="AO1" s="728"/>
      <c r="AP1" s="728"/>
      <c r="AQ1" s="728"/>
    </row>
    <row r="2" spans="1:43" s="24" customFormat="1" ht="15.75" customHeight="1">
      <c r="A2" s="728" t="s">
        <v>132</v>
      </c>
      <c r="B2" s="728"/>
      <c r="C2" s="728"/>
      <c r="D2" s="728"/>
      <c r="E2" s="728"/>
      <c r="F2" s="728"/>
      <c r="G2" s="728"/>
      <c r="H2" s="728"/>
      <c r="I2" s="728"/>
      <c r="J2" s="25"/>
      <c r="K2" s="728" t="s">
        <v>132</v>
      </c>
      <c r="L2" s="728"/>
      <c r="M2" s="728"/>
      <c r="N2" s="728"/>
      <c r="O2" s="728"/>
      <c r="P2" s="728"/>
      <c r="Q2" s="728"/>
      <c r="R2" s="728"/>
      <c r="S2" s="728"/>
      <c r="T2" s="728"/>
      <c r="U2" s="728"/>
      <c r="V2" s="25"/>
      <c r="W2" s="728" t="s">
        <v>132</v>
      </c>
      <c r="X2" s="728"/>
      <c r="Y2" s="728"/>
      <c r="Z2" s="728"/>
      <c r="AA2" s="728"/>
      <c r="AB2" s="728"/>
      <c r="AC2" s="728"/>
      <c r="AD2" s="728"/>
      <c r="AE2" s="728"/>
      <c r="AF2" s="25"/>
      <c r="AG2" s="728" t="s">
        <v>132</v>
      </c>
      <c r="AH2" s="728"/>
      <c r="AI2" s="728"/>
      <c r="AJ2" s="728"/>
      <c r="AK2" s="728"/>
      <c r="AL2" s="728"/>
      <c r="AM2" s="728"/>
      <c r="AN2" s="728"/>
      <c r="AO2" s="728"/>
      <c r="AP2" s="728"/>
      <c r="AQ2" s="728"/>
    </row>
    <row r="3" spans="1:43" s="24" customFormat="1" ht="15.75" customHeight="1">
      <c r="A3" s="728" t="s">
        <v>178</v>
      </c>
      <c r="B3" s="728"/>
      <c r="C3" s="728"/>
      <c r="D3" s="728"/>
      <c r="E3" s="728"/>
      <c r="F3" s="728"/>
      <c r="G3" s="728"/>
      <c r="H3" s="728"/>
      <c r="I3" s="728"/>
      <c r="J3" s="25"/>
      <c r="K3" s="729" t="s">
        <v>241</v>
      </c>
      <c r="L3" s="729"/>
      <c r="M3" s="729"/>
      <c r="N3" s="729"/>
      <c r="O3" s="729"/>
      <c r="P3" s="729"/>
      <c r="Q3" s="729"/>
      <c r="R3" s="729"/>
      <c r="S3" s="729"/>
      <c r="T3" s="729"/>
      <c r="U3" s="729"/>
      <c r="V3" s="25"/>
      <c r="W3" s="728" t="s">
        <v>242</v>
      </c>
      <c r="X3" s="728"/>
      <c r="Y3" s="728"/>
      <c r="Z3" s="728"/>
      <c r="AA3" s="728"/>
      <c r="AB3" s="728"/>
      <c r="AC3" s="728"/>
      <c r="AD3" s="728"/>
      <c r="AE3" s="728"/>
      <c r="AF3" s="25"/>
      <c r="AG3" s="728" t="s">
        <v>244</v>
      </c>
      <c r="AH3" s="728"/>
      <c r="AI3" s="728"/>
      <c r="AJ3" s="728"/>
      <c r="AK3" s="728"/>
      <c r="AL3" s="728"/>
      <c r="AM3" s="728"/>
      <c r="AN3" s="728"/>
      <c r="AO3" s="728"/>
      <c r="AP3" s="728"/>
      <c r="AQ3" s="728"/>
    </row>
    <row r="4" spans="1:43" s="24" customFormat="1" ht="15.75" customHeight="1">
      <c r="A4" s="728" t="s">
        <v>239</v>
      </c>
      <c r="B4" s="728"/>
      <c r="C4" s="728"/>
      <c r="D4" s="728"/>
      <c r="E4" s="728"/>
      <c r="F4" s="728"/>
      <c r="G4" s="728"/>
      <c r="H4" s="728"/>
      <c r="I4" s="728"/>
      <c r="J4" s="25"/>
      <c r="K4" s="729" t="s">
        <v>239</v>
      </c>
      <c r="L4" s="729"/>
      <c r="M4" s="729"/>
      <c r="N4" s="729"/>
      <c r="O4" s="729"/>
      <c r="P4" s="729"/>
      <c r="Q4" s="729"/>
      <c r="R4" s="729"/>
      <c r="S4" s="729"/>
      <c r="T4" s="729"/>
      <c r="U4" s="729"/>
      <c r="V4" s="25"/>
      <c r="W4" s="728" t="s">
        <v>179</v>
      </c>
      <c r="X4" s="728"/>
      <c r="Y4" s="728"/>
      <c r="Z4" s="728"/>
      <c r="AA4" s="728"/>
      <c r="AB4" s="728"/>
      <c r="AC4" s="728"/>
      <c r="AD4" s="728"/>
      <c r="AE4" s="728"/>
      <c r="AF4" s="25"/>
      <c r="AG4" s="728" t="s">
        <v>179</v>
      </c>
      <c r="AH4" s="728"/>
      <c r="AI4" s="728"/>
      <c r="AJ4" s="728"/>
      <c r="AK4" s="728"/>
      <c r="AL4" s="728"/>
      <c r="AM4" s="728"/>
      <c r="AN4" s="728"/>
      <c r="AO4" s="728"/>
      <c r="AP4" s="728"/>
      <c r="AQ4" s="728"/>
    </row>
    <row r="5" spans="1:43" s="24" customFormat="1" ht="19.5" customHeight="1">
      <c r="A5" s="26"/>
      <c r="B5" s="732" t="s">
        <v>240</v>
      </c>
      <c r="C5" s="732"/>
      <c r="D5" s="732"/>
      <c r="E5" s="732"/>
      <c r="F5" s="732"/>
      <c r="G5" s="732"/>
      <c r="H5" s="732"/>
      <c r="I5" s="26" t="s">
        <v>147</v>
      </c>
      <c r="J5" s="25"/>
      <c r="K5" s="26"/>
      <c r="L5" s="26"/>
      <c r="M5" s="26"/>
      <c r="N5" s="731" t="s">
        <v>146</v>
      </c>
      <c r="O5" s="731"/>
      <c r="P5" s="731"/>
      <c r="Q5" s="731"/>
      <c r="R5" s="731"/>
      <c r="S5" s="27"/>
      <c r="T5" s="27"/>
      <c r="U5" s="28" t="s">
        <v>147</v>
      </c>
      <c r="V5" s="25"/>
      <c r="W5" s="29"/>
      <c r="X5" s="732" t="s">
        <v>243</v>
      </c>
      <c r="Y5" s="732"/>
      <c r="Z5" s="732"/>
      <c r="AA5" s="732"/>
      <c r="AB5" s="732"/>
      <c r="AC5" s="732"/>
      <c r="AD5" s="732"/>
      <c r="AE5" s="29" t="s">
        <v>147</v>
      </c>
      <c r="AF5" s="25"/>
      <c r="AH5" s="732" t="s">
        <v>173</v>
      </c>
      <c r="AI5" s="732"/>
      <c r="AJ5" s="732"/>
      <c r="AK5" s="732"/>
      <c r="AL5" s="732"/>
      <c r="AM5" s="732"/>
      <c r="AN5" s="732"/>
      <c r="AO5" s="732"/>
      <c r="AP5" s="732"/>
      <c r="AQ5" s="25" t="s">
        <v>147</v>
      </c>
    </row>
    <row r="6" spans="1:43" ht="15.75" customHeight="1">
      <c r="A6" s="733" t="s">
        <v>144</v>
      </c>
      <c r="B6" s="733" t="s">
        <v>46</v>
      </c>
      <c r="C6" s="737" t="s">
        <v>191</v>
      </c>
      <c r="D6" s="738"/>
      <c r="E6" s="738"/>
      <c r="F6" s="738"/>
      <c r="G6" s="738"/>
      <c r="H6" s="739"/>
      <c r="I6" s="735" t="s">
        <v>123</v>
      </c>
      <c r="J6" s="733" t="s">
        <v>144</v>
      </c>
      <c r="K6" s="733" t="s">
        <v>46</v>
      </c>
      <c r="L6" s="737" t="s">
        <v>133</v>
      </c>
      <c r="M6" s="738"/>
      <c r="N6" s="738"/>
      <c r="O6" s="738"/>
      <c r="P6" s="738"/>
      <c r="Q6" s="738"/>
      <c r="R6" s="738"/>
      <c r="S6" s="739"/>
      <c r="T6" s="744" t="s">
        <v>143</v>
      </c>
      <c r="U6" s="735" t="s">
        <v>123</v>
      </c>
      <c r="V6" s="733" t="s">
        <v>144</v>
      </c>
      <c r="W6" s="733" t="s">
        <v>46</v>
      </c>
      <c r="X6" s="737" t="s">
        <v>303</v>
      </c>
      <c r="Y6" s="738"/>
      <c r="Z6" s="738"/>
      <c r="AA6" s="738"/>
      <c r="AB6" s="738"/>
      <c r="AC6" s="738"/>
      <c r="AD6" s="739"/>
      <c r="AE6" s="735" t="s">
        <v>123</v>
      </c>
      <c r="AF6" s="733" t="s">
        <v>144</v>
      </c>
      <c r="AG6" s="733" t="s">
        <v>46</v>
      </c>
      <c r="AH6" s="737" t="s">
        <v>304</v>
      </c>
      <c r="AI6" s="738"/>
      <c r="AJ6" s="738"/>
      <c r="AK6" s="738"/>
      <c r="AL6" s="738"/>
      <c r="AM6" s="738"/>
      <c r="AN6" s="738"/>
      <c r="AO6" s="738"/>
      <c r="AP6" s="746" t="s">
        <v>143</v>
      </c>
      <c r="AQ6" s="735" t="s">
        <v>123</v>
      </c>
    </row>
    <row r="7" spans="1:43" ht="90.75" customHeight="1">
      <c r="A7" s="734"/>
      <c r="B7" s="734"/>
      <c r="C7" s="22" t="s">
        <v>145</v>
      </c>
      <c r="D7" s="30" t="s">
        <v>159</v>
      </c>
      <c r="E7" s="22" t="s">
        <v>160</v>
      </c>
      <c r="F7" s="22" t="s">
        <v>161</v>
      </c>
      <c r="G7" s="22" t="s">
        <v>154</v>
      </c>
      <c r="H7" s="22" t="s">
        <v>134</v>
      </c>
      <c r="I7" s="736"/>
      <c r="J7" s="734"/>
      <c r="K7" s="734"/>
      <c r="L7" s="22" t="s">
        <v>135</v>
      </c>
      <c r="M7" s="22" t="s">
        <v>249</v>
      </c>
      <c r="N7" s="22" t="s">
        <v>250</v>
      </c>
      <c r="O7" s="22" t="s">
        <v>138</v>
      </c>
      <c r="P7" s="22" t="s">
        <v>139</v>
      </c>
      <c r="Q7" s="22" t="s">
        <v>140</v>
      </c>
      <c r="R7" s="22" t="s">
        <v>141</v>
      </c>
      <c r="S7" s="22" t="s">
        <v>142</v>
      </c>
      <c r="T7" s="745"/>
      <c r="U7" s="736"/>
      <c r="V7" s="734"/>
      <c r="W7" s="734"/>
      <c r="X7" s="23" t="s">
        <v>145</v>
      </c>
      <c r="Y7" s="31" t="s">
        <v>159</v>
      </c>
      <c r="Z7" s="23" t="s">
        <v>160</v>
      </c>
      <c r="AA7" s="23" t="s">
        <v>161</v>
      </c>
      <c r="AB7" s="23" t="s">
        <v>154</v>
      </c>
      <c r="AC7" s="737" t="s">
        <v>134</v>
      </c>
      <c r="AD7" s="739"/>
      <c r="AE7" s="736"/>
      <c r="AF7" s="734"/>
      <c r="AG7" s="734"/>
      <c r="AH7" s="22" t="s">
        <v>135</v>
      </c>
      <c r="AI7" s="22" t="s">
        <v>136</v>
      </c>
      <c r="AJ7" s="22" t="s">
        <v>137</v>
      </c>
      <c r="AK7" s="22" t="s">
        <v>138</v>
      </c>
      <c r="AL7" s="22" t="s">
        <v>139</v>
      </c>
      <c r="AM7" s="22" t="s">
        <v>140</v>
      </c>
      <c r="AN7" s="22" t="s">
        <v>141</v>
      </c>
      <c r="AO7" s="32" t="s">
        <v>142</v>
      </c>
      <c r="AP7" s="747"/>
      <c r="AQ7" s="736"/>
    </row>
    <row r="8" spans="1:43" s="19" customFormat="1" ht="19.5" customHeight="1">
      <c r="A8" s="33">
        <v>1</v>
      </c>
      <c r="B8" s="13" t="s">
        <v>55</v>
      </c>
      <c r="C8" s="34">
        <v>153485</v>
      </c>
      <c r="D8" s="34">
        <v>188543</v>
      </c>
      <c r="E8" s="34">
        <v>41187</v>
      </c>
      <c r="F8" s="34">
        <v>77538</v>
      </c>
      <c r="G8" s="34">
        <v>444295</v>
      </c>
      <c r="H8" s="35" t="s">
        <v>105</v>
      </c>
      <c r="I8" s="15" t="s">
        <v>180</v>
      </c>
      <c r="J8" s="33">
        <v>1</v>
      </c>
      <c r="K8" s="13" t="s">
        <v>55</v>
      </c>
      <c r="L8" s="34">
        <v>6824016</v>
      </c>
      <c r="M8" s="34">
        <v>499884</v>
      </c>
      <c r="N8" s="34">
        <v>10401</v>
      </c>
      <c r="O8" s="34">
        <v>23257</v>
      </c>
      <c r="P8" s="34">
        <v>137732</v>
      </c>
      <c r="Q8" s="34">
        <v>99932</v>
      </c>
      <c r="R8" s="34">
        <v>16906</v>
      </c>
      <c r="S8" s="36">
        <f t="shared" ref="S8:S47" si="0">SUM(L8:R8)</f>
        <v>7612128</v>
      </c>
      <c r="T8" s="36">
        <v>8727558</v>
      </c>
      <c r="U8" s="15" t="s">
        <v>180</v>
      </c>
      <c r="V8" s="33">
        <v>1</v>
      </c>
      <c r="W8" s="18" t="s">
        <v>55</v>
      </c>
      <c r="X8" s="33">
        <v>306300</v>
      </c>
      <c r="Y8" s="33">
        <v>188543</v>
      </c>
      <c r="Z8" s="33">
        <v>41187</v>
      </c>
      <c r="AA8" s="33">
        <v>79683</v>
      </c>
      <c r="AB8" s="33">
        <v>444295</v>
      </c>
      <c r="AC8" s="94">
        <v>1270390</v>
      </c>
      <c r="AD8" s="37" t="s">
        <v>162</v>
      </c>
      <c r="AE8" s="15" t="s">
        <v>180</v>
      </c>
      <c r="AF8" s="33">
        <v>1</v>
      </c>
      <c r="AG8" s="38" t="s">
        <v>10</v>
      </c>
      <c r="AH8" s="33">
        <v>7500509</v>
      </c>
      <c r="AI8" s="33">
        <v>545714</v>
      </c>
      <c r="AJ8" s="33">
        <v>10878</v>
      </c>
      <c r="AK8" s="33">
        <v>25285</v>
      </c>
      <c r="AL8" s="33">
        <v>148602</v>
      </c>
      <c r="AM8" s="33">
        <v>106709</v>
      </c>
      <c r="AN8" s="33">
        <v>18283</v>
      </c>
      <c r="AO8" s="33">
        <v>8355980</v>
      </c>
      <c r="AP8" s="94">
        <v>9626370</v>
      </c>
      <c r="AQ8" s="15" t="s">
        <v>180</v>
      </c>
    </row>
    <row r="9" spans="1:43" s="19" customFormat="1" ht="19.5" customHeight="1">
      <c r="A9" s="33">
        <v>2</v>
      </c>
      <c r="B9" s="12" t="s">
        <v>149</v>
      </c>
      <c r="C9" s="34">
        <v>9573</v>
      </c>
      <c r="D9" s="34">
        <v>11823</v>
      </c>
      <c r="E9" s="34">
        <v>8630</v>
      </c>
      <c r="F9" s="34">
        <v>456</v>
      </c>
      <c r="G9" s="34">
        <v>8412</v>
      </c>
      <c r="H9" s="35">
        <f>SUM(C9:G9)</f>
        <v>38894</v>
      </c>
      <c r="I9" s="39" t="s">
        <v>252</v>
      </c>
      <c r="J9" s="33">
        <v>2</v>
      </c>
      <c r="K9" s="12" t="s">
        <v>153</v>
      </c>
      <c r="L9" s="34">
        <v>127225</v>
      </c>
      <c r="M9" s="34">
        <v>87796</v>
      </c>
      <c r="N9" s="34">
        <v>4307</v>
      </c>
      <c r="O9" s="34">
        <v>40</v>
      </c>
      <c r="P9" s="34">
        <v>706</v>
      </c>
      <c r="Q9" s="34">
        <v>275</v>
      </c>
      <c r="R9" s="34">
        <v>5510</v>
      </c>
      <c r="S9" s="36">
        <f t="shared" si="0"/>
        <v>225859</v>
      </c>
      <c r="T9" s="36">
        <v>264753</v>
      </c>
      <c r="U9" s="39" t="s">
        <v>252</v>
      </c>
      <c r="V9" s="33">
        <v>2</v>
      </c>
      <c r="W9" s="18" t="s">
        <v>163</v>
      </c>
      <c r="X9" s="33">
        <v>6012</v>
      </c>
      <c r="Y9" s="33">
        <v>7142</v>
      </c>
      <c r="Z9" s="33">
        <v>5192</v>
      </c>
      <c r="AA9" s="33">
        <v>860</v>
      </c>
      <c r="AB9" s="33">
        <v>8134</v>
      </c>
      <c r="AC9" s="95">
        <v>27340</v>
      </c>
      <c r="AD9" s="40"/>
      <c r="AE9" s="39" t="s">
        <v>252</v>
      </c>
      <c r="AF9" s="33">
        <v>2</v>
      </c>
      <c r="AG9" s="38" t="s">
        <v>163</v>
      </c>
      <c r="AH9" s="33">
        <v>87552</v>
      </c>
      <c r="AI9" s="33">
        <v>57552</v>
      </c>
      <c r="AJ9" s="33">
        <v>2898</v>
      </c>
      <c r="AK9" s="33">
        <v>29</v>
      </c>
      <c r="AL9" s="33">
        <v>954</v>
      </c>
      <c r="AM9" s="33">
        <v>407</v>
      </c>
      <c r="AN9" s="33">
        <v>3137</v>
      </c>
      <c r="AO9" s="33">
        <v>152529</v>
      </c>
      <c r="AP9" s="95">
        <v>179869</v>
      </c>
      <c r="AQ9" s="39" t="s">
        <v>252</v>
      </c>
    </row>
    <row r="10" spans="1:43" s="19" customFormat="1" ht="19.5" customHeight="1">
      <c r="A10" s="33">
        <v>3</v>
      </c>
      <c r="B10" s="13" t="s">
        <v>0</v>
      </c>
      <c r="C10" s="34">
        <v>140338</v>
      </c>
      <c r="D10" s="34">
        <v>114591</v>
      </c>
      <c r="E10" s="34">
        <v>22315</v>
      </c>
      <c r="F10" s="34">
        <v>56356</v>
      </c>
      <c r="G10" s="34">
        <v>100019</v>
      </c>
      <c r="H10" s="35">
        <f>SUM(C10:G10)</f>
        <v>433619</v>
      </c>
      <c r="I10" s="15" t="s">
        <v>85</v>
      </c>
      <c r="J10" s="33">
        <v>3</v>
      </c>
      <c r="K10" s="13" t="s">
        <v>0</v>
      </c>
      <c r="L10" s="34">
        <v>1744543</v>
      </c>
      <c r="M10" s="34">
        <v>509475</v>
      </c>
      <c r="N10" s="34">
        <v>16193</v>
      </c>
      <c r="O10" s="34">
        <v>1548</v>
      </c>
      <c r="P10" s="34">
        <v>91138</v>
      </c>
      <c r="Q10" s="34">
        <v>20874</v>
      </c>
      <c r="S10" s="36">
        <f t="shared" si="0"/>
        <v>2383771</v>
      </c>
      <c r="T10" s="36">
        <v>2817390</v>
      </c>
      <c r="U10" s="15" t="s">
        <v>85</v>
      </c>
      <c r="V10" s="33">
        <v>3</v>
      </c>
      <c r="W10" s="18" t="s">
        <v>0</v>
      </c>
      <c r="X10" s="33">
        <v>140535</v>
      </c>
      <c r="Y10" s="33">
        <v>131545</v>
      </c>
      <c r="Z10" s="33">
        <v>21749</v>
      </c>
      <c r="AA10" s="33">
        <v>60209</v>
      </c>
      <c r="AB10" s="33">
        <v>10632</v>
      </c>
      <c r="AC10" s="95">
        <v>364670</v>
      </c>
      <c r="AD10" s="40"/>
      <c r="AE10" s="15" t="s">
        <v>85</v>
      </c>
      <c r="AF10" s="33">
        <v>3</v>
      </c>
      <c r="AG10" s="38" t="s">
        <v>0</v>
      </c>
      <c r="AH10" s="33">
        <v>1974790</v>
      </c>
      <c r="AI10" s="33">
        <v>620197</v>
      </c>
      <c r="AJ10" s="33">
        <v>0</v>
      </c>
      <c r="AK10" s="33">
        <v>0</v>
      </c>
      <c r="AL10" s="33">
        <v>47322</v>
      </c>
      <c r="AM10" s="33">
        <v>21686</v>
      </c>
      <c r="AN10" s="33">
        <v>0</v>
      </c>
      <c r="AO10" s="33">
        <v>2663995</v>
      </c>
      <c r="AP10" s="95">
        <v>3028665</v>
      </c>
      <c r="AQ10" s="15" t="s">
        <v>85</v>
      </c>
    </row>
    <row r="11" spans="1:43" s="19" customFormat="1" ht="19.5" customHeight="1">
      <c r="A11" s="33">
        <v>4</v>
      </c>
      <c r="B11" s="13" t="s">
        <v>51</v>
      </c>
      <c r="C11" s="34">
        <v>99012</v>
      </c>
      <c r="D11" s="34">
        <v>42230</v>
      </c>
      <c r="E11" s="34">
        <v>31075</v>
      </c>
      <c r="F11" s="34">
        <v>91311</v>
      </c>
      <c r="G11" s="34">
        <v>235933</v>
      </c>
      <c r="H11" s="35">
        <f>SUM(C11:G11)</f>
        <v>499561</v>
      </c>
      <c r="I11" s="15" t="s">
        <v>181</v>
      </c>
      <c r="J11" s="33">
        <v>4</v>
      </c>
      <c r="K11" s="13" t="s">
        <v>51</v>
      </c>
      <c r="L11" s="34">
        <v>4038839</v>
      </c>
      <c r="M11" s="34">
        <v>266512</v>
      </c>
      <c r="N11" s="34">
        <v>125139</v>
      </c>
      <c r="O11" s="34" t="s">
        <v>26</v>
      </c>
      <c r="P11" s="34">
        <v>349818</v>
      </c>
      <c r="Q11" s="34">
        <v>175882</v>
      </c>
      <c r="R11" s="34">
        <v>26578</v>
      </c>
      <c r="S11" s="36">
        <f t="shared" si="0"/>
        <v>4982768</v>
      </c>
      <c r="T11" s="36">
        <v>5482329</v>
      </c>
      <c r="U11" s="15" t="s">
        <v>181</v>
      </c>
      <c r="V11" s="33">
        <v>4</v>
      </c>
      <c r="W11" s="18" t="s">
        <v>51</v>
      </c>
      <c r="X11" s="33">
        <v>107756</v>
      </c>
      <c r="Y11" s="33">
        <v>59232</v>
      </c>
      <c r="Z11" s="33">
        <v>33751</v>
      </c>
      <c r="AA11" s="33">
        <v>96344</v>
      </c>
      <c r="AB11" s="33">
        <v>271710</v>
      </c>
      <c r="AC11" s="95">
        <v>568793</v>
      </c>
      <c r="AD11" s="40"/>
      <c r="AE11" s="15" t="s">
        <v>181</v>
      </c>
      <c r="AF11" s="33">
        <v>4</v>
      </c>
      <c r="AG11" s="38" t="s">
        <v>51</v>
      </c>
      <c r="AH11" s="33">
        <v>4631584</v>
      </c>
      <c r="AI11" s="33">
        <v>300082</v>
      </c>
      <c r="AJ11" s="33">
        <v>133889</v>
      </c>
      <c r="AK11" s="33">
        <v>0</v>
      </c>
      <c r="AL11" s="33">
        <v>387894</v>
      </c>
      <c r="AM11" s="33">
        <v>196106</v>
      </c>
      <c r="AN11" s="33">
        <v>27599</v>
      </c>
      <c r="AO11" s="33">
        <v>5677154</v>
      </c>
      <c r="AP11" s="95">
        <v>6245947</v>
      </c>
      <c r="AQ11" s="15" t="s">
        <v>181</v>
      </c>
    </row>
    <row r="12" spans="1:43" s="19" customFormat="1" ht="19.5" customHeight="1">
      <c r="A12" s="33">
        <v>5</v>
      </c>
      <c r="B12" s="13" t="s">
        <v>34</v>
      </c>
      <c r="C12" s="34">
        <v>119488</v>
      </c>
      <c r="D12" s="34">
        <v>85204</v>
      </c>
      <c r="E12" s="34">
        <v>58026</v>
      </c>
      <c r="F12" s="34">
        <v>22265</v>
      </c>
      <c r="G12" s="34">
        <v>36696</v>
      </c>
      <c r="H12" s="35">
        <f>SUM(C12:G12)</f>
        <v>321679</v>
      </c>
      <c r="I12" s="15" t="s">
        <v>86</v>
      </c>
      <c r="J12" s="33">
        <v>5</v>
      </c>
      <c r="K12" s="13" t="s">
        <v>34</v>
      </c>
      <c r="L12" s="34">
        <v>3878833</v>
      </c>
      <c r="M12" s="34">
        <v>254921</v>
      </c>
      <c r="N12" s="34">
        <v>21103</v>
      </c>
      <c r="O12" s="34">
        <v>6515</v>
      </c>
      <c r="P12" s="34">
        <v>191483</v>
      </c>
      <c r="Q12" s="34">
        <v>117148</v>
      </c>
      <c r="R12" s="34">
        <v>18770</v>
      </c>
      <c r="S12" s="36">
        <f t="shared" si="0"/>
        <v>4488773</v>
      </c>
      <c r="T12" s="36">
        <v>4810452</v>
      </c>
      <c r="U12" s="15" t="s">
        <v>86</v>
      </c>
      <c r="V12" s="33">
        <v>5</v>
      </c>
      <c r="W12" s="18" t="s">
        <v>34</v>
      </c>
      <c r="X12" s="33">
        <v>127446</v>
      </c>
      <c r="Y12" s="33">
        <v>92859</v>
      </c>
      <c r="Z12" s="33">
        <v>15484</v>
      </c>
      <c r="AA12" s="33">
        <v>17830</v>
      </c>
      <c r="AB12" s="33">
        <v>40218</v>
      </c>
      <c r="AC12" s="95">
        <v>293837</v>
      </c>
      <c r="AD12" s="40"/>
      <c r="AE12" s="15" t="s">
        <v>86</v>
      </c>
      <c r="AF12" s="33">
        <v>5</v>
      </c>
      <c r="AG12" s="38" t="s">
        <v>34</v>
      </c>
      <c r="AH12" s="33">
        <v>4241769</v>
      </c>
      <c r="AI12" s="33">
        <v>282061</v>
      </c>
      <c r="AJ12" s="33">
        <v>22023</v>
      </c>
      <c r="AK12" s="33">
        <v>54441</v>
      </c>
      <c r="AL12" s="33">
        <v>205740</v>
      </c>
      <c r="AM12" s="33">
        <v>121847</v>
      </c>
      <c r="AN12" s="33">
        <v>20314</v>
      </c>
      <c r="AO12" s="33">
        <v>4948195</v>
      </c>
      <c r="AP12" s="95">
        <v>5242032</v>
      </c>
      <c r="AQ12" s="15" t="s">
        <v>86</v>
      </c>
    </row>
    <row r="13" spans="1:43" s="19" customFormat="1" ht="19.5" customHeight="1">
      <c r="A13" s="33">
        <v>6</v>
      </c>
      <c r="B13" s="13" t="s">
        <v>13</v>
      </c>
      <c r="C13" s="34">
        <v>43781</v>
      </c>
      <c r="D13" s="34">
        <v>17052</v>
      </c>
      <c r="E13" s="34">
        <v>11503</v>
      </c>
      <c r="F13" s="34">
        <v>18429</v>
      </c>
      <c r="G13" s="34">
        <v>4304</v>
      </c>
      <c r="H13" s="35" t="s">
        <v>106</v>
      </c>
      <c r="I13" s="15" t="s">
        <v>87</v>
      </c>
      <c r="J13" s="33">
        <v>6</v>
      </c>
      <c r="K13" s="13" t="s">
        <v>13</v>
      </c>
      <c r="L13" s="34">
        <v>796495</v>
      </c>
      <c r="M13" s="34">
        <v>232767</v>
      </c>
      <c r="N13" s="34" t="s">
        <v>56</v>
      </c>
      <c r="O13" s="34">
        <v>0</v>
      </c>
      <c r="P13" s="34">
        <v>3720</v>
      </c>
      <c r="Q13" s="34" t="s">
        <v>120</v>
      </c>
      <c r="R13" s="34">
        <v>4863</v>
      </c>
      <c r="S13" s="36">
        <f t="shared" si="0"/>
        <v>1037845</v>
      </c>
      <c r="T13" s="36">
        <v>1158241</v>
      </c>
      <c r="U13" s="15" t="s">
        <v>87</v>
      </c>
      <c r="V13" s="33">
        <v>6</v>
      </c>
      <c r="W13" s="18" t="s">
        <v>13</v>
      </c>
      <c r="X13" s="33">
        <v>44047</v>
      </c>
      <c r="Y13" s="33">
        <v>18316</v>
      </c>
      <c r="Z13" s="33">
        <v>11888</v>
      </c>
      <c r="AA13" s="33">
        <v>19698</v>
      </c>
      <c r="AB13" s="33">
        <v>4411</v>
      </c>
      <c r="AC13" s="95">
        <v>125433</v>
      </c>
      <c r="AD13" s="40" t="s">
        <v>120</v>
      </c>
      <c r="AE13" s="15" t="s">
        <v>87</v>
      </c>
      <c r="AF13" s="33">
        <v>6</v>
      </c>
      <c r="AG13" s="38" t="s">
        <v>13</v>
      </c>
      <c r="AH13" s="33">
        <v>853421</v>
      </c>
      <c r="AI13" s="33">
        <v>251034</v>
      </c>
      <c r="AJ13" s="33" t="s">
        <v>56</v>
      </c>
      <c r="AK13" s="33">
        <v>0</v>
      </c>
      <c r="AL13" s="33">
        <v>3888</v>
      </c>
      <c r="AM13" s="33" t="s">
        <v>57</v>
      </c>
      <c r="AN13" s="33">
        <v>4868</v>
      </c>
      <c r="AO13" s="33">
        <v>1113211</v>
      </c>
      <c r="AP13" s="95">
        <v>1238644</v>
      </c>
      <c r="AQ13" s="15" t="s">
        <v>87</v>
      </c>
    </row>
    <row r="14" spans="1:43" s="19" customFormat="1" ht="19.5" customHeight="1">
      <c r="A14" s="33">
        <v>7</v>
      </c>
      <c r="B14" s="13" t="s">
        <v>25</v>
      </c>
      <c r="C14" s="34">
        <v>375265</v>
      </c>
      <c r="D14" s="34">
        <v>633599</v>
      </c>
      <c r="E14" s="34">
        <v>82734</v>
      </c>
      <c r="F14" s="34">
        <v>115450</v>
      </c>
      <c r="G14" s="34">
        <v>718334</v>
      </c>
      <c r="H14" s="35">
        <f>SUM(C14:G14)</f>
        <v>1925382</v>
      </c>
      <c r="I14" s="15" t="s">
        <v>88</v>
      </c>
      <c r="J14" s="33">
        <v>7</v>
      </c>
      <c r="K14" s="13" t="s">
        <v>25</v>
      </c>
      <c r="L14" s="34">
        <v>14919493</v>
      </c>
      <c r="M14" s="34">
        <v>2260084</v>
      </c>
      <c r="N14" s="34">
        <v>183774</v>
      </c>
      <c r="O14" s="34" t="s">
        <v>26</v>
      </c>
      <c r="P14" s="34">
        <v>641376</v>
      </c>
      <c r="Q14" s="34">
        <v>369276</v>
      </c>
      <c r="R14" s="34">
        <v>61911</v>
      </c>
      <c r="S14" s="36">
        <f t="shared" si="0"/>
        <v>18435914</v>
      </c>
      <c r="T14" s="36">
        <v>20361296</v>
      </c>
      <c r="U14" s="15" t="s">
        <v>88</v>
      </c>
      <c r="V14" s="33">
        <v>7</v>
      </c>
      <c r="W14" s="18" t="s">
        <v>25</v>
      </c>
      <c r="X14" s="33">
        <v>396061</v>
      </c>
      <c r="Y14" s="33">
        <v>676915</v>
      </c>
      <c r="Z14" s="33">
        <v>74855</v>
      </c>
      <c r="AA14" s="33">
        <v>125461</v>
      </c>
      <c r="AB14" s="33">
        <v>758393</v>
      </c>
      <c r="AC14" s="95">
        <v>2031685</v>
      </c>
      <c r="AD14" s="40"/>
      <c r="AE14" s="15" t="s">
        <v>88</v>
      </c>
      <c r="AF14" s="33">
        <v>7</v>
      </c>
      <c r="AG14" s="38" t="s">
        <v>25</v>
      </c>
      <c r="AH14" s="33">
        <v>16144357</v>
      </c>
      <c r="AI14" s="33">
        <v>2527537</v>
      </c>
      <c r="AJ14" s="33">
        <v>185894</v>
      </c>
      <c r="AK14" s="33">
        <v>0</v>
      </c>
      <c r="AL14" s="33">
        <v>687825</v>
      </c>
      <c r="AM14" s="33">
        <v>379173</v>
      </c>
      <c r="AN14" s="33">
        <v>80068</v>
      </c>
      <c r="AO14" s="33">
        <v>20004854</v>
      </c>
      <c r="AP14" s="95">
        <v>22036539</v>
      </c>
      <c r="AQ14" s="15" t="s">
        <v>88</v>
      </c>
    </row>
    <row r="15" spans="1:43" s="19" customFormat="1" ht="19.5" customHeight="1">
      <c r="A15" s="33">
        <v>8</v>
      </c>
      <c r="B15" s="13" t="s">
        <v>114</v>
      </c>
      <c r="C15" s="34">
        <v>367730</v>
      </c>
      <c r="D15" s="34">
        <v>182776</v>
      </c>
      <c r="E15" s="34">
        <v>53348</v>
      </c>
      <c r="F15" s="34">
        <v>52756</v>
      </c>
      <c r="G15" s="34">
        <v>164490</v>
      </c>
      <c r="H15" s="35" t="s">
        <v>107</v>
      </c>
      <c r="I15" s="15" t="s">
        <v>253</v>
      </c>
      <c r="J15" s="33">
        <v>8</v>
      </c>
      <c r="K15" s="13" t="s">
        <v>114</v>
      </c>
      <c r="L15" s="34">
        <v>5453960</v>
      </c>
      <c r="M15" s="34">
        <v>1711692</v>
      </c>
      <c r="N15" s="34" t="s">
        <v>56</v>
      </c>
      <c r="O15" s="34">
        <v>2433</v>
      </c>
      <c r="P15" s="34">
        <v>629252</v>
      </c>
      <c r="Q15" s="34">
        <v>103</v>
      </c>
      <c r="R15" s="34">
        <v>13401</v>
      </c>
      <c r="S15" s="36">
        <f t="shared" si="0"/>
        <v>7810841</v>
      </c>
      <c r="T15" s="36">
        <v>8632956</v>
      </c>
      <c r="U15" s="15" t="s">
        <v>253</v>
      </c>
      <c r="V15" s="33">
        <v>8</v>
      </c>
      <c r="W15" s="18" t="s">
        <v>14</v>
      </c>
      <c r="X15" s="33">
        <v>390321</v>
      </c>
      <c r="Y15" s="33">
        <v>196239</v>
      </c>
      <c r="Z15" s="33">
        <v>57696</v>
      </c>
      <c r="AA15" s="33">
        <v>80555</v>
      </c>
      <c r="AB15" s="33">
        <v>183110</v>
      </c>
      <c r="AC15" s="95">
        <v>909952</v>
      </c>
      <c r="AD15" s="40" t="s">
        <v>120</v>
      </c>
      <c r="AE15" s="15" t="s">
        <v>254</v>
      </c>
      <c r="AF15" s="33">
        <v>8</v>
      </c>
      <c r="AG15" s="38" t="s">
        <v>114</v>
      </c>
      <c r="AH15" s="33">
        <v>5937102</v>
      </c>
      <c r="AI15" s="33">
        <v>1851788</v>
      </c>
      <c r="AJ15" s="33">
        <v>0</v>
      </c>
      <c r="AK15" s="33">
        <v>2433</v>
      </c>
      <c r="AL15" s="33">
        <v>653926</v>
      </c>
      <c r="AM15" s="33">
        <v>191</v>
      </c>
      <c r="AN15" s="33">
        <v>14965</v>
      </c>
      <c r="AO15" s="33">
        <v>8460405</v>
      </c>
      <c r="AP15" s="95">
        <v>9370357</v>
      </c>
      <c r="AQ15" s="15" t="s">
        <v>253</v>
      </c>
    </row>
    <row r="16" spans="1:43" s="19" customFormat="1" ht="19.5" customHeight="1">
      <c r="A16" s="33">
        <v>9</v>
      </c>
      <c r="B16" s="12" t="s">
        <v>150</v>
      </c>
      <c r="C16" s="34">
        <v>77101</v>
      </c>
      <c r="D16" s="34">
        <v>67876</v>
      </c>
      <c r="E16" s="34">
        <v>18137</v>
      </c>
      <c r="F16" s="34">
        <v>34706</v>
      </c>
      <c r="G16" s="34">
        <v>4821</v>
      </c>
      <c r="H16" s="35">
        <f>SUM(C16:G16)</f>
        <v>202641</v>
      </c>
      <c r="I16" s="39" t="s">
        <v>89</v>
      </c>
      <c r="J16" s="33">
        <v>9</v>
      </c>
      <c r="K16" s="12" t="s">
        <v>150</v>
      </c>
      <c r="L16" s="34">
        <v>606485</v>
      </c>
      <c r="M16" s="34">
        <v>278096</v>
      </c>
      <c r="N16" s="34">
        <v>19703</v>
      </c>
      <c r="O16" s="34">
        <v>2893</v>
      </c>
      <c r="P16" s="34">
        <v>29117</v>
      </c>
      <c r="Q16" s="34">
        <v>232</v>
      </c>
      <c r="R16" s="34">
        <v>36343</v>
      </c>
      <c r="S16" s="36">
        <f t="shared" si="0"/>
        <v>972869</v>
      </c>
      <c r="T16" s="36">
        <v>1175510</v>
      </c>
      <c r="U16" s="39" t="s">
        <v>89</v>
      </c>
      <c r="V16" s="33">
        <v>9</v>
      </c>
      <c r="W16" s="18" t="s">
        <v>2</v>
      </c>
      <c r="X16" s="33">
        <v>76211</v>
      </c>
      <c r="Y16" s="33">
        <v>85071</v>
      </c>
      <c r="Z16" s="33">
        <v>9633</v>
      </c>
      <c r="AA16" s="33">
        <v>35190</v>
      </c>
      <c r="AB16" s="33">
        <v>4787</v>
      </c>
      <c r="AC16" s="95">
        <v>210892</v>
      </c>
      <c r="AD16" s="40"/>
      <c r="AE16" s="39" t="s">
        <v>89</v>
      </c>
      <c r="AF16" s="33">
        <v>9</v>
      </c>
      <c r="AG16" s="38" t="s">
        <v>2</v>
      </c>
      <c r="AH16" s="33">
        <v>678918</v>
      </c>
      <c r="AI16" s="33">
        <v>318244</v>
      </c>
      <c r="AJ16" s="33">
        <v>22411</v>
      </c>
      <c r="AK16" s="33">
        <v>1999</v>
      </c>
      <c r="AL16" s="33">
        <v>6197</v>
      </c>
      <c r="AM16" s="33">
        <v>109</v>
      </c>
      <c r="AN16" s="33">
        <v>117042</v>
      </c>
      <c r="AO16" s="33">
        <v>1144920</v>
      </c>
      <c r="AP16" s="95">
        <v>1355812</v>
      </c>
      <c r="AQ16" s="39" t="s">
        <v>89</v>
      </c>
    </row>
    <row r="17" spans="1:43" s="19" customFormat="1" ht="19.5" customHeight="1">
      <c r="A17" s="33">
        <v>10</v>
      </c>
      <c r="B17" s="12" t="s">
        <v>148</v>
      </c>
      <c r="C17" s="34">
        <v>48124</v>
      </c>
      <c r="D17" s="34">
        <v>74598</v>
      </c>
      <c r="E17" s="34">
        <v>30646</v>
      </c>
      <c r="F17" s="34">
        <v>39135</v>
      </c>
      <c r="G17" s="34">
        <v>20744</v>
      </c>
      <c r="H17" s="35">
        <f>SUM(C17:G17)</f>
        <v>213247</v>
      </c>
      <c r="I17" s="39" t="s">
        <v>90</v>
      </c>
      <c r="J17" s="33">
        <v>10</v>
      </c>
      <c r="K17" s="12" t="s">
        <v>152</v>
      </c>
      <c r="L17" s="34">
        <v>706746</v>
      </c>
      <c r="M17" s="34">
        <v>379571</v>
      </c>
      <c r="N17" s="34">
        <v>27665</v>
      </c>
      <c r="O17" s="34">
        <v>2767</v>
      </c>
      <c r="P17" s="34">
        <v>25589</v>
      </c>
      <c r="Q17" s="34">
        <v>3439</v>
      </c>
      <c r="R17" s="34">
        <v>6528</v>
      </c>
      <c r="S17" s="36">
        <f t="shared" si="0"/>
        <v>1152305</v>
      </c>
      <c r="T17" s="36">
        <v>1365552</v>
      </c>
      <c r="U17" s="39" t="s">
        <v>90</v>
      </c>
      <c r="V17" s="33">
        <v>10</v>
      </c>
      <c r="W17" s="18" t="s">
        <v>32</v>
      </c>
      <c r="X17" s="33">
        <v>57174</v>
      </c>
      <c r="Y17" s="33">
        <v>80328</v>
      </c>
      <c r="Z17" s="33">
        <v>29079</v>
      </c>
      <c r="AA17" s="33">
        <v>59185</v>
      </c>
      <c r="AB17" s="33">
        <v>28779</v>
      </c>
      <c r="AC17" s="95">
        <v>254935</v>
      </c>
      <c r="AD17" s="40"/>
      <c r="AE17" s="39" t="s">
        <v>90</v>
      </c>
      <c r="AF17" s="33">
        <v>10</v>
      </c>
      <c r="AG17" s="38" t="s">
        <v>32</v>
      </c>
      <c r="AH17" s="33">
        <v>745165</v>
      </c>
      <c r="AI17" s="33">
        <v>421391</v>
      </c>
      <c r="AJ17" s="33">
        <v>15224</v>
      </c>
      <c r="AK17" s="33">
        <v>35966</v>
      </c>
      <c r="AL17" s="33">
        <v>22896</v>
      </c>
      <c r="AM17" s="33">
        <v>878</v>
      </c>
      <c r="AN17" s="33">
        <v>14390</v>
      </c>
      <c r="AO17" s="33">
        <v>1255910</v>
      </c>
      <c r="AP17" s="95">
        <v>1510845</v>
      </c>
      <c r="AQ17" s="39" t="s">
        <v>90</v>
      </c>
    </row>
    <row r="18" spans="1:43" s="19" customFormat="1" ht="19.5" customHeight="1">
      <c r="A18" s="33">
        <v>11</v>
      </c>
      <c r="B18" s="13" t="s">
        <v>3</v>
      </c>
      <c r="C18" s="34">
        <v>68440</v>
      </c>
      <c r="D18" s="34">
        <v>90068</v>
      </c>
      <c r="E18" s="34">
        <v>71981</v>
      </c>
      <c r="F18" s="34">
        <v>22449</v>
      </c>
      <c r="G18" s="34">
        <v>98924</v>
      </c>
      <c r="H18" s="35">
        <f>SUM(C18:G18)</f>
        <v>351862</v>
      </c>
      <c r="I18" s="15" t="s">
        <v>91</v>
      </c>
      <c r="J18" s="33">
        <v>11</v>
      </c>
      <c r="K18" s="13" t="s">
        <v>3</v>
      </c>
      <c r="L18" s="34">
        <v>1644121</v>
      </c>
      <c r="M18" s="34">
        <v>252472</v>
      </c>
      <c r="N18" s="34">
        <v>57750</v>
      </c>
      <c r="O18" s="34">
        <v>2131</v>
      </c>
      <c r="P18" s="34">
        <v>68583</v>
      </c>
      <c r="Q18" s="34">
        <v>32029</v>
      </c>
      <c r="R18" s="34">
        <v>68070</v>
      </c>
      <c r="S18" s="36">
        <f t="shared" si="0"/>
        <v>2125156</v>
      </c>
      <c r="T18" s="36">
        <v>2477018</v>
      </c>
      <c r="U18" s="15" t="s">
        <v>91</v>
      </c>
      <c r="V18" s="33">
        <v>11</v>
      </c>
      <c r="W18" s="18" t="s">
        <v>3</v>
      </c>
      <c r="X18" s="33">
        <v>92738</v>
      </c>
      <c r="Y18" s="33">
        <v>200194</v>
      </c>
      <c r="Z18" s="33">
        <v>10398</v>
      </c>
      <c r="AA18" s="33">
        <v>38054</v>
      </c>
      <c r="AB18" s="33">
        <v>89497</v>
      </c>
      <c r="AC18" s="95">
        <v>551774</v>
      </c>
      <c r="AD18" s="40"/>
      <c r="AE18" s="15" t="s">
        <v>91</v>
      </c>
      <c r="AF18" s="33">
        <v>11</v>
      </c>
      <c r="AG18" s="38" t="s">
        <v>3</v>
      </c>
      <c r="AH18" s="33">
        <v>2264951</v>
      </c>
      <c r="AI18" s="33">
        <v>352510</v>
      </c>
      <c r="AJ18" s="33">
        <v>64614</v>
      </c>
      <c r="AK18" s="33">
        <v>34</v>
      </c>
      <c r="AL18" s="33">
        <v>80816</v>
      </c>
      <c r="AM18" s="33">
        <v>64659</v>
      </c>
      <c r="AN18" s="33">
        <v>5989</v>
      </c>
      <c r="AO18" s="33">
        <v>2833573</v>
      </c>
      <c r="AP18" s="95">
        <v>3385347</v>
      </c>
      <c r="AQ18" s="15" t="s">
        <v>91</v>
      </c>
    </row>
    <row r="19" spans="1:43" s="19" customFormat="1" ht="19.5" customHeight="1">
      <c r="A19" s="33">
        <v>12</v>
      </c>
      <c r="B19" s="13" t="s">
        <v>15</v>
      </c>
      <c r="C19" s="34">
        <v>290415</v>
      </c>
      <c r="D19" s="34">
        <v>367572</v>
      </c>
      <c r="E19" s="34">
        <v>86544</v>
      </c>
      <c r="F19" s="34">
        <v>245570</v>
      </c>
      <c r="G19" s="34">
        <v>414661</v>
      </c>
      <c r="H19" s="35" t="s">
        <v>108</v>
      </c>
      <c r="I19" s="15" t="s">
        <v>92</v>
      </c>
      <c r="J19" s="33">
        <v>12</v>
      </c>
      <c r="K19" s="13" t="s">
        <v>15</v>
      </c>
      <c r="L19" s="34">
        <v>11768570</v>
      </c>
      <c r="M19" s="34">
        <v>1916373</v>
      </c>
      <c r="N19" s="34">
        <v>45909</v>
      </c>
      <c r="O19" s="34">
        <v>127155</v>
      </c>
      <c r="P19" s="34">
        <v>470224</v>
      </c>
      <c r="Q19" s="34">
        <v>317707</v>
      </c>
      <c r="R19" s="34">
        <v>103478</v>
      </c>
      <c r="S19" s="36">
        <f t="shared" si="0"/>
        <v>14749416</v>
      </c>
      <c r="T19" s="36">
        <v>16291765</v>
      </c>
      <c r="U19" s="15" t="s">
        <v>92</v>
      </c>
      <c r="V19" s="33">
        <v>12</v>
      </c>
      <c r="W19" s="18" t="s">
        <v>15</v>
      </c>
      <c r="X19" s="33">
        <v>306290</v>
      </c>
      <c r="Y19" s="33">
        <v>400358</v>
      </c>
      <c r="Z19" s="33">
        <v>93690</v>
      </c>
      <c r="AA19" s="33">
        <v>292320</v>
      </c>
      <c r="AB19" s="33">
        <v>447895</v>
      </c>
      <c r="AC19" s="95">
        <v>1684690</v>
      </c>
      <c r="AD19" s="40" t="s">
        <v>162</v>
      </c>
      <c r="AE19" s="15" t="s">
        <v>92</v>
      </c>
      <c r="AF19" s="33">
        <v>12</v>
      </c>
      <c r="AG19" s="38" t="s">
        <v>15</v>
      </c>
      <c r="AH19" s="33">
        <v>12955113</v>
      </c>
      <c r="AI19" s="33">
        <v>2110493</v>
      </c>
      <c r="AJ19" s="33">
        <v>46319</v>
      </c>
      <c r="AK19" s="33">
        <v>130890</v>
      </c>
      <c r="AL19" s="33">
        <v>498977</v>
      </c>
      <c r="AM19" s="33">
        <v>335745</v>
      </c>
      <c r="AN19" s="33">
        <v>109135</v>
      </c>
      <c r="AO19" s="33">
        <v>16186672</v>
      </c>
      <c r="AP19" s="95">
        <v>17871362</v>
      </c>
      <c r="AQ19" s="15" t="s">
        <v>92</v>
      </c>
    </row>
    <row r="20" spans="1:43" s="19" customFormat="1" ht="19.5" customHeight="1">
      <c r="A20" s="33">
        <v>13</v>
      </c>
      <c r="B20" s="13" t="s">
        <v>4</v>
      </c>
      <c r="C20" s="34">
        <v>190469</v>
      </c>
      <c r="D20" s="34">
        <v>366326</v>
      </c>
      <c r="E20" s="34">
        <v>111835</v>
      </c>
      <c r="F20" s="34">
        <v>107567</v>
      </c>
      <c r="G20" s="34">
        <v>610235</v>
      </c>
      <c r="H20" s="35" t="s">
        <v>109</v>
      </c>
      <c r="I20" s="15" t="s">
        <v>93</v>
      </c>
      <c r="J20" s="33">
        <v>13</v>
      </c>
      <c r="K20" s="13" t="s">
        <v>4</v>
      </c>
      <c r="L20" s="34">
        <v>6472302</v>
      </c>
      <c r="M20" s="34">
        <v>2070635</v>
      </c>
      <c r="N20" s="34" t="s">
        <v>56</v>
      </c>
      <c r="O20" s="34" t="s">
        <v>119</v>
      </c>
      <c r="P20" s="34">
        <v>11679</v>
      </c>
      <c r="Q20" s="34">
        <v>0</v>
      </c>
      <c r="R20" s="34">
        <v>149640</v>
      </c>
      <c r="S20" s="36">
        <f t="shared" si="0"/>
        <v>8704256</v>
      </c>
      <c r="T20" s="36">
        <v>10171813</v>
      </c>
      <c r="U20" s="15" t="s">
        <v>93</v>
      </c>
      <c r="V20" s="33">
        <v>13</v>
      </c>
      <c r="W20" s="18" t="s">
        <v>4</v>
      </c>
      <c r="X20" s="33">
        <v>194293</v>
      </c>
      <c r="Y20" s="33">
        <v>384988</v>
      </c>
      <c r="Z20" s="33">
        <v>117720</v>
      </c>
      <c r="AA20" s="33">
        <v>119002</v>
      </c>
      <c r="AB20" s="33">
        <v>632426</v>
      </c>
      <c r="AC20" s="95">
        <v>1531125</v>
      </c>
      <c r="AD20" s="40" t="s">
        <v>162</v>
      </c>
      <c r="AE20" s="15" t="s">
        <v>93</v>
      </c>
      <c r="AF20" s="33">
        <v>13</v>
      </c>
      <c r="AG20" s="38" t="s">
        <v>4</v>
      </c>
      <c r="AH20" s="33">
        <v>7194235</v>
      </c>
      <c r="AI20" s="33">
        <v>2385995</v>
      </c>
      <c r="AJ20" s="33">
        <v>0</v>
      </c>
      <c r="AK20" s="33">
        <v>0</v>
      </c>
      <c r="AL20" s="33">
        <v>13150</v>
      </c>
      <c r="AM20" s="33">
        <v>0</v>
      </c>
      <c r="AN20" s="33">
        <v>178520</v>
      </c>
      <c r="AO20" s="33">
        <v>9771900</v>
      </c>
      <c r="AP20" s="95">
        <v>11303025</v>
      </c>
      <c r="AQ20" s="15" t="s">
        <v>93</v>
      </c>
    </row>
    <row r="21" spans="1:43" s="19" customFormat="1" ht="19.5" customHeight="1">
      <c r="A21" s="33">
        <v>14</v>
      </c>
      <c r="B21" s="12" t="s">
        <v>151</v>
      </c>
      <c r="C21" s="34">
        <v>177352</v>
      </c>
      <c r="D21" s="34">
        <v>197240</v>
      </c>
      <c r="E21" s="34">
        <v>46945</v>
      </c>
      <c r="F21" s="34">
        <v>58751</v>
      </c>
      <c r="G21" s="34">
        <v>124987</v>
      </c>
      <c r="H21" s="35" t="s">
        <v>110</v>
      </c>
      <c r="I21" s="39" t="s">
        <v>94</v>
      </c>
      <c r="J21" s="33">
        <v>14</v>
      </c>
      <c r="K21" s="12" t="s">
        <v>151</v>
      </c>
      <c r="L21" s="34">
        <v>8701207</v>
      </c>
      <c r="M21" s="34">
        <v>820391</v>
      </c>
      <c r="N21" s="34">
        <v>46502</v>
      </c>
      <c r="O21" s="34">
        <v>120522</v>
      </c>
      <c r="P21" s="34">
        <v>698906</v>
      </c>
      <c r="Q21" s="34">
        <v>356</v>
      </c>
      <c r="R21" s="34">
        <v>147516</v>
      </c>
      <c r="S21" s="36">
        <f t="shared" si="0"/>
        <v>10535400</v>
      </c>
      <c r="T21" s="36">
        <v>11141041</v>
      </c>
      <c r="U21" s="39" t="s">
        <v>94</v>
      </c>
      <c r="V21" s="33">
        <v>14</v>
      </c>
      <c r="W21" s="18" t="s">
        <v>5</v>
      </c>
      <c r="X21" s="33">
        <v>168626</v>
      </c>
      <c r="Y21" s="33">
        <v>177294</v>
      </c>
      <c r="Z21" s="33">
        <v>53468</v>
      </c>
      <c r="AA21" s="33">
        <v>72285</v>
      </c>
      <c r="AB21" s="33">
        <v>130863</v>
      </c>
      <c r="AC21" s="95">
        <v>602536</v>
      </c>
      <c r="AD21" s="40"/>
      <c r="AE21" s="39" t="s">
        <v>94</v>
      </c>
      <c r="AF21" s="33">
        <v>14</v>
      </c>
      <c r="AG21" s="38" t="s">
        <v>5</v>
      </c>
      <c r="AH21" s="33">
        <v>10479538</v>
      </c>
      <c r="AI21" s="33">
        <v>869777</v>
      </c>
      <c r="AJ21" s="33" t="s">
        <v>56</v>
      </c>
      <c r="AK21" s="33">
        <v>135650</v>
      </c>
      <c r="AL21" s="33">
        <v>1073487</v>
      </c>
      <c r="AM21" s="33" t="s">
        <v>57</v>
      </c>
      <c r="AN21" s="33">
        <v>37884</v>
      </c>
      <c r="AO21" s="33">
        <v>12596336</v>
      </c>
      <c r="AP21" s="95">
        <v>13198872</v>
      </c>
      <c r="AQ21" s="39" t="s">
        <v>94</v>
      </c>
    </row>
    <row r="22" spans="1:43" s="19" customFormat="1" ht="19.5" customHeight="1">
      <c r="A22" s="33">
        <v>15</v>
      </c>
      <c r="B22" s="13" t="s">
        <v>16</v>
      </c>
      <c r="C22" s="34">
        <v>468810</v>
      </c>
      <c r="D22" s="34">
        <v>927903</v>
      </c>
      <c r="E22" s="34">
        <v>131183</v>
      </c>
      <c r="F22" s="34">
        <v>237006</v>
      </c>
      <c r="G22" s="34">
        <v>703030</v>
      </c>
      <c r="H22" s="35">
        <f t="shared" ref="H22:H33" si="1">SUM(C22:G22)</f>
        <v>2467932</v>
      </c>
      <c r="I22" s="15" t="s">
        <v>95</v>
      </c>
      <c r="J22" s="33">
        <v>15</v>
      </c>
      <c r="K22" s="13" t="s">
        <v>16</v>
      </c>
      <c r="L22" s="34">
        <v>20355825</v>
      </c>
      <c r="M22" s="34">
        <v>3406872</v>
      </c>
      <c r="N22" s="34">
        <v>517239</v>
      </c>
      <c r="O22" s="34">
        <v>19244</v>
      </c>
      <c r="P22" s="34">
        <v>615007</v>
      </c>
      <c r="Q22" s="34">
        <v>389064</v>
      </c>
      <c r="R22" s="34">
        <v>98683</v>
      </c>
      <c r="S22" s="36">
        <f t="shared" si="0"/>
        <v>25401934</v>
      </c>
      <c r="T22" s="36">
        <v>27869866</v>
      </c>
      <c r="U22" s="15" t="s">
        <v>95</v>
      </c>
      <c r="V22" s="33">
        <v>15</v>
      </c>
      <c r="W22" s="18" t="s">
        <v>16</v>
      </c>
      <c r="X22" s="33">
        <v>496439</v>
      </c>
      <c r="Y22" s="33">
        <v>974527</v>
      </c>
      <c r="Z22" s="33">
        <v>141289</v>
      </c>
      <c r="AA22" s="33">
        <v>306984</v>
      </c>
      <c r="AB22" s="33">
        <v>740609</v>
      </c>
      <c r="AC22" s="95">
        <v>2659848</v>
      </c>
      <c r="AD22" s="40"/>
      <c r="AE22" s="15" t="s">
        <v>95</v>
      </c>
      <c r="AF22" s="33">
        <v>15</v>
      </c>
      <c r="AG22" s="38" t="s">
        <v>16</v>
      </c>
      <c r="AH22" s="33">
        <v>22132190</v>
      </c>
      <c r="AI22" s="33">
        <v>3715744</v>
      </c>
      <c r="AJ22" s="33">
        <v>535487</v>
      </c>
      <c r="AK22" s="33">
        <v>18753</v>
      </c>
      <c r="AL22" s="33">
        <v>655756</v>
      </c>
      <c r="AM22" s="33">
        <v>397077</v>
      </c>
      <c r="AN22" s="33">
        <v>102256</v>
      </c>
      <c r="AO22" s="33">
        <v>27557263</v>
      </c>
      <c r="AP22" s="95">
        <v>30217111</v>
      </c>
      <c r="AQ22" s="15" t="s">
        <v>95</v>
      </c>
    </row>
    <row r="23" spans="1:43" s="19" customFormat="1" ht="19.5" customHeight="1">
      <c r="A23" s="33">
        <v>16</v>
      </c>
      <c r="B23" s="13" t="s">
        <v>17</v>
      </c>
      <c r="C23" s="34">
        <v>14134</v>
      </c>
      <c r="D23" s="34">
        <v>4515</v>
      </c>
      <c r="E23" s="34">
        <v>3825</v>
      </c>
      <c r="F23" s="34">
        <v>8252</v>
      </c>
      <c r="G23" s="34">
        <v>10466</v>
      </c>
      <c r="H23" s="35">
        <f t="shared" si="1"/>
        <v>41192</v>
      </c>
      <c r="I23" s="15" t="s">
        <v>131</v>
      </c>
      <c r="J23" s="33">
        <v>16</v>
      </c>
      <c r="K23" s="13" t="s">
        <v>17</v>
      </c>
      <c r="L23" s="34">
        <v>211104</v>
      </c>
      <c r="M23" s="34">
        <v>31245</v>
      </c>
      <c r="N23" s="34">
        <v>14512</v>
      </c>
      <c r="O23" s="34">
        <v>3489</v>
      </c>
      <c r="P23" s="34">
        <v>1830</v>
      </c>
      <c r="Q23" s="34">
        <v>150</v>
      </c>
      <c r="R23" s="34">
        <v>2517</v>
      </c>
      <c r="S23" s="36">
        <f t="shared" si="0"/>
        <v>264847</v>
      </c>
      <c r="T23" s="36">
        <v>306039</v>
      </c>
      <c r="U23" s="15" t="s">
        <v>131</v>
      </c>
      <c r="V23" s="33">
        <v>16</v>
      </c>
      <c r="W23" s="18" t="s">
        <v>17</v>
      </c>
      <c r="X23" s="33">
        <v>15759</v>
      </c>
      <c r="Y23" s="33">
        <v>3483</v>
      </c>
      <c r="Z23" s="33">
        <v>2583</v>
      </c>
      <c r="AA23" s="33">
        <v>4496</v>
      </c>
      <c r="AB23" s="33">
        <v>20823</v>
      </c>
      <c r="AC23" s="95">
        <v>47144</v>
      </c>
      <c r="AD23" s="40"/>
      <c r="AE23" s="15" t="s">
        <v>131</v>
      </c>
      <c r="AF23" s="33">
        <v>16</v>
      </c>
      <c r="AG23" s="38" t="s">
        <v>17</v>
      </c>
      <c r="AH23" s="33">
        <v>233075</v>
      </c>
      <c r="AI23" s="33">
        <v>52120</v>
      </c>
      <c r="AJ23" s="33">
        <v>4118</v>
      </c>
      <c r="AK23" s="33">
        <v>0</v>
      </c>
      <c r="AL23" s="33">
        <v>1190</v>
      </c>
      <c r="AM23" s="33">
        <v>16</v>
      </c>
      <c r="AN23" s="33">
        <v>2548</v>
      </c>
      <c r="AO23" s="33">
        <v>293067</v>
      </c>
      <c r="AP23" s="95">
        <v>340211</v>
      </c>
      <c r="AQ23" s="15" t="s">
        <v>131</v>
      </c>
    </row>
    <row r="24" spans="1:43" s="19" customFormat="1" ht="19.5" customHeight="1">
      <c r="A24" s="33">
        <v>17</v>
      </c>
      <c r="B24" s="13" t="s">
        <v>58</v>
      </c>
      <c r="C24" s="34">
        <v>300135</v>
      </c>
      <c r="D24" s="34">
        <v>12051</v>
      </c>
      <c r="E24" s="34">
        <v>5398</v>
      </c>
      <c r="F24" s="34">
        <v>22804</v>
      </c>
      <c r="G24" s="34">
        <v>20697</v>
      </c>
      <c r="H24" s="35">
        <f t="shared" si="1"/>
        <v>361085</v>
      </c>
      <c r="I24" s="15" t="s">
        <v>182</v>
      </c>
      <c r="J24" s="33">
        <v>17</v>
      </c>
      <c r="K24" s="13" t="s">
        <v>58</v>
      </c>
      <c r="L24" s="34">
        <v>94843</v>
      </c>
      <c r="M24" s="34">
        <v>75124</v>
      </c>
      <c r="N24" s="34">
        <v>19581</v>
      </c>
      <c r="O24" s="34">
        <v>68</v>
      </c>
      <c r="P24" s="34">
        <v>860</v>
      </c>
      <c r="Q24" s="34">
        <v>2872</v>
      </c>
      <c r="R24" s="34">
        <v>4036</v>
      </c>
      <c r="S24" s="36">
        <f t="shared" si="0"/>
        <v>197384</v>
      </c>
      <c r="T24" s="36">
        <v>558469</v>
      </c>
      <c r="U24" s="15" t="s">
        <v>182</v>
      </c>
      <c r="V24" s="33">
        <v>17</v>
      </c>
      <c r="W24" s="18" t="s">
        <v>58</v>
      </c>
      <c r="X24" s="33">
        <v>301698</v>
      </c>
      <c r="Y24" s="33">
        <v>13431</v>
      </c>
      <c r="Z24" s="33">
        <v>5517</v>
      </c>
      <c r="AA24" s="33">
        <v>24428</v>
      </c>
      <c r="AB24" s="33">
        <v>22575</v>
      </c>
      <c r="AC24" s="95">
        <v>367649</v>
      </c>
      <c r="AD24" s="40"/>
      <c r="AE24" s="15" t="s">
        <v>182</v>
      </c>
      <c r="AF24" s="33">
        <v>17</v>
      </c>
      <c r="AG24" s="38" t="s">
        <v>58</v>
      </c>
      <c r="AH24" s="33">
        <v>106072</v>
      </c>
      <c r="AI24" s="33">
        <v>81083</v>
      </c>
      <c r="AJ24" s="33">
        <v>19967</v>
      </c>
      <c r="AK24" s="33">
        <v>73</v>
      </c>
      <c r="AL24" s="33">
        <v>884</v>
      </c>
      <c r="AM24" s="33">
        <v>2877</v>
      </c>
      <c r="AN24" s="33">
        <v>4502</v>
      </c>
      <c r="AO24" s="33">
        <v>215458</v>
      </c>
      <c r="AP24" s="95">
        <v>583107</v>
      </c>
      <c r="AQ24" s="15" t="s">
        <v>182</v>
      </c>
    </row>
    <row r="25" spans="1:43" s="19" customFormat="1" ht="19.5" customHeight="1">
      <c r="A25" s="33">
        <v>18</v>
      </c>
      <c r="B25" s="13" t="s">
        <v>35</v>
      </c>
      <c r="C25" s="34">
        <v>5597</v>
      </c>
      <c r="D25" s="34">
        <v>14952</v>
      </c>
      <c r="E25" s="34">
        <v>1268</v>
      </c>
      <c r="F25" s="34">
        <v>11032</v>
      </c>
      <c r="G25" s="34">
        <v>4840</v>
      </c>
      <c r="H25" s="35">
        <f t="shared" si="1"/>
        <v>37689</v>
      </c>
      <c r="I25" s="15" t="s">
        <v>96</v>
      </c>
      <c r="J25" s="33">
        <v>18</v>
      </c>
      <c r="K25" s="13" t="s">
        <v>35</v>
      </c>
      <c r="L25" s="34">
        <v>100270</v>
      </c>
      <c r="M25" s="34">
        <v>21065</v>
      </c>
      <c r="N25" s="34">
        <v>6228</v>
      </c>
      <c r="O25" s="34">
        <v>0</v>
      </c>
      <c r="P25" s="34">
        <v>333</v>
      </c>
      <c r="Q25" s="34">
        <v>103</v>
      </c>
      <c r="R25" s="34">
        <v>5603</v>
      </c>
      <c r="S25" s="36">
        <f t="shared" si="0"/>
        <v>133602</v>
      </c>
      <c r="T25" s="36">
        <v>171291</v>
      </c>
      <c r="U25" s="15" t="s">
        <v>96</v>
      </c>
      <c r="V25" s="33">
        <v>18</v>
      </c>
      <c r="W25" s="18" t="s">
        <v>35</v>
      </c>
      <c r="X25" s="33">
        <v>3787</v>
      </c>
      <c r="Y25" s="33">
        <v>9355</v>
      </c>
      <c r="Z25" s="33">
        <v>1268</v>
      </c>
      <c r="AA25" s="33">
        <v>9266</v>
      </c>
      <c r="AB25" s="33">
        <v>5333</v>
      </c>
      <c r="AC25" s="95">
        <v>29038</v>
      </c>
      <c r="AD25" s="40"/>
      <c r="AE25" s="15" t="s">
        <v>96</v>
      </c>
      <c r="AF25" s="33">
        <v>18</v>
      </c>
      <c r="AG25" s="38" t="s">
        <v>35</v>
      </c>
      <c r="AH25" s="33">
        <v>112621</v>
      </c>
      <c r="AI25" s="33">
        <v>26869</v>
      </c>
      <c r="AJ25" s="33">
        <v>6929</v>
      </c>
      <c r="AK25" s="33">
        <v>0</v>
      </c>
      <c r="AL25" s="33">
        <v>285</v>
      </c>
      <c r="AM25" s="33">
        <v>0</v>
      </c>
      <c r="AN25" s="33">
        <v>11284</v>
      </c>
      <c r="AO25" s="33">
        <v>157988</v>
      </c>
      <c r="AP25" s="95">
        <v>187026</v>
      </c>
      <c r="AQ25" s="15" t="s">
        <v>96</v>
      </c>
    </row>
    <row r="26" spans="1:43" s="19" customFormat="1" ht="19.5" customHeight="1">
      <c r="A26" s="33">
        <v>19</v>
      </c>
      <c r="B26" s="13" t="s">
        <v>19</v>
      </c>
      <c r="C26" s="34">
        <v>113330</v>
      </c>
      <c r="D26" s="34">
        <v>21998</v>
      </c>
      <c r="E26" s="34">
        <v>5784</v>
      </c>
      <c r="F26" s="34">
        <v>8714</v>
      </c>
      <c r="G26" s="34">
        <v>18363</v>
      </c>
      <c r="H26" s="35">
        <f t="shared" si="1"/>
        <v>168189</v>
      </c>
      <c r="I26" s="15" t="s">
        <v>97</v>
      </c>
      <c r="J26" s="33">
        <v>19</v>
      </c>
      <c r="K26" s="13" t="s">
        <v>19</v>
      </c>
      <c r="L26" s="34">
        <v>81482</v>
      </c>
      <c r="M26" s="34">
        <v>70467</v>
      </c>
      <c r="N26" s="34">
        <v>32981</v>
      </c>
      <c r="O26" s="34">
        <v>498</v>
      </c>
      <c r="P26" s="34">
        <v>2814</v>
      </c>
      <c r="Q26" s="34">
        <v>1060</v>
      </c>
      <c r="R26" s="34">
        <v>6068</v>
      </c>
      <c r="S26" s="36">
        <f t="shared" si="0"/>
        <v>195370</v>
      </c>
      <c r="T26" s="36">
        <v>380364</v>
      </c>
      <c r="U26" s="15" t="s">
        <v>97</v>
      </c>
      <c r="V26" s="33">
        <v>19</v>
      </c>
      <c r="W26" s="18" t="s">
        <v>19</v>
      </c>
      <c r="X26" s="33">
        <v>130211</v>
      </c>
      <c r="Y26" s="33">
        <v>22733</v>
      </c>
      <c r="Z26" s="33">
        <v>5926</v>
      </c>
      <c r="AA26" s="33">
        <v>7222</v>
      </c>
      <c r="AB26" s="33">
        <v>18992</v>
      </c>
      <c r="AC26" s="95">
        <v>185084</v>
      </c>
      <c r="AD26" s="40"/>
      <c r="AE26" s="15" t="s">
        <v>97</v>
      </c>
      <c r="AF26" s="33">
        <v>19</v>
      </c>
      <c r="AG26" s="38" t="s">
        <v>19</v>
      </c>
      <c r="AH26" s="33">
        <v>86835</v>
      </c>
      <c r="AI26" s="33">
        <v>74563</v>
      </c>
      <c r="AJ26" s="33">
        <v>34390</v>
      </c>
      <c r="AK26" s="33">
        <v>498</v>
      </c>
      <c r="AL26" s="33">
        <v>2868</v>
      </c>
      <c r="AM26" s="33">
        <v>1068</v>
      </c>
      <c r="AN26" s="33">
        <v>7587</v>
      </c>
      <c r="AO26" s="33">
        <v>207809</v>
      </c>
      <c r="AP26" s="95">
        <v>410178</v>
      </c>
      <c r="AQ26" s="15" t="s">
        <v>97</v>
      </c>
    </row>
    <row r="27" spans="1:43" s="19" customFormat="1" ht="19.5" customHeight="1">
      <c r="A27" s="33">
        <v>20</v>
      </c>
      <c r="B27" s="13" t="s">
        <v>20</v>
      </c>
      <c r="C27" s="34">
        <v>158247</v>
      </c>
      <c r="D27" s="34">
        <v>165858</v>
      </c>
      <c r="E27" s="34">
        <v>26150</v>
      </c>
      <c r="F27" s="34">
        <v>102803</v>
      </c>
      <c r="G27" s="34">
        <v>121506</v>
      </c>
      <c r="H27" s="35">
        <f t="shared" si="1"/>
        <v>574564</v>
      </c>
      <c r="I27" s="15" t="s">
        <v>98</v>
      </c>
      <c r="J27" s="33">
        <v>20</v>
      </c>
      <c r="K27" s="13" t="s">
        <v>20</v>
      </c>
      <c r="L27" s="34">
        <v>4628604</v>
      </c>
      <c r="M27" s="34">
        <v>309565</v>
      </c>
      <c r="N27" s="34">
        <v>48118</v>
      </c>
      <c r="O27" s="34">
        <v>3668</v>
      </c>
      <c r="P27" s="34">
        <v>127255</v>
      </c>
      <c r="Q27" s="34">
        <v>111656</v>
      </c>
      <c r="R27" s="34">
        <v>29927</v>
      </c>
      <c r="S27" s="36">
        <f t="shared" si="0"/>
        <v>5258793</v>
      </c>
      <c r="T27" s="36">
        <v>5833357</v>
      </c>
      <c r="U27" s="15" t="s">
        <v>98</v>
      </c>
      <c r="V27" s="33">
        <v>20</v>
      </c>
      <c r="W27" s="18" t="s">
        <v>20</v>
      </c>
      <c r="X27" s="33">
        <v>171044</v>
      </c>
      <c r="Y27" s="33">
        <v>178922</v>
      </c>
      <c r="Z27" s="33">
        <v>27621</v>
      </c>
      <c r="AA27" s="33">
        <v>97837</v>
      </c>
      <c r="AB27" s="33">
        <v>138247</v>
      </c>
      <c r="AC27" s="95">
        <v>613671</v>
      </c>
      <c r="AD27" s="40"/>
      <c r="AE27" s="15" t="s">
        <v>98</v>
      </c>
      <c r="AF27" s="33">
        <v>20</v>
      </c>
      <c r="AG27" s="38" t="s">
        <v>20</v>
      </c>
      <c r="AH27" s="33">
        <v>5225666</v>
      </c>
      <c r="AI27" s="33">
        <v>350226</v>
      </c>
      <c r="AJ27" s="33">
        <v>48669</v>
      </c>
      <c r="AK27" s="33">
        <v>3668</v>
      </c>
      <c r="AL27" s="33">
        <v>143874</v>
      </c>
      <c r="AM27" s="33">
        <v>124584</v>
      </c>
      <c r="AN27" s="33">
        <v>47285</v>
      </c>
      <c r="AO27" s="33">
        <v>5943972</v>
      </c>
      <c r="AP27" s="95">
        <v>6557643</v>
      </c>
      <c r="AQ27" s="15" t="s">
        <v>98</v>
      </c>
    </row>
    <row r="28" spans="1:43" s="19" customFormat="1" ht="19.5" customHeight="1">
      <c r="A28" s="33">
        <v>21</v>
      </c>
      <c r="B28" s="13" t="s">
        <v>115</v>
      </c>
      <c r="C28" s="34">
        <v>247087</v>
      </c>
      <c r="D28" s="34">
        <v>105340</v>
      </c>
      <c r="E28" s="34">
        <v>41908</v>
      </c>
      <c r="F28" s="34">
        <v>7627</v>
      </c>
      <c r="G28" s="34">
        <v>1034061</v>
      </c>
      <c r="H28" s="35">
        <f t="shared" si="1"/>
        <v>1436023</v>
      </c>
      <c r="I28" s="15" t="s">
        <v>183</v>
      </c>
      <c r="J28" s="33">
        <v>21</v>
      </c>
      <c r="K28" s="13" t="s">
        <v>115</v>
      </c>
      <c r="L28" s="34">
        <v>6863421</v>
      </c>
      <c r="M28" s="34"/>
      <c r="N28" s="34"/>
      <c r="O28" s="34"/>
      <c r="P28" s="34"/>
      <c r="Q28" s="34"/>
      <c r="R28" s="34">
        <v>765032</v>
      </c>
      <c r="S28" s="36">
        <f t="shared" si="0"/>
        <v>7628453</v>
      </c>
      <c r="T28" s="36">
        <v>9064476</v>
      </c>
      <c r="U28" s="15" t="s">
        <v>183</v>
      </c>
      <c r="V28" s="33">
        <v>21</v>
      </c>
      <c r="W28" s="18" t="s">
        <v>115</v>
      </c>
      <c r="X28" s="33">
        <v>255684</v>
      </c>
      <c r="Y28" s="33">
        <v>1045782</v>
      </c>
      <c r="Z28" s="33">
        <v>45378</v>
      </c>
      <c r="AA28" s="33">
        <v>8926</v>
      </c>
      <c r="AB28" s="33">
        <v>111020</v>
      </c>
      <c r="AC28" s="95">
        <v>1466790</v>
      </c>
      <c r="AD28" s="40"/>
      <c r="AE28" s="15" t="s">
        <v>183</v>
      </c>
      <c r="AF28" s="33">
        <v>21</v>
      </c>
      <c r="AG28" s="38" t="s">
        <v>115</v>
      </c>
      <c r="AH28" s="33">
        <v>7480829</v>
      </c>
      <c r="AI28" s="33">
        <v>0</v>
      </c>
      <c r="AJ28" s="33">
        <v>0</v>
      </c>
      <c r="AK28" s="33">
        <v>0</v>
      </c>
      <c r="AL28" s="33">
        <v>0</v>
      </c>
      <c r="AM28" s="33">
        <v>0</v>
      </c>
      <c r="AN28" s="33">
        <v>895268</v>
      </c>
      <c r="AO28" s="33">
        <v>8376097</v>
      </c>
      <c r="AP28" s="95">
        <v>9842887</v>
      </c>
      <c r="AQ28" s="15" t="s">
        <v>183</v>
      </c>
    </row>
    <row r="29" spans="1:43" s="19" customFormat="1" ht="19.5" customHeight="1">
      <c r="A29" s="33">
        <v>22</v>
      </c>
      <c r="B29" s="13" t="s">
        <v>27</v>
      </c>
      <c r="C29" s="34">
        <v>517604</v>
      </c>
      <c r="D29" s="34">
        <v>99763</v>
      </c>
      <c r="E29" s="34">
        <v>102818</v>
      </c>
      <c r="F29" s="34">
        <v>131912</v>
      </c>
      <c r="G29" s="34">
        <v>180107</v>
      </c>
      <c r="H29" s="35">
        <f t="shared" si="1"/>
        <v>1032204</v>
      </c>
      <c r="I29" s="15" t="s">
        <v>100</v>
      </c>
      <c r="J29" s="33">
        <v>22</v>
      </c>
      <c r="K29" s="13" t="s">
        <v>27</v>
      </c>
      <c r="L29" s="34">
        <v>10258009</v>
      </c>
      <c r="M29" s="34">
        <v>899307</v>
      </c>
      <c r="N29" s="34">
        <v>396572</v>
      </c>
      <c r="O29" s="34" t="s">
        <v>26</v>
      </c>
      <c r="P29" s="34">
        <v>969287</v>
      </c>
      <c r="Q29" s="34">
        <v>76707</v>
      </c>
      <c r="R29" s="34"/>
      <c r="S29" s="36">
        <f t="shared" si="0"/>
        <v>12599882</v>
      </c>
      <c r="T29" s="36">
        <v>13632086</v>
      </c>
      <c r="U29" s="15" t="s">
        <v>100</v>
      </c>
      <c r="V29" s="33">
        <v>22</v>
      </c>
      <c r="W29" s="18" t="s">
        <v>27</v>
      </c>
      <c r="X29" s="33">
        <v>561158</v>
      </c>
      <c r="Y29" s="33">
        <v>109020</v>
      </c>
      <c r="Z29" s="33">
        <v>108681</v>
      </c>
      <c r="AA29" s="33">
        <v>143075</v>
      </c>
      <c r="AB29" s="33">
        <v>194591</v>
      </c>
      <c r="AC29" s="95">
        <v>1116525</v>
      </c>
      <c r="AD29" s="40"/>
      <c r="AE29" s="15" t="s">
        <v>100</v>
      </c>
      <c r="AF29" s="33">
        <v>22</v>
      </c>
      <c r="AG29" s="38" t="s">
        <v>27</v>
      </c>
      <c r="AH29" s="33">
        <v>11250427</v>
      </c>
      <c r="AI29" s="33">
        <v>988391</v>
      </c>
      <c r="AJ29" s="33">
        <v>435366</v>
      </c>
      <c r="AK29" s="33">
        <v>0</v>
      </c>
      <c r="AL29" s="33">
        <v>1029721</v>
      </c>
      <c r="AM29" s="33">
        <v>80042</v>
      </c>
      <c r="AN29" s="33">
        <v>90</v>
      </c>
      <c r="AO29" s="33">
        <v>13784037</v>
      </c>
      <c r="AP29" s="95">
        <v>14900562</v>
      </c>
      <c r="AQ29" s="15" t="s">
        <v>100</v>
      </c>
    </row>
    <row r="30" spans="1:43" s="19" customFormat="1" ht="19.5" customHeight="1">
      <c r="A30" s="33">
        <v>23</v>
      </c>
      <c r="B30" s="13" t="s">
        <v>59</v>
      </c>
      <c r="C30" s="34">
        <v>3686</v>
      </c>
      <c r="D30" s="34">
        <v>1473</v>
      </c>
      <c r="E30" s="34">
        <v>336</v>
      </c>
      <c r="F30" s="34">
        <v>13234</v>
      </c>
      <c r="G30" s="34" t="s">
        <v>26</v>
      </c>
      <c r="H30" s="35">
        <f t="shared" si="1"/>
        <v>18729</v>
      </c>
      <c r="I30" s="15" t="s">
        <v>184</v>
      </c>
      <c r="J30" s="33">
        <v>23</v>
      </c>
      <c r="K30" s="13" t="s">
        <v>59</v>
      </c>
      <c r="L30" s="34">
        <v>4237</v>
      </c>
      <c r="M30" s="34">
        <v>17041</v>
      </c>
      <c r="N30" s="34">
        <v>8649</v>
      </c>
      <c r="O30" s="34">
        <v>0</v>
      </c>
      <c r="P30" s="34">
        <v>203</v>
      </c>
      <c r="Q30" s="34">
        <v>0</v>
      </c>
      <c r="R30" s="34">
        <v>146</v>
      </c>
      <c r="S30" s="36">
        <f t="shared" si="0"/>
        <v>30276</v>
      </c>
      <c r="T30" s="36">
        <v>49005</v>
      </c>
      <c r="U30" s="15" t="s">
        <v>184</v>
      </c>
      <c r="V30" s="33">
        <v>23</v>
      </c>
      <c r="W30" s="18" t="s">
        <v>59</v>
      </c>
      <c r="X30" s="33">
        <v>3847</v>
      </c>
      <c r="Y30" s="33">
        <v>1585</v>
      </c>
      <c r="Z30" s="33">
        <v>363</v>
      </c>
      <c r="AA30" s="33">
        <v>14282</v>
      </c>
      <c r="AB30" s="33">
        <v>0</v>
      </c>
      <c r="AC30" s="95">
        <v>20082</v>
      </c>
      <c r="AD30" s="40"/>
      <c r="AE30" s="15" t="s">
        <v>184</v>
      </c>
      <c r="AF30" s="33">
        <v>23</v>
      </c>
      <c r="AG30" s="38" t="s">
        <v>59</v>
      </c>
      <c r="AH30" s="33">
        <v>5062</v>
      </c>
      <c r="AI30" s="33">
        <v>18662</v>
      </c>
      <c r="AJ30" s="33">
        <v>9928</v>
      </c>
      <c r="AK30" s="33">
        <v>0</v>
      </c>
      <c r="AL30" s="33">
        <v>0</v>
      </c>
      <c r="AM30" s="33">
        <v>217</v>
      </c>
      <c r="AN30" s="33">
        <v>155</v>
      </c>
      <c r="AO30" s="33">
        <v>34024</v>
      </c>
      <c r="AP30" s="95">
        <v>54106</v>
      </c>
      <c r="AQ30" s="15" t="s">
        <v>184</v>
      </c>
    </row>
    <row r="31" spans="1:43" s="19" customFormat="1" ht="19.5" customHeight="1">
      <c r="A31" s="33">
        <v>24</v>
      </c>
      <c r="B31" s="13" t="s">
        <v>22</v>
      </c>
      <c r="C31" s="34">
        <v>549461</v>
      </c>
      <c r="D31" s="34">
        <v>423098</v>
      </c>
      <c r="E31" s="34">
        <v>179021</v>
      </c>
      <c r="F31" s="34">
        <v>373522</v>
      </c>
      <c r="G31" s="34">
        <v>381488</v>
      </c>
      <c r="H31" s="35">
        <f t="shared" si="1"/>
        <v>1906590</v>
      </c>
      <c r="I31" s="15" t="s">
        <v>101</v>
      </c>
      <c r="J31" s="33">
        <v>24</v>
      </c>
      <c r="K31" s="13" t="s">
        <v>22</v>
      </c>
      <c r="L31" s="34">
        <v>19507083</v>
      </c>
      <c r="M31" s="34">
        <v>2132294</v>
      </c>
      <c r="N31" s="34">
        <v>60465</v>
      </c>
      <c r="O31" s="34">
        <v>20309</v>
      </c>
      <c r="P31" s="34">
        <v>236413</v>
      </c>
      <c r="Q31" s="34">
        <v>78721</v>
      </c>
      <c r="R31" s="34">
        <v>261473</v>
      </c>
      <c r="S31" s="36">
        <f t="shared" si="0"/>
        <v>22296758</v>
      </c>
      <c r="T31" s="36">
        <v>24203348</v>
      </c>
      <c r="U31" s="15" t="s">
        <v>101</v>
      </c>
      <c r="V31" s="33">
        <v>24</v>
      </c>
      <c r="W31" s="18" t="s">
        <v>22</v>
      </c>
      <c r="X31" s="33">
        <v>569017</v>
      </c>
      <c r="Y31" s="33">
        <v>428544</v>
      </c>
      <c r="Z31" s="33">
        <v>187073</v>
      </c>
      <c r="AA31" s="33">
        <v>404282</v>
      </c>
      <c r="AB31" s="33">
        <v>408118</v>
      </c>
      <c r="AC31" s="94">
        <v>1997034</v>
      </c>
      <c r="AD31" s="37"/>
      <c r="AE31" s="15" t="s">
        <v>101</v>
      </c>
      <c r="AF31" s="33">
        <v>24</v>
      </c>
      <c r="AG31" s="38" t="s">
        <v>22</v>
      </c>
      <c r="AH31" s="33">
        <v>21093750</v>
      </c>
      <c r="AI31" s="33">
        <v>2315769</v>
      </c>
      <c r="AJ31" s="33">
        <v>60662</v>
      </c>
      <c r="AK31" s="33">
        <v>20354</v>
      </c>
      <c r="AL31" s="33">
        <v>250631</v>
      </c>
      <c r="AM31" s="33">
        <v>80082</v>
      </c>
      <c r="AN31" s="33">
        <v>290684</v>
      </c>
      <c r="AO31" s="33">
        <v>24111932</v>
      </c>
      <c r="AP31" s="95">
        <v>26108966</v>
      </c>
      <c r="AQ31" s="15" t="s">
        <v>101</v>
      </c>
    </row>
    <row r="32" spans="1:43" s="19" customFormat="1" ht="19.5" customHeight="1">
      <c r="A32" s="33">
        <v>25</v>
      </c>
      <c r="B32" s="13" t="s">
        <v>28</v>
      </c>
      <c r="C32" s="34">
        <v>362650</v>
      </c>
      <c r="D32" s="34" t="s">
        <v>26</v>
      </c>
      <c r="E32" s="34">
        <v>47470</v>
      </c>
      <c r="F32" s="34">
        <v>101488</v>
      </c>
      <c r="G32" s="34">
        <v>319438</v>
      </c>
      <c r="H32" s="35">
        <f t="shared" si="1"/>
        <v>831046</v>
      </c>
      <c r="I32" s="15" t="s">
        <v>185</v>
      </c>
      <c r="J32" s="33">
        <v>25</v>
      </c>
      <c r="K32" s="13" t="s">
        <v>28</v>
      </c>
      <c r="L32" s="34">
        <v>6464166</v>
      </c>
      <c r="M32" s="34">
        <v>1043620</v>
      </c>
      <c r="N32" s="34"/>
      <c r="O32" s="34"/>
      <c r="P32" s="34">
        <v>322575</v>
      </c>
      <c r="Q32" s="34"/>
      <c r="R32" s="34">
        <v>47782</v>
      </c>
      <c r="S32" s="36">
        <f t="shared" si="0"/>
        <v>7878143</v>
      </c>
      <c r="T32" s="36">
        <v>8709189</v>
      </c>
      <c r="U32" s="15" t="s">
        <v>185</v>
      </c>
      <c r="V32" s="33">
        <v>25</v>
      </c>
      <c r="W32" s="18" t="s">
        <v>28</v>
      </c>
      <c r="X32" s="33">
        <v>121117</v>
      </c>
      <c r="Y32" s="33">
        <v>222215</v>
      </c>
      <c r="Z32" s="33">
        <v>51580</v>
      </c>
      <c r="AA32" s="33">
        <v>122520</v>
      </c>
      <c r="AB32" s="33">
        <v>345904</v>
      </c>
      <c r="AC32" s="95">
        <v>864206</v>
      </c>
      <c r="AD32" s="40"/>
      <c r="AE32" s="15" t="s">
        <v>185</v>
      </c>
      <c r="AF32" s="33">
        <v>25</v>
      </c>
      <c r="AG32" s="38" t="s">
        <v>28</v>
      </c>
      <c r="AH32" s="33">
        <v>7137408</v>
      </c>
      <c r="AI32" s="33">
        <v>1081630</v>
      </c>
      <c r="AJ32" s="33">
        <v>15957</v>
      </c>
      <c r="AK32" s="33">
        <v>52743</v>
      </c>
      <c r="AL32" s="33">
        <v>209099</v>
      </c>
      <c r="AM32" s="33">
        <v>89792</v>
      </c>
      <c r="AN32" s="33">
        <v>393586</v>
      </c>
      <c r="AO32" s="33">
        <v>8980215</v>
      </c>
      <c r="AP32" s="95">
        <v>9844421</v>
      </c>
      <c r="AQ32" s="15" t="s">
        <v>185</v>
      </c>
    </row>
    <row r="33" spans="1:43" s="19" customFormat="1" ht="19.5" customHeight="1">
      <c r="A33" s="33">
        <v>26</v>
      </c>
      <c r="B33" s="13" t="s">
        <v>23</v>
      </c>
      <c r="C33" s="34">
        <v>8580</v>
      </c>
      <c r="D33" s="34">
        <v>10022</v>
      </c>
      <c r="E33" s="34">
        <v>2749</v>
      </c>
      <c r="F33" s="34">
        <v>12296</v>
      </c>
      <c r="G33" s="34">
        <v>22322</v>
      </c>
      <c r="H33" s="35">
        <f t="shared" si="1"/>
        <v>55969</v>
      </c>
      <c r="I33" s="15" t="s">
        <v>102</v>
      </c>
      <c r="J33" s="33">
        <v>26</v>
      </c>
      <c r="K33" s="13" t="s">
        <v>23</v>
      </c>
      <c r="L33" s="34">
        <v>228096</v>
      </c>
      <c r="M33" s="34">
        <v>24600</v>
      </c>
      <c r="N33" s="34">
        <v>5770</v>
      </c>
      <c r="O33" s="34">
        <v>0</v>
      </c>
      <c r="P33" s="34">
        <v>558</v>
      </c>
      <c r="Q33" s="34">
        <v>706</v>
      </c>
      <c r="R33" s="34">
        <v>3783</v>
      </c>
      <c r="S33" s="36">
        <f t="shared" si="0"/>
        <v>263513</v>
      </c>
      <c r="T33" s="36">
        <v>319482</v>
      </c>
      <c r="U33" s="15" t="s">
        <v>102</v>
      </c>
      <c r="V33" s="33">
        <v>26</v>
      </c>
      <c r="W33" s="18" t="s">
        <v>23</v>
      </c>
      <c r="X33" s="33">
        <v>13938</v>
      </c>
      <c r="Y33" s="33">
        <v>17191</v>
      </c>
      <c r="Z33" s="33">
        <v>2953</v>
      </c>
      <c r="AA33" s="33">
        <v>13665</v>
      </c>
      <c r="AB33" s="33">
        <v>21253</v>
      </c>
      <c r="AC33" s="95">
        <v>69000</v>
      </c>
      <c r="AD33" s="40"/>
      <c r="AE33" s="15" t="s">
        <v>102</v>
      </c>
      <c r="AF33" s="33">
        <v>26</v>
      </c>
      <c r="AG33" s="38" t="s">
        <v>164</v>
      </c>
      <c r="AH33" s="33">
        <v>260767</v>
      </c>
      <c r="AI33" s="33">
        <v>41623</v>
      </c>
      <c r="AJ33" s="33">
        <v>5618</v>
      </c>
      <c r="AK33" s="33">
        <v>14</v>
      </c>
      <c r="AL33" s="33">
        <v>562</v>
      </c>
      <c r="AM33" s="33">
        <v>812</v>
      </c>
      <c r="AN33" s="33">
        <v>4291</v>
      </c>
      <c r="AO33" s="33">
        <v>313687</v>
      </c>
      <c r="AP33" s="95">
        <v>382687</v>
      </c>
      <c r="AQ33" s="15" t="s">
        <v>102</v>
      </c>
    </row>
    <row r="34" spans="1:43" s="19" customFormat="1" ht="19.5" customHeight="1">
      <c r="A34" s="33">
        <v>27</v>
      </c>
      <c r="B34" s="13" t="s">
        <v>7</v>
      </c>
      <c r="C34" s="34">
        <v>245688</v>
      </c>
      <c r="D34" s="34">
        <v>316815</v>
      </c>
      <c r="E34" s="34">
        <v>57939</v>
      </c>
      <c r="F34" s="34">
        <v>104931</v>
      </c>
      <c r="G34" s="34">
        <v>275093</v>
      </c>
      <c r="H34" s="35" t="s">
        <v>112</v>
      </c>
      <c r="I34" s="15" t="s">
        <v>103</v>
      </c>
      <c r="J34" s="33">
        <v>27</v>
      </c>
      <c r="K34" s="13" t="s">
        <v>7</v>
      </c>
      <c r="L34" s="34">
        <v>19258791</v>
      </c>
      <c r="M34" s="34">
        <v>1746117</v>
      </c>
      <c r="N34" s="34">
        <v>584342</v>
      </c>
      <c r="O34" s="34">
        <v>31188</v>
      </c>
      <c r="P34" s="34">
        <v>1276927</v>
      </c>
      <c r="Q34" s="34">
        <v>16168</v>
      </c>
      <c r="R34" s="34">
        <v>22366</v>
      </c>
      <c r="S34" s="36">
        <f t="shared" si="0"/>
        <v>22935899</v>
      </c>
      <c r="T34" s="36">
        <v>23936366</v>
      </c>
      <c r="U34" s="15" t="s">
        <v>103</v>
      </c>
      <c r="V34" s="33">
        <v>27</v>
      </c>
      <c r="W34" s="18" t="s">
        <v>7</v>
      </c>
      <c r="X34" s="33">
        <v>265167</v>
      </c>
      <c r="Y34" s="33">
        <v>359769</v>
      </c>
      <c r="Z34" s="33">
        <v>75309</v>
      </c>
      <c r="AA34" s="33">
        <v>117208</v>
      </c>
      <c r="AB34" s="33">
        <v>312037</v>
      </c>
      <c r="AC34" s="95">
        <v>1129492</v>
      </c>
      <c r="AD34" s="40" t="s">
        <v>120</v>
      </c>
      <c r="AE34" s="15" t="s">
        <v>103</v>
      </c>
      <c r="AF34" s="33">
        <v>27</v>
      </c>
      <c r="AG34" s="38" t="s">
        <v>7</v>
      </c>
      <c r="AH34" s="33">
        <v>21127282</v>
      </c>
      <c r="AI34" s="33">
        <v>2027972</v>
      </c>
      <c r="AJ34" s="33">
        <v>566225</v>
      </c>
      <c r="AK34" s="33">
        <v>36711</v>
      </c>
      <c r="AL34" s="33">
        <v>1338243</v>
      </c>
      <c r="AM34" s="33">
        <v>16251</v>
      </c>
      <c r="AN34" s="33">
        <v>23070</v>
      </c>
      <c r="AO34" s="33">
        <v>25135754</v>
      </c>
      <c r="AP34" s="95">
        <v>26265246</v>
      </c>
      <c r="AQ34" s="15" t="s">
        <v>103</v>
      </c>
    </row>
    <row r="35" spans="1:43" s="19" customFormat="1" ht="19.5" customHeight="1">
      <c r="A35" s="33">
        <v>28</v>
      </c>
      <c r="B35" s="13" t="s">
        <v>24</v>
      </c>
      <c r="C35" s="34">
        <v>45355</v>
      </c>
      <c r="D35" s="34">
        <v>39302</v>
      </c>
      <c r="E35" s="34">
        <v>7736</v>
      </c>
      <c r="F35" s="34">
        <v>39824</v>
      </c>
      <c r="G35" s="34">
        <v>20301</v>
      </c>
      <c r="H35" s="35" t="s">
        <v>111</v>
      </c>
      <c r="I35" s="15" t="s">
        <v>104</v>
      </c>
      <c r="J35" s="33">
        <v>28</v>
      </c>
      <c r="K35" s="13" t="s">
        <v>24</v>
      </c>
      <c r="L35" s="34">
        <v>1362282</v>
      </c>
      <c r="M35" s="34">
        <v>295215</v>
      </c>
      <c r="N35" s="34">
        <v>10277</v>
      </c>
      <c r="O35" s="34">
        <v>166</v>
      </c>
      <c r="P35" s="34">
        <v>59416</v>
      </c>
      <c r="Q35" s="34">
        <v>5530</v>
      </c>
      <c r="R35" s="34">
        <v>2781</v>
      </c>
      <c r="S35" s="36">
        <f t="shared" si="0"/>
        <v>1735667</v>
      </c>
      <c r="T35" s="36">
        <v>1888220</v>
      </c>
      <c r="U35" s="15" t="s">
        <v>104</v>
      </c>
      <c r="V35" s="33">
        <v>28</v>
      </c>
      <c r="W35" s="18" t="s">
        <v>24</v>
      </c>
      <c r="X35" s="33">
        <v>19485</v>
      </c>
      <c r="Y35" s="33">
        <v>45068</v>
      </c>
      <c r="Z35" s="33">
        <v>12031</v>
      </c>
      <c r="AA35" s="33">
        <v>44082</v>
      </c>
      <c r="AB35" s="33">
        <v>31352</v>
      </c>
      <c r="AC35" s="95">
        <v>152227</v>
      </c>
      <c r="AD35" s="40" t="s">
        <v>120</v>
      </c>
      <c r="AE35" s="15" t="s">
        <v>104</v>
      </c>
      <c r="AF35" s="33">
        <v>28</v>
      </c>
      <c r="AG35" s="38" t="s">
        <v>24</v>
      </c>
      <c r="AH35" s="33">
        <v>1541985</v>
      </c>
      <c r="AI35" s="33">
        <v>385446</v>
      </c>
      <c r="AJ35" s="33">
        <v>0</v>
      </c>
      <c r="AK35" s="33">
        <v>0</v>
      </c>
      <c r="AL35" s="33">
        <v>50670</v>
      </c>
      <c r="AM35" s="33">
        <v>2616</v>
      </c>
      <c r="AN35" s="33">
        <v>4389</v>
      </c>
      <c r="AO35" s="33">
        <v>1985106</v>
      </c>
      <c r="AP35" s="95">
        <v>2137333</v>
      </c>
      <c r="AQ35" s="15" t="s">
        <v>104</v>
      </c>
    </row>
    <row r="36" spans="1:43" s="19" customFormat="1" ht="19.5" customHeight="1">
      <c r="A36" s="33">
        <v>29</v>
      </c>
      <c r="B36" s="13" t="s">
        <v>60</v>
      </c>
      <c r="C36" s="34">
        <v>407229</v>
      </c>
      <c r="D36" s="34" t="s">
        <v>54</v>
      </c>
      <c r="E36" s="34">
        <v>44771</v>
      </c>
      <c r="F36" s="34">
        <v>127038</v>
      </c>
      <c r="G36" s="34">
        <v>76934</v>
      </c>
      <c r="H36" s="35">
        <f>SUM(C36:G36)</f>
        <v>655972</v>
      </c>
      <c r="I36" s="15" t="s">
        <v>186</v>
      </c>
      <c r="J36" s="33">
        <v>29</v>
      </c>
      <c r="K36" s="13" t="s">
        <v>60</v>
      </c>
      <c r="L36" s="34">
        <v>4796698</v>
      </c>
      <c r="M36" s="34">
        <v>878327</v>
      </c>
      <c r="N36" s="34" t="s">
        <v>56</v>
      </c>
      <c r="O36" s="34" t="s">
        <v>56</v>
      </c>
      <c r="P36" s="34">
        <v>120179</v>
      </c>
      <c r="Q36" s="34" t="s">
        <v>57</v>
      </c>
      <c r="R36" s="34">
        <v>37213</v>
      </c>
      <c r="S36" s="36">
        <f t="shared" si="0"/>
        <v>5832417</v>
      </c>
      <c r="T36" s="36">
        <v>6488389</v>
      </c>
      <c r="U36" s="15" t="s">
        <v>186</v>
      </c>
      <c r="V36" s="33">
        <v>29</v>
      </c>
      <c r="W36" s="18" t="s">
        <v>60</v>
      </c>
      <c r="X36" s="33">
        <v>0</v>
      </c>
      <c r="Y36" s="33">
        <v>443966</v>
      </c>
      <c r="Z36" s="33">
        <v>46964</v>
      </c>
      <c r="AA36" s="33">
        <v>136813</v>
      </c>
      <c r="AB36" s="33">
        <v>84555</v>
      </c>
      <c r="AC36" s="95">
        <v>712328</v>
      </c>
      <c r="AD36" s="40" t="s">
        <v>120</v>
      </c>
      <c r="AE36" s="15" t="s">
        <v>186</v>
      </c>
      <c r="AF36" s="33">
        <v>29</v>
      </c>
      <c r="AG36" s="38" t="s">
        <v>60</v>
      </c>
      <c r="AH36" s="33">
        <v>5595357</v>
      </c>
      <c r="AI36" s="33">
        <v>961369</v>
      </c>
      <c r="AJ36" s="33">
        <v>0</v>
      </c>
      <c r="AK36" s="33">
        <v>0</v>
      </c>
      <c r="AL36" s="33">
        <v>136112</v>
      </c>
      <c r="AM36" s="33">
        <v>0</v>
      </c>
      <c r="AN36" s="33">
        <v>40407</v>
      </c>
      <c r="AO36" s="33">
        <v>6733245</v>
      </c>
      <c r="AP36" s="95">
        <v>7445573</v>
      </c>
      <c r="AQ36" s="15" t="s">
        <v>186</v>
      </c>
    </row>
    <row r="37" spans="1:43" s="19" customFormat="1" ht="19.5" customHeight="1">
      <c r="A37" s="33"/>
      <c r="B37" s="14" t="s">
        <v>61</v>
      </c>
      <c r="C37" s="35">
        <f>SUM(C8:C36)</f>
        <v>5608166</v>
      </c>
      <c r="D37" s="35">
        <f t="shared" ref="D37:Q37" si="2">SUM(D8:D36)</f>
        <v>4582588</v>
      </c>
      <c r="E37" s="35">
        <f t="shared" si="2"/>
        <v>1333262</v>
      </c>
      <c r="F37" s="35">
        <f t="shared" si="2"/>
        <v>2245222</v>
      </c>
      <c r="G37" s="35">
        <f t="shared" si="2"/>
        <v>6175501</v>
      </c>
      <c r="H37" s="35">
        <v>20400577</v>
      </c>
      <c r="I37" s="16" t="s">
        <v>175</v>
      </c>
      <c r="J37" s="33"/>
      <c r="K37" s="14" t="s">
        <v>61</v>
      </c>
      <c r="L37" s="35">
        <f t="shared" si="2"/>
        <v>161897746</v>
      </c>
      <c r="M37" s="35">
        <f t="shared" si="2"/>
        <v>22491528</v>
      </c>
      <c r="N37" s="35">
        <f t="shared" si="2"/>
        <v>2263180</v>
      </c>
      <c r="O37" s="35">
        <f t="shared" si="2"/>
        <v>367891</v>
      </c>
      <c r="P37" s="35">
        <f t="shared" si="2"/>
        <v>7082980</v>
      </c>
      <c r="Q37" s="35">
        <f t="shared" si="2"/>
        <v>1819990</v>
      </c>
      <c r="R37" s="35">
        <f>SUM(R8:R36)</f>
        <v>1946924</v>
      </c>
      <c r="S37" s="36">
        <f t="shared" si="0"/>
        <v>197870239</v>
      </c>
      <c r="T37" s="36">
        <f>SUM(T8:T36)</f>
        <v>218287621</v>
      </c>
      <c r="U37" s="16" t="s">
        <v>175</v>
      </c>
      <c r="V37" s="41"/>
      <c r="W37" s="42" t="s">
        <v>61</v>
      </c>
      <c r="X37" s="41">
        <v>5342161</v>
      </c>
      <c r="Y37" s="41">
        <v>6574615</v>
      </c>
      <c r="Z37" s="41">
        <v>1290326</v>
      </c>
      <c r="AA37" s="41">
        <v>2551762</v>
      </c>
      <c r="AB37" s="41">
        <v>5510559</v>
      </c>
      <c r="AC37" s="96">
        <v>21858170</v>
      </c>
      <c r="AD37" s="43"/>
      <c r="AE37" s="16" t="s">
        <v>175</v>
      </c>
      <c r="AF37" s="41"/>
      <c r="AG37" s="44" t="s">
        <v>61</v>
      </c>
      <c r="AH37" s="41">
        <v>179078330</v>
      </c>
      <c r="AI37" s="41">
        <v>25015842</v>
      </c>
      <c r="AJ37" s="41">
        <v>2247466</v>
      </c>
      <c r="AK37" s="41">
        <v>519541</v>
      </c>
      <c r="AL37" s="41">
        <v>7651569</v>
      </c>
      <c r="AM37" s="41">
        <v>2022944</v>
      </c>
      <c r="AN37" s="41">
        <v>2459596</v>
      </c>
      <c r="AO37" s="41">
        <v>218995288</v>
      </c>
      <c r="AP37" s="96">
        <v>240870743</v>
      </c>
      <c r="AQ37" s="16" t="s">
        <v>175</v>
      </c>
    </row>
    <row r="38" spans="1:43" s="19" customFormat="1" ht="19.5" customHeight="1">
      <c r="A38" s="33"/>
      <c r="B38" s="14" t="s">
        <v>62</v>
      </c>
      <c r="C38" s="8"/>
      <c r="D38" s="8"/>
      <c r="E38" s="8"/>
      <c r="F38" s="8"/>
      <c r="G38" s="8"/>
      <c r="H38" s="35"/>
      <c r="I38" s="16" t="s">
        <v>177</v>
      </c>
      <c r="J38" s="33"/>
      <c r="K38" s="14" t="s">
        <v>62</v>
      </c>
      <c r="L38" s="8"/>
      <c r="M38" s="8"/>
      <c r="N38" s="8"/>
      <c r="O38" s="8"/>
      <c r="P38" s="8"/>
      <c r="Q38" s="8"/>
      <c r="R38" s="8"/>
      <c r="S38" s="36"/>
      <c r="T38" s="36"/>
      <c r="U38" s="16" t="s">
        <v>177</v>
      </c>
      <c r="V38" s="41"/>
      <c r="W38" s="42" t="s">
        <v>62</v>
      </c>
      <c r="X38" s="41"/>
      <c r="Y38" s="41"/>
      <c r="Z38" s="41"/>
      <c r="AA38" s="41"/>
      <c r="AB38" s="41"/>
      <c r="AC38" s="96"/>
      <c r="AD38" s="43"/>
      <c r="AE38" s="16" t="s">
        <v>177</v>
      </c>
      <c r="AF38" s="33"/>
      <c r="AG38" s="44" t="s">
        <v>62</v>
      </c>
      <c r="AH38" s="33"/>
      <c r="AI38" s="33"/>
      <c r="AJ38" s="33"/>
      <c r="AK38" s="33"/>
      <c r="AL38" s="33"/>
      <c r="AM38" s="33"/>
      <c r="AN38" s="33"/>
      <c r="AO38" s="33"/>
      <c r="AP38" s="95"/>
      <c r="AQ38" s="16" t="s">
        <v>177</v>
      </c>
    </row>
    <row r="39" spans="1:43" s="19" customFormat="1" ht="30">
      <c r="A39" s="33">
        <v>1</v>
      </c>
      <c r="B39" s="12" t="s">
        <v>246</v>
      </c>
      <c r="C39" s="45">
        <v>0</v>
      </c>
      <c r="D39" s="34">
        <v>2730</v>
      </c>
      <c r="E39" s="34">
        <v>1074</v>
      </c>
      <c r="F39" s="34">
        <v>489</v>
      </c>
      <c r="G39" s="34">
        <v>4652</v>
      </c>
      <c r="H39" s="35">
        <f t="shared" ref="H39:H46" si="3">SUM(C39:G39)</f>
        <v>8945</v>
      </c>
      <c r="I39" s="39" t="s">
        <v>187</v>
      </c>
      <c r="J39" s="33">
        <v>1</v>
      </c>
      <c r="K39" s="12" t="s">
        <v>246</v>
      </c>
      <c r="L39" s="34">
        <v>79098</v>
      </c>
      <c r="M39" s="34">
        <v>22265</v>
      </c>
      <c r="N39" s="34" t="s">
        <v>56</v>
      </c>
      <c r="O39" s="34" t="s">
        <v>56</v>
      </c>
      <c r="P39" s="34" t="s">
        <v>56</v>
      </c>
      <c r="Q39" s="34">
        <v>821</v>
      </c>
      <c r="R39" s="34">
        <v>0</v>
      </c>
      <c r="S39" s="36">
        <f t="shared" si="0"/>
        <v>102184</v>
      </c>
      <c r="T39" s="36">
        <v>111129</v>
      </c>
      <c r="U39" s="39" t="s">
        <v>187</v>
      </c>
      <c r="V39" s="33">
        <v>1</v>
      </c>
      <c r="W39" s="18" t="s">
        <v>246</v>
      </c>
      <c r="X39" s="33">
        <v>2829</v>
      </c>
      <c r="Y39" s="33">
        <v>0</v>
      </c>
      <c r="Z39" s="33">
        <v>1088</v>
      </c>
      <c r="AA39" s="33">
        <v>489</v>
      </c>
      <c r="AB39" s="33">
        <v>4804</v>
      </c>
      <c r="AC39" s="95">
        <v>9210</v>
      </c>
      <c r="AD39" s="40"/>
      <c r="AE39" s="39" t="s">
        <v>187</v>
      </c>
      <c r="AF39" s="33">
        <v>1</v>
      </c>
      <c r="AG39" s="46" t="s">
        <v>247</v>
      </c>
      <c r="AH39" s="33">
        <v>86402</v>
      </c>
      <c r="AI39" s="33">
        <v>0</v>
      </c>
      <c r="AJ39" s="33">
        <v>25108</v>
      </c>
      <c r="AK39" s="33"/>
      <c r="AL39" s="33" t="s">
        <v>56</v>
      </c>
      <c r="AM39" s="33">
        <v>839</v>
      </c>
      <c r="AN39" s="33">
        <v>0</v>
      </c>
      <c r="AO39" s="33">
        <v>112349</v>
      </c>
      <c r="AP39" s="95">
        <v>121559</v>
      </c>
      <c r="AQ39" s="39" t="s">
        <v>187</v>
      </c>
    </row>
    <row r="40" spans="1:43" s="19" customFormat="1" ht="19.5" customHeight="1">
      <c r="A40" s="33">
        <v>2</v>
      </c>
      <c r="B40" s="13" t="s">
        <v>63</v>
      </c>
      <c r="C40" s="34">
        <v>1870</v>
      </c>
      <c r="D40" s="34">
        <v>8798</v>
      </c>
      <c r="E40" s="34">
        <v>2729</v>
      </c>
      <c r="F40" s="34">
        <v>1847</v>
      </c>
      <c r="G40" s="34">
        <v>4521</v>
      </c>
      <c r="H40" s="35">
        <f t="shared" si="3"/>
        <v>19765</v>
      </c>
      <c r="I40" s="15" t="s">
        <v>188</v>
      </c>
      <c r="J40" s="33">
        <v>2</v>
      </c>
      <c r="K40" s="13" t="s">
        <v>63</v>
      </c>
      <c r="L40" s="34" t="s">
        <v>118</v>
      </c>
      <c r="M40" s="34" t="s">
        <v>118</v>
      </c>
      <c r="N40" s="34" t="s">
        <v>118</v>
      </c>
      <c r="O40" s="34" t="s">
        <v>118</v>
      </c>
      <c r="P40" s="34" t="s">
        <v>118</v>
      </c>
      <c r="Q40" s="34" t="s">
        <v>118</v>
      </c>
      <c r="R40" s="34">
        <v>817172</v>
      </c>
      <c r="S40" s="36">
        <f t="shared" si="0"/>
        <v>817172</v>
      </c>
      <c r="T40" s="36">
        <v>836937</v>
      </c>
      <c r="U40" s="15" t="s">
        <v>188</v>
      </c>
      <c r="V40" s="33">
        <v>2</v>
      </c>
      <c r="W40" s="18" t="s">
        <v>63</v>
      </c>
      <c r="X40" s="33">
        <v>2017</v>
      </c>
      <c r="Y40" s="33">
        <v>9379</v>
      </c>
      <c r="Z40" s="33">
        <v>2932</v>
      </c>
      <c r="AA40" s="33">
        <v>1735</v>
      </c>
      <c r="AB40" s="33">
        <v>5695</v>
      </c>
      <c r="AC40" s="95">
        <v>21758</v>
      </c>
      <c r="AD40" s="40"/>
      <c r="AE40" s="15" t="s">
        <v>188</v>
      </c>
      <c r="AF40" s="33">
        <v>2</v>
      </c>
      <c r="AG40" s="38" t="s">
        <v>63</v>
      </c>
      <c r="AH40" s="33">
        <v>366541</v>
      </c>
      <c r="AI40" s="33">
        <v>469672</v>
      </c>
      <c r="AJ40" s="33">
        <v>24543</v>
      </c>
      <c r="AK40" s="33">
        <v>0</v>
      </c>
      <c r="AL40" s="33">
        <v>275</v>
      </c>
      <c r="AM40" s="33">
        <v>0</v>
      </c>
      <c r="AN40" s="33">
        <v>0</v>
      </c>
      <c r="AO40" s="33">
        <v>861031</v>
      </c>
      <c r="AP40" s="95">
        <v>882789</v>
      </c>
      <c r="AQ40" s="15" t="s">
        <v>188</v>
      </c>
    </row>
    <row r="41" spans="1:43" s="19" customFormat="1" ht="31.5" customHeight="1">
      <c r="A41" s="33">
        <v>3</v>
      </c>
      <c r="B41" s="12" t="s">
        <v>245</v>
      </c>
      <c r="C41" s="34">
        <v>5425</v>
      </c>
      <c r="D41" s="34">
        <v>4186</v>
      </c>
      <c r="E41" s="34">
        <v>549</v>
      </c>
      <c r="F41" s="34">
        <v>16</v>
      </c>
      <c r="G41" s="34">
        <v>570</v>
      </c>
      <c r="H41" s="35">
        <f t="shared" si="3"/>
        <v>10746</v>
      </c>
      <c r="I41" s="15" t="s">
        <v>129</v>
      </c>
      <c r="J41" s="33">
        <v>3</v>
      </c>
      <c r="K41" s="12" t="s">
        <v>245</v>
      </c>
      <c r="L41" s="34">
        <v>71038</v>
      </c>
      <c r="M41" s="34">
        <v>22689</v>
      </c>
      <c r="N41" s="34">
        <v>317</v>
      </c>
      <c r="O41" s="34">
        <v>5</v>
      </c>
      <c r="P41" s="34">
        <v>270</v>
      </c>
      <c r="Q41" s="34">
        <v>5</v>
      </c>
      <c r="R41" s="34">
        <v>252</v>
      </c>
      <c r="S41" s="36">
        <f t="shared" si="0"/>
        <v>94576</v>
      </c>
      <c r="T41" s="36">
        <v>105322</v>
      </c>
      <c r="U41" s="15" t="s">
        <v>129</v>
      </c>
      <c r="V41" s="33">
        <v>3</v>
      </c>
      <c r="W41" s="18" t="s">
        <v>33</v>
      </c>
      <c r="X41" s="33">
        <v>5945</v>
      </c>
      <c r="Y41" s="33">
        <v>4477</v>
      </c>
      <c r="Z41" s="33">
        <v>594</v>
      </c>
      <c r="AA41" s="33">
        <v>20</v>
      </c>
      <c r="AB41" s="33">
        <v>567</v>
      </c>
      <c r="AC41" s="95">
        <v>11603</v>
      </c>
      <c r="AD41" s="40"/>
      <c r="AE41" s="15" t="s">
        <v>129</v>
      </c>
      <c r="AF41" s="33">
        <v>3</v>
      </c>
      <c r="AG41" s="38" t="s">
        <v>33</v>
      </c>
      <c r="AH41" s="33">
        <v>77811</v>
      </c>
      <c r="AI41" s="33">
        <v>24768</v>
      </c>
      <c r="AJ41" s="33">
        <v>314</v>
      </c>
      <c r="AK41" s="33">
        <v>5</v>
      </c>
      <c r="AL41" s="33">
        <v>275</v>
      </c>
      <c r="AM41" s="33">
        <v>5</v>
      </c>
      <c r="AN41" s="33">
        <v>1398</v>
      </c>
      <c r="AO41" s="33">
        <v>104576</v>
      </c>
      <c r="AP41" s="95">
        <v>116179</v>
      </c>
      <c r="AQ41" s="15" t="s">
        <v>129</v>
      </c>
    </row>
    <row r="42" spans="1:43" s="19" customFormat="1" ht="19.5" customHeight="1">
      <c r="A42" s="33">
        <v>4</v>
      </c>
      <c r="B42" s="13" t="s">
        <v>36</v>
      </c>
      <c r="C42" s="34">
        <v>4465</v>
      </c>
      <c r="D42" s="34">
        <v>1843</v>
      </c>
      <c r="E42" s="34">
        <v>0</v>
      </c>
      <c r="F42" s="34">
        <v>70</v>
      </c>
      <c r="G42" s="34">
        <v>1292</v>
      </c>
      <c r="H42" s="35">
        <f t="shared" si="3"/>
        <v>7670</v>
      </c>
      <c r="I42" s="15" t="s">
        <v>130</v>
      </c>
      <c r="J42" s="33">
        <v>4</v>
      </c>
      <c r="K42" s="13" t="s">
        <v>36</v>
      </c>
      <c r="L42" s="34">
        <v>67789</v>
      </c>
      <c r="M42" s="34">
        <v>28588</v>
      </c>
      <c r="N42" s="34">
        <v>610</v>
      </c>
      <c r="O42" s="34">
        <v>51</v>
      </c>
      <c r="P42" s="34">
        <v>416</v>
      </c>
      <c r="Q42" s="34">
        <v>221</v>
      </c>
      <c r="R42" s="34">
        <v>182</v>
      </c>
      <c r="S42" s="36">
        <f t="shared" si="0"/>
        <v>97857</v>
      </c>
      <c r="T42" s="36">
        <v>105527</v>
      </c>
      <c r="U42" s="15" t="s">
        <v>130</v>
      </c>
      <c r="V42" s="33">
        <v>4</v>
      </c>
      <c r="W42" s="18" t="s">
        <v>36</v>
      </c>
      <c r="X42" s="33">
        <v>4538</v>
      </c>
      <c r="Y42" s="33">
        <v>1968</v>
      </c>
      <c r="Z42" s="33">
        <v>0</v>
      </c>
      <c r="AA42" s="33">
        <v>77</v>
      </c>
      <c r="AB42" s="33">
        <v>1303</v>
      </c>
      <c r="AC42" s="95">
        <v>7886</v>
      </c>
      <c r="AD42" s="40"/>
      <c r="AE42" s="15" t="s">
        <v>130</v>
      </c>
      <c r="AF42" s="33">
        <v>4</v>
      </c>
      <c r="AG42" s="38" t="s">
        <v>36</v>
      </c>
      <c r="AH42" s="33">
        <v>71585</v>
      </c>
      <c r="AI42" s="33">
        <v>30336</v>
      </c>
      <c r="AJ42" s="33">
        <v>610</v>
      </c>
      <c r="AK42" s="33">
        <v>51</v>
      </c>
      <c r="AL42" s="33">
        <v>429</v>
      </c>
      <c r="AM42" s="33">
        <v>224</v>
      </c>
      <c r="AN42" s="33">
        <v>193</v>
      </c>
      <c r="AO42" s="33">
        <v>103428</v>
      </c>
      <c r="AP42" s="95">
        <v>111314</v>
      </c>
      <c r="AQ42" s="15" t="s">
        <v>130</v>
      </c>
    </row>
    <row r="43" spans="1:43" s="19" customFormat="1" ht="19.5" customHeight="1">
      <c r="A43" s="33">
        <v>5</v>
      </c>
      <c r="B43" s="13" t="s">
        <v>113</v>
      </c>
      <c r="C43" s="34">
        <v>281159</v>
      </c>
      <c r="D43" s="34" t="s">
        <v>26</v>
      </c>
      <c r="E43" s="34">
        <v>43723</v>
      </c>
      <c r="F43" s="34">
        <v>91073</v>
      </c>
      <c r="G43" s="34">
        <v>198137</v>
      </c>
      <c r="H43" s="35">
        <f t="shared" si="3"/>
        <v>614092</v>
      </c>
      <c r="I43" s="15" t="s">
        <v>189</v>
      </c>
      <c r="J43" s="33">
        <v>5</v>
      </c>
      <c r="K43" s="13" t="s">
        <v>113</v>
      </c>
      <c r="L43" s="34">
        <v>6104070</v>
      </c>
      <c r="M43" s="34">
        <v>2986579</v>
      </c>
      <c r="N43" s="34" t="s">
        <v>56</v>
      </c>
      <c r="O43" s="34"/>
      <c r="P43" s="34"/>
      <c r="Q43" s="34"/>
      <c r="R43" s="34"/>
      <c r="S43" s="36">
        <f t="shared" si="0"/>
        <v>9090649</v>
      </c>
      <c r="T43" s="36">
        <v>9704741</v>
      </c>
      <c r="U43" s="15" t="s">
        <v>189</v>
      </c>
      <c r="V43" s="33">
        <v>5</v>
      </c>
      <c r="W43" s="18" t="s">
        <v>165</v>
      </c>
      <c r="X43" s="33">
        <v>3158</v>
      </c>
      <c r="Y43" s="33">
        <v>289707</v>
      </c>
      <c r="Z43" s="33">
        <v>41682</v>
      </c>
      <c r="AA43" s="33">
        <v>137773</v>
      </c>
      <c r="AB43" s="33">
        <v>128087</v>
      </c>
      <c r="AC43" s="95">
        <v>600407</v>
      </c>
      <c r="AD43" s="40"/>
      <c r="AE43" s="15" t="s">
        <v>189</v>
      </c>
      <c r="AF43" s="33">
        <v>5</v>
      </c>
      <c r="AG43" s="38" t="s">
        <v>165</v>
      </c>
      <c r="AH43" s="33">
        <v>6595993</v>
      </c>
      <c r="AI43" s="33">
        <v>3061817</v>
      </c>
      <c r="AJ43" s="33" t="s">
        <v>56</v>
      </c>
      <c r="AK43" s="33">
        <v>4</v>
      </c>
      <c r="AL43" s="33">
        <v>211</v>
      </c>
      <c r="AM43" s="33">
        <v>0</v>
      </c>
      <c r="AN43" s="33">
        <v>1620</v>
      </c>
      <c r="AO43" s="33">
        <v>9659645</v>
      </c>
      <c r="AP43" s="95">
        <v>10260052</v>
      </c>
      <c r="AQ43" s="15" t="s">
        <v>189</v>
      </c>
    </row>
    <row r="44" spans="1:43" s="19" customFormat="1" ht="19.5" customHeight="1">
      <c r="A44" s="33">
        <v>6</v>
      </c>
      <c r="B44" s="13" t="s">
        <v>64</v>
      </c>
      <c r="C44" s="34">
        <v>0</v>
      </c>
      <c r="D44" s="34">
        <v>1202</v>
      </c>
      <c r="E44" s="34">
        <v>0</v>
      </c>
      <c r="F44" s="34">
        <v>329</v>
      </c>
      <c r="G44" s="34">
        <v>652</v>
      </c>
      <c r="H44" s="35">
        <f t="shared" si="3"/>
        <v>2183</v>
      </c>
      <c r="I44" s="15" t="s">
        <v>190</v>
      </c>
      <c r="J44" s="33">
        <v>6</v>
      </c>
      <c r="K44" s="13" t="s">
        <v>64</v>
      </c>
      <c r="L44" s="34">
        <v>13093</v>
      </c>
      <c r="M44" s="34">
        <v>90</v>
      </c>
      <c r="N44" s="34">
        <v>32</v>
      </c>
      <c r="O44" s="34">
        <v>37</v>
      </c>
      <c r="P44" s="34">
        <v>151</v>
      </c>
      <c r="Q44" s="34">
        <v>0</v>
      </c>
      <c r="R44" s="34">
        <v>422</v>
      </c>
      <c r="S44" s="36">
        <f t="shared" si="0"/>
        <v>13825</v>
      </c>
      <c r="T44" s="36">
        <v>16008</v>
      </c>
      <c r="U44" s="15" t="s">
        <v>190</v>
      </c>
      <c r="V44" s="33">
        <v>6</v>
      </c>
      <c r="W44" s="18" t="s">
        <v>64</v>
      </c>
      <c r="X44" s="33">
        <v>0</v>
      </c>
      <c r="Y44" s="33">
        <v>1330</v>
      </c>
      <c r="Z44" s="33">
        <v>0</v>
      </c>
      <c r="AA44" s="33">
        <v>379</v>
      </c>
      <c r="AB44" s="33">
        <v>767</v>
      </c>
      <c r="AC44" s="95">
        <v>2476</v>
      </c>
      <c r="AD44" s="40"/>
      <c r="AE44" s="15" t="s">
        <v>190</v>
      </c>
      <c r="AF44" s="33">
        <v>6</v>
      </c>
      <c r="AG44" s="38" t="s">
        <v>64</v>
      </c>
      <c r="AH44" s="33">
        <v>14708</v>
      </c>
      <c r="AI44" s="33">
        <v>155</v>
      </c>
      <c r="AJ44" s="33">
        <v>36</v>
      </c>
      <c r="AK44" s="33">
        <v>39</v>
      </c>
      <c r="AL44" s="33">
        <v>171</v>
      </c>
      <c r="AM44" s="33">
        <v>0</v>
      </c>
      <c r="AN44" s="33">
        <v>502</v>
      </c>
      <c r="AO44" s="33">
        <v>15611</v>
      </c>
      <c r="AP44" s="95">
        <v>18087</v>
      </c>
      <c r="AQ44" s="15" t="s">
        <v>190</v>
      </c>
    </row>
    <row r="45" spans="1:43" s="19" customFormat="1" ht="19.5" customHeight="1">
      <c r="A45" s="33">
        <v>7</v>
      </c>
      <c r="B45" s="13" t="s">
        <v>31</v>
      </c>
      <c r="C45" s="34">
        <v>2285</v>
      </c>
      <c r="D45" s="34">
        <v>11439</v>
      </c>
      <c r="E45" s="34">
        <v>3403</v>
      </c>
      <c r="F45" s="34">
        <v>2329</v>
      </c>
      <c r="G45" s="34">
        <v>6685</v>
      </c>
      <c r="H45" s="35">
        <f t="shared" si="3"/>
        <v>26141</v>
      </c>
      <c r="I45" s="15" t="s">
        <v>99</v>
      </c>
      <c r="J45" s="33">
        <v>7</v>
      </c>
      <c r="K45" s="13" t="s">
        <v>31</v>
      </c>
      <c r="L45" s="34">
        <v>742466</v>
      </c>
      <c r="M45" s="34">
        <v>83085</v>
      </c>
      <c r="N45" s="34">
        <v>1349</v>
      </c>
      <c r="O45" s="34">
        <v>3943</v>
      </c>
      <c r="P45" s="34">
        <v>2422</v>
      </c>
      <c r="Q45" s="34">
        <v>738</v>
      </c>
      <c r="R45" s="34">
        <v>3169</v>
      </c>
      <c r="S45" s="36">
        <f t="shared" si="0"/>
        <v>837172</v>
      </c>
      <c r="T45" s="36">
        <v>863313</v>
      </c>
      <c r="U45" s="15" t="s">
        <v>99</v>
      </c>
      <c r="V45" s="33">
        <v>7</v>
      </c>
      <c r="W45" s="18" t="s">
        <v>31</v>
      </c>
      <c r="X45" s="33">
        <v>2294</v>
      </c>
      <c r="Y45" s="33">
        <v>11919</v>
      </c>
      <c r="Z45" s="33">
        <v>3834</v>
      </c>
      <c r="AA45" s="33">
        <v>2571</v>
      </c>
      <c r="AB45" s="33">
        <v>6803</v>
      </c>
      <c r="AC45" s="95">
        <v>27421</v>
      </c>
      <c r="AD45" s="40"/>
      <c r="AE45" s="15" t="s">
        <v>99</v>
      </c>
      <c r="AF45" s="33">
        <v>7</v>
      </c>
      <c r="AG45" s="38" t="s">
        <v>31</v>
      </c>
      <c r="AH45" s="33">
        <v>799907</v>
      </c>
      <c r="AI45" s="33">
        <v>91080</v>
      </c>
      <c r="AJ45" s="33">
        <v>1349</v>
      </c>
      <c r="AK45" s="33">
        <v>4116</v>
      </c>
      <c r="AL45" s="33">
        <v>2455</v>
      </c>
      <c r="AM45" s="33">
        <v>745</v>
      </c>
      <c r="AN45" s="33">
        <v>3259</v>
      </c>
      <c r="AO45" s="33">
        <v>902911</v>
      </c>
      <c r="AP45" s="95">
        <v>930332</v>
      </c>
      <c r="AQ45" s="15" t="s">
        <v>99</v>
      </c>
    </row>
    <row r="46" spans="1:43" s="19" customFormat="1" ht="19.5" customHeight="1">
      <c r="A46" s="33"/>
      <c r="B46" s="14" t="s">
        <v>65</v>
      </c>
      <c r="C46" s="35">
        <f>SUM(C39:C45)</f>
        <v>295204</v>
      </c>
      <c r="D46" s="35">
        <f t="shared" ref="D46:R46" si="4">SUM(D39:D45)</f>
        <v>30198</v>
      </c>
      <c r="E46" s="35">
        <f t="shared" si="4"/>
        <v>51478</v>
      </c>
      <c r="F46" s="35">
        <f t="shared" si="4"/>
        <v>96153</v>
      </c>
      <c r="G46" s="35">
        <f t="shared" si="4"/>
        <v>216509</v>
      </c>
      <c r="H46" s="35">
        <f t="shared" si="3"/>
        <v>689542</v>
      </c>
      <c r="I46" s="16" t="s">
        <v>176</v>
      </c>
      <c r="J46" s="33"/>
      <c r="K46" s="14" t="s">
        <v>65</v>
      </c>
      <c r="L46" s="35">
        <f t="shared" si="4"/>
        <v>7077554</v>
      </c>
      <c r="M46" s="35">
        <f t="shared" si="4"/>
        <v>3143296</v>
      </c>
      <c r="N46" s="35">
        <f t="shared" si="4"/>
        <v>2308</v>
      </c>
      <c r="O46" s="35">
        <f t="shared" si="4"/>
        <v>4036</v>
      </c>
      <c r="P46" s="35">
        <f t="shared" si="4"/>
        <v>3259</v>
      </c>
      <c r="Q46" s="35">
        <f t="shared" si="4"/>
        <v>1785</v>
      </c>
      <c r="R46" s="35">
        <f t="shared" si="4"/>
        <v>821197</v>
      </c>
      <c r="S46" s="36">
        <f t="shared" si="0"/>
        <v>11053435</v>
      </c>
      <c r="T46" s="36">
        <f>SUM(T39:T45)</f>
        <v>11742977</v>
      </c>
      <c r="U46" s="16" t="s">
        <v>176</v>
      </c>
      <c r="V46" s="41"/>
      <c r="W46" s="42" t="s">
        <v>65</v>
      </c>
      <c r="X46" s="41">
        <v>20781</v>
      </c>
      <c r="Y46" s="41">
        <v>318780</v>
      </c>
      <c r="Z46" s="41">
        <v>50130</v>
      </c>
      <c r="AA46" s="41">
        <v>143044</v>
      </c>
      <c r="AB46" s="41">
        <v>148026</v>
      </c>
      <c r="AC46" s="96">
        <v>680761</v>
      </c>
      <c r="AD46" s="43"/>
      <c r="AE46" s="16" t="s">
        <v>176</v>
      </c>
      <c r="AF46" s="33"/>
      <c r="AG46" s="44" t="s">
        <v>166</v>
      </c>
      <c r="AH46" s="41">
        <v>8012947</v>
      </c>
      <c r="AI46" s="41">
        <v>3677828</v>
      </c>
      <c r="AJ46" s="41">
        <v>51960</v>
      </c>
      <c r="AK46" s="41">
        <v>4215</v>
      </c>
      <c r="AL46" s="41">
        <v>3816</v>
      </c>
      <c r="AM46" s="41">
        <v>1813</v>
      </c>
      <c r="AN46" s="41">
        <v>6972</v>
      </c>
      <c r="AO46" s="41">
        <v>11759551</v>
      </c>
      <c r="AP46" s="96">
        <v>12440312</v>
      </c>
      <c r="AQ46" s="16" t="s">
        <v>176</v>
      </c>
    </row>
    <row r="47" spans="1:43" s="19" customFormat="1" ht="27.75" customHeight="1">
      <c r="A47" s="33"/>
      <c r="B47" s="14" t="s">
        <v>66</v>
      </c>
      <c r="C47" s="35">
        <f>C46+C37</f>
        <v>5903370</v>
      </c>
      <c r="D47" s="35">
        <f t="shared" ref="D47:R47" si="5">D46+D37</f>
        <v>4612786</v>
      </c>
      <c r="E47" s="35">
        <f t="shared" si="5"/>
        <v>1384740</v>
      </c>
      <c r="F47" s="35">
        <f t="shared" si="5"/>
        <v>2341375</v>
      </c>
      <c r="G47" s="35">
        <f t="shared" si="5"/>
        <v>6392010</v>
      </c>
      <c r="H47" s="35">
        <f>21090119</f>
        <v>21090119</v>
      </c>
      <c r="I47" s="16" t="s">
        <v>174</v>
      </c>
      <c r="J47" s="33"/>
      <c r="K47" s="14" t="s">
        <v>66</v>
      </c>
      <c r="L47" s="35">
        <f t="shared" si="5"/>
        <v>168975300</v>
      </c>
      <c r="M47" s="35">
        <f t="shared" si="5"/>
        <v>25634824</v>
      </c>
      <c r="N47" s="35">
        <f t="shared" si="5"/>
        <v>2265488</v>
      </c>
      <c r="O47" s="35">
        <f t="shared" si="5"/>
        <v>371927</v>
      </c>
      <c r="P47" s="35">
        <f t="shared" si="5"/>
        <v>7086239</v>
      </c>
      <c r="Q47" s="35">
        <f t="shared" si="5"/>
        <v>1821775</v>
      </c>
      <c r="R47" s="35">
        <f t="shared" si="5"/>
        <v>2768121</v>
      </c>
      <c r="S47" s="36">
        <f t="shared" si="0"/>
        <v>208923674</v>
      </c>
      <c r="T47" s="36">
        <f>T37+T46</f>
        <v>230030598</v>
      </c>
      <c r="U47" s="16" t="s">
        <v>174</v>
      </c>
      <c r="V47" s="41"/>
      <c r="W47" s="42" t="s">
        <v>66</v>
      </c>
      <c r="X47" s="41">
        <v>5362942</v>
      </c>
      <c r="Y47" s="41">
        <v>6893395</v>
      </c>
      <c r="Z47" s="41">
        <v>1340456</v>
      </c>
      <c r="AA47" s="41">
        <v>2694806</v>
      </c>
      <c r="AB47" s="41">
        <v>5658585</v>
      </c>
      <c r="AC47" s="96">
        <v>22538931</v>
      </c>
      <c r="AD47" s="43"/>
      <c r="AE47" s="16" t="s">
        <v>174</v>
      </c>
      <c r="AF47" s="33"/>
      <c r="AG47" s="44" t="s">
        <v>167</v>
      </c>
      <c r="AH47" s="41">
        <v>187091277</v>
      </c>
      <c r="AI47" s="41">
        <v>28693670</v>
      </c>
      <c r="AJ47" s="41">
        <v>2299426</v>
      </c>
      <c r="AK47" s="41">
        <v>523756</v>
      </c>
      <c r="AL47" s="41">
        <v>7655385</v>
      </c>
      <c r="AM47" s="41">
        <v>2024757</v>
      </c>
      <c r="AN47" s="41">
        <v>2466568</v>
      </c>
      <c r="AO47" s="41">
        <v>230754839</v>
      </c>
      <c r="AP47" s="96">
        <v>253311055</v>
      </c>
      <c r="AQ47" s="16" t="s">
        <v>174</v>
      </c>
    </row>
    <row r="48" spans="1:43" s="24" customFormat="1" ht="15.75" customHeight="1">
      <c r="A48" s="740" t="s">
        <v>158</v>
      </c>
      <c r="B48" s="740"/>
      <c r="C48" s="740"/>
      <c r="D48" s="740"/>
      <c r="E48" s="740"/>
      <c r="F48" s="740"/>
      <c r="G48" s="740"/>
      <c r="H48" s="742"/>
      <c r="I48" s="742"/>
      <c r="J48" s="47" t="s">
        <v>157</v>
      </c>
      <c r="K48" s="47"/>
      <c r="L48" s="47"/>
      <c r="M48" s="47"/>
      <c r="N48" s="47"/>
      <c r="O48" s="47"/>
      <c r="P48" s="47"/>
      <c r="Q48" s="47"/>
      <c r="R48" s="47"/>
      <c r="V48" s="730" t="s">
        <v>172</v>
      </c>
      <c r="W48" s="730"/>
      <c r="X48" s="730"/>
      <c r="Y48" s="730"/>
      <c r="Z48" s="730"/>
      <c r="AA48" s="730"/>
      <c r="AB48" s="730"/>
      <c r="AC48" s="730"/>
      <c r="AD48" s="730"/>
      <c r="AE48" s="730"/>
      <c r="AG48" s="730" t="s">
        <v>172</v>
      </c>
      <c r="AH48" s="730"/>
      <c r="AI48" s="730"/>
      <c r="AJ48" s="730"/>
      <c r="AK48" s="730"/>
      <c r="AL48" s="730"/>
      <c r="AM48" s="730"/>
      <c r="AN48" s="730"/>
      <c r="AO48" s="730"/>
      <c r="AP48" s="730"/>
      <c r="AQ48" s="730"/>
    </row>
    <row r="49" spans="1:43" s="24" customFormat="1" ht="13.5" customHeight="1">
      <c r="A49" s="48" t="s">
        <v>67</v>
      </c>
      <c r="D49" s="49" t="s">
        <v>117</v>
      </c>
      <c r="I49" s="48" t="s">
        <v>116</v>
      </c>
      <c r="J49" s="50" t="s">
        <v>122</v>
      </c>
      <c r="K49" s="47" t="s">
        <v>121</v>
      </c>
      <c r="Q49" s="51" t="s">
        <v>255</v>
      </c>
      <c r="T49" s="52"/>
      <c r="U49" s="53"/>
      <c r="V49" s="54" t="s">
        <v>68</v>
      </c>
      <c r="AD49" s="55"/>
      <c r="AG49" s="56" t="s">
        <v>171</v>
      </c>
      <c r="AP49" s="57" t="s">
        <v>168</v>
      </c>
    </row>
    <row r="50" spans="1:43" s="24" customFormat="1" ht="15" customHeight="1">
      <c r="J50" s="51" t="s">
        <v>68</v>
      </c>
      <c r="T50" s="741"/>
      <c r="U50" s="741"/>
      <c r="V50" s="93" t="s">
        <v>67</v>
      </c>
      <c r="X50" s="57"/>
      <c r="Y50" s="743"/>
      <c r="Z50" s="743"/>
      <c r="AA50" s="57"/>
      <c r="AC50" s="57"/>
      <c r="AD50" s="55"/>
      <c r="AG50" s="58" t="s">
        <v>169</v>
      </c>
      <c r="AI50" s="57" t="s">
        <v>67</v>
      </c>
      <c r="AM50" s="58" t="s">
        <v>170</v>
      </c>
      <c r="AP50" s="743"/>
      <c r="AQ50" s="743"/>
    </row>
    <row r="51" spans="1:43">
      <c r="A51" s="20"/>
      <c r="J51" s="51" t="s">
        <v>256</v>
      </c>
      <c r="U51" s="59"/>
      <c r="W51" s="60"/>
      <c r="X51" s="57"/>
      <c r="Y51" s="57"/>
      <c r="Z51" s="57"/>
      <c r="AA51" s="57"/>
      <c r="AC51" s="57"/>
    </row>
    <row r="54" spans="1:43">
      <c r="AC54" s="20" t="s">
        <v>232</v>
      </c>
    </row>
  </sheetData>
  <sortState ref="AG38:AQ44">
    <sortCondition ref="AG38:AG44"/>
  </sortState>
  <mergeCells count="46">
    <mergeCell ref="T50:U50"/>
    <mergeCell ref="H48:I48"/>
    <mergeCell ref="AQ6:AQ7"/>
    <mergeCell ref="AF6:AF7"/>
    <mergeCell ref="K6:K7"/>
    <mergeCell ref="Y50:Z50"/>
    <mergeCell ref="AP50:AQ50"/>
    <mergeCell ref="L6:S6"/>
    <mergeCell ref="T6:T7"/>
    <mergeCell ref="U6:U7"/>
    <mergeCell ref="AP6:AP7"/>
    <mergeCell ref="V48:AE48"/>
    <mergeCell ref="V6:V7"/>
    <mergeCell ref="J6:J7"/>
    <mergeCell ref="AG6:AG7"/>
    <mergeCell ref="AF1:AQ1"/>
    <mergeCell ref="AG2:AQ2"/>
    <mergeCell ref="AG3:AQ3"/>
    <mergeCell ref="AG4:AQ4"/>
    <mergeCell ref="AH5:AP5"/>
    <mergeCell ref="A48:G48"/>
    <mergeCell ref="A1:I1"/>
    <mergeCell ref="A2:I2"/>
    <mergeCell ref="B5:H5"/>
    <mergeCell ref="A6:A7"/>
    <mergeCell ref="B6:B7"/>
    <mergeCell ref="C6:H6"/>
    <mergeCell ref="I6:I7"/>
    <mergeCell ref="A3:I3"/>
    <mergeCell ref="A4:I4"/>
    <mergeCell ref="K1:U1"/>
    <mergeCell ref="K2:U2"/>
    <mergeCell ref="K3:U3"/>
    <mergeCell ref="K4:U4"/>
    <mergeCell ref="AG48:AQ48"/>
    <mergeCell ref="N5:R5"/>
    <mergeCell ref="W1:AE1"/>
    <mergeCell ref="W2:AE2"/>
    <mergeCell ref="W3:AE3"/>
    <mergeCell ref="W4:AE4"/>
    <mergeCell ref="X5:AD5"/>
    <mergeCell ref="W6:W7"/>
    <mergeCell ref="AE6:AE7"/>
    <mergeCell ref="AH6:AO6"/>
    <mergeCell ref="X6:AD6"/>
    <mergeCell ref="AC7:AD7"/>
  </mergeCells>
  <printOptions horizontalCentered="1"/>
  <pageMargins left="0.7" right="0.7" top="0.75" bottom="0.75" header="0.3" footer="0.3"/>
  <pageSetup paperSize="9" scale="80" orientation="landscape" r:id="rId1"/>
  <headerFooter>
    <oddHeader>&amp;C&amp;G</oddHeader>
  </headerFooter>
  <rowBreaks count="2" manualBreakCount="2">
    <brk id="22" max="42" man="1"/>
    <brk id="37" max="42" man="1"/>
  </rowBreaks>
  <colBreaks count="3" manualBreakCount="3">
    <brk id="9" max="1048575" man="1"/>
    <brk id="21" max="43" man="1"/>
    <brk id="31" max="43"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T45"/>
  <sheetViews>
    <sheetView view="pageBreakPreview" topLeftCell="A31" zoomScaleNormal="100" zoomScaleSheetLayoutView="100" workbookViewId="0">
      <selection activeCell="B18" sqref="B18"/>
    </sheetView>
  </sheetViews>
  <sheetFormatPr defaultRowHeight="12.75"/>
  <cols>
    <col min="1" max="1" width="6.140625" style="127" customWidth="1"/>
    <col min="2" max="2" width="22.140625" style="127" customWidth="1"/>
    <col min="3" max="3" width="12.42578125" style="133" customWidth="1"/>
    <col min="4" max="10" width="9.42578125" style="133" customWidth="1"/>
    <col min="11" max="11" width="11" style="133" customWidth="1"/>
    <col min="12" max="12" width="10.28515625" style="133" bestFit="1" customWidth="1"/>
    <col min="13" max="14" width="9.42578125" style="133" customWidth="1"/>
    <col min="15" max="15" width="10.28515625" style="133" bestFit="1" customWidth="1"/>
    <col min="16" max="17" width="9.42578125" style="133" customWidth="1"/>
    <col min="18" max="18" width="11.7109375" style="133" customWidth="1"/>
    <col min="19" max="19" width="12.7109375" style="133" customWidth="1"/>
    <col min="20" max="20" width="23.85546875" style="127" customWidth="1"/>
    <col min="21" max="16384" width="9.140625" style="127"/>
  </cols>
  <sheetData>
    <row r="1" spans="1:20" ht="41.25" customHeight="1">
      <c r="A1" s="754" t="s">
        <v>736</v>
      </c>
      <c r="B1" s="707"/>
      <c r="C1" s="707"/>
      <c r="D1" s="707"/>
      <c r="E1" s="707"/>
      <c r="F1" s="707"/>
      <c r="G1" s="707"/>
      <c r="H1" s="707"/>
      <c r="I1" s="707"/>
      <c r="J1" s="707"/>
      <c r="K1" s="707"/>
      <c r="L1" s="707"/>
      <c r="M1" s="707"/>
      <c r="N1" s="707"/>
      <c r="O1" s="707"/>
      <c r="P1" s="707"/>
      <c r="Q1" s="707"/>
      <c r="R1" s="707"/>
      <c r="S1" s="707"/>
      <c r="T1" s="708"/>
    </row>
    <row r="2" spans="1:20" s="171" customFormat="1" ht="30.75" customHeight="1">
      <c r="A2" s="762" t="s">
        <v>806</v>
      </c>
      <c r="B2" s="763"/>
      <c r="C2" s="763"/>
      <c r="D2" s="763"/>
      <c r="E2" s="763"/>
      <c r="F2" s="763"/>
      <c r="G2" s="763"/>
      <c r="H2" s="763"/>
      <c r="I2" s="763"/>
      <c r="J2" s="763"/>
      <c r="K2" s="763"/>
      <c r="L2" s="763"/>
      <c r="M2" s="763"/>
      <c r="N2" s="763"/>
      <c r="O2" s="763"/>
      <c r="P2" s="763"/>
      <c r="Q2" s="763"/>
      <c r="R2" s="763"/>
      <c r="S2" s="763"/>
      <c r="T2" s="764"/>
    </row>
    <row r="3" spans="1:20" ht="15" customHeight="1">
      <c r="A3" s="751" t="s">
        <v>893</v>
      </c>
      <c r="B3" s="752"/>
      <c r="C3" s="752"/>
      <c r="D3" s="752"/>
      <c r="E3" s="752"/>
      <c r="F3" s="752"/>
      <c r="G3" s="752"/>
      <c r="H3" s="752"/>
      <c r="I3" s="752"/>
      <c r="J3" s="752"/>
      <c r="K3" s="752"/>
      <c r="L3" s="752"/>
      <c r="M3" s="752"/>
      <c r="N3" s="752"/>
      <c r="O3" s="752"/>
      <c r="P3" s="752"/>
      <c r="Q3" s="752"/>
      <c r="R3" s="752"/>
      <c r="S3" s="752"/>
      <c r="T3" s="753"/>
    </row>
    <row r="4" spans="1:20" ht="45.75" customHeight="1">
      <c r="A4" s="756" t="s">
        <v>738</v>
      </c>
      <c r="B4" s="758" t="s">
        <v>612</v>
      </c>
      <c r="C4" s="756" t="s">
        <v>334</v>
      </c>
      <c r="D4" s="756"/>
      <c r="E4" s="756"/>
      <c r="F4" s="756"/>
      <c r="G4" s="756"/>
      <c r="H4" s="756"/>
      <c r="I4" s="756"/>
      <c r="J4" s="756"/>
      <c r="K4" s="756" t="s">
        <v>501</v>
      </c>
      <c r="L4" s="756"/>
      <c r="M4" s="756"/>
      <c r="N4" s="756"/>
      <c r="O4" s="756"/>
      <c r="P4" s="756"/>
      <c r="Q4" s="756"/>
      <c r="R4" s="756"/>
      <c r="S4" s="756"/>
      <c r="T4" s="757" t="s">
        <v>737</v>
      </c>
    </row>
    <row r="5" spans="1:20" ht="139.5">
      <c r="A5" s="756"/>
      <c r="B5" s="758"/>
      <c r="C5" s="319" t="s">
        <v>745</v>
      </c>
      <c r="D5" s="320" t="s">
        <v>744</v>
      </c>
      <c r="E5" s="320" t="s">
        <v>743</v>
      </c>
      <c r="F5" s="320" t="s">
        <v>742</v>
      </c>
      <c r="G5" s="320" t="s">
        <v>741</v>
      </c>
      <c r="H5" s="320" t="s">
        <v>739</v>
      </c>
      <c r="I5" s="320" t="s">
        <v>740</v>
      </c>
      <c r="J5" s="320" t="s">
        <v>746</v>
      </c>
      <c r="K5" s="320" t="s">
        <v>747</v>
      </c>
      <c r="L5" s="320" t="s">
        <v>748</v>
      </c>
      <c r="M5" s="320" t="s">
        <v>749</v>
      </c>
      <c r="N5" s="320" t="s">
        <v>750</v>
      </c>
      <c r="O5" s="320" t="s">
        <v>751</v>
      </c>
      <c r="P5" s="320" t="s">
        <v>752</v>
      </c>
      <c r="Q5" s="320" t="s">
        <v>753</v>
      </c>
      <c r="R5" s="320" t="s">
        <v>754</v>
      </c>
      <c r="S5" s="320" t="s">
        <v>755</v>
      </c>
      <c r="T5" s="757"/>
    </row>
    <row r="6" spans="1:20" ht="18" customHeight="1">
      <c r="A6" s="321">
        <v>1</v>
      </c>
      <c r="B6" s="485" t="s">
        <v>180</v>
      </c>
      <c r="C6" s="322">
        <v>221916</v>
      </c>
      <c r="D6" s="322">
        <v>346101</v>
      </c>
      <c r="E6" s="322">
        <v>60261</v>
      </c>
      <c r="F6" s="322">
        <v>105864</v>
      </c>
      <c r="G6" s="322">
        <v>645283</v>
      </c>
      <c r="H6" s="322">
        <v>1329</v>
      </c>
      <c r="I6" s="322">
        <v>386538</v>
      </c>
      <c r="J6" s="322">
        <f>C6+D6+E6+F6+G6+H6+I6</f>
        <v>1767292</v>
      </c>
      <c r="K6" s="322">
        <v>11709082</v>
      </c>
      <c r="L6" s="322">
        <v>941059</v>
      </c>
      <c r="M6" s="322">
        <v>10609</v>
      </c>
      <c r="N6" s="322">
        <v>35613</v>
      </c>
      <c r="O6" s="322">
        <v>256584</v>
      </c>
      <c r="P6" s="322">
        <v>147164</v>
      </c>
      <c r="Q6" s="322">
        <v>53394</v>
      </c>
      <c r="R6" s="322">
        <v>13153505</v>
      </c>
      <c r="S6" s="322">
        <v>14920797</v>
      </c>
      <c r="T6" s="322" t="s">
        <v>55</v>
      </c>
    </row>
    <row r="7" spans="1:20" ht="18" customHeight="1">
      <c r="A7" s="316">
        <v>2</v>
      </c>
      <c r="B7" s="486" t="s">
        <v>335</v>
      </c>
      <c r="C7" s="317">
        <v>11689</v>
      </c>
      <c r="D7" s="317">
        <v>27232</v>
      </c>
      <c r="E7" s="317">
        <v>10079</v>
      </c>
      <c r="F7" s="317">
        <v>1572</v>
      </c>
      <c r="G7" s="317">
        <v>24954</v>
      </c>
      <c r="H7" s="317">
        <v>0</v>
      </c>
      <c r="I7" s="317">
        <v>0</v>
      </c>
      <c r="J7" s="315">
        <f t="shared" ref="J7:J40" si="0">C7+D7+E7+F7+G7+H7+I7</f>
        <v>75526</v>
      </c>
      <c r="K7" s="317">
        <v>169138</v>
      </c>
      <c r="L7" s="317">
        <v>106718</v>
      </c>
      <c r="M7" s="317">
        <v>5228</v>
      </c>
      <c r="N7" s="317">
        <v>47</v>
      </c>
      <c r="O7" s="317">
        <v>1754</v>
      </c>
      <c r="P7" s="317">
        <v>967</v>
      </c>
      <c r="Q7" s="317">
        <v>7134</v>
      </c>
      <c r="R7" s="317">
        <v>290986</v>
      </c>
      <c r="S7" s="317">
        <v>366512</v>
      </c>
      <c r="T7" s="317" t="s">
        <v>321</v>
      </c>
    </row>
    <row r="8" spans="1:20" ht="18" customHeight="1">
      <c r="A8" s="321">
        <v>3</v>
      </c>
      <c r="B8" s="485" t="s">
        <v>85</v>
      </c>
      <c r="C8" s="322">
        <v>32950</v>
      </c>
      <c r="D8" s="322">
        <v>321127</v>
      </c>
      <c r="E8" s="322">
        <v>13409</v>
      </c>
      <c r="F8" s="322">
        <v>7894</v>
      </c>
      <c r="G8" s="322">
        <v>194836</v>
      </c>
      <c r="H8" s="322">
        <v>3</v>
      </c>
      <c r="I8" s="322">
        <v>0</v>
      </c>
      <c r="J8" s="322">
        <f t="shared" si="0"/>
        <v>570219</v>
      </c>
      <c r="K8" s="322">
        <v>3157476</v>
      </c>
      <c r="L8" s="322">
        <v>771962</v>
      </c>
      <c r="M8" s="322">
        <v>0</v>
      </c>
      <c r="N8" s="322">
        <v>42</v>
      </c>
      <c r="O8" s="322">
        <v>4526</v>
      </c>
      <c r="P8" s="322">
        <v>4731</v>
      </c>
      <c r="Q8" s="322">
        <v>2695</v>
      </c>
      <c r="R8" s="322">
        <v>3941432</v>
      </c>
      <c r="S8" s="322">
        <v>4511651</v>
      </c>
      <c r="T8" s="322" t="s">
        <v>0</v>
      </c>
    </row>
    <row r="9" spans="1:20" ht="18" customHeight="1">
      <c r="A9" s="316">
        <v>4</v>
      </c>
      <c r="B9" s="486" t="s">
        <v>181</v>
      </c>
      <c r="C9" s="317">
        <v>151187</v>
      </c>
      <c r="D9" s="317">
        <v>164791</v>
      </c>
      <c r="E9" s="317">
        <v>45749</v>
      </c>
      <c r="F9" s="317">
        <v>116680</v>
      </c>
      <c r="G9" s="317">
        <v>446246</v>
      </c>
      <c r="H9" s="317">
        <v>0</v>
      </c>
      <c r="I9" s="317">
        <v>0</v>
      </c>
      <c r="J9" s="315">
        <f t="shared" si="0"/>
        <v>924653</v>
      </c>
      <c r="K9" s="317">
        <v>9214245</v>
      </c>
      <c r="L9" s="317">
        <v>579856</v>
      </c>
      <c r="M9" s="317">
        <v>160804</v>
      </c>
      <c r="N9" s="317">
        <v>0</v>
      </c>
      <c r="O9" s="317">
        <v>564298</v>
      </c>
      <c r="P9" s="317">
        <v>253950</v>
      </c>
      <c r="Q9" s="317">
        <v>101493</v>
      </c>
      <c r="R9" s="317">
        <v>10874646</v>
      </c>
      <c r="S9" s="317">
        <v>11799299</v>
      </c>
      <c r="T9" s="317" t="s">
        <v>51</v>
      </c>
    </row>
    <row r="10" spans="1:20" ht="18" customHeight="1">
      <c r="A10" s="321">
        <v>5</v>
      </c>
      <c r="B10" s="485" t="s">
        <v>86</v>
      </c>
      <c r="C10" s="322">
        <v>167290</v>
      </c>
      <c r="D10" s="322">
        <v>129920</v>
      </c>
      <c r="E10" s="322">
        <v>20142</v>
      </c>
      <c r="F10" s="322">
        <v>23053</v>
      </c>
      <c r="G10" s="322">
        <v>55222</v>
      </c>
      <c r="H10" s="322">
        <v>0</v>
      </c>
      <c r="I10" s="322">
        <v>0</v>
      </c>
      <c r="J10" s="322">
        <f t="shared" si="0"/>
        <v>395627</v>
      </c>
      <c r="K10" s="322">
        <v>6351453</v>
      </c>
      <c r="L10" s="322">
        <v>474007</v>
      </c>
      <c r="M10" s="322">
        <v>27466</v>
      </c>
      <c r="N10" s="322">
        <v>62797</v>
      </c>
      <c r="O10" s="322">
        <v>311841</v>
      </c>
      <c r="P10" s="322">
        <v>145073</v>
      </c>
      <c r="Q10" s="322">
        <v>34108</v>
      </c>
      <c r="R10" s="322">
        <v>7406745</v>
      </c>
      <c r="S10" s="322">
        <v>7802372</v>
      </c>
      <c r="T10" s="322" t="s">
        <v>34</v>
      </c>
    </row>
    <row r="11" spans="1:20" ht="18" customHeight="1">
      <c r="A11" s="316">
        <v>6</v>
      </c>
      <c r="B11" s="486" t="s">
        <v>87</v>
      </c>
      <c r="C11" s="317">
        <v>51309</v>
      </c>
      <c r="D11" s="317">
        <v>983</v>
      </c>
      <c r="E11" s="317">
        <v>5385</v>
      </c>
      <c r="F11" s="317">
        <v>25883</v>
      </c>
      <c r="G11" s="317">
        <v>2506</v>
      </c>
      <c r="H11" s="317">
        <v>25018</v>
      </c>
      <c r="I11" s="317">
        <v>524</v>
      </c>
      <c r="J11" s="315">
        <f t="shared" si="0"/>
        <v>111608</v>
      </c>
      <c r="K11" s="317">
        <v>711387</v>
      </c>
      <c r="L11" s="317">
        <v>305859</v>
      </c>
      <c r="M11" s="317">
        <v>0</v>
      </c>
      <c r="N11" s="317">
        <v>13</v>
      </c>
      <c r="O11" s="317">
        <v>3104</v>
      </c>
      <c r="P11" s="317">
        <v>0</v>
      </c>
      <c r="Q11" s="317">
        <v>95</v>
      </c>
      <c r="R11" s="317">
        <v>1020458</v>
      </c>
      <c r="S11" s="317">
        <v>1132066</v>
      </c>
      <c r="T11" s="317" t="s">
        <v>13</v>
      </c>
    </row>
    <row r="12" spans="1:20" ht="18" customHeight="1">
      <c r="A12" s="321">
        <v>7</v>
      </c>
      <c r="B12" s="485" t="s">
        <v>88</v>
      </c>
      <c r="C12" s="322">
        <v>586383</v>
      </c>
      <c r="D12" s="322">
        <v>779048</v>
      </c>
      <c r="E12" s="322">
        <v>95373</v>
      </c>
      <c r="F12" s="322">
        <v>159074</v>
      </c>
      <c r="G12" s="322">
        <v>933544</v>
      </c>
      <c r="H12" s="322">
        <v>0</v>
      </c>
      <c r="I12" s="322">
        <v>0</v>
      </c>
      <c r="J12" s="322">
        <f t="shared" si="0"/>
        <v>2553422</v>
      </c>
      <c r="K12" s="322">
        <v>21151901</v>
      </c>
      <c r="L12" s="322">
        <v>3942222</v>
      </c>
      <c r="M12" s="322">
        <v>0</v>
      </c>
      <c r="N12" s="322">
        <v>0</v>
      </c>
      <c r="O12" s="322">
        <v>942421</v>
      </c>
      <c r="P12" s="322">
        <v>406110</v>
      </c>
      <c r="Q12" s="322">
        <v>127569</v>
      </c>
      <c r="R12" s="322">
        <v>26570223</v>
      </c>
      <c r="S12" s="322">
        <v>29123645</v>
      </c>
      <c r="T12" s="322" t="s">
        <v>25</v>
      </c>
    </row>
    <row r="13" spans="1:20" ht="18" customHeight="1">
      <c r="A13" s="316">
        <v>8</v>
      </c>
      <c r="B13" s="486" t="s">
        <v>336</v>
      </c>
      <c r="C13" s="317">
        <v>1151064</v>
      </c>
      <c r="D13" s="317">
        <v>201214</v>
      </c>
      <c r="E13" s="317">
        <v>62221</v>
      </c>
      <c r="F13" s="317">
        <v>96430</v>
      </c>
      <c r="G13" s="317">
        <v>345235</v>
      </c>
      <c r="H13" s="317">
        <v>3076</v>
      </c>
      <c r="I13" s="317">
        <v>0</v>
      </c>
      <c r="J13" s="315">
        <f t="shared" si="0"/>
        <v>1859240</v>
      </c>
      <c r="K13" s="317">
        <v>5753297</v>
      </c>
      <c r="L13" s="317">
        <v>276464</v>
      </c>
      <c r="M13" s="317">
        <v>183115</v>
      </c>
      <c r="N13" s="317">
        <v>373</v>
      </c>
      <c r="O13" s="317">
        <v>453017</v>
      </c>
      <c r="P13" s="317">
        <v>0</v>
      </c>
      <c r="Q13" s="317">
        <v>74162</v>
      </c>
      <c r="R13" s="317">
        <v>6740428</v>
      </c>
      <c r="S13" s="317">
        <v>8599668</v>
      </c>
      <c r="T13" s="317" t="s">
        <v>320</v>
      </c>
    </row>
    <row r="14" spans="1:20" ht="18" customHeight="1">
      <c r="A14" s="321">
        <v>9</v>
      </c>
      <c r="B14" s="485" t="s">
        <v>552</v>
      </c>
      <c r="C14" s="322">
        <v>92709</v>
      </c>
      <c r="D14" s="322">
        <v>68668</v>
      </c>
      <c r="E14" s="322">
        <v>10284</v>
      </c>
      <c r="F14" s="322">
        <v>38936</v>
      </c>
      <c r="G14" s="322">
        <v>59735</v>
      </c>
      <c r="H14" s="322">
        <v>0</v>
      </c>
      <c r="I14" s="322">
        <v>0</v>
      </c>
      <c r="J14" s="322">
        <f t="shared" si="0"/>
        <v>270332</v>
      </c>
      <c r="K14" s="322">
        <v>906478</v>
      </c>
      <c r="L14" s="322">
        <v>511545</v>
      </c>
      <c r="M14" s="322">
        <v>0</v>
      </c>
      <c r="N14" s="322">
        <v>1227</v>
      </c>
      <c r="O14" s="322">
        <v>22193</v>
      </c>
      <c r="P14" s="322">
        <v>145</v>
      </c>
      <c r="Q14" s="322">
        <v>0</v>
      </c>
      <c r="R14" s="322">
        <v>1441588</v>
      </c>
      <c r="S14" s="322">
        <v>1711920</v>
      </c>
      <c r="T14" s="322" t="s">
        <v>541</v>
      </c>
    </row>
    <row r="15" spans="1:20" ht="18" customHeight="1">
      <c r="A15" s="316">
        <v>10</v>
      </c>
      <c r="B15" s="486" t="s">
        <v>814</v>
      </c>
      <c r="C15" s="317">
        <v>77815</v>
      </c>
      <c r="D15" s="317">
        <v>116479</v>
      </c>
      <c r="E15" s="317">
        <v>32299</v>
      </c>
      <c r="F15" s="317">
        <v>60928</v>
      </c>
      <c r="G15" s="317">
        <v>31091</v>
      </c>
      <c r="H15" s="317">
        <v>390</v>
      </c>
      <c r="I15" s="317">
        <v>0</v>
      </c>
      <c r="J15" s="315">
        <f t="shared" si="0"/>
        <v>319002</v>
      </c>
      <c r="K15" s="317">
        <v>1135991</v>
      </c>
      <c r="L15" s="317">
        <v>662833</v>
      </c>
      <c r="M15" s="317">
        <v>15386</v>
      </c>
      <c r="N15" s="317">
        <v>35983</v>
      </c>
      <c r="O15" s="317">
        <v>33110</v>
      </c>
      <c r="P15" s="317">
        <v>1157</v>
      </c>
      <c r="Q15" s="317">
        <v>19483</v>
      </c>
      <c r="R15" s="317">
        <v>1903943</v>
      </c>
      <c r="S15" s="317">
        <v>2222945</v>
      </c>
      <c r="T15" s="317" t="s">
        <v>812</v>
      </c>
    </row>
    <row r="16" spans="1:20" ht="18" customHeight="1">
      <c r="A16" s="321">
        <v>11</v>
      </c>
      <c r="B16" s="485" t="s">
        <v>91</v>
      </c>
      <c r="C16" s="322">
        <v>275324</v>
      </c>
      <c r="D16" s="322">
        <v>50230</v>
      </c>
      <c r="E16" s="322">
        <v>20566</v>
      </c>
      <c r="F16" s="322">
        <v>52722</v>
      </c>
      <c r="G16" s="322">
        <v>175908</v>
      </c>
      <c r="H16" s="322">
        <v>0</v>
      </c>
      <c r="I16" s="322">
        <v>0</v>
      </c>
      <c r="J16" s="322">
        <f t="shared" si="0"/>
        <v>574750</v>
      </c>
      <c r="K16" s="322">
        <v>4449070</v>
      </c>
      <c r="L16" s="322">
        <v>703914</v>
      </c>
      <c r="M16" s="322">
        <v>0</v>
      </c>
      <c r="N16" s="322">
        <v>380</v>
      </c>
      <c r="O16" s="322">
        <v>2852</v>
      </c>
      <c r="P16" s="322">
        <v>460</v>
      </c>
      <c r="Q16" s="322">
        <v>588467</v>
      </c>
      <c r="R16" s="322">
        <v>5745143</v>
      </c>
      <c r="S16" s="322">
        <v>6319893</v>
      </c>
      <c r="T16" s="322" t="s">
        <v>3</v>
      </c>
    </row>
    <row r="17" spans="1:20" ht="18" customHeight="1">
      <c r="A17" s="316">
        <v>12</v>
      </c>
      <c r="B17" s="486" t="s">
        <v>92</v>
      </c>
      <c r="C17" s="317">
        <v>525073</v>
      </c>
      <c r="D17" s="317">
        <v>808879</v>
      </c>
      <c r="E17" s="317">
        <v>267059</v>
      </c>
      <c r="F17" s="317">
        <v>459347</v>
      </c>
      <c r="G17" s="317">
        <v>744541</v>
      </c>
      <c r="H17" s="317">
        <v>0</v>
      </c>
      <c r="I17" s="317">
        <v>0</v>
      </c>
      <c r="J17" s="315">
        <f t="shared" si="0"/>
        <v>2804899</v>
      </c>
      <c r="K17" s="317">
        <v>20163255</v>
      </c>
      <c r="L17" s="317">
        <v>4137587</v>
      </c>
      <c r="M17" s="317">
        <v>0</v>
      </c>
      <c r="N17" s="317">
        <v>16779</v>
      </c>
      <c r="O17" s="317">
        <v>678968</v>
      </c>
      <c r="P17" s="317">
        <v>352065</v>
      </c>
      <c r="Q17" s="317">
        <v>270899</v>
      </c>
      <c r="R17" s="317">
        <v>25619553</v>
      </c>
      <c r="S17" s="317">
        <v>28424452</v>
      </c>
      <c r="T17" s="317" t="s">
        <v>15</v>
      </c>
    </row>
    <row r="18" spans="1:20" ht="18" customHeight="1">
      <c r="A18" s="321">
        <v>13</v>
      </c>
      <c r="B18" s="485" t="s">
        <v>93</v>
      </c>
      <c r="C18" s="322">
        <v>210223</v>
      </c>
      <c r="D18" s="322">
        <v>496694</v>
      </c>
      <c r="E18" s="322">
        <v>132970</v>
      </c>
      <c r="F18" s="322">
        <v>146362</v>
      </c>
      <c r="G18" s="322">
        <v>716352</v>
      </c>
      <c r="H18" s="322">
        <v>392</v>
      </c>
      <c r="I18" s="322">
        <v>90629</v>
      </c>
      <c r="J18" s="322">
        <f t="shared" si="0"/>
        <v>1793622</v>
      </c>
      <c r="K18" s="322">
        <v>10154390</v>
      </c>
      <c r="L18" s="322">
        <v>3258312</v>
      </c>
      <c r="M18" s="322">
        <v>149020</v>
      </c>
      <c r="N18" s="322">
        <v>3134</v>
      </c>
      <c r="O18" s="322">
        <v>17003</v>
      </c>
      <c r="P18" s="322">
        <v>3</v>
      </c>
      <c r="Q18" s="322">
        <v>189665</v>
      </c>
      <c r="R18" s="322">
        <v>13771527</v>
      </c>
      <c r="S18" s="322">
        <v>15565149</v>
      </c>
      <c r="T18" s="322" t="s">
        <v>4</v>
      </c>
    </row>
    <row r="19" spans="1:20" ht="18" customHeight="1">
      <c r="A19" s="316">
        <v>14</v>
      </c>
      <c r="B19" s="486" t="s">
        <v>94</v>
      </c>
      <c r="C19" s="317">
        <v>197623</v>
      </c>
      <c r="D19" s="317">
        <v>332837</v>
      </c>
      <c r="E19" s="317">
        <v>55576</v>
      </c>
      <c r="F19" s="317">
        <v>61702</v>
      </c>
      <c r="G19" s="317">
        <v>210366</v>
      </c>
      <c r="H19" s="317">
        <v>302</v>
      </c>
      <c r="I19" s="317">
        <v>0</v>
      </c>
      <c r="J19" s="315">
        <f t="shared" si="0"/>
        <v>858406</v>
      </c>
      <c r="K19" s="317">
        <v>13604856</v>
      </c>
      <c r="L19" s="317">
        <v>1461152</v>
      </c>
      <c r="M19" s="317">
        <v>36361</v>
      </c>
      <c r="N19" s="317">
        <v>162941</v>
      </c>
      <c r="O19" s="317">
        <v>1227499</v>
      </c>
      <c r="P19" s="317">
        <v>1</v>
      </c>
      <c r="Q19" s="317">
        <v>8813</v>
      </c>
      <c r="R19" s="317">
        <v>16501623</v>
      </c>
      <c r="S19" s="317">
        <v>17360029</v>
      </c>
      <c r="T19" s="317" t="s">
        <v>5</v>
      </c>
    </row>
    <row r="20" spans="1:20" ht="18" customHeight="1">
      <c r="A20" s="321">
        <v>15</v>
      </c>
      <c r="B20" s="485" t="s">
        <v>95</v>
      </c>
      <c r="C20" s="322">
        <v>648805</v>
      </c>
      <c r="D20" s="322">
        <v>1338238</v>
      </c>
      <c r="E20" s="322">
        <v>179118</v>
      </c>
      <c r="F20" s="322">
        <v>367225</v>
      </c>
      <c r="G20" s="322">
        <v>1080398</v>
      </c>
      <c r="H20" s="322">
        <v>0</v>
      </c>
      <c r="I20" s="322">
        <v>0</v>
      </c>
      <c r="J20" s="322">
        <f t="shared" si="0"/>
        <v>3613784</v>
      </c>
      <c r="K20" s="322">
        <v>30334395</v>
      </c>
      <c r="L20" s="322">
        <v>5294897</v>
      </c>
      <c r="M20" s="322">
        <v>622029</v>
      </c>
      <c r="N20" s="322">
        <v>18521</v>
      </c>
      <c r="O20" s="322">
        <v>1005923</v>
      </c>
      <c r="P20" s="322">
        <v>457824</v>
      </c>
      <c r="Q20" s="322">
        <v>148178</v>
      </c>
      <c r="R20" s="322">
        <v>37881767</v>
      </c>
      <c r="S20" s="322">
        <v>41495551</v>
      </c>
      <c r="T20" s="322" t="s">
        <v>16</v>
      </c>
    </row>
    <row r="21" spans="1:20" ht="18" customHeight="1">
      <c r="A21" s="316">
        <v>16</v>
      </c>
      <c r="B21" s="486" t="s">
        <v>131</v>
      </c>
      <c r="C21" s="317">
        <v>17088</v>
      </c>
      <c r="D21" s="317">
        <v>2933</v>
      </c>
      <c r="E21" s="317">
        <v>1729</v>
      </c>
      <c r="F21" s="317">
        <v>7498</v>
      </c>
      <c r="G21" s="317">
        <v>16164</v>
      </c>
      <c r="H21" s="317">
        <v>0</v>
      </c>
      <c r="I21" s="317">
        <v>0</v>
      </c>
      <c r="J21" s="315">
        <f t="shared" si="0"/>
        <v>45412</v>
      </c>
      <c r="K21" s="317">
        <v>242716</v>
      </c>
      <c r="L21" s="317">
        <v>53026</v>
      </c>
      <c r="M21" s="317">
        <v>16033</v>
      </c>
      <c r="N21" s="317">
        <v>1150</v>
      </c>
      <c r="O21" s="317">
        <v>1629</v>
      </c>
      <c r="P21" s="317">
        <v>308</v>
      </c>
      <c r="Q21" s="317">
        <v>1696</v>
      </c>
      <c r="R21" s="317">
        <v>316558</v>
      </c>
      <c r="S21" s="317">
        <v>361970</v>
      </c>
      <c r="T21" s="317" t="s">
        <v>17</v>
      </c>
    </row>
    <row r="22" spans="1:20" ht="18" customHeight="1">
      <c r="A22" s="321">
        <v>17</v>
      </c>
      <c r="B22" s="485" t="s">
        <v>337</v>
      </c>
      <c r="C22" s="322">
        <v>40384</v>
      </c>
      <c r="D22" s="322">
        <v>18387</v>
      </c>
      <c r="E22" s="322">
        <v>6967</v>
      </c>
      <c r="F22" s="322">
        <v>31198</v>
      </c>
      <c r="G22" s="322">
        <v>17286</v>
      </c>
      <c r="H22" s="322">
        <v>0</v>
      </c>
      <c r="I22" s="322">
        <v>0</v>
      </c>
      <c r="J22" s="322">
        <f t="shared" si="0"/>
        <v>114222</v>
      </c>
      <c r="K22" s="322">
        <v>170937</v>
      </c>
      <c r="L22" s="322">
        <v>148560</v>
      </c>
      <c r="M22" s="322">
        <v>0</v>
      </c>
      <c r="N22" s="322">
        <v>0</v>
      </c>
      <c r="O22" s="322">
        <v>1106</v>
      </c>
      <c r="P22" s="322">
        <v>2967</v>
      </c>
      <c r="Q22" s="322">
        <v>3950</v>
      </c>
      <c r="R22" s="322">
        <v>327520</v>
      </c>
      <c r="S22" s="322">
        <v>441742</v>
      </c>
      <c r="T22" s="322" t="s">
        <v>322</v>
      </c>
    </row>
    <row r="23" spans="1:20" ht="18" customHeight="1">
      <c r="A23" s="316">
        <v>18</v>
      </c>
      <c r="B23" s="486" t="s">
        <v>96</v>
      </c>
      <c r="C23" s="317">
        <v>8401</v>
      </c>
      <c r="D23" s="317">
        <v>18851</v>
      </c>
      <c r="E23" s="317">
        <v>807</v>
      </c>
      <c r="F23" s="317">
        <v>11530</v>
      </c>
      <c r="G23" s="317">
        <v>7785</v>
      </c>
      <c r="H23" s="317">
        <v>3089</v>
      </c>
      <c r="I23" s="317">
        <v>0</v>
      </c>
      <c r="J23" s="315">
        <f t="shared" si="0"/>
        <v>50463</v>
      </c>
      <c r="K23" s="317">
        <v>202702</v>
      </c>
      <c r="L23" s="317">
        <v>61767</v>
      </c>
      <c r="M23" s="317">
        <v>0</v>
      </c>
      <c r="N23" s="317">
        <v>0</v>
      </c>
      <c r="O23" s="317">
        <v>99</v>
      </c>
      <c r="P23" s="317">
        <v>26</v>
      </c>
      <c r="Q23" s="317">
        <v>2582</v>
      </c>
      <c r="R23" s="317">
        <v>267176</v>
      </c>
      <c r="S23" s="317">
        <v>317639</v>
      </c>
      <c r="T23" s="317" t="s">
        <v>35</v>
      </c>
    </row>
    <row r="24" spans="1:20" ht="18" customHeight="1">
      <c r="A24" s="321">
        <v>19</v>
      </c>
      <c r="B24" s="485" t="s">
        <v>97</v>
      </c>
      <c r="C24" s="322">
        <v>191195</v>
      </c>
      <c r="D24" s="322">
        <v>28680</v>
      </c>
      <c r="E24" s="322">
        <v>7418</v>
      </c>
      <c r="F24" s="322">
        <v>11251</v>
      </c>
      <c r="G24" s="322">
        <v>21980</v>
      </c>
      <c r="H24" s="322">
        <v>0</v>
      </c>
      <c r="I24" s="322">
        <v>0</v>
      </c>
      <c r="J24" s="322">
        <f t="shared" si="0"/>
        <v>260524</v>
      </c>
      <c r="K24" s="322">
        <v>115172</v>
      </c>
      <c r="L24" s="322">
        <v>143496</v>
      </c>
      <c r="M24" s="322">
        <v>0</v>
      </c>
      <c r="N24" s="322">
        <v>523</v>
      </c>
      <c r="O24" s="322">
        <v>3011</v>
      </c>
      <c r="P24" s="322">
        <v>1127</v>
      </c>
      <c r="Q24" s="322">
        <v>31100</v>
      </c>
      <c r="R24" s="322">
        <v>294429</v>
      </c>
      <c r="S24" s="322">
        <v>554953</v>
      </c>
      <c r="T24" s="322" t="s">
        <v>19</v>
      </c>
    </row>
    <row r="25" spans="1:20" ht="18" customHeight="1">
      <c r="A25" s="316">
        <v>20</v>
      </c>
      <c r="B25" s="486" t="s">
        <v>98</v>
      </c>
      <c r="C25" s="317">
        <v>260030</v>
      </c>
      <c r="D25" s="317">
        <v>234190</v>
      </c>
      <c r="E25" s="317">
        <v>34136</v>
      </c>
      <c r="F25" s="317">
        <v>129019</v>
      </c>
      <c r="G25" s="317">
        <v>193350</v>
      </c>
      <c r="H25" s="317">
        <v>18</v>
      </c>
      <c r="I25" s="317">
        <v>0</v>
      </c>
      <c r="J25" s="315">
        <f t="shared" si="0"/>
        <v>850743</v>
      </c>
      <c r="K25" s="317">
        <v>8143432</v>
      </c>
      <c r="L25" s="317">
        <v>594162</v>
      </c>
      <c r="M25" s="317">
        <v>49477</v>
      </c>
      <c r="N25" s="317">
        <v>4110</v>
      </c>
      <c r="O25" s="317">
        <v>229083</v>
      </c>
      <c r="P25" s="317">
        <v>157257</v>
      </c>
      <c r="Q25" s="317">
        <v>152070</v>
      </c>
      <c r="R25" s="317">
        <v>9329591</v>
      </c>
      <c r="S25" s="317">
        <v>10180334</v>
      </c>
      <c r="T25" s="317" t="s">
        <v>20</v>
      </c>
    </row>
    <row r="26" spans="1:20" ht="18" customHeight="1">
      <c r="A26" s="321">
        <v>21</v>
      </c>
      <c r="B26" s="485" t="s">
        <v>338</v>
      </c>
      <c r="C26" s="322">
        <v>410385</v>
      </c>
      <c r="D26" s="322">
        <v>18182</v>
      </c>
      <c r="E26" s="322">
        <v>53713</v>
      </c>
      <c r="F26" s="322">
        <v>72804</v>
      </c>
      <c r="G26" s="322">
        <v>87844</v>
      </c>
      <c r="H26" s="322">
        <v>240</v>
      </c>
      <c r="I26" s="322">
        <v>0</v>
      </c>
      <c r="J26" s="322">
        <f t="shared" si="0"/>
        <v>643168</v>
      </c>
      <c r="K26" s="322">
        <v>9001922</v>
      </c>
      <c r="L26" s="322">
        <v>2043241</v>
      </c>
      <c r="M26" s="322">
        <v>0</v>
      </c>
      <c r="N26" s="322">
        <v>18</v>
      </c>
      <c r="O26" s="322">
        <v>519116</v>
      </c>
      <c r="P26" s="322">
        <v>10846</v>
      </c>
      <c r="Q26" s="322">
        <v>63206</v>
      </c>
      <c r="R26" s="322">
        <v>11638349</v>
      </c>
      <c r="S26" s="322">
        <v>12281517</v>
      </c>
      <c r="T26" s="322" t="s">
        <v>115</v>
      </c>
    </row>
    <row r="27" spans="1:20" ht="18" customHeight="1">
      <c r="A27" s="316">
        <v>22</v>
      </c>
      <c r="B27" s="486" t="s">
        <v>100</v>
      </c>
      <c r="C27" s="317">
        <v>149035</v>
      </c>
      <c r="D27" s="317">
        <v>686769</v>
      </c>
      <c r="E27" s="317">
        <v>92195</v>
      </c>
      <c r="F27" s="317">
        <v>127510</v>
      </c>
      <c r="G27" s="317">
        <v>179836</v>
      </c>
      <c r="H27" s="317">
        <v>15814</v>
      </c>
      <c r="I27" s="317">
        <v>0</v>
      </c>
      <c r="J27" s="315">
        <f t="shared" si="0"/>
        <v>1251159</v>
      </c>
      <c r="K27" s="317">
        <v>12508850</v>
      </c>
      <c r="L27" s="317">
        <v>2131612</v>
      </c>
      <c r="M27" s="317">
        <v>0</v>
      </c>
      <c r="N27" s="317">
        <v>17695</v>
      </c>
      <c r="O27" s="317">
        <v>1182907</v>
      </c>
      <c r="P27" s="317">
        <v>0</v>
      </c>
      <c r="Q27" s="317">
        <v>82561</v>
      </c>
      <c r="R27" s="317">
        <v>15923625</v>
      </c>
      <c r="S27" s="317">
        <v>17174784</v>
      </c>
      <c r="T27" s="317" t="s">
        <v>27</v>
      </c>
    </row>
    <row r="28" spans="1:20" ht="18" customHeight="1">
      <c r="A28" s="321">
        <v>23</v>
      </c>
      <c r="B28" s="485" t="s">
        <v>184</v>
      </c>
      <c r="C28" s="322">
        <v>7738</v>
      </c>
      <c r="D28" s="322">
        <v>0</v>
      </c>
      <c r="E28" s="322">
        <v>634</v>
      </c>
      <c r="F28" s="322">
        <v>19485</v>
      </c>
      <c r="G28" s="322">
        <v>0</v>
      </c>
      <c r="H28" s="322">
        <v>0</v>
      </c>
      <c r="I28" s="322">
        <v>0</v>
      </c>
      <c r="J28" s="322">
        <f t="shared" si="0"/>
        <v>27857</v>
      </c>
      <c r="K28" s="322">
        <v>20747</v>
      </c>
      <c r="L28" s="322">
        <v>37294</v>
      </c>
      <c r="M28" s="322">
        <v>0</v>
      </c>
      <c r="N28" s="322">
        <v>634</v>
      </c>
      <c r="O28" s="322">
        <v>383</v>
      </c>
      <c r="P28" s="322">
        <v>0</v>
      </c>
      <c r="Q28" s="322">
        <v>0</v>
      </c>
      <c r="R28" s="322">
        <v>59058</v>
      </c>
      <c r="S28" s="322">
        <v>86915</v>
      </c>
      <c r="T28" s="322" t="s">
        <v>323</v>
      </c>
    </row>
    <row r="29" spans="1:20" ht="18" customHeight="1">
      <c r="A29" s="316">
        <v>24</v>
      </c>
      <c r="B29" s="486" t="s">
        <v>101</v>
      </c>
      <c r="C29" s="317">
        <v>607361</v>
      </c>
      <c r="D29" s="317">
        <v>549319</v>
      </c>
      <c r="E29" s="317">
        <v>216778</v>
      </c>
      <c r="F29" s="317">
        <v>468646</v>
      </c>
      <c r="G29" s="317">
        <v>530383</v>
      </c>
      <c r="H29" s="317">
        <v>0</v>
      </c>
      <c r="I29" s="317">
        <v>0</v>
      </c>
      <c r="J29" s="315">
        <f t="shared" si="0"/>
        <v>2372487</v>
      </c>
      <c r="K29" s="317">
        <v>28395576</v>
      </c>
      <c r="L29" s="317">
        <v>3242204</v>
      </c>
      <c r="M29" s="317">
        <v>60911</v>
      </c>
      <c r="N29" s="317">
        <v>20532</v>
      </c>
      <c r="O29" s="317">
        <v>369665</v>
      </c>
      <c r="P29" s="317">
        <v>81193</v>
      </c>
      <c r="Q29" s="317">
        <v>479429</v>
      </c>
      <c r="R29" s="317">
        <v>32649510</v>
      </c>
      <c r="S29" s="317">
        <v>35021997</v>
      </c>
      <c r="T29" s="317" t="s">
        <v>22</v>
      </c>
    </row>
    <row r="30" spans="1:20" ht="18" customHeight="1">
      <c r="A30" s="321">
        <v>25</v>
      </c>
      <c r="B30" s="485" t="s">
        <v>185</v>
      </c>
      <c r="C30" s="322">
        <v>9367</v>
      </c>
      <c r="D30" s="322">
        <v>370799</v>
      </c>
      <c r="E30" s="322">
        <v>52932</v>
      </c>
      <c r="F30" s="322">
        <v>134066</v>
      </c>
      <c r="G30" s="322">
        <v>432349</v>
      </c>
      <c r="H30" s="322">
        <v>7550</v>
      </c>
      <c r="I30" s="322">
        <v>0</v>
      </c>
      <c r="J30" s="322">
        <f t="shared" si="0"/>
        <v>1007063</v>
      </c>
      <c r="K30" s="322">
        <v>10471721</v>
      </c>
      <c r="L30" s="322">
        <v>1709463</v>
      </c>
      <c r="M30" s="322">
        <v>9249</v>
      </c>
      <c r="N30" s="322">
        <v>1370</v>
      </c>
      <c r="O30" s="322">
        <v>239283</v>
      </c>
      <c r="P30" s="322">
        <v>116738</v>
      </c>
      <c r="Q30" s="322">
        <v>69701</v>
      </c>
      <c r="R30" s="322">
        <v>12617525</v>
      </c>
      <c r="S30" s="322">
        <v>13624588</v>
      </c>
      <c r="T30" s="322" t="s">
        <v>28</v>
      </c>
    </row>
    <row r="31" spans="1:20" ht="18" customHeight="1">
      <c r="A31" s="316">
        <v>26</v>
      </c>
      <c r="B31" s="486" t="s">
        <v>102</v>
      </c>
      <c r="C31" s="317">
        <v>0</v>
      </c>
      <c r="D31" s="317">
        <v>42549</v>
      </c>
      <c r="E31" s="317">
        <v>3241</v>
      </c>
      <c r="F31" s="317">
        <v>10950</v>
      </c>
      <c r="G31" s="317">
        <v>49759</v>
      </c>
      <c r="H31" s="317">
        <v>0</v>
      </c>
      <c r="I31" s="317">
        <v>0</v>
      </c>
      <c r="J31" s="315">
        <f t="shared" si="0"/>
        <v>106499</v>
      </c>
      <c r="K31" s="317">
        <v>467472</v>
      </c>
      <c r="L31" s="317">
        <v>73622</v>
      </c>
      <c r="M31" s="317">
        <v>0</v>
      </c>
      <c r="N31" s="317">
        <v>0</v>
      </c>
      <c r="O31" s="317">
        <v>0</v>
      </c>
      <c r="P31" s="317">
        <v>0</v>
      </c>
      <c r="Q31" s="317">
        <v>2153</v>
      </c>
      <c r="R31" s="317">
        <v>543247</v>
      </c>
      <c r="S31" s="317">
        <v>649746</v>
      </c>
      <c r="T31" s="317" t="s">
        <v>23</v>
      </c>
    </row>
    <row r="32" spans="1:20" ht="18" customHeight="1">
      <c r="A32" s="321">
        <v>27</v>
      </c>
      <c r="B32" s="485" t="s">
        <v>103</v>
      </c>
      <c r="C32" s="322">
        <v>48797</v>
      </c>
      <c r="D32" s="322">
        <v>60615</v>
      </c>
      <c r="E32" s="322">
        <v>13719</v>
      </c>
      <c r="F32" s="322">
        <v>56273</v>
      </c>
      <c r="G32" s="322">
        <v>27442</v>
      </c>
      <c r="H32" s="322">
        <v>2155</v>
      </c>
      <c r="I32" s="322">
        <v>0</v>
      </c>
      <c r="J32" s="322">
        <f t="shared" si="0"/>
        <v>209001</v>
      </c>
      <c r="K32" s="322">
        <v>2175318</v>
      </c>
      <c r="L32" s="322">
        <v>576612</v>
      </c>
      <c r="M32" s="322">
        <v>861</v>
      </c>
      <c r="N32" s="322">
        <v>4302</v>
      </c>
      <c r="O32" s="322">
        <v>47210</v>
      </c>
      <c r="P32" s="322">
        <v>2028</v>
      </c>
      <c r="Q32" s="322">
        <v>7850</v>
      </c>
      <c r="R32" s="322">
        <v>2814181</v>
      </c>
      <c r="S32" s="322">
        <v>3023182</v>
      </c>
      <c r="T32" s="322" t="s">
        <v>7</v>
      </c>
    </row>
    <row r="33" spans="1:20" ht="18" customHeight="1">
      <c r="A33" s="316">
        <v>28</v>
      </c>
      <c r="B33" s="486" t="s">
        <v>104</v>
      </c>
      <c r="C33" s="317">
        <v>441637</v>
      </c>
      <c r="D33" s="317">
        <v>516970</v>
      </c>
      <c r="E33" s="317">
        <v>115713</v>
      </c>
      <c r="F33" s="317">
        <v>203513</v>
      </c>
      <c r="G33" s="317">
        <v>452649</v>
      </c>
      <c r="H33" s="317">
        <v>4338</v>
      </c>
      <c r="I33" s="317">
        <v>0</v>
      </c>
      <c r="J33" s="315">
        <f t="shared" si="0"/>
        <v>1734820</v>
      </c>
      <c r="K33" s="317">
        <v>31889755</v>
      </c>
      <c r="L33" s="317">
        <v>3142115</v>
      </c>
      <c r="M33" s="317">
        <v>621322</v>
      </c>
      <c r="N33" s="317">
        <v>6203</v>
      </c>
      <c r="O33" s="317">
        <v>1754636</v>
      </c>
      <c r="P33" s="317">
        <v>18536</v>
      </c>
      <c r="Q33" s="317">
        <v>386827</v>
      </c>
      <c r="R33" s="317">
        <v>37819394</v>
      </c>
      <c r="S33" s="317">
        <v>39554214</v>
      </c>
      <c r="T33" s="317" t="s">
        <v>24</v>
      </c>
    </row>
    <row r="34" spans="1:20" ht="18" customHeight="1">
      <c r="A34" s="321">
        <v>29</v>
      </c>
      <c r="B34" s="485" t="s">
        <v>186</v>
      </c>
      <c r="C34" s="322">
        <v>0</v>
      </c>
      <c r="D34" s="322">
        <v>639795</v>
      </c>
      <c r="E34" s="322">
        <v>53993</v>
      </c>
      <c r="F34" s="322">
        <v>179534</v>
      </c>
      <c r="G34" s="322">
        <v>171717</v>
      </c>
      <c r="H34" s="322">
        <v>69</v>
      </c>
      <c r="I34" s="322">
        <v>0</v>
      </c>
      <c r="J34" s="322">
        <f t="shared" si="0"/>
        <v>1045108</v>
      </c>
      <c r="K34" s="322">
        <v>10063578</v>
      </c>
      <c r="L34" s="322">
        <v>1401171</v>
      </c>
      <c r="M34" s="322">
        <v>0</v>
      </c>
      <c r="N34" s="322">
        <v>0</v>
      </c>
      <c r="O34" s="322">
        <v>238691</v>
      </c>
      <c r="P34" s="322">
        <v>0</v>
      </c>
      <c r="Q34" s="322">
        <v>45097</v>
      </c>
      <c r="R34" s="322">
        <v>11748537</v>
      </c>
      <c r="S34" s="322">
        <v>12793645</v>
      </c>
      <c r="T34" s="322" t="s">
        <v>60</v>
      </c>
    </row>
    <row r="35" spans="1:20" ht="31.5" customHeight="1">
      <c r="A35" s="316">
        <v>30</v>
      </c>
      <c r="B35" s="486" t="s">
        <v>187</v>
      </c>
      <c r="C35" s="317">
        <v>3507</v>
      </c>
      <c r="D35" s="317">
        <v>3506</v>
      </c>
      <c r="E35" s="317">
        <v>1179</v>
      </c>
      <c r="F35" s="317">
        <v>3751</v>
      </c>
      <c r="G35" s="317">
        <v>5056</v>
      </c>
      <c r="H35" s="317">
        <v>835</v>
      </c>
      <c r="I35" s="317">
        <v>0</v>
      </c>
      <c r="J35" s="315">
        <f t="shared" si="0"/>
        <v>17834</v>
      </c>
      <c r="K35" s="317">
        <v>112534</v>
      </c>
      <c r="L35" s="317">
        <v>0</v>
      </c>
      <c r="M35" s="317">
        <v>29418</v>
      </c>
      <c r="N35" s="317">
        <v>0</v>
      </c>
      <c r="O35" s="317">
        <v>0</v>
      </c>
      <c r="P35" s="317">
        <v>0</v>
      </c>
      <c r="Q35" s="317">
        <v>955</v>
      </c>
      <c r="R35" s="317">
        <v>142907</v>
      </c>
      <c r="S35" s="317">
        <v>160741</v>
      </c>
      <c r="T35" s="317" t="s">
        <v>246</v>
      </c>
    </row>
    <row r="36" spans="1:20" ht="18" customHeight="1">
      <c r="A36" s="321">
        <v>31</v>
      </c>
      <c r="B36" s="485" t="s">
        <v>188</v>
      </c>
      <c r="C36" s="322">
        <v>1822</v>
      </c>
      <c r="D36" s="322">
        <v>16376</v>
      </c>
      <c r="E36" s="322">
        <v>3133</v>
      </c>
      <c r="F36" s="322">
        <v>2888</v>
      </c>
      <c r="G36" s="322">
        <v>7645</v>
      </c>
      <c r="H36" s="322">
        <v>10</v>
      </c>
      <c r="I36" s="322">
        <v>0</v>
      </c>
      <c r="J36" s="322">
        <f t="shared" si="0"/>
        <v>31874</v>
      </c>
      <c r="K36" s="322">
        <v>513486</v>
      </c>
      <c r="L36" s="322">
        <v>582422</v>
      </c>
      <c r="M36" s="322">
        <v>0</v>
      </c>
      <c r="N36" s="322">
        <v>0</v>
      </c>
      <c r="O36" s="322">
        <v>345</v>
      </c>
      <c r="P36" s="322">
        <v>0</v>
      </c>
      <c r="Q36" s="322">
        <v>0</v>
      </c>
      <c r="R36" s="322">
        <v>1096253</v>
      </c>
      <c r="S36" s="322">
        <v>1128127</v>
      </c>
      <c r="T36" s="322" t="s">
        <v>63</v>
      </c>
    </row>
    <row r="37" spans="1:20" ht="31.5" customHeight="1">
      <c r="A37" s="316">
        <v>32</v>
      </c>
      <c r="B37" s="486" t="s">
        <v>367</v>
      </c>
      <c r="C37" s="317">
        <v>15645</v>
      </c>
      <c r="D37" s="317">
        <v>8842</v>
      </c>
      <c r="E37" s="317">
        <v>986</v>
      </c>
      <c r="F37" s="317">
        <v>217</v>
      </c>
      <c r="G37" s="317">
        <v>1166</v>
      </c>
      <c r="H37" s="317">
        <v>0</v>
      </c>
      <c r="I37" s="317">
        <v>0</v>
      </c>
      <c r="J37" s="315">
        <f t="shared" si="0"/>
        <v>26856</v>
      </c>
      <c r="K37" s="317">
        <v>215827</v>
      </c>
      <c r="L37" s="317">
        <v>68278</v>
      </c>
      <c r="M37" s="317">
        <v>736</v>
      </c>
      <c r="N37" s="317">
        <v>226</v>
      </c>
      <c r="O37" s="317">
        <v>642</v>
      </c>
      <c r="P37" s="317">
        <v>110</v>
      </c>
      <c r="Q37" s="317">
        <v>426</v>
      </c>
      <c r="R37" s="317">
        <v>286245</v>
      </c>
      <c r="S37" s="317">
        <v>313101</v>
      </c>
      <c r="T37" s="317" t="s">
        <v>368</v>
      </c>
    </row>
    <row r="38" spans="1:20" ht="18" customHeight="1">
      <c r="A38" s="321">
        <v>33</v>
      </c>
      <c r="B38" s="485" t="s">
        <v>189</v>
      </c>
      <c r="C38" s="322">
        <v>355939</v>
      </c>
      <c r="D38" s="322">
        <v>89545</v>
      </c>
      <c r="E38" s="322">
        <v>66735</v>
      </c>
      <c r="F38" s="322">
        <v>224617</v>
      </c>
      <c r="G38" s="322">
        <v>351684</v>
      </c>
      <c r="H38" s="322">
        <v>1</v>
      </c>
      <c r="I38" s="322">
        <v>6434</v>
      </c>
      <c r="J38" s="322">
        <f t="shared" si="0"/>
        <v>1094955</v>
      </c>
      <c r="K38" s="322">
        <v>8561081</v>
      </c>
      <c r="L38" s="322">
        <v>4032479</v>
      </c>
      <c r="M38" s="322">
        <v>0</v>
      </c>
      <c r="N38" s="322">
        <v>584</v>
      </c>
      <c r="O38" s="322">
        <v>6669</v>
      </c>
      <c r="P38" s="322">
        <v>0</v>
      </c>
      <c r="Q38" s="322">
        <v>0</v>
      </c>
      <c r="R38" s="322">
        <v>12600813</v>
      </c>
      <c r="S38" s="322">
        <v>13695768</v>
      </c>
      <c r="T38" s="322" t="s">
        <v>165</v>
      </c>
    </row>
    <row r="39" spans="1:20" ht="18" customHeight="1">
      <c r="A39" s="316">
        <v>34</v>
      </c>
      <c r="B39" s="486" t="s">
        <v>190</v>
      </c>
      <c r="C39" s="317">
        <v>0</v>
      </c>
      <c r="D39" s="317">
        <v>1527</v>
      </c>
      <c r="E39" s="317">
        <v>0</v>
      </c>
      <c r="F39" s="317">
        <v>403</v>
      </c>
      <c r="G39" s="317">
        <v>817</v>
      </c>
      <c r="H39" s="317">
        <v>0</v>
      </c>
      <c r="I39" s="317">
        <v>0</v>
      </c>
      <c r="J39" s="315">
        <f t="shared" si="0"/>
        <v>2747</v>
      </c>
      <c r="K39" s="317">
        <v>21507</v>
      </c>
      <c r="L39" s="317">
        <v>292</v>
      </c>
      <c r="M39" s="317">
        <v>41</v>
      </c>
      <c r="N39" s="317">
        <v>39</v>
      </c>
      <c r="O39" s="317">
        <v>186</v>
      </c>
      <c r="P39" s="317">
        <v>0</v>
      </c>
      <c r="Q39" s="317">
        <v>502</v>
      </c>
      <c r="R39" s="317">
        <v>22567</v>
      </c>
      <c r="S39" s="317">
        <v>25314</v>
      </c>
      <c r="T39" s="317" t="s">
        <v>64</v>
      </c>
    </row>
    <row r="40" spans="1:20" ht="18" customHeight="1">
      <c r="A40" s="321">
        <v>35</v>
      </c>
      <c r="B40" s="485" t="s">
        <v>99</v>
      </c>
      <c r="C40" s="322">
        <v>3368</v>
      </c>
      <c r="D40" s="322">
        <v>29381</v>
      </c>
      <c r="E40" s="322">
        <v>6844</v>
      </c>
      <c r="F40" s="322">
        <v>3343</v>
      </c>
      <c r="G40" s="322">
        <v>7452</v>
      </c>
      <c r="H40" s="322">
        <v>0</v>
      </c>
      <c r="I40" s="322">
        <v>0</v>
      </c>
      <c r="J40" s="322">
        <f t="shared" si="0"/>
        <v>50388</v>
      </c>
      <c r="K40" s="322">
        <v>1052148</v>
      </c>
      <c r="L40" s="322">
        <v>161259</v>
      </c>
      <c r="M40" s="322">
        <v>0</v>
      </c>
      <c r="N40" s="322">
        <v>3631</v>
      </c>
      <c r="O40" s="322">
        <v>1468</v>
      </c>
      <c r="P40" s="322">
        <v>2765</v>
      </c>
      <c r="Q40" s="322">
        <v>676</v>
      </c>
      <c r="R40" s="322">
        <v>1221947</v>
      </c>
      <c r="S40" s="322">
        <v>1272335</v>
      </c>
      <c r="T40" s="322" t="s">
        <v>31</v>
      </c>
    </row>
    <row r="41" spans="1:20" ht="18" customHeight="1">
      <c r="A41" s="316"/>
      <c r="B41" s="487" t="s">
        <v>366</v>
      </c>
      <c r="C41" s="323">
        <f>SUM(C6:C40)</f>
        <v>6973059</v>
      </c>
      <c r="D41" s="323">
        <f t="shared" ref="D41:K41" si="1">SUM(D6:D40)</f>
        <v>8519657</v>
      </c>
      <c r="E41" s="323">
        <f t="shared" si="1"/>
        <v>1743343</v>
      </c>
      <c r="F41" s="323">
        <f t="shared" si="1"/>
        <v>3422168</v>
      </c>
      <c r="G41" s="323">
        <f t="shared" si="1"/>
        <v>8228581</v>
      </c>
      <c r="H41" s="323">
        <f t="shared" si="1"/>
        <v>64629</v>
      </c>
      <c r="I41" s="323">
        <f t="shared" si="1"/>
        <v>484125</v>
      </c>
      <c r="J41" s="318">
        <f t="shared" si="1"/>
        <v>29435562</v>
      </c>
      <c r="K41" s="323">
        <f t="shared" si="1"/>
        <v>263312895</v>
      </c>
      <c r="L41" s="323">
        <f t="shared" ref="L41" si="2">SUM(L6:L40)</f>
        <v>43631462</v>
      </c>
      <c r="M41" s="323">
        <f t="shared" ref="M41" si="3">SUM(M6:M40)</f>
        <v>1998066</v>
      </c>
      <c r="N41" s="323">
        <f t="shared" ref="N41" si="4">SUM(N6:N40)</f>
        <v>398867</v>
      </c>
      <c r="O41" s="323">
        <f t="shared" ref="O41" si="5">SUM(O6:O40)</f>
        <v>10121222</v>
      </c>
      <c r="P41" s="323">
        <f t="shared" ref="P41" si="6">SUM(P6:P40)</f>
        <v>2163551</v>
      </c>
      <c r="Q41" s="323">
        <f t="shared" ref="Q41" si="7">SUM(Q6:Q40)</f>
        <v>2956936</v>
      </c>
      <c r="R41" s="323">
        <f t="shared" ref="R41" si="8">SUM(R6:R40)</f>
        <v>324582999</v>
      </c>
      <c r="S41" s="323">
        <f t="shared" ref="S41" si="9">SUM(S6:S40)</f>
        <v>354018561</v>
      </c>
      <c r="T41" s="323" t="s">
        <v>324</v>
      </c>
    </row>
    <row r="42" spans="1:20" ht="33" customHeight="1">
      <c r="A42" s="759" t="s">
        <v>756</v>
      </c>
      <c r="B42" s="760"/>
      <c r="C42" s="760"/>
      <c r="D42" s="760"/>
      <c r="E42" s="760"/>
      <c r="F42" s="760"/>
      <c r="G42" s="760"/>
      <c r="H42" s="760"/>
      <c r="I42" s="760"/>
      <c r="J42" s="760"/>
      <c r="K42" s="760"/>
      <c r="L42" s="760"/>
      <c r="M42" s="760"/>
      <c r="N42" s="760"/>
      <c r="O42" s="760"/>
      <c r="P42" s="760"/>
      <c r="Q42" s="760"/>
      <c r="R42" s="760"/>
      <c r="S42" s="760"/>
      <c r="T42" s="761"/>
    </row>
    <row r="43" spans="1:20" s="171" customFormat="1" ht="15">
      <c r="A43" s="748" t="s">
        <v>815</v>
      </c>
      <c r="B43" s="749"/>
      <c r="C43" s="749"/>
      <c r="D43" s="749"/>
      <c r="E43" s="749"/>
      <c r="F43" s="749"/>
      <c r="G43" s="749"/>
      <c r="H43" s="749"/>
      <c r="I43" s="749"/>
      <c r="J43" s="749"/>
      <c r="K43" s="749"/>
      <c r="L43" s="749"/>
      <c r="M43" s="749"/>
      <c r="N43" s="749"/>
      <c r="O43" s="749"/>
      <c r="P43" s="749"/>
      <c r="Q43" s="749"/>
      <c r="R43" s="749"/>
      <c r="S43" s="749"/>
      <c r="T43" s="750"/>
    </row>
    <row r="44" spans="1:20" ht="80.25" customHeight="1">
      <c r="B44" s="755"/>
      <c r="C44" s="755"/>
      <c r="D44" s="755"/>
      <c r="E44" s="755"/>
      <c r="F44" s="755"/>
      <c r="G44" s="755"/>
      <c r="H44" s="755"/>
      <c r="I44" s="755"/>
      <c r="J44" s="755"/>
      <c r="K44" s="755"/>
      <c r="L44" s="755"/>
      <c r="M44" s="755"/>
      <c r="N44" s="755"/>
      <c r="O44" s="755"/>
      <c r="P44" s="755"/>
      <c r="Q44" s="755"/>
      <c r="R44" s="755"/>
      <c r="S44" s="755"/>
      <c r="T44" s="120"/>
    </row>
    <row r="45" spans="1:20" ht="15.75">
      <c r="B45" s="755"/>
      <c r="C45" s="755"/>
      <c r="D45" s="755"/>
      <c r="E45" s="755"/>
      <c r="F45" s="755"/>
      <c r="G45" s="755"/>
      <c r="H45" s="755"/>
      <c r="I45" s="755"/>
      <c r="J45" s="755"/>
      <c r="K45" s="755"/>
      <c r="L45" s="755"/>
      <c r="M45" s="755"/>
      <c r="N45" s="755"/>
      <c r="O45" s="755"/>
      <c r="P45" s="755"/>
      <c r="Q45" s="755"/>
      <c r="R45" s="755"/>
      <c r="S45" s="755"/>
      <c r="T45" s="120"/>
    </row>
  </sheetData>
  <mergeCells count="12">
    <mergeCell ref="A43:T43"/>
    <mergeCell ref="A3:T3"/>
    <mergeCell ref="A1:T1"/>
    <mergeCell ref="B44:S44"/>
    <mergeCell ref="B45:S45"/>
    <mergeCell ref="K4:S4"/>
    <mergeCell ref="T4:T5"/>
    <mergeCell ref="A4:A5"/>
    <mergeCell ref="B4:B5"/>
    <mergeCell ref="C4:J4"/>
    <mergeCell ref="A42:T42"/>
    <mergeCell ref="A2:T2"/>
  </mergeCells>
  <pageMargins left="0.70866141732283505" right="0.70866141732283505" top="0" bottom="0" header="0.31496062992126" footer="0.31496062992126"/>
  <pageSetup scale="5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AG59"/>
  <sheetViews>
    <sheetView view="pageBreakPreview" zoomScale="98" zoomScaleSheetLayoutView="98" workbookViewId="0">
      <selection activeCell="B18" sqref="B18"/>
    </sheetView>
  </sheetViews>
  <sheetFormatPr defaultColWidth="9.140625" defaultRowHeight="15"/>
  <cols>
    <col min="1" max="1" width="8" customWidth="1"/>
    <col min="2" max="2" width="27.85546875" customWidth="1"/>
    <col min="3" max="3" width="7.85546875" hidden="1" customWidth="1"/>
    <col min="4" max="4" width="7.42578125" hidden="1" customWidth="1"/>
    <col min="5" max="5" width="7.28515625" hidden="1" customWidth="1"/>
    <col min="6" max="6" width="7.85546875" hidden="1" customWidth="1"/>
    <col min="7" max="7" width="7.42578125" hidden="1" customWidth="1"/>
    <col min="8" max="8" width="6.85546875" hidden="1" customWidth="1"/>
    <col min="9" max="9" width="6.140625" hidden="1" customWidth="1"/>
    <col min="10" max="10" width="5.85546875" hidden="1" customWidth="1"/>
    <col min="11" max="11" width="7.85546875" hidden="1" customWidth="1"/>
    <col min="12" max="12" width="6.85546875" hidden="1" customWidth="1"/>
    <col min="13" max="13" width="7.7109375" hidden="1" customWidth="1"/>
    <col min="14" max="14" width="6.85546875" hidden="1" customWidth="1"/>
    <col min="15" max="15" width="7.42578125" hidden="1" customWidth="1"/>
    <col min="16" max="22" width="6.85546875" hidden="1" customWidth="1"/>
    <col min="23" max="32" width="9.7109375" customWidth="1"/>
    <col min="33" max="33" width="22.7109375" customWidth="1"/>
  </cols>
  <sheetData>
    <row r="2" spans="1:33" ht="17.25">
      <c r="A2" s="773" t="s">
        <v>757</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5"/>
    </row>
    <row r="3" spans="1:33" ht="16.5">
      <c r="A3" s="583" t="s">
        <v>807</v>
      </c>
      <c r="B3" s="776"/>
      <c r="C3" s="584"/>
      <c r="D3" s="584"/>
      <c r="E3" s="584"/>
      <c r="F3" s="584"/>
      <c r="G3" s="584"/>
      <c r="H3" s="584"/>
      <c r="I3" s="584"/>
      <c r="J3" s="584"/>
      <c r="K3" s="584"/>
      <c r="L3" s="584"/>
      <c r="M3" s="584"/>
      <c r="N3" s="584"/>
      <c r="O3" s="584"/>
      <c r="P3" s="777"/>
      <c r="Q3" s="584"/>
      <c r="R3" s="584"/>
      <c r="S3" s="584"/>
      <c r="T3" s="584"/>
      <c r="U3" s="584"/>
      <c r="V3" s="584"/>
      <c r="W3" s="584"/>
      <c r="X3" s="584"/>
      <c r="Y3" s="584"/>
      <c r="Z3" s="584"/>
      <c r="AA3" s="584"/>
      <c r="AB3" s="584"/>
      <c r="AC3" s="584"/>
      <c r="AD3" s="584"/>
      <c r="AE3" s="584"/>
      <c r="AF3" s="584"/>
      <c r="AG3" s="585"/>
    </row>
    <row r="4" spans="1:33" s="135" customFormat="1" ht="15.75">
      <c r="A4" s="778" t="s">
        <v>759</v>
      </c>
      <c r="B4" s="712" t="s">
        <v>577</v>
      </c>
      <c r="C4" s="771">
        <v>2007</v>
      </c>
      <c r="D4" s="527"/>
      <c r="E4" s="527">
        <v>2008</v>
      </c>
      <c r="F4" s="527"/>
      <c r="G4" s="527">
        <v>2009</v>
      </c>
      <c r="H4" s="527"/>
      <c r="I4" s="768">
        <v>2010</v>
      </c>
      <c r="J4" s="769"/>
      <c r="K4" s="770">
        <v>2011</v>
      </c>
      <c r="L4" s="771"/>
      <c r="M4" s="770">
        <v>2012</v>
      </c>
      <c r="N4" s="771"/>
      <c r="O4" s="770">
        <v>2013</v>
      </c>
      <c r="P4" s="772"/>
      <c r="Q4" s="770">
        <v>2014</v>
      </c>
      <c r="R4" s="771"/>
      <c r="S4" s="780">
        <v>2015</v>
      </c>
      <c r="T4" s="771"/>
      <c r="U4" s="780">
        <v>2016</v>
      </c>
      <c r="V4" s="771"/>
      <c r="W4" s="780">
        <v>2017</v>
      </c>
      <c r="X4" s="771"/>
      <c r="Y4" s="527">
        <v>2018</v>
      </c>
      <c r="Z4" s="527"/>
      <c r="AA4" s="768">
        <v>2019</v>
      </c>
      <c r="AB4" s="769"/>
      <c r="AC4" s="768">
        <v>2020</v>
      </c>
      <c r="AD4" s="769"/>
      <c r="AE4" s="768" t="s">
        <v>422</v>
      </c>
      <c r="AF4" s="769"/>
      <c r="AG4" s="781" t="s">
        <v>758</v>
      </c>
    </row>
    <row r="5" spans="1:33" s="135" customFormat="1" ht="44.25">
      <c r="A5" s="779"/>
      <c r="B5" s="712"/>
      <c r="C5" s="328" t="s">
        <v>421</v>
      </c>
      <c r="D5" s="329" t="s">
        <v>420</v>
      </c>
      <c r="E5" s="329" t="s">
        <v>421</v>
      </c>
      <c r="F5" s="329" t="s">
        <v>420</v>
      </c>
      <c r="G5" s="329" t="s">
        <v>421</v>
      </c>
      <c r="H5" s="329" t="s">
        <v>420</v>
      </c>
      <c r="I5" s="329" t="s">
        <v>421</v>
      </c>
      <c r="J5" s="329" t="s">
        <v>420</v>
      </c>
      <c r="K5" s="329" t="s">
        <v>421</v>
      </c>
      <c r="L5" s="329" t="s">
        <v>420</v>
      </c>
      <c r="M5" s="329" t="s">
        <v>421</v>
      </c>
      <c r="N5" s="329" t="s">
        <v>420</v>
      </c>
      <c r="O5" s="329" t="s">
        <v>421</v>
      </c>
      <c r="P5" s="330" t="s">
        <v>420</v>
      </c>
      <c r="Q5" s="328" t="s">
        <v>421</v>
      </c>
      <c r="R5" s="329" t="s">
        <v>420</v>
      </c>
      <c r="S5" s="329" t="s">
        <v>421</v>
      </c>
      <c r="T5" s="329" t="s">
        <v>420</v>
      </c>
      <c r="U5" s="329" t="s">
        <v>421</v>
      </c>
      <c r="V5" s="329" t="s">
        <v>420</v>
      </c>
      <c r="W5" s="329" t="s">
        <v>419</v>
      </c>
      <c r="X5" s="329" t="s">
        <v>418</v>
      </c>
      <c r="Y5" s="329" t="s">
        <v>419</v>
      </c>
      <c r="Z5" s="329" t="s">
        <v>418</v>
      </c>
      <c r="AA5" s="329" t="s">
        <v>419</v>
      </c>
      <c r="AB5" s="329" t="s">
        <v>418</v>
      </c>
      <c r="AC5" s="329" t="s">
        <v>419</v>
      </c>
      <c r="AD5" s="329" t="s">
        <v>418</v>
      </c>
      <c r="AE5" s="329" t="s">
        <v>419</v>
      </c>
      <c r="AF5" s="329" t="s">
        <v>418</v>
      </c>
      <c r="AG5" s="781"/>
    </row>
    <row r="6" spans="1:33" ht="20.100000000000001" customHeight="1">
      <c r="A6" s="342">
        <v>1</v>
      </c>
      <c r="B6" s="170" t="s">
        <v>417</v>
      </c>
      <c r="C6" s="331">
        <v>80</v>
      </c>
      <c r="D6" s="332">
        <v>0</v>
      </c>
      <c r="E6" s="332">
        <v>153</v>
      </c>
      <c r="F6" s="332">
        <v>0</v>
      </c>
      <c r="G6" s="332">
        <v>308</v>
      </c>
      <c r="H6" s="332">
        <v>4</v>
      </c>
      <c r="I6" s="332">
        <v>178</v>
      </c>
      <c r="J6" s="332">
        <v>0</v>
      </c>
      <c r="K6" s="204">
        <v>227</v>
      </c>
      <c r="L6" s="204">
        <v>0</v>
      </c>
      <c r="M6" s="204">
        <v>109</v>
      </c>
      <c r="N6" s="204">
        <v>0</v>
      </c>
      <c r="O6" s="332">
        <v>31</v>
      </c>
      <c r="P6" s="333">
        <v>0</v>
      </c>
      <c r="Q6" s="331">
        <v>0</v>
      </c>
      <c r="R6" s="332">
        <v>0</v>
      </c>
      <c r="S6" s="332">
        <v>0</v>
      </c>
      <c r="T6" s="332">
        <v>0</v>
      </c>
      <c r="U6" s="332">
        <v>0</v>
      </c>
      <c r="V6" s="332">
        <v>0</v>
      </c>
      <c r="W6" s="204">
        <v>0</v>
      </c>
      <c r="X6" s="204">
        <v>0</v>
      </c>
      <c r="Y6" s="204">
        <v>0</v>
      </c>
      <c r="Z6" s="204">
        <v>0</v>
      </c>
      <c r="AA6" s="204">
        <v>0</v>
      </c>
      <c r="AB6" s="204">
        <v>0</v>
      </c>
      <c r="AC6" s="204">
        <v>0</v>
      </c>
      <c r="AD6" s="204">
        <v>0</v>
      </c>
      <c r="AE6" s="204">
        <v>0</v>
      </c>
      <c r="AF6" s="204">
        <v>0</v>
      </c>
      <c r="AG6" s="385" t="s">
        <v>10</v>
      </c>
    </row>
    <row r="7" spans="1:33" ht="20.100000000000001" customHeight="1">
      <c r="A7" s="343">
        <v>2</v>
      </c>
      <c r="B7" s="327" t="s">
        <v>416</v>
      </c>
      <c r="C7" s="152" t="s">
        <v>26</v>
      </c>
      <c r="D7" s="153" t="s">
        <v>26</v>
      </c>
      <c r="E7" s="153">
        <v>0</v>
      </c>
      <c r="F7" s="153">
        <v>0</v>
      </c>
      <c r="G7" s="153">
        <v>3</v>
      </c>
      <c r="H7" s="153">
        <v>0</v>
      </c>
      <c r="I7" s="153">
        <v>0</v>
      </c>
      <c r="J7" s="153">
        <v>0</v>
      </c>
      <c r="K7" s="185">
        <v>0</v>
      </c>
      <c r="L7" s="185">
        <v>0</v>
      </c>
      <c r="M7" s="185">
        <v>0</v>
      </c>
      <c r="N7" s="185">
        <v>0</v>
      </c>
      <c r="O7" s="153">
        <v>0</v>
      </c>
      <c r="P7" s="324">
        <v>0</v>
      </c>
      <c r="Q7" s="152">
        <v>0</v>
      </c>
      <c r="R7" s="153">
        <v>0</v>
      </c>
      <c r="S7" s="153">
        <v>0</v>
      </c>
      <c r="T7" s="153">
        <v>0</v>
      </c>
      <c r="U7" s="153">
        <v>9</v>
      </c>
      <c r="V7" s="153">
        <v>0</v>
      </c>
      <c r="W7" s="453">
        <v>0</v>
      </c>
      <c r="X7" s="453">
        <v>0</v>
      </c>
      <c r="Y7" s="453">
        <v>0</v>
      </c>
      <c r="Z7" s="453">
        <v>0</v>
      </c>
      <c r="AA7" s="453">
        <v>0</v>
      </c>
      <c r="AB7" s="453">
        <v>0</v>
      </c>
      <c r="AC7" s="453">
        <v>0</v>
      </c>
      <c r="AD7" s="453">
        <v>0</v>
      </c>
      <c r="AE7" s="453">
        <v>0</v>
      </c>
      <c r="AF7" s="453">
        <v>0</v>
      </c>
      <c r="AG7" s="382" t="s">
        <v>11</v>
      </c>
    </row>
    <row r="8" spans="1:33" ht="20.100000000000001" customHeight="1">
      <c r="A8" s="342">
        <v>3</v>
      </c>
      <c r="B8" s="170" t="s">
        <v>415</v>
      </c>
      <c r="C8" s="331">
        <v>0</v>
      </c>
      <c r="D8" s="332">
        <v>0</v>
      </c>
      <c r="E8" s="332" t="s">
        <v>26</v>
      </c>
      <c r="F8" s="332" t="s">
        <v>26</v>
      </c>
      <c r="G8" s="332">
        <v>21</v>
      </c>
      <c r="H8" s="332">
        <v>0</v>
      </c>
      <c r="I8" s="332">
        <v>0</v>
      </c>
      <c r="J8" s="332">
        <v>0</v>
      </c>
      <c r="K8" s="204">
        <v>0</v>
      </c>
      <c r="L8" s="204">
        <v>0</v>
      </c>
      <c r="M8" s="204">
        <v>0</v>
      </c>
      <c r="N8" s="204">
        <v>0</v>
      </c>
      <c r="O8" s="332">
        <v>0</v>
      </c>
      <c r="P8" s="333">
        <v>0</v>
      </c>
      <c r="Q8" s="331">
        <v>0</v>
      </c>
      <c r="R8" s="332">
        <v>0</v>
      </c>
      <c r="S8" s="332">
        <v>0</v>
      </c>
      <c r="T8" s="332">
        <v>0</v>
      </c>
      <c r="U8" s="332">
        <v>0</v>
      </c>
      <c r="V8" s="332">
        <v>0</v>
      </c>
      <c r="W8" s="204">
        <v>0</v>
      </c>
      <c r="X8" s="204">
        <v>0</v>
      </c>
      <c r="Y8" s="204">
        <v>0</v>
      </c>
      <c r="Z8" s="204">
        <v>0</v>
      </c>
      <c r="AA8" s="204">
        <v>0</v>
      </c>
      <c r="AB8" s="204">
        <v>0</v>
      </c>
      <c r="AC8" s="204">
        <v>0</v>
      </c>
      <c r="AD8" s="204">
        <v>0</v>
      </c>
      <c r="AE8" s="204">
        <v>0</v>
      </c>
      <c r="AF8" s="204">
        <v>0</v>
      </c>
      <c r="AG8" s="385" t="s">
        <v>0</v>
      </c>
    </row>
    <row r="9" spans="1:33" ht="20.100000000000001" customHeight="1">
      <c r="A9" s="343">
        <v>4</v>
      </c>
      <c r="B9" s="327" t="s">
        <v>414</v>
      </c>
      <c r="C9" s="152" t="s">
        <v>26</v>
      </c>
      <c r="D9" s="153" t="s">
        <v>26</v>
      </c>
      <c r="E9" s="153" t="s">
        <v>26</v>
      </c>
      <c r="F9" s="153" t="s">
        <v>26</v>
      </c>
      <c r="G9" s="153">
        <v>0</v>
      </c>
      <c r="H9" s="153">
        <v>0</v>
      </c>
      <c r="I9" s="153" t="s">
        <v>26</v>
      </c>
      <c r="J9" s="153" t="s">
        <v>26</v>
      </c>
      <c r="K9" s="185">
        <v>0</v>
      </c>
      <c r="L9" s="185">
        <v>0</v>
      </c>
      <c r="M9" s="185">
        <v>0</v>
      </c>
      <c r="N9" s="185">
        <v>0</v>
      </c>
      <c r="O9" s="153">
        <v>0</v>
      </c>
      <c r="P9" s="324">
        <v>0</v>
      </c>
      <c r="Q9" s="152">
        <v>0</v>
      </c>
      <c r="R9" s="153">
        <v>0</v>
      </c>
      <c r="S9" s="153">
        <v>0</v>
      </c>
      <c r="T9" s="153">
        <v>0</v>
      </c>
      <c r="U9" s="153">
        <v>0</v>
      </c>
      <c r="V9" s="153">
        <v>0</v>
      </c>
      <c r="W9" s="453">
        <v>0</v>
      </c>
      <c r="X9" s="453">
        <v>0</v>
      </c>
      <c r="Y9" s="453">
        <v>0</v>
      </c>
      <c r="Z9" s="453">
        <v>0</v>
      </c>
      <c r="AA9" s="453">
        <v>0</v>
      </c>
      <c r="AB9" s="453">
        <v>0</v>
      </c>
      <c r="AC9" s="453">
        <v>0</v>
      </c>
      <c r="AD9" s="453">
        <v>0</v>
      </c>
      <c r="AE9" s="453">
        <v>0</v>
      </c>
      <c r="AF9" s="453">
        <v>0</v>
      </c>
      <c r="AG9" s="382" t="s">
        <v>1</v>
      </c>
    </row>
    <row r="10" spans="1:33" ht="20.100000000000001" customHeight="1">
      <c r="A10" s="342">
        <v>5</v>
      </c>
      <c r="B10" s="170" t="s">
        <v>413</v>
      </c>
      <c r="C10" s="331">
        <v>10</v>
      </c>
      <c r="D10" s="332">
        <v>0</v>
      </c>
      <c r="E10" s="332">
        <v>0</v>
      </c>
      <c r="F10" s="332">
        <v>0</v>
      </c>
      <c r="G10" s="332">
        <v>3</v>
      </c>
      <c r="H10" s="332">
        <v>0</v>
      </c>
      <c r="I10" s="332">
        <v>12</v>
      </c>
      <c r="J10" s="332">
        <v>0</v>
      </c>
      <c r="K10" s="204">
        <v>1</v>
      </c>
      <c r="L10" s="204">
        <v>0</v>
      </c>
      <c r="M10" s="204">
        <v>13</v>
      </c>
      <c r="N10" s="204">
        <v>0</v>
      </c>
      <c r="O10" s="332">
        <v>2</v>
      </c>
      <c r="P10" s="333">
        <v>0</v>
      </c>
      <c r="Q10" s="331">
        <v>20</v>
      </c>
      <c r="R10" s="332">
        <v>0</v>
      </c>
      <c r="S10" s="332">
        <v>7</v>
      </c>
      <c r="T10" s="332">
        <v>0</v>
      </c>
      <c r="U10" s="332">
        <v>12</v>
      </c>
      <c r="V10" s="332">
        <v>0</v>
      </c>
      <c r="W10" s="204">
        <v>0</v>
      </c>
      <c r="X10" s="204">
        <v>0</v>
      </c>
      <c r="Y10" s="204">
        <v>0</v>
      </c>
      <c r="Z10" s="204">
        <v>0</v>
      </c>
      <c r="AA10" s="204">
        <v>0</v>
      </c>
      <c r="AB10" s="204">
        <v>0</v>
      </c>
      <c r="AC10" s="204">
        <v>0</v>
      </c>
      <c r="AD10" s="204">
        <v>0</v>
      </c>
      <c r="AE10" s="204">
        <v>0</v>
      </c>
      <c r="AF10" s="204">
        <v>0</v>
      </c>
      <c r="AG10" s="385" t="s">
        <v>34</v>
      </c>
    </row>
    <row r="11" spans="1:33" ht="20.100000000000001" customHeight="1">
      <c r="A11" s="343">
        <v>6</v>
      </c>
      <c r="B11" s="327" t="s">
        <v>412</v>
      </c>
      <c r="C11" s="152">
        <v>1212</v>
      </c>
      <c r="D11" s="153">
        <v>0</v>
      </c>
      <c r="E11" s="153">
        <v>824</v>
      </c>
      <c r="F11" s="153">
        <v>0</v>
      </c>
      <c r="G11" s="153">
        <v>1066</v>
      </c>
      <c r="H11" s="153" t="s">
        <v>26</v>
      </c>
      <c r="I11" s="153">
        <v>77</v>
      </c>
      <c r="J11" s="153">
        <v>0</v>
      </c>
      <c r="K11" s="185">
        <v>380</v>
      </c>
      <c r="L11" s="185">
        <v>7</v>
      </c>
      <c r="M11" s="185">
        <v>111</v>
      </c>
      <c r="N11" s="185">
        <v>0</v>
      </c>
      <c r="O11" s="153">
        <v>25</v>
      </c>
      <c r="P11" s="324">
        <v>0</v>
      </c>
      <c r="Q11" s="152">
        <v>65</v>
      </c>
      <c r="R11" s="153">
        <v>1</v>
      </c>
      <c r="S11" s="153">
        <v>91</v>
      </c>
      <c r="T11" s="153">
        <v>0</v>
      </c>
      <c r="U11" s="153">
        <v>228</v>
      </c>
      <c r="V11" s="153">
        <v>0</v>
      </c>
      <c r="W11" s="453">
        <v>137</v>
      </c>
      <c r="X11" s="453">
        <v>2</v>
      </c>
      <c r="Y11" s="453">
        <v>134</v>
      </c>
      <c r="Z11" s="453"/>
      <c r="AA11" s="453">
        <v>58</v>
      </c>
      <c r="AB11" s="453">
        <v>0</v>
      </c>
      <c r="AC11" s="453">
        <v>8</v>
      </c>
      <c r="AD11" s="453">
        <v>0</v>
      </c>
      <c r="AE11" s="453" t="s">
        <v>411</v>
      </c>
      <c r="AF11" s="453">
        <v>0</v>
      </c>
      <c r="AG11" s="382" t="s">
        <v>12</v>
      </c>
    </row>
    <row r="12" spans="1:33" ht="20.100000000000001" customHeight="1">
      <c r="A12" s="342">
        <v>7</v>
      </c>
      <c r="B12" s="170" t="s">
        <v>410</v>
      </c>
      <c r="C12" s="331">
        <v>38</v>
      </c>
      <c r="D12" s="332">
        <v>0</v>
      </c>
      <c r="E12" s="332">
        <v>0</v>
      </c>
      <c r="F12" s="332">
        <v>0</v>
      </c>
      <c r="G12" s="332">
        <v>0</v>
      </c>
      <c r="H12" s="332">
        <v>0</v>
      </c>
      <c r="I12" s="332">
        <v>0</v>
      </c>
      <c r="J12" s="332">
        <v>0</v>
      </c>
      <c r="K12" s="204">
        <v>0</v>
      </c>
      <c r="L12" s="204">
        <v>0</v>
      </c>
      <c r="M12" s="204">
        <v>0</v>
      </c>
      <c r="N12" s="204">
        <v>0</v>
      </c>
      <c r="O12" s="332">
        <v>0</v>
      </c>
      <c r="P12" s="333">
        <v>0</v>
      </c>
      <c r="Q12" s="331">
        <v>0</v>
      </c>
      <c r="R12" s="332">
        <v>0</v>
      </c>
      <c r="S12" s="332">
        <v>0</v>
      </c>
      <c r="T12" s="332">
        <v>0</v>
      </c>
      <c r="U12" s="332">
        <v>0</v>
      </c>
      <c r="V12" s="332">
        <v>0</v>
      </c>
      <c r="W12" s="204">
        <v>7</v>
      </c>
      <c r="X12" s="204">
        <v>0</v>
      </c>
      <c r="Y12" s="204">
        <v>0</v>
      </c>
      <c r="Z12" s="204">
        <v>0</v>
      </c>
      <c r="AA12" s="204">
        <v>0</v>
      </c>
      <c r="AB12" s="204">
        <v>0</v>
      </c>
      <c r="AC12" s="204">
        <v>0</v>
      </c>
      <c r="AD12" s="204">
        <v>0</v>
      </c>
      <c r="AE12" s="204">
        <v>0</v>
      </c>
      <c r="AF12" s="204">
        <v>0</v>
      </c>
      <c r="AG12" s="385" t="s">
        <v>13</v>
      </c>
    </row>
    <row r="13" spans="1:33" ht="20.100000000000001" customHeight="1">
      <c r="A13" s="343">
        <v>8</v>
      </c>
      <c r="B13" s="327" t="s">
        <v>409</v>
      </c>
      <c r="C13" s="152">
        <v>66</v>
      </c>
      <c r="D13" s="153">
        <v>0</v>
      </c>
      <c r="E13" s="153">
        <v>50</v>
      </c>
      <c r="F13" s="153">
        <v>0</v>
      </c>
      <c r="G13" s="153">
        <v>309</v>
      </c>
      <c r="H13" s="153">
        <v>0</v>
      </c>
      <c r="I13" s="153">
        <v>132</v>
      </c>
      <c r="J13" s="153">
        <v>1</v>
      </c>
      <c r="K13" s="185">
        <v>79</v>
      </c>
      <c r="L13" s="185">
        <v>0</v>
      </c>
      <c r="M13" s="185">
        <v>71</v>
      </c>
      <c r="N13" s="185">
        <v>0</v>
      </c>
      <c r="O13" s="153">
        <v>327</v>
      </c>
      <c r="P13" s="324">
        <v>1</v>
      </c>
      <c r="Q13" s="152">
        <v>158</v>
      </c>
      <c r="R13" s="153">
        <v>0</v>
      </c>
      <c r="S13" s="153">
        <v>52</v>
      </c>
      <c r="T13" s="153">
        <v>0</v>
      </c>
      <c r="U13" s="153">
        <v>88</v>
      </c>
      <c r="V13" s="153">
        <v>0</v>
      </c>
      <c r="W13" s="453">
        <v>85</v>
      </c>
      <c r="X13" s="453">
        <v>0</v>
      </c>
      <c r="Y13" s="453">
        <v>106</v>
      </c>
      <c r="Z13" s="453">
        <v>0</v>
      </c>
      <c r="AA13" s="453">
        <v>100</v>
      </c>
      <c r="AB13" s="453">
        <v>0</v>
      </c>
      <c r="AC13" s="453">
        <v>9</v>
      </c>
      <c r="AD13" s="453">
        <v>0</v>
      </c>
      <c r="AE13" s="453" t="s">
        <v>408</v>
      </c>
      <c r="AF13" s="453">
        <v>5</v>
      </c>
      <c r="AG13" s="382" t="s">
        <v>25</v>
      </c>
    </row>
    <row r="14" spans="1:33" ht="20.100000000000001" customHeight="1">
      <c r="A14" s="342">
        <v>9</v>
      </c>
      <c r="B14" s="170" t="s">
        <v>407</v>
      </c>
      <c r="C14" s="331">
        <v>22</v>
      </c>
      <c r="D14" s="332">
        <v>0</v>
      </c>
      <c r="E14" s="332">
        <v>27</v>
      </c>
      <c r="F14" s="332">
        <v>0</v>
      </c>
      <c r="G14" s="332">
        <v>17</v>
      </c>
      <c r="H14" s="332">
        <v>1</v>
      </c>
      <c r="I14" s="332">
        <v>105</v>
      </c>
      <c r="J14" s="332">
        <v>0</v>
      </c>
      <c r="K14" s="204">
        <v>1</v>
      </c>
      <c r="L14" s="204">
        <v>0</v>
      </c>
      <c r="M14" s="204">
        <v>16</v>
      </c>
      <c r="N14" s="204">
        <v>0</v>
      </c>
      <c r="O14" s="332">
        <v>16</v>
      </c>
      <c r="P14" s="333">
        <v>0</v>
      </c>
      <c r="Q14" s="331">
        <v>7</v>
      </c>
      <c r="R14" s="332">
        <v>0</v>
      </c>
      <c r="S14" s="332">
        <v>0</v>
      </c>
      <c r="T14" s="332">
        <v>0</v>
      </c>
      <c r="U14" s="332">
        <v>0</v>
      </c>
      <c r="V14" s="332">
        <v>0</v>
      </c>
      <c r="W14" s="204">
        <v>2</v>
      </c>
      <c r="X14" s="204">
        <v>0</v>
      </c>
      <c r="Y14" s="204">
        <v>21</v>
      </c>
      <c r="Z14" s="204">
        <v>2</v>
      </c>
      <c r="AA14" s="204">
        <v>18</v>
      </c>
      <c r="AB14" s="204">
        <v>0</v>
      </c>
      <c r="AC14" s="204">
        <v>21</v>
      </c>
      <c r="AD14" s="204">
        <v>1</v>
      </c>
      <c r="AE14" s="204" t="s">
        <v>406</v>
      </c>
      <c r="AF14" s="204">
        <v>0</v>
      </c>
      <c r="AG14" s="385" t="s">
        <v>14</v>
      </c>
    </row>
    <row r="15" spans="1:33" ht="20.100000000000001" customHeight="1">
      <c r="A15" s="343">
        <v>10</v>
      </c>
      <c r="B15" s="327" t="s">
        <v>405</v>
      </c>
      <c r="C15" s="152">
        <v>0</v>
      </c>
      <c r="D15" s="153">
        <v>0</v>
      </c>
      <c r="E15" s="153">
        <v>0</v>
      </c>
      <c r="F15" s="153">
        <v>0</v>
      </c>
      <c r="G15" s="153">
        <v>0</v>
      </c>
      <c r="H15" s="153">
        <v>0</v>
      </c>
      <c r="I15" s="153">
        <v>5</v>
      </c>
      <c r="J15" s="153">
        <v>0</v>
      </c>
      <c r="K15" s="185">
        <v>0</v>
      </c>
      <c r="L15" s="185">
        <v>0</v>
      </c>
      <c r="M15" s="185">
        <v>3</v>
      </c>
      <c r="N15" s="185">
        <v>0</v>
      </c>
      <c r="O15" s="153">
        <v>0</v>
      </c>
      <c r="P15" s="324">
        <v>0</v>
      </c>
      <c r="Q15" s="152">
        <v>0</v>
      </c>
      <c r="R15" s="153">
        <v>0</v>
      </c>
      <c r="S15" s="153">
        <v>0</v>
      </c>
      <c r="T15" s="153">
        <v>0</v>
      </c>
      <c r="U15" s="153">
        <v>0</v>
      </c>
      <c r="V15" s="153">
        <v>0</v>
      </c>
      <c r="W15" s="453">
        <v>0</v>
      </c>
      <c r="X15" s="453">
        <v>0</v>
      </c>
      <c r="Y15" s="453">
        <v>0</v>
      </c>
      <c r="Z15" s="453">
        <v>0</v>
      </c>
      <c r="AA15" s="453">
        <v>0</v>
      </c>
      <c r="AB15" s="453">
        <v>0</v>
      </c>
      <c r="AC15" s="453">
        <v>0</v>
      </c>
      <c r="AD15" s="453">
        <v>0</v>
      </c>
      <c r="AE15" s="453">
        <v>0</v>
      </c>
      <c r="AF15" s="453">
        <v>0</v>
      </c>
      <c r="AG15" s="382" t="s">
        <v>2</v>
      </c>
    </row>
    <row r="16" spans="1:33" ht="20.100000000000001" customHeight="1">
      <c r="A16" s="342">
        <v>11</v>
      </c>
      <c r="B16" s="170" t="s">
        <v>404</v>
      </c>
      <c r="C16" s="331">
        <v>0</v>
      </c>
      <c r="D16" s="332">
        <v>0</v>
      </c>
      <c r="E16" s="332">
        <v>0</v>
      </c>
      <c r="F16" s="332">
        <v>0</v>
      </c>
      <c r="G16" s="332">
        <v>0</v>
      </c>
      <c r="H16" s="332">
        <v>0</v>
      </c>
      <c r="I16" s="332">
        <v>2976</v>
      </c>
      <c r="J16" s="332">
        <v>3</v>
      </c>
      <c r="K16" s="204">
        <v>0</v>
      </c>
      <c r="L16" s="204">
        <v>0</v>
      </c>
      <c r="M16" s="204">
        <v>0</v>
      </c>
      <c r="N16" s="204">
        <v>0</v>
      </c>
      <c r="O16" s="332">
        <v>0</v>
      </c>
      <c r="P16" s="333">
        <v>0</v>
      </c>
      <c r="Q16" s="331">
        <v>0</v>
      </c>
      <c r="R16" s="332">
        <v>0</v>
      </c>
      <c r="S16" s="332">
        <v>0</v>
      </c>
      <c r="T16" s="332">
        <v>0</v>
      </c>
      <c r="U16" s="332">
        <v>0</v>
      </c>
      <c r="V16" s="332">
        <v>0</v>
      </c>
      <c r="W16" s="204">
        <v>0</v>
      </c>
      <c r="X16" s="204">
        <v>0</v>
      </c>
      <c r="Y16" s="204">
        <v>0</v>
      </c>
      <c r="Z16" s="204">
        <v>0</v>
      </c>
      <c r="AA16" s="204">
        <v>0</v>
      </c>
      <c r="AB16" s="204">
        <v>0</v>
      </c>
      <c r="AC16" s="204">
        <v>0</v>
      </c>
      <c r="AD16" s="204">
        <v>0</v>
      </c>
      <c r="AE16" s="204">
        <v>0</v>
      </c>
      <c r="AF16" s="204">
        <v>0</v>
      </c>
      <c r="AG16" s="385" t="s">
        <v>403</v>
      </c>
    </row>
    <row r="17" spans="1:33" ht="20.100000000000001" customHeight="1">
      <c r="A17" s="343">
        <v>12</v>
      </c>
      <c r="B17" s="327" t="s">
        <v>402</v>
      </c>
      <c r="C17" s="152"/>
      <c r="D17" s="153"/>
      <c r="E17" s="153"/>
      <c r="F17" s="153"/>
      <c r="G17" s="153"/>
      <c r="H17" s="153"/>
      <c r="I17" s="153"/>
      <c r="J17" s="153"/>
      <c r="K17" s="185"/>
      <c r="L17" s="185"/>
      <c r="M17" s="185"/>
      <c r="N17" s="185"/>
      <c r="O17" s="153"/>
      <c r="P17" s="324"/>
      <c r="Q17" s="152"/>
      <c r="R17" s="153"/>
      <c r="S17" s="153"/>
      <c r="T17" s="153"/>
      <c r="U17" s="153"/>
      <c r="V17" s="153"/>
      <c r="W17" s="453">
        <v>0</v>
      </c>
      <c r="X17" s="453">
        <v>0</v>
      </c>
      <c r="Y17" s="453">
        <v>1</v>
      </c>
      <c r="Z17" s="453">
        <v>0</v>
      </c>
      <c r="AA17" s="453">
        <v>0</v>
      </c>
      <c r="AB17" s="453">
        <v>0</v>
      </c>
      <c r="AC17" s="453">
        <v>0</v>
      </c>
      <c r="AD17" s="453">
        <v>0</v>
      </c>
      <c r="AE17" s="453">
        <v>0</v>
      </c>
      <c r="AF17" s="453">
        <v>0</v>
      </c>
      <c r="AG17" s="382" t="s">
        <v>401</v>
      </c>
    </row>
    <row r="18" spans="1:33" ht="20.100000000000001" customHeight="1">
      <c r="A18" s="342">
        <v>13</v>
      </c>
      <c r="B18" s="170" t="s">
        <v>400</v>
      </c>
      <c r="C18" s="331" t="s">
        <v>26</v>
      </c>
      <c r="D18" s="332">
        <v>0</v>
      </c>
      <c r="E18" s="332" t="s">
        <v>26</v>
      </c>
      <c r="F18" s="332" t="s">
        <v>26</v>
      </c>
      <c r="G18" s="332" t="s">
        <v>26</v>
      </c>
      <c r="H18" s="332" t="s">
        <v>26</v>
      </c>
      <c r="I18" s="332" t="s">
        <v>26</v>
      </c>
      <c r="J18" s="332" t="s">
        <v>26</v>
      </c>
      <c r="K18" s="204">
        <v>0</v>
      </c>
      <c r="L18" s="204">
        <v>0</v>
      </c>
      <c r="M18" s="204">
        <v>0</v>
      </c>
      <c r="N18" s="204">
        <v>0</v>
      </c>
      <c r="O18" s="332">
        <v>9</v>
      </c>
      <c r="P18" s="333">
        <v>0</v>
      </c>
      <c r="Q18" s="331">
        <v>0</v>
      </c>
      <c r="R18" s="332">
        <v>0</v>
      </c>
      <c r="S18" s="332">
        <v>36</v>
      </c>
      <c r="T18" s="332">
        <v>0</v>
      </c>
      <c r="U18" s="332">
        <v>5</v>
      </c>
      <c r="V18" s="332">
        <v>0</v>
      </c>
      <c r="W18" s="204">
        <v>0</v>
      </c>
      <c r="X18" s="204">
        <v>0</v>
      </c>
      <c r="Y18" s="204">
        <v>0</v>
      </c>
      <c r="Z18" s="204">
        <v>0</v>
      </c>
      <c r="AA18" s="204">
        <v>22</v>
      </c>
      <c r="AB18" s="204">
        <v>0</v>
      </c>
      <c r="AC18" s="204">
        <v>15</v>
      </c>
      <c r="AD18" s="204">
        <v>0</v>
      </c>
      <c r="AE18" s="204">
        <v>33</v>
      </c>
      <c r="AF18" s="204">
        <v>1</v>
      </c>
      <c r="AG18" s="385" t="s">
        <v>3</v>
      </c>
    </row>
    <row r="19" spans="1:33" ht="20.100000000000001" customHeight="1">
      <c r="A19" s="343">
        <v>14</v>
      </c>
      <c r="B19" s="327" t="s">
        <v>399</v>
      </c>
      <c r="C19" s="152">
        <v>117</v>
      </c>
      <c r="D19" s="153">
        <v>2</v>
      </c>
      <c r="E19" s="153">
        <v>254</v>
      </c>
      <c r="F19" s="153">
        <v>1</v>
      </c>
      <c r="G19" s="153">
        <v>143</v>
      </c>
      <c r="H19" s="153">
        <v>0</v>
      </c>
      <c r="I19" s="153">
        <v>301</v>
      </c>
      <c r="J19" s="153">
        <v>3</v>
      </c>
      <c r="K19" s="185">
        <v>166</v>
      </c>
      <c r="L19" s="185">
        <v>0</v>
      </c>
      <c r="M19" s="185">
        <v>175</v>
      </c>
      <c r="N19" s="185">
        <v>0</v>
      </c>
      <c r="O19" s="153">
        <v>200</v>
      </c>
      <c r="P19" s="324">
        <v>0</v>
      </c>
      <c r="Q19" s="152">
        <v>32</v>
      </c>
      <c r="R19" s="153">
        <v>0</v>
      </c>
      <c r="S19" s="153">
        <v>14</v>
      </c>
      <c r="T19" s="153">
        <v>2</v>
      </c>
      <c r="U19" s="153">
        <v>33</v>
      </c>
      <c r="V19" s="153">
        <v>1</v>
      </c>
      <c r="W19" s="453">
        <v>15</v>
      </c>
      <c r="X19" s="453">
        <v>0</v>
      </c>
      <c r="Y19" s="453">
        <v>12</v>
      </c>
      <c r="Z19" s="453">
        <v>0</v>
      </c>
      <c r="AA19" s="453">
        <v>1</v>
      </c>
      <c r="AB19" s="453">
        <v>0</v>
      </c>
      <c r="AC19" s="453">
        <v>22</v>
      </c>
      <c r="AD19" s="453">
        <v>0</v>
      </c>
      <c r="AE19" s="453" t="s">
        <v>518</v>
      </c>
      <c r="AF19" s="453">
        <v>0</v>
      </c>
      <c r="AG19" s="382" t="s">
        <v>15</v>
      </c>
    </row>
    <row r="20" spans="1:33" ht="20.100000000000001" customHeight="1">
      <c r="A20" s="342">
        <v>15</v>
      </c>
      <c r="B20" s="170" t="s">
        <v>398</v>
      </c>
      <c r="C20" s="331">
        <v>5</v>
      </c>
      <c r="D20" s="332">
        <v>1</v>
      </c>
      <c r="E20" s="332">
        <v>7</v>
      </c>
      <c r="F20" s="332">
        <v>0</v>
      </c>
      <c r="G20" s="332">
        <v>62</v>
      </c>
      <c r="H20" s="332">
        <v>2</v>
      </c>
      <c r="I20" s="332">
        <v>2</v>
      </c>
      <c r="J20" s="332">
        <v>0</v>
      </c>
      <c r="K20" s="204">
        <v>19</v>
      </c>
      <c r="L20" s="204">
        <v>1</v>
      </c>
      <c r="M20" s="204">
        <v>4</v>
      </c>
      <c r="N20" s="204">
        <v>1</v>
      </c>
      <c r="O20" s="332">
        <v>23</v>
      </c>
      <c r="P20" s="333">
        <v>0</v>
      </c>
      <c r="Q20" s="331">
        <v>3</v>
      </c>
      <c r="R20" s="332">
        <v>0</v>
      </c>
      <c r="S20" s="332">
        <v>0</v>
      </c>
      <c r="T20" s="332">
        <v>0</v>
      </c>
      <c r="U20" s="332">
        <v>7</v>
      </c>
      <c r="V20" s="332">
        <v>0</v>
      </c>
      <c r="W20" s="204">
        <v>8</v>
      </c>
      <c r="X20" s="204">
        <v>1</v>
      </c>
      <c r="Y20" s="204">
        <v>3</v>
      </c>
      <c r="Z20" s="204">
        <v>0</v>
      </c>
      <c r="AA20" s="204">
        <v>6</v>
      </c>
      <c r="AB20" s="204">
        <v>0</v>
      </c>
      <c r="AC20" s="204">
        <v>4</v>
      </c>
      <c r="AD20" s="204">
        <v>1</v>
      </c>
      <c r="AE20" s="204">
        <v>1</v>
      </c>
      <c r="AF20" s="204">
        <v>0</v>
      </c>
      <c r="AG20" s="385" t="s">
        <v>4</v>
      </c>
    </row>
    <row r="21" spans="1:33" ht="20.100000000000001" customHeight="1">
      <c r="A21" s="343">
        <v>16</v>
      </c>
      <c r="B21" s="327" t="s">
        <v>397</v>
      </c>
      <c r="C21" s="152">
        <v>1</v>
      </c>
      <c r="D21" s="153">
        <v>0</v>
      </c>
      <c r="E21" s="153">
        <v>14</v>
      </c>
      <c r="F21" s="153">
        <v>0</v>
      </c>
      <c r="G21" s="153">
        <v>7</v>
      </c>
      <c r="H21" s="153">
        <v>4</v>
      </c>
      <c r="I21" s="153">
        <v>3</v>
      </c>
      <c r="J21" s="153">
        <v>0</v>
      </c>
      <c r="K21" s="185">
        <v>0</v>
      </c>
      <c r="L21" s="185">
        <v>0</v>
      </c>
      <c r="M21" s="185">
        <v>12</v>
      </c>
      <c r="N21" s="185">
        <v>0</v>
      </c>
      <c r="O21" s="153">
        <v>8</v>
      </c>
      <c r="P21" s="324">
        <v>0</v>
      </c>
      <c r="Q21" s="152">
        <v>17</v>
      </c>
      <c r="R21" s="153">
        <v>0</v>
      </c>
      <c r="S21" s="153">
        <v>104</v>
      </c>
      <c r="T21" s="153">
        <v>0</v>
      </c>
      <c r="U21" s="153">
        <v>42</v>
      </c>
      <c r="V21" s="153">
        <v>1</v>
      </c>
      <c r="W21" s="453">
        <v>0</v>
      </c>
      <c r="X21" s="453">
        <v>0</v>
      </c>
      <c r="Y21" s="453">
        <v>0</v>
      </c>
      <c r="Z21" s="453">
        <v>0</v>
      </c>
      <c r="AA21" s="453">
        <v>0</v>
      </c>
      <c r="AB21" s="453">
        <v>0</v>
      </c>
      <c r="AC21" s="453">
        <v>0</v>
      </c>
      <c r="AD21" s="453">
        <v>0</v>
      </c>
      <c r="AE21" s="453">
        <v>0</v>
      </c>
      <c r="AF21" s="453">
        <v>0</v>
      </c>
      <c r="AG21" s="382" t="s">
        <v>5</v>
      </c>
    </row>
    <row r="22" spans="1:33" ht="20.100000000000001" customHeight="1">
      <c r="A22" s="342">
        <v>17</v>
      </c>
      <c r="B22" s="170" t="s">
        <v>396</v>
      </c>
      <c r="C22" s="331">
        <v>527</v>
      </c>
      <c r="D22" s="332">
        <v>0</v>
      </c>
      <c r="E22" s="332">
        <v>96</v>
      </c>
      <c r="F22" s="332">
        <v>0</v>
      </c>
      <c r="G22" s="332">
        <v>183</v>
      </c>
      <c r="H22" s="332">
        <v>1</v>
      </c>
      <c r="I22" s="332">
        <v>384</v>
      </c>
      <c r="J22" s="332">
        <v>1</v>
      </c>
      <c r="K22" s="204">
        <v>210</v>
      </c>
      <c r="L22" s="204">
        <v>2</v>
      </c>
      <c r="M22" s="204">
        <v>317</v>
      </c>
      <c r="N22" s="204">
        <v>0</v>
      </c>
      <c r="O22" s="332">
        <v>293</v>
      </c>
      <c r="P22" s="333">
        <v>1</v>
      </c>
      <c r="Q22" s="331">
        <v>252</v>
      </c>
      <c r="R22" s="332">
        <v>2</v>
      </c>
      <c r="S22" s="332">
        <v>213</v>
      </c>
      <c r="T22" s="332">
        <v>1</v>
      </c>
      <c r="U22" s="332">
        <v>107</v>
      </c>
      <c r="V22" s="332">
        <v>0</v>
      </c>
      <c r="W22" s="204">
        <v>103</v>
      </c>
      <c r="X22" s="204">
        <v>0</v>
      </c>
      <c r="Y22" s="204">
        <v>22</v>
      </c>
      <c r="Z22" s="204">
        <v>4</v>
      </c>
      <c r="AA22" s="204">
        <v>0</v>
      </c>
      <c r="AB22" s="204">
        <v>0</v>
      </c>
      <c r="AC22" s="204">
        <v>0</v>
      </c>
      <c r="AD22" s="204">
        <v>0</v>
      </c>
      <c r="AE22" s="204">
        <v>0</v>
      </c>
      <c r="AF22" s="204">
        <v>0</v>
      </c>
      <c r="AG22" s="385" t="s">
        <v>16</v>
      </c>
    </row>
    <row r="23" spans="1:33" ht="20.100000000000001" customHeight="1">
      <c r="A23" s="343">
        <v>18</v>
      </c>
      <c r="B23" s="327" t="s">
        <v>395</v>
      </c>
      <c r="C23" s="152">
        <v>2</v>
      </c>
      <c r="D23" s="153">
        <v>0</v>
      </c>
      <c r="E23" s="153" t="s">
        <v>26</v>
      </c>
      <c r="F23" s="153" t="s">
        <v>26</v>
      </c>
      <c r="G23" s="153" t="s">
        <v>26</v>
      </c>
      <c r="H23" s="153" t="s">
        <v>26</v>
      </c>
      <c r="I23" s="153">
        <v>0</v>
      </c>
      <c r="J23" s="153">
        <v>0</v>
      </c>
      <c r="K23" s="185">
        <v>0</v>
      </c>
      <c r="L23" s="185">
        <v>0</v>
      </c>
      <c r="M23" s="185">
        <v>0</v>
      </c>
      <c r="N23" s="185">
        <v>0</v>
      </c>
      <c r="O23" s="153">
        <v>0</v>
      </c>
      <c r="P23" s="324">
        <v>0</v>
      </c>
      <c r="Q23" s="152">
        <v>0</v>
      </c>
      <c r="R23" s="153">
        <v>0</v>
      </c>
      <c r="S23" s="153">
        <v>0</v>
      </c>
      <c r="T23" s="153">
        <v>0</v>
      </c>
      <c r="U23" s="153">
        <v>0</v>
      </c>
      <c r="V23" s="153">
        <v>0</v>
      </c>
      <c r="W23" s="453">
        <v>0</v>
      </c>
      <c r="X23" s="453">
        <v>0</v>
      </c>
      <c r="Y23" s="453">
        <v>0</v>
      </c>
      <c r="Z23" s="453">
        <v>0</v>
      </c>
      <c r="AA23" s="453">
        <v>0</v>
      </c>
      <c r="AB23" s="453">
        <v>0</v>
      </c>
      <c r="AC23" s="453">
        <v>0</v>
      </c>
      <c r="AD23" s="453">
        <v>0</v>
      </c>
      <c r="AE23" s="453">
        <v>0</v>
      </c>
      <c r="AF23" s="453">
        <v>0</v>
      </c>
      <c r="AG23" s="382" t="s">
        <v>17</v>
      </c>
    </row>
    <row r="24" spans="1:33" ht="20.100000000000001" customHeight="1">
      <c r="A24" s="342">
        <v>19</v>
      </c>
      <c r="B24" s="170" t="s">
        <v>394</v>
      </c>
      <c r="C24" s="331">
        <v>0</v>
      </c>
      <c r="D24" s="332">
        <v>0</v>
      </c>
      <c r="E24" s="332">
        <v>0</v>
      </c>
      <c r="F24" s="332">
        <v>0</v>
      </c>
      <c r="G24" s="332">
        <v>0</v>
      </c>
      <c r="H24" s="332">
        <v>0</v>
      </c>
      <c r="I24" s="332" t="s">
        <v>26</v>
      </c>
      <c r="J24" s="332" t="s">
        <v>26</v>
      </c>
      <c r="K24" s="204">
        <v>0</v>
      </c>
      <c r="L24" s="204">
        <v>0</v>
      </c>
      <c r="M24" s="204">
        <v>0</v>
      </c>
      <c r="N24" s="204">
        <v>0</v>
      </c>
      <c r="O24" s="332">
        <v>0</v>
      </c>
      <c r="P24" s="333">
        <v>0</v>
      </c>
      <c r="Q24" s="331">
        <v>1</v>
      </c>
      <c r="R24" s="332">
        <v>1</v>
      </c>
      <c r="S24" s="332">
        <v>0</v>
      </c>
      <c r="T24" s="332">
        <v>0</v>
      </c>
      <c r="U24" s="332">
        <v>0</v>
      </c>
      <c r="V24" s="332">
        <v>0</v>
      </c>
      <c r="W24" s="204">
        <v>0</v>
      </c>
      <c r="X24" s="204">
        <v>0</v>
      </c>
      <c r="Y24" s="204">
        <v>15</v>
      </c>
      <c r="Z24" s="204">
        <v>0</v>
      </c>
      <c r="AA24" s="204">
        <v>0</v>
      </c>
      <c r="AB24" s="204">
        <v>0</v>
      </c>
      <c r="AC24" s="204">
        <v>0</v>
      </c>
      <c r="AD24" s="204">
        <v>0</v>
      </c>
      <c r="AE24" s="204">
        <v>2</v>
      </c>
      <c r="AF24" s="204">
        <v>0</v>
      </c>
      <c r="AG24" s="385" t="s">
        <v>18</v>
      </c>
    </row>
    <row r="25" spans="1:33" ht="20.100000000000001" customHeight="1">
      <c r="A25" s="343">
        <v>20</v>
      </c>
      <c r="B25" s="327" t="s">
        <v>393</v>
      </c>
      <c r="C25" s="152">
        <v>0</v>
      </c>
      <c r="D25" s="153">
        <v>0</v>
      </c>
      <c r="E25" s="153">
        <v>0</v>
      </c>
      <c r="F25" s="153">
        <v>0</v>
      </c>
      <c r="G25" s="153">
        <v>0</v>
      </c>
      <c r="H25" s="153">
        <v>0</v>
      </c>
      <c r="I25" s="153">
        <v>0</v>
      </c>
      <c r="J25" s="153">
        <v>0</v>
      </c>
      <c r="K25" s="185">
        <v>0</v>
      </c>
      <c r="L25" s="185">
        <v>0</v>
      </c>
      <c r="M25" s="185">
        <v>0</v>
      </c>
      <c r="N25" s="185">
        <v>0</v>
      </c>
      <c r="O25" s="153">
        <v>0</v>
      </c>
      <c r="P25" s="324">
        <v>0</v>
      </c>
      <c r="Q25" s="152">
        <v>0</v>
      </c>
      <c r="R25" s="153">
        <v>0</v>
      </c>
      <c r="S25" s="153">
        <v>26</v>
      </c>
      <c r="T25" s="153">
        <v>0</v>
      </c>
      <c r="U25" s="153">
        <v>0</v>
      </c>
      <c r="V25" s="153">
        <v>0</v>
      </c>
      <c r="W25" s="453">
        <v>0</v>
      </c>
      <c r="X25" s="453">
        <v>0</v>
      </c>
      <c r="Y25" s="453">
        <v>0</v>
      </c>
      <c r="Z25" s="453">
        <v>0</v>
      </c>
      <c r="AA25" s="453">
        <v>3</v>
      </c>
      <c r="AB25" s="453">
        <v>0</v>
      </c>
      <c r="AC25" s="453">
        <v>0</v>
      </c>
      <c r="AD25" s="453">
        <v>0</v>
      </c>
      <c r="AE25" s="453">
        <v>0</v>
      </c>
      <c r="AF25" s="453">
        <v>0</v>
      </c>
      <c r="AG25" s="382" t="s">
        <v>35</v>
      </c>
    </row>
    <row r="26" spans="1:33" ht="20.100000000000001" customHeight="1">
      <c r="A26" s="342">
        <v>21</v>
      </c>
      <c r="B26" s="170" t="s">
        <v>392</v>
      </c>
      <c r="C26" s="331">
        <v>0</v>
      </c>
      <c r="D26" s="332">
        <v>0</v>
      </c>
      <c r="E26" s="332">
        <v>0</v>
      </c>
      <c r="F26" s="332">
        <v>0</v>
      </c>
      <c r="G26" s="332">
        <v>0</v>
      </c>
      <c r="H26" s="332">
        <v>0</v>
      </c>
      <c r="I26" s="332">
        <v>0</v>
      </c>
      <c r="J26" s="332">
        <v>0</v>
      </c>
      <c r="K26" s="204">
        <v>0</v>
      </c>
      <c r="L26" s="204">
        <v>0</v>
      </c>
      <c r="M26" s="204">
        <v>0</v>
      </c>
      <c r="N26" s="204">
        <v>0</v>
      </c>
      <c r="O26" s="332">
        <v>0</v>
      </c>
      <c r="P26" s="333">
        <v>0</v>
      </c>
      <c r="Q26" s="331">
        <v>0</v>
      </c>
      <c r="R26" s="332">
        <v>0</v>
      </c>
      <c r="S26" s="332">
        <v>0</v>
      </c>
      <c r="T26" s="332">
        <v>0</v>
      </c>
      <c r="U26" s="332">
        <v>0</v>
      </c>
      <c r="V26" s="332">
        <v>0</v>
      </c>
      <c r="W26" s="204">
        <v>0</v>
      </c>
      <c r="X26" s="204">
        <v>0</v>
      </c>
      <c r="Y26" s="204">
        <v>0</v>
      </c>
      <c r="Z26" s="204">
        <v>0</v>
      </c>
      <c r="AA26" s="204">
        <v>0</v>
      </c>
      <c r="AB26" s="204">
        <v>0</v>
      </c>
      <c r="AC26" s="204">
        <v>0</v>
      </c>
      <c r="AD26" s="204">
        <v>0</v>
      </c>
      <c r="AE26" s="204">
        <v>0</v>
      </c>
      <c r="AF26" s="204">
        <v>0</v>
      </c>
      <c r="AG26" s="385" t="s">
        <v>19</v>
      </c>
    </row>
    <row r="27" spans="1:33" ht="20.100000000000001" customHeight="1">
      <c r="A27" s="343">
        <v>22</v>
      </c>
      <c r="B27" s="327" t="s">
        <v>391</v>
      </c>
      <c r="C27" s="152">
        <v>35</v>
      </c>
      <c r="D27" s="153">
        <v>0</v>
      </c>
      <c r="E27" s="153" t="s">
        <v>26</v>
      </c>
      <c r="F27" s="153" t="s">
        <v>26</v>
      </c>
      <c r="G27" s="153">
        <v>0</v>
      </c>
      <c r="H27" s="153" t="s">
        <v>26</v>
      </c>
      <c r="I27" s="153">
        <v>2</v>
      </c>
      <c r="J27" s="153">
        <v>0</v>
      </c>
      <c r="K27" s="185">
        <v>0</v>
      </c>
      <c r="L27" s="185">
        <v>0</v>
      </c>
      <c r="M27" s="185">
        <v>0</v>
      </c>
      <c r="N27" s="185">
        <v>0</v>
      </c>
      <c r="O27" s="153">
        <v>0</v>
      </c>
      <c r="P27" s="324">
        <v>0</v>
      </c>
      <c r="Q27" s="152">
        <v>0</v>
      </c>
      <c r="R27" s="153">
        <v>0</v>
      </c>
      <c r="S27" s="153">
        <v>2</v>
      </c>
      <c r="T27" s="153">
        <v>0</v>
      </c>
      <c r="U27" s="153">
        <v>0</v>
      </c>
      <c r="V27" s="153">
        <v>0</v>
      </c>
      <c r="W27" s="453">
        <v>0</v>
      </c>
      <c r="X27" s="453">
        <v>0</v>
      </c>
      <c r="Y27" s="453">
        <v>3</v>
      </c>
      <c r="Z27" s="453">
        <v>0</v>
      </c>
      <c r="AA27" s="453">
        <v>9</v>
      </c>
      <c r="AB27" s="453">
        <v>2</v>
      </c>
      <c r="AC27" s="453" t="s">
        <v>390</v>
      </c>
      <c r="AD27" s="453">
        <v>0</v>
      </c>
      <c r="AE27" s="453" t="s">
        <v>518</v>
      </c>
      <c r="AF27" s="453">
        <v>0</v>
      </c>
      <c r="AG27" s="382" t="s">
        <v>20</v>
      </c>
    </row>
    <row r="28" spans="1:33" ht="20.100000000000001" customHeight="1">
      <c r="A28" s="342">
        <v>23</v>
      </c>
      <c r="B28" s="170" t="s">
        <v>389</v>
      </c>
      <c r="C28" s="331">
        <v>11</v>
      </c>
      <c r="D28" s="332">
        <v>0</v>
      </c>
      <c r="E28" s="332">
        <v>12</v>
      </c>
      <c r="F28" s="332">
        <v>0</v>
      </c>
      <c r="G28" s="332">
        <v>19</v>
      </c>
      <c r="H28" s="332">
        <v>0</v>
      </c>
      <c r="I28" s="332">
        <v>43</v>
      </c>
      <c r="J28" s="332">
        <v>1</v>
      </c>
      <c r="K28" s="204">
        <v>9</v>
      </c>
      <c r="L28" s="204">
        <v>0</v>
      </c>
      <c r="M28" s="204">
        <v>0</v>
      </c>
      <c r="N28" s="204">
        <v>0</v>
      </c>
      <c r="O28" s="332">
        <v>0</v>
      </c>
      <c r="P28" s="333">
        <v>0</v>
      </c>
      <c r="Q28" s="331">
        <v>0</v>
      </c>
      <c r="R28" s="332">
        <v>0</v>
      </c>
      <c r="S28" s="332">
        <v>0</v>
      </c>
      <c r="T28" s="332">
        <v>0</v>
      </c>
      <c r="U28" s="332">
        <v>0</v>
      </c>
      <c r="V28" s="332">
        <v>0</v>
      </c>
      <c r="W28" s="204">
        <v>0</v>
      </c>
      <c r="X28" s="204">
        <v>0</v>
      </c>
      <c r="Y28" s="204">
        <v>0</v>
      </c>
      <c r="Z28" s="204">
        <v>0</v>
      </c>
      <c r="AA28" s="204">
        <v>0</v>
      </c>
      <c r="AB28" s="204">
        <v>0</v>
      </c>
      <c r="AC28" s="204">
        <v>0</v>
      </c>
      <c r="AD28" s="204">
        <v>0</v>
      </c>
      <c r="AE28" s="204">
        <v>0</v>
      </c>
      <c r="AF28" s="204">
        <v>0</v>
      </c>
      <c r="AG28" s="385" t="s">
        <v>21</v>
      </c>
    </row>
    <row r="29" spans="1:33" ht="20.100000000000001" customHeight="1">
      <c r="A29" s="343">
        <v>24</v>
      </c>
      <c r="B29" s="327" t="s">
        <v>388</v>
      </c>
      <c r="C29" s="152">
        <v>1</v>
      </c>
      <c r="D29" s="153">
        <v>0</v>
      </c>
      <c r="E29" s="153">
        <v>0</v>
      </c>
      <c r="F29" s="153">
        <v>0</v>
      </c>
      <c r="G29" s="153">
        <v>1</v>
      </c>
      <c r="H29" s="153">
        <v>0</v>
      </c>
      <c r="I29" s="153">
        <v>37</v>
      </c>
      <c r="J29" s="153">
        <v>0</v>
      </c>
      <c r="K29" s="185">
        <v>0</v>
      </c>
      <c r="L29" s="185">
        <v>0</v>
      </c>
      <c r="M29" s="185">
        <v>0</v>
      </c>
      <c r="N29" s="185">
        <v>0</v>
      </c>
      <c r="O29" s="153">
        <v>5</v>
      </c>
      <c r="P29" s="324">
        <v>0</v>
      </c>
      <c r="Q29" s="152">
        <v>56</v>
      </c>
      <c r="R29" s="153">
        <v>0</v>
      </c>
      <c r="S29" s="153">
        <v>3</v>
      </c>
      <c r="T29" s="153">
        <v>0</v>
      </c>
      <c r="U29" s="153">
        <v>2</v>
      </c>
      <c r="V29" s="153">
        <v>0</v>
      </c>
      <c r="W29" s="453">
        <v>17</v>
      </c>
      <c r="X29" s="453">
        <v>0</v>
      </c>
      <c r="Y29" s="453">
        <v>0</v>
      </c>
      <c r="Z29" s="453">
        <v>0</v>
      </c>
      <c r="AA29" s="453">
        <v>54</v>
      </c>
      <c r="AB29" s="453">
        <v>0</v>
      </c>
      <c r="AC29" s="453">
        <v>0</v>
      </c>
      <c r="AD29" s="453">
        <v>0</v>
      </c>
      <c r="AE29" s="453">
        <v>0</v>
      </c>
      <c r="AF29" s="453">
        <v>0</v>
      </c>
      <c r="AG29" s="382" t="s">
        <v>27</v>
      </c>
    </row>
    <row r="30" spans="1:33" ht="20.100000000000001" customHeight="1">
      <c r="A30" s="342">
        <v>25</v>
      </c>
      <c r="B30" s="170" t="s">
        <v>387</v>
      </c>
      <c r="C30" s="331">
        <v>0</v>
      </c>
      <c r="D30" s="332">
        <v>0</v>
      </c>
      <c r="E30" s="332">
        <v>0</v>
      </c>
      <c r="F30" s="332">
        <v>0</v>
      </c>
      <c r="G30" s="332">
        <v>0</v>
      </c>
      <c r="H30" s="332">
        <v>0</v>
      </c>
      <c r="I30" s="332">
        <v>0</v>
      </c>
      <c r="J30" s="332">
        <v>0</v>
      </c>
      <c r="K30" s="204">
        <v>0</v>
      </c>
      <c r="L30" s="204">
        <v>0</v>
      </c>
      <c r="M30" s="204">
        <v>0</v>
      </c>
      <c r="N30" s="204">
        <v>0</v>
      </c>
      <c r="O30" s="332">
        <v>0</v>
      </c>
      <c r="P30" s="333">
        <v>0</v>
      </c>
      <c r="Q30" s="331">
        <v>0</v>
      </c>
      <c r="R30" s="332">
        <v>0</v>
      </c>
      <c r="S30" s="332">
        <v>0</v>
      </c>
      <c r="T30" s="332">
        <v>0</v>
      </c>
      <c r="U30" s="332">
        <v>0</v>
      </c>
      <c r="V30" s="332">
        <v>0</v>
      </c>
      <c r="W30" s="204">
        <v>0</v>
      </c>
      <c r="X30" s="204">
        <v>0</v>
      </c>
      <c r="Y30" s="204">
        <v>0</v>
      </c>
      <c r="Z30" s="204">
        <v>0</v>
      </c>
      <c r="AA30" s="204">
        <v>0</v>
      </c>
      <c r="AB30" s="204">
        <v>0</v>
      </c>
      <c r="AC30" s="204">
        <v>0</v>
      </c>
      <c r="AD30" s="204">
        <v>0</v>
      </c>
      <c r="AE30" s="204">
        <v>0</v>
      </c>
      <c r="AF30" s="204">
        <v>0</v>
      </c>
      <c r="AG30" s="385" t="s">
        <v>6</v>
      </c>
    </row>
    <row r="31" spans="1:33" ht="20.100000000000001" customHeight="1">
      <c r="A31" s="343">
        <v>26</v>
      </c>
      <c r="B31" s="327" t="s">
        <v>386</v>
      </c>
      <c r="C31" s="152">
        <v>297</v>
      </c>
      <c r="D31" s="153">
        <v>0</v>
      </c>
      <c r="E31" s="153">
        <v>990</v>
      </c>
      <c r="F31" s="153">
        <v>0</v>
      </c>
      <c r="G31" s="153">
        <v>818</v>
      </c>
      <c r="H31" s="153">
        <v>0</v>
      </c>
      <c r="I31" s="153">
        <v>156</v>
      </c>
      <c r="J31" s="153">
        <v>0</v>
      </c>
      <c r="K31" s="185">
        <v>580</v>
      </c>
      <c r="L31" s="185">
        <v>0</v>
      </c>
      <c r="M31" s="185">
        <v>523</v>
      </c>
      <c r="N31" s="185">
        <v>0</v>
      </c>
      <c r="O31" s="153">
        <v>42</v>
      </c>
      <c r="P31" s="324">
        <v>3</v>
      </c>
      <c r="Q31" s="152">
        <v>14</v>
      </c>
      <c r="R31" s="153">
        <v>0</v>
      </c>
      <c r="S31" s="153">
        <v>15</v>
      </c>
      <c r="T31" s="153">
        <v>0</v>
      </c>
      <c r="U31" s="153">
        <v>3</v>
      </c>
      <c r="V31" s="153">
        <v>0</v>
      </c>
      <c r="W31" s="453">
        <v>5</v>
      </c>
      <c r="X31" s="453">
        <v>0</v>
      </c>
      <c r="Y31" s="453">
        <v>0</v>
      </c>
      <c r="Z31" s="453">
        <v>0</v>
      </c>
      <c r="AA31" s="453">
        <v>293</v>
      </c>
      <c r="AB31" s="453">
        <v>0</v>
      </c>
      <c r="AC31" s="453">
        <v>0</v>
      </c>
      <c r="AD31" s="453">
        <v>0</v>
      </c>
      <c r="AE31" s="453">
        <v>0</v>
      </c>
      <c r="AF31" s="453">
        <v>0</v>
      </c>
      <c r="AG31" s="382" t="s">
        <v>22</v>
      </c>
    </row>
    <row r="32" spans="1:33" ht="20.100000000000001" customHeight="1">
      <c r="A32" s="342">
        <v>27</v>
      </c>
      <c r="B32" s="170" t="s">
        <v>385</v>
      </c>
      <c r="C32" s="331"/>
      <c r="D32" s="332"/>
      <c r="E32" s="332"/>
      <c r="F32" s="332"/>
      <c r="G32" s="332"/>
      <c r="H32" s="332"/>
      <c r="I32" s="332"/>
      <c r="J32" s="332"/>
      <c r="K32" s="204"/>
      <c r="L32" s="204"/>
      <c r="M32" s="204"/>
      <c r="N32" s="204"/>
      <c r="O32" s="332"/>
      <c r="P32" s="333"/>
      <c r="Q32" s="331"/>
      <c r="R32" s="332"/>
      <c r="S32" s="332">
        <v>0</v>
      </c>
      <c r="T32" s="332">
        <v>0</v>
      </c>
      <c r="U32" s="332">
        <v>0</v>
      </c>
      <c r="V32" s="332">
        <v>0</v>
      </c>
      <c r="W32" s="204">
        <v>8</v>
      </c>
      <c r="X32" s="204">
        <v>0</v>
      </c>
      <c r="Y32" s="204">
        <v>0</v>
      </c>
      <c r="Z32" s="204">
        <v>0</v>
      </c>
      <c r="AA32" s="204">
        <v>0</v>
      </c>
      <c r="AB32" s="204">
        <v>0</v>
      </c>
      <c r="AC32" s="204">
        <v>20</v>
      </c>
      <c r="AD32" s="204">
        <v>0</v>
      </c>
      <c r="AE32" s="204">
        <v>0</v>
      </c>
      <c r="AF32" s="204">
        <v>0</v>
      </c>
      <c r="AG32" s="385" t="s">
        <v>28</v>
      </c>
    </row>
    <row r="33" spans="1:33" ht="20.100000000000001" customHeight="1">
      <c r="A33" s="343">
        <v>28</v>
      </c>
      <c r="B33" s="327" t="s">
        <v>384</v>
      </c>
      <c r="C33" s="152">
        <v>0</v>
      </c>
      <c r="D33" s="153">
        <v>0</v>
      </c>
      <c r="E33" s="153">
        <v>0</v>
      </c>
      <c r="F33" s="153">
        <v>0</v>
      </c>
      <c r="G33" s="153">
        <v>0</v>
      </c>
      <c r="H33" s="153">
        <v>0</v>
      </c>
      <c r="I33" s="153">
        <v>0</v>
      </c>
      <c r="J33" s="153">
        <v>0</v>
      </c>
      <c r="K33" s="185">
        <v>0</v>
      </c>
      <c r="L33" s="185">
        <v>0</v>
      </c>
      <c r="M33" s="185">
        <v>0</v>
      </c>
      <c r="N33" s="185">
        <v>0</v>
      </c>
      <c r="O33" s="153">
        <v>0</v>
      </c>
      <c r="P33" s="324">
        <v>0</v>
      </c>
      <c r="Q33" s="152">
        <v>0</v>
      </c>
      <c r="R33" s="153">
        <v>0</v>
      </c>
      <c r="S33" s="153">
        <v>0</v>
      </c>
      <c r="T33" s="153">
        <v>0</v>
      </c>
      <c r="U33" s="153">
        <v>0</v>
      </c>
      <c r="V33" s="153">
        <v>0</v>
      </c>
      <c r="W33" s="453">
        <v>0</v>
      </c>
      <c r="X33" s="453">
        <v>0</v>
      </c>
      <c r="Y33" s="453">
        <v>0</v>
      </c>
      <c r="Z33" s="453">
        <v>0</v>
      </c>
      <c r="AA33" s="453">
        <v>0</v>
      </c>
      <c r="AB33" s="453">
        <v>0</v>
      </c>
      <c r="AC33" s="453">
        <v>0</v>
      </c>
      <c r="AD33" s="453">
        <v>0</v>
      </c>
      <c r="AE33" s="453">
        <v>0</v>
      </c>
      <c r="AF33" s="453">
        <v>0</v>
      </c>
      <c r="AG33" s="382" t="s">
        <v>23</v>
      </c>
    </row>
    <row r="34" spans="1:33" ht="20.100000000000001" customHeight="1">
      <c r="A34" s="342">
        <v>29</v>
      </c>
      <c r="B34" s="170" t="s">
        <v>383</v>
      </c>
      <c r="C34" s="331">
        <v>6</v>
      </c>
      <c r="D34" s="332">
        <v>0</v>
      </c>
      <c r="E34" s="332">
        <v>0</v>
      </c>
      <c r="F34" s="332">
        <v>0</v>
      </c>
      <c r="G34" s="332">
        <v>1</v>
      </c>
      <c r="H34" s="332" t="s">
        <v>26</v>
      </c>
      <c r="I34" s="332" t="s">
        <v>26</v>
      </c>
      <c r="J34" s="332" t="s">
        <v>26</v>
      </c>
      <c r="K34" s="204">
        <v>0</v>
      </c>
      <c r="L34" s="204">
        <v>0</v>
      </c>
      <c r="M34" s="204">
        <v>0</v>
      </c>
      <c r="N34" s="204">
        <v>0</v>
      </c>
      <c r="O34" s="332">
        <v>0</v>
      </c>
      <c r="P34" s="333">
        <v>0</v>
      </c>
      <c r="Q34" s="331">
        <v>0</v>
      </c>
      <c r="R34" s="332">
        <v>0</v>
      </c>
      <c r="S34" s="332">
        <v>47</v>
      </c>
      <c r="T34" s="332">
        <v>0</v>
      </c>
      <c r="U34" s="332">
        <v>0</v>
      </c>
      <c r="V34" s="332">
        <v>0</v>
      </c>
      <c r="W34" s="204">
        <v>1</v>
      </c>
      <c r="X34" s="204">
        <v>0</v>
      </c>
      <c r="Y34" s="204">
        <v>153</v>
      </c>
      <c r="Z34" s="204">
        <v>0</v>
      </c>
      <c r="AA34" s="204">
        <v>0</v>
      </c>
      <c r="AB34" s="204">
        <v>0</v>
      </c>
      <c r="AC34" s="204">
        <v>0</v>
      </c>
      <c r="AD34" s="204">
        <v>0</v>
      </c>
      <c r="AE34" s="204" t="s">
        <v>518</v>
      </c>
      <c r="AF34" s="204">
        <v>0</v>
      </c>
      <c r="AG34" s="385" t="s">
        <v>382</v>
      </c>
    </row>
    <row r="35" spans="1:33" ht="20.100000000000001" customHeight="1">
      <c r="A35" s="343">
        <v>30</v>
      </c>
      <c r="B35" s="327" t="s">
        <v>381</v>
      </c>
      <c r="C35" s="152">
        <v>1</v>
      </c>
      <c r="D35" s="153">
        <v>0</v>
      </c>
      <c r="E35" s="153">
        <v>0</v>
      </c>
      <c r="F35" s="153">
        <v>0</v>
      </c>
      <c r="G35" s="153">
        <v>0</v>
      </c>
      <c r="H35" s="153">
        <v>0</v>
      </c>
      <c r="I35" s="153">
        <v>20</v>
      </c>
      <c r="J35" s="153">
        <v>0</v>
      </c>
      <c r="K35" s="185">
        <v>9</v>
      </c>
      <c r="L35" s="185">
        <v>0</v>
      </c>
      <c r="M35" s="185">
        <v>0</v>
      </c>
      <c r="N35" s="185">
        <v>0</v>
      </c>
      <c r="O35" s="153">
        <v>1</v>
      </c>
      <c r="P35" s="324">
        <v>0</v>
      </c>
      <c r="Q35" s="152">
        <v>0</v>
      </c>
      <c r="R35" s="153">
        <v>0</v>
      </c>
      <c r="S35" s="153">
        <v>0</v>
      </c>
      <c r="T35" s="153">
        <v>0</v>
      </c>
      <c r="U35" s="153">
        <v>0</v>
      </c>
      <c r="V35" s="153">
        <v>0</v>
      </c>
      <c r="W35" s="453">
        <v>0</v>
      </c>
      <c r="X35" s="453">
        <v>0</v>
      </c>
      <c r="Y35" s="453">
        <v>0</v>
      </c>
      <c r="Z35" s="453">
        <v>0</v>
      </c>
      <c r="AA35" s="453">
        <v>0</v>
      </c>
      <c r="AB35" s="453">
        <v>0</v>
      </c>
      <c r="AC35" s="453">
        <v>0</v>
      </c>
      <c r="AD35" s="453">
        <v>0</v>
      </c>
      <c r="AE35" s="453" t="s">
        <v>518</v>
      </c>
      <c r="AF35" s="453">
        <v>0</v>
      </c>
      <c r="AG35" s="382" t="s">
        <v>380</v>
      </c>
    </row>
    <row r="36" spans="1:33" ht="20.100000000000001" customHeight="1">
      <c r="A36" s="342">
        <v>31</v>
      </c>
      <c r="B36" s="170" t="s">
        <v>379</v>
      </c>
      <c r="C36" s="331">
        <v>176</v>
      </c>
      <c r="D36" s="332">
        <v>0</v>
      </c>
      <c r="E36" s="332">
        <v>236</v>
      </c>
      <c r="F36" s="332">
        <v>0</v>
      </c>
      <c r="G36" s="332">
        <v>486</v>
      </c>
      <c r="H36" s="332">
        <v>0</v>
      </c>
      <c r="I36" s="332">
        <v>570</v>
      </c>
      <c r="J36" s="332">
        <v>0</v>
      </c>
      <c r="K36" s="204">
        <v>652</v>
      </c>
      <c r="L36" s="204">
        <v>0</v>
      </c>
      <c r="M36" s="204">
        <v>181</v>
      </c>
      <c r="N36" s="204">
        <v>0</v>
      </c>
      <c r="O36" s="332">
        <v>120</v>
      </c>
      <c r="P36" s="333">
        <v>0</v>
      </c>
      <c r="Q36" s="331">
        <v>173</v>
      </c>
      <c r="R36" s="332">
        <v>0</v>
      </c>
      <c r="S36" s="332">
        <v>155</v>
      </c>
      <c r="T36" s="332">
        <v>0</v>
      </c>
      <c r="U36" s="332">
        <v>157</v>
      </c>
      <c r="V36" s="332">
        <v>0</v>
      </c>
      <c r="W36" s="204">
        <v>112</v>
      </c>
      <c r="X36" s="204">
        <v>0</v>
      </c>
      <c r="Y36" s="204">
        <v>126</v>
      </c>
      <c r="Z36" s="204">
        <v>0</v>
      </c>
      <c r="AA36" s="204">
        <v>44</v>
      </c>
      <c r="AB36" s="204">
        <v>0</v>
      </c>
      <c r="AC36" s="204">
        <v>0</v>
      </c>
      <c r="AD36" s="204">
        <v>0</v>
      </c>
      <c r="AE36" s="204">
        <v>603</v>
      </c>
      <c r="AF36" s="204">
        <v>0</v>
      </c>
      <c r="AG36" s="385" t="s">
        <v>8</v>
      </c>
    </row>
    <row r="37" spans="1:33" ht="33">
      <c r="A37" s="343">
        <v>32</v>
      </c>
      <c r="B37" s="327" t="s">
        <v>378</v>
      </c>
      <c r="C37" s="152">
        <v>0</v>
      </c>
      <c r="D37" s="153">
        <v>0</v>
      </c>
      <c r="E37" s="153">
        <v>0</v>
      </c>
      <c r="F37" s="153">
        <v>0</v>
      </c>
      <c r="G37" s="153">
        <v>0</v>
      </c>
      <c r="H37" s="153">
        <v>0</v>
      </c>
      <c r="I37" s="153">
        <v>0</v>
      </c>
      <c r="J37" s="153">
        <v>0</v>
      </c>
      <c r="K37" s="185">
        <v>0</v>
      </c>
      <c r="L37" s="185">
        <v>0</v>
      </c>
      <c r="M37" s="185">
        <v>0</v>
      </c>
      <c r="N37" s="185">
        <v>0</v>
      </c>
      <c r="O37" s="153">
        <v>0</v>
      </c>
      <c r="P37" s="324">
        <v>0</v>
      </c>
      <c r="Q37" s="152">
        <v>0</v>
      </c>
      <c r="R37" s="153">
        <v>0</v>
      </c>
      <c r="S37" s="153">
        <v>0</v>
      </c>
      <c r="T37" s="153">
        <v>0</v>
      </c>
      <c r="U37" s="153">
        <v>0</v>
      </c>
      <c r="V37" s="153">
        <v>0</v>
      </c>
      <c r="W37" s="453">
        <v>0</v>
      </c>
      <c r="X37" s="453">
        <v>0</v>
      </c>
      <c r="Y37" s="453">
        <v>0</v>
      </c>
      <c r="Z37" s="453">
        <v>0</v>
      </c>
      <c r="AA37" s="453">
        <v>0</v>
      </c>
      <c r="AB37" s="453">
        <v>0</v>
      </c>
      <c r="AC37" s="453">
        <v>0</v>
      </c>
      <c r="AD37" s="453">
        <v>0</v>
      </c>
      <c r="AE37" s="453">
        <v>0</v>
      </c>
      <c r="AF37" s="453">
        <v>0</v>
      </c>
      <c r="AG37" s="382" t="s">
        <v>246</v>
      </c>
    </row>
    <row r="38" spans="1:33" ht="20.100000000000001" customHeight="1">
      <c r="A38" s="342">
        <v>33</v>
      </c>
      <c r="B38" s="170" t="s">
        <v>377</v>
      </c>
      <c r="C38" s="331">
        <v>28</v>
      </c>
      <c r="D38" s="332">
        <v>0</v>
      </c>
      <c r="E38" s="332">
        <v>15</v>
      </c>
      <c r="F38" s="332">
        <v>0</v>
      </c>
      <c r="G38" s="332">
        <v>35</v>
      </c>
      <c r="H38" s="332">
        <v>0</v>
      </c>
      <c r="I38" s="332" t="s">
        <v>26</v>
      </c>
      <c r="J38" s="332" t="s">
        <v>26</v>
      </c>
      <c r="K38" s="204">
        <v>0</v>
      </c>
      <c r="L38" s="204">
        <v>0</v>
      </c>
      <c r="M38" s="204">
        <v>0</v>
      </c>
      <c r="N38" s="204">
        <v>0</v>
      </c>
      <c r="O38" s="332">
        <v>0</v>
      </c>
      <c r="P38" s="333">
        <v>0</v>
      </c>
      <c r="Q38" s="331">
        <v>15</v>
      </c>
      <c r="R38" s="332">
        <v>0</v>
      </c>
      <c r="S38" s="332">
        <v>133</v>
      </c>
      <c r="T38" s="332">
        <v>0</v>
      </c>
      <c r="U38" s="332">
        <v>10</v>
      </c>
      <c r="V38" s="332">
        <v>0</v>
      </c>
      <c r="W38" s="204">
        <v>8</v>
      </c>
      <c r="X38" s="204">
        <v>0</v>
      </c>
      <c r="Y38" s="204">
        <v>24</v>
      </c>
      <c r="Z38" s="204">
        <v>0</v>
      </c>
      <c r="AA38" s="204">
        <v>4</v>
      </c>
      <c r="AB38" s="204">
        <v>0</v>
      </c>
      <c r="AC38" s="204">
        <v>2</v>
      </c>
      <c r="AD38" s="204">
        <v>0</v>
      </c>
      <c r="AE38" s="204">
        <v>43</v>
      </c>
      <c r="AF38" s="204">
        <v>0</v>
      </c>
      <c r="AG38" s="385" t="s">
        <v>29</v>
      </c>
    </row>
    <row r="39" spans="1:33" ht="20.100000000000001" customHeight="1">
      <c r="A39" s="343">
        <v>34</v>
      </c>
      <c r="B39" s="327" t="s">
        <v>376</v>
      </c>
      <c r="C39" s="152">
        <v>0</v>
      </c>
      <c r="D39" s="153">
        <v>0</v>
      </c>
      <c r="E39" s="153">
        <v>0</v>
      </c>
      <c r="F39" s="153">
        <v>0</v>
      </c>
      <c r="G39" s="153">
        <v>0</v>
      </c>
      <c r="H39" s="153">
        <v>0</v>
      </c>
      <c r="I39" s="153">
        <v>1</v>
      </c>
      <c r="J39" s="153">
        <v>0</v>
      </c>
      <c r="K39" s="185">
        <v>8</v>
      </c>
      <c r="L39" s="185">
        <v>0</v>
      </c>
      <c r="M39" s="185">
        <v>33</v>
      </c>
      <c r="N39" s="185">
        <v>0</v>
      </c>
      <c r="O39" s="153">
        <v>25</v>
      </c>
      <c r="P39" s="324">
        <v>0</v>
      </c>
      <c r="Q39" s="152">
        <v>28</v>
      </c>
      <c r="R39" s="153">
        <v>1</v>
      </c>
      <c r="S39" s="153">
        <v>14</v>
      </c>
      <c r="T39" s="153">
        <v>1</v>
      </c>
      <c r="U39" s="153">
        <v>15</v>
      </c>
      <c r="V39" s="153">
        <v>1</v>
      </c>
      <c r="W39" s="453">
        <v>0</v>
      </c>
      <c r="X39" s="453">
        <v>0</v>
      </c>
      <c r="Y39" s="453">
        <v>2</v>
      </c>
      <c r="Z39" s="453">
        <v>0</v>
      </c>
      <c r="AA39" s="453">
        <v>0</v>
      </c>
      <c r="AB39" s="453">
        <v>0</v>
      </c>
      <c r="AC39" s="453">
        <v>0</v>
      </c>
      <c r="AD39" s="453">
        <v>0</v>
      </c>
      <c r="AE39" s="453">
        <v>0</v>
      </c>
      <c r="AF39" s="453">
        <v>0</v>
      </c>
      <c r="AG39" s="382" t="s">
        <v>33</v>
      </c>
    </row>
    <row r="40" spans="1:33" ht="20.100000000000001" customHeight="1">
      <c r="A40" s="342">
        <v>35</v>
      </c>
      <c r="B40" s="170" t="s">
        <v>375</v>
      </c>
      <c r="C40" s="331">
        <v>0</v>
      </c>
      <c r="D40" s="332">
        <v>0</v>
      </c>
      <c r="E40" s="332">
        <v>0</v>
      </c>
      <c r="F40" s="332">
        <v>0</v>
      </c>
      <c r="G40" s="332">
        <v>0</v>
      </c>
      <c r="H40" s="332">
        <v>0</v>
      </c>
      <c r="I40" s="332">
        <v>0</v>
      </c>
      <c r="J40" s="332">
        <v>0</v>
      </c>
      <c r="K40" s="204">
        <v>0</v>
      </c>
      <c r="L40" s="204">
        <v>0</v>
      </c>
      <c r="M40" s="204">
        <v>0</v>
      </c>
      <c r="N40" s="204">
        <v>0</v>
      </c>
      <c r="O40" s="332">
        <v>0</v>
      </c>
      <c r="P40" s="333">
        <v>0</v>
      </c>
      <c r="Q40" s="331">
        <v>0</v>
      </c>
      <c r="R40" s="332">
        <v>0</v>
      </c>
      <c r="S40" s="332">
        <v>0</v>
      </c>
      <c r="T40" s="332">
        <v>0</v>
      </c>
      <c r="U40" s="332">
        <v>0</v>
      </c>
      <c r="V40" s="332">
        <v>0</v>
      </c>
      <c r="W40" s="204">
        <v>0</v>
      </c>
      <c r="X40" s="204">
        <v>0</v>
      </c>
      <c r="Y40" s="204">
        <v>0</v>
      </c>
      <c r="Z40" s="204">
        <v>0</v>
      </c>
      <c r="AA40" s="204">
        <v>0</v>
      </c>
      <c r="AB40" s="204">
        <v>0</v>
      </c>
      <c r="AC40" s="204">
        <v>0</v>
      </c>
      <c r="AD40" s="204">
        <v>0</v>
      </c>
      <c r="AE40" s="204">
        <v>0</v>
      </c>
      <c r="AF40" s="204">
        <v>0</v>
      </c>
      <c r="AG40" s="385" t="s">
        <v>36</v>
      </c>
    </row>
    <row r="41" spans="1:33" ht="20.100000000000001" customHeight="1">
      <c r="A41" s="343">
        <v>36</v>
      </c>
      <c r="B41" s="327" t="s">
        <v>374</v>
      </c>
      <c r="C41" s="152">
        <v>0</v>
      </c>
      <c r="D41" s="153">
        <v>0</v>
      </c>
      <c r="E41" s="153">
        <v>0</v>
      </c>
      <c r="F41" s="153">
        <v>0</v>
      </c>
      <c r="G41" s="153">
        <v>0</v>
      </c>
      <c r="H41" s="153">
        <v>0</v>
      </c>
      <c r="I41" s="153">
        <v>0</v>
      </c>
      <c r="J41" s="153">
        <v>0</v>
      </c>
      <c r="K41" s="185">
        <v>0</v>
      </c>
      <c r="L41" s="185">
        <v>0</v>
      </c>
      <c r="M41" s="185">
        <v>0</v>
      </c>
      <c r="N41" s="185">
        <v>0</v>
      </c>
      <c r="O41" s="153">
        <v>0</v>
      </c>
      <c r="P41" s="324">
        <v>0</v>
      </c>
      <c r="Q41" s="152">
        <v>0</v>
      </c>
      <c r="R41" s="153">
        <v>0</v>
      </c>
      <c r="S41" s="153">
        <v>0</v>
      </c>
      <c r="T41" s="153">
        <v>0</v>
      </c>
      <c r="U41" s="153">
        <v>0</v>
      </c>
      <c r="V41" s="153">
        <v>0</v>
      </c>
      <c r="W41" s="453">
        <v>0</v>
      </c>
      <c r="X41" s="453">
        <v>0</v>
      </c>
      <c r="Y41" s="453">
        <v>0</v>
      </c>
      <c r="Z41" s="453">
        <v>0</v>
      </c>
      <c r="AA41" s="453">
        <v>0</v>
      </c>
      <c r="AB41" s="453">
        <v>0</v>
      </c>
      <c r="AC41" s="453">
        <v>0</v>
      </c>
      <c r="AD41" s="453">
        <v>0</v>
      </c>
      <c r="AE41" s="453">
        <v>0</v>
      </c>
      <c r="AF41" s="453">
        <v>0</v>
      </c>
      <c r="AG41" s="382" t="s">
        <v>373</v>
      </c>
    </row>
    <row r="42" spans="1:33" ht="20.100000000000001" customHeight="1">
      <c r="A42" s="342">
        <v>37</v>
      </c>
      <c r="B42" s="170" t="s">
        <v>341</v>
      </c>
      <c r="C42" s="331"/>
      <c r="D42" s="332"/>
      <c r="E42" s="332"/>
      <c r="F42" s="332"/>
      <c r="G42" s="332"/>
      <c r="H42" s="332"/>
      <c r="I42" s="332"/>
      <c r="J42" s="332"/>
      <c r="K42" s="204"/>
      <c r="L42" s="204"/>
      <c r="M42" s="204"/>
      <c r="N42" s="204"/>
      <c r="O42" s="332"/>
      <c r="P42" s="333"/>
      <c r="Q42" s="331"/>
      <c r="R42" s="332"/>
      <c r="S42" s="332"/>
      <c r="T42" s="332"/>
      <c r="U42" s="332"/>
      <c r="V42" s="332"/>
      <c r="W42" s="204">
        <v>0</v>
      </c>
      <c r="X42" s="204"/>
      <c r="Y42" s="204">
        <v>0</v>
      </c>
      <c r="Z42" s="204">
        <v>0</v>
      </c>
      <c r="AA42" s="204">
        <v>0</v>
      </c>
      <c r="AB42" s="204">
        <v>0</v>
      </c>
      <c r="AC42" s="204">
        <v>0</v>
      </c>
      <c r="AD42" s="204">
        <v>0</v>
      </c>
      <c r="AE42" s="204">
        <v>6</v>
      </c>
      <c r="AF42" s="204">
        <v>0</v>
      </c>
      <c r="AG42" s="385" t="s">
        <v>340</v>
      </c>
    </row>
    <row r="43" spans="1:33" ht="20.100000000000001" customHeight="1">
      <c r="A43" s="343">
        <v>38</v>
      </c>
      <c r="B43" s="327" t="s">
        <v>372</v>
      </c>
      <c r="C43" s="152">
        <v>0</v>
      </c>
      <c r="D43" s="153">
        <v>0</v>
      </c>
      <c r="E43" s="153">
        <v>2</v>
      </c>
      <c r="F43" s="153"/>
      <c r="G43" s="153">
        <v>0</v>
      </c>
      <c r="H43" s="153">
        <v>0</v>
      </c>
      <c r="I43" s="153">
        <v>0</v>
      </c>
      <c r="J43" s="153">
        <v>0</v>
      </c>
      <c r="K43" s="185">
        <v>0</v>
      </c>
      <c r="L43" s="185">
        <v>0</v>
      </c>
      <c r="M43" s="185">
        <v>15</v>
      </c>
      <c r="N43" s="185">
        <v>0</v>
      </c>
      <c r="O43" s="153">
        <v>3</v>
      </c>
      <c r="P43" s="324">
        <v>0</v>
      </c>
      <c r="Q43" s="152">
        <v>3</v>
      </c>
      <c r="R43" s="153">
        <v>0</v>
      </c>
      <c r="S43" s="153">
        <v>1</v>
      </c>
      <c r="T43" s="153">
        <v>0</v>
      </c>
      <c r="U43" s="153">
        <v>0</v>
      </c>
      <c r="V43" s="153">
        <v>0</v>
      </c>
      <c r="W43" s="453">
        <v>0</v>
      </c>
      <c r="X43" s="453">
        <v>0</v>
      </c>
      <c r="Y43" s="453">
        <v>0</v>
      </c>
      <c r="Z43" s="453">
        <v>0</v>
      </c>
      <c r="AA43" s="453">
        <v>78</v>
      </c>
      <c r="AB43" s="453">
        <v>0</v>
      </c>
      <c r="AC43" s="453">
        <v>0</v>
      </c>
      <c r="AD43" s="453">
        <v>0</v>
      </c>
      <c r="AE43" s="453">
        <v>1</v>
      </c>
      <c r="AF43" s="453">
        <v>0</v>
      </c>
      <c r="AG43" s="382" t="s">
        <v>371</v>
      </c>
    </row>
    <row r="44" spans="1:33" ht="20.100000000000001" customHeight="1">
      <c r="A44" s="344"/>
      <c r="B44" s="334" t="s">
        <v>330</v>
      </c>
      <c r="C44" s="291">
        <v>2635</v>
      </c>
      <c r="D44" s="335">
        <v>3</v>
      </c>
      <c r="E44" s="335">
        <v>2680</v>
      </c>
      <c r="F44" s="335">
        <v>1</v>
      </c>
      <c r="G44" s="335">
        <v>3482</v>
      </c>
      <c r="H44" s="335">
        <v>12</v>
      </c>
      <c r="I44" s="335">
        <f t="shared" ref="I44:AB44" si="0">SUM(I6:I43)</f>
        <v>5004</v>
      </c>
      <c r="J44" s="335">
        <f t="shared" si="0"/>
        <v>9</v>
      </c>
      <c r="K44" s="336">
        <f t="shared" si="0"/>
        <v>2341</v>
      </c>
      <c r="L44" s="336">
        <f t="shared" si="0"/>
        <v>10</v>
      </c>
      <c r="M44" s="336">
        <f t="shared" si="0"/>
        <v>1583</v>
      </c>
      <c r="N44" s="336">
        <f t="shared" si="0"/>
        <v>1</v>
      </c>
      <c r="O44" s="335">
        <f t="shared" si="0"/>
        <v>1130</v>
      </c>
      <c r="P44" s="337">
        <f t="shared" si="0"/>
        <v>5</v>
      </c>
      <c r="Q44" s="291">
        <f t="shared" si="0"/>
        <v>844</v>
      </c>
      <c r="R44" s="335">
        <f t="shared" si="0"/>
        <v>5</v>
      </c>
      <c r="S44" s="335">
        <f t="shared" si="0"/>
        <v>913</v>
      </c>
      <c r="T44" s="335">
        <f t="shared" si="0"/>
        <v>4</v>
      </c>
      <c r="U44" s="335">
        <f t="shared" si="0"/>
        <v>718</v>
      </c>
      <c r="V44" s="335">
        <f t="shared" si="0"/>
        <v>3</v>
      </c>
      <c r="W44" s="336">
        <f t="shared" si="0"/>
        <v>508</v>
      </c>
      <c r="X44" s="336">
        <f t="shared" si="0"/>
        <v>3</v>
      </c>
      <c r="Y44" s="336">
        <f t="shared" si="0"/>
        <v>622</v>
      </c>
      <c r="Z44" s="336">
        <f t="shared" si="0"/>
        <v>6</v>
      </c>
      <c r="AA44" s="492">
        <f t="shared" si="0"/>
        <v>690</v>
      </c>
      <c r="AB44" s="336">
        <f t="shared" si="0"/>
        <v>2</v>
      </c>
      <c r="AC44" s="336">
        <v>130</v>
      </c>
      <c r="AD44" s="336">
        <f>SUM(AD6:AD43)</f>
        <v>2</v>
      </c>
      <c r="AE44" s="336">
        <v>836</v>
      </c>
      <c r="AF44" s="336">
        <f>SUM(AF6:AF43)</f>
        <v>6</v>
      </c>
      <c r="AG44" s="386" t="s">
        <v>9</v>
      </c>
    </row>
    <row r="45" spans="1:33" ht="15.75">
      <c r="A45" s="345" t="s">
        <v>858</v>
      </c>
      <c r="B45" s="338"/>
      <c r="C45" s="338"/>
      <c r="D45" s="338"/>
      <c r="E45" s="338"/>
      <c r="F45" s="338"/>
      <c r="G45" s="338"/>
      <c r="H45" s="338"/>
      <c r="I45" s="338"/>
      <c r="J45" s="338"/>
      <c r="K45" s="338"/>
      <c r="L45" s="338"/>
      <c r="M45" s="338"/>
      <c r="N45" s="338"/>
      <c r="O45" s="338"/>
      <c r="P45" s="338"/>
      <c r="Q45" s="339"/>
      <c r="R45" s="339"/>
      <c r="S45" s="340"/>
      <c r="T45" s="340"/>
      <c r="U45" s="340"/>
      <c r="V45" s="340"/>
      <c r="W45" s="340"/>
      <c r="X45" s="340"/>
      <c r="Y45" s="338"/>
      <c r="Z45" s="338"/>
      <c r="AA45" s="338"/>
      <c r="AB45" s="338"/>
      <c r="AC45" s="338"/>
      <c r="AD45" s="338"/>
      <c r="AE45" s="338"/>
      <c r="AF45" s="338"/>
      <c r="AG45" s="346"/>
    </row>
    <row r="46" spans="1:33" ht="36" customHeight="1">
      <c r="A46" s="765" t="s">
        <v>857</v>
      </c>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7"/>
    </row>
    <row r="55" spans="11:13">
      <c r="M55" s="134" t="s">
        <v>370</v>
      </c>
    </row>
    <row r="56" spans="11:13">
      <c r="K56" s="134"/>
    </row>
    <row r="59" spans="11:13">
      <c r="L59" s="134" t="s">
        <v>369</v>
      </c>
    </row>
  </sheetData>
  <mergeCells count="21">
    <mergeCell ref="A2:AG2"/>
    <mergeCell ref="A3:AG3"/>
    <mergeCell ref="A4:A5"/>
    <mergeCell ref="Q4:R4"/>
    <mergeCell ref="S4:T4"/>
    <mergeCell ref="U4:V4"/>
    <mergeCell ref="AG4:AG5"/>
    <mergeCell ref="C4:D4"/>
    <mergeCell ref="E4:F4"/>
    <mergeCell ref="AE4:AF4"/>
    <mergeCell ref="AC4:AD4"/>
    <mergeCell ref="W4:X4"/>
    <mergeCell ref="A46:AG46"/>
    <mergeCell ref="B4:B5"/>
    <mergeCell ref="AA4:AB4"/>
    <mergeCell ref="G4:H4"/>
    <mergeCell ref="I4:J4"/>
    <mergeCell ref="K4:L4"/>
    <mergeCell ref="M4:N4"/>
    <mergeCell ref="O4:P4"/>
    <mergeCell ref="Y4:Z4"/>
  </mergeCells>
  <hyperlinks>
    <hyperlink ref="M55" r:id="rId1" xr:uid="{00000000-0004-0000-0E00-000000000000}"/>
    <hyperlink ref="L59" r:id="rId2" xr:uid="{00000000-0004-0000-0E00-000001000000}"/>
  </hyperlinks>
  <printOptions horizontalCentered="1"/>
  <pageMargins left="0.51" right="0.39" top="0.27559055118110237" bottom="0.27559055118110237" header="0.31496062992125984" footer="0.31496062992125984"/>
  <pageSetup paperSize="9" scale="86" fitToHeight="0" orientation="landscape" r:id="rId3"/>
  <rowBreaks count="1" manualBreakCount="1">
    <brk id="29" max="32"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AG46"/>
  <sheetViews>
    <sheetView view="pageBreakPreview" zoomScaleSheetLayoutView="100" workbookViewId="0">
      <selection activeCell="B18" sqref="B18"/>
    </sheetView>
  </sheetViews>
  <sheetFormatPr defaultColWidth="9.140625" defaultRowHeight="20.100000000000001" customHeight="1"/>
  <cols>
    <col min="1" max="1" width="7" style="97" customWidth="1"/>
    <col min="2" max="2" width="28.42578125" style="97" customWidth="1"/>
    <col min="3" max="8" width="9.140625" style="97" hidden="1" customWidth="1"/>
    <col min="9" max="9" width="10.42578125" style="97" hidden="1" customWidth="1"/>
    <col min="10" max="10" width="6.140625" style="97" hidden="1" customWidth="1"/>
    <col min="11" max="11" width="12.140625" style="97" hidden="1" customWidth="1"/>
    <col min="12" max="12" width="7.140625" style="97" hidden="1" customWidth="1"/>
    <col min="13" max="13" width="12.28515625" style="97" hidden="1" customWidth="1"/>
    <col min="14" max="14" width="6.85546875" style="97" hidden="1" customWidth="1"/>
    <col min="15" max="15" width="12.140625" style="97" hidden="1" customWidth="1"/>
    <col min="16" max="16" width="7.140625" style="97" hidden="1" customWidth="1"/>
    <col min="17" max="17" width="12.28515625" style="97" hidden="1" customWidth="1"/>
    <col min="18" max="18" width="6.7109375" style="97" hidden="1" customWidth="1"/>
    <col min="19" max="19" width="12" style="97" hidden="1" customWidth="1"/>
    <col min="20" max="20" width="6.85546875" style="97" hidden="1" customWidth="1"/>
    <col min="21" max="21" width="12" style="97" hidden="1" customWidth="1"/>
    <col min="22" max="22" width="7.85546875" style="97" hidden="1" customWidth="1"/>
    <col min="23" max="23" width="13.85546875" style="97" customWidth="1"/>
    <col min="24" max="24" width="7.7109375" style="97" customWidth="1"/>
    <col min="25" max="25" width="13.5703125" style="97" customWidth="1"/>
    <col min="26" max="26" width="7.7109375" style="97" customWidth="1"/>
    <col min="27" max="27" width="13.5703125" style="97" customWidth="1"/>
    <col min="28" max="28" width="7.7109375" style="97" customWidth="1"/>
    <col min="29" max="29" width="12.7109375" style="97" customWidth="1"/>
    <col min="30" max="30" width="7.7109375" style="97" customWidth="1"/>
    <col min="31" max="31" width="12.140625" style="97" customWidth="1"/>
    <col min="32" max="32" width="7.7109375" style="97" customWidth="1"/>
    <col min="33" max="33" width="27.5703125" style="97" customWidth="1"/>
    <col min="34" max="16384" width="9.140625" style="97"/>
  </cols>
  <sheetData>
    <row r="2" spans="1:33" ht="17.25">
      <c r="A2" s="580" t="s">
        <v>760</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2"/>
    </row>
    <row r="3" spans="1:33" ht="20.100000000000001" customHeight="1">
      <c r="A3" s="782" t="s">
        <v>604</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83"/>
    </row>
    <row r="4" spans="1:33" ht="20.100000000000001" customHeight="1">
      <c r="A4" s="524" t="s">
        <v>764</v>
      </c>
      <c r="B4" s="784" t="s">
        <v>577</v>
      </c>
      <c r="C4" s="527">
        <v>2007</v>
      </c>
      <c r="D4" s="527"/>
      <c r="E4" s="527">
        <v>2008</v>
      </c>
      <c r="F4" s="527"/>
      <c r="G4" s="527">
        <v>2009</v>
      </c>
      <c r="H4" s="527"/>
      <c r="I4" s="527">
        <v>2010</v>
      </c>
      <c r="J4" s="527"/>
      <c r="K4" s="527">
        <v>2011</v>
      </c>
      <c r="L4" s="527"/>
      <c r="M4" s="527">
        <v>2012</v>
      </c>
      <c r="N4" s="527"/>
      <c r="O4" s="527">
        <v>2013</v>
      </c>
      <c r="P4" s="527"/>
      <c r="Q4" s="527">
        <v>2014</v>
      </c>
      <c r="R4" s="527"/>
      <c r="S4" s="527">
        <v>2015</v>
      </c>
      <c r="T4" s="527"/>
      <c r="U4" s="527">
        <v>2016</v>
      </c>
      <c r="V4" s="527"/>
      <c r="W4" s="527">
        <v>2017</v>
      </c>
      <c r="X4" s="527"/>
      <c r="Y4" s="527">
        <v>2018</v>
      </c>
      <c r="Z4" s="527"/>
      <c r="AA4" s="527">
        <v>2019</v>
      </c>
      <c r="AB4" s="527"/>
      <c r="AC4" s="527">
        <v>2020</v>
      </c>
      <c r="AD4" s="527"/>
      <c r="AE4" s="527" t="s">
        <v>422</v>
      </c>
      <c r="AF4" s="527"/>
      <c r="AG4" s="617" t="s">
        <v>761</v>
      </c>
    </row>
    <row r="5" spans="1:33" ht="42" customHeight="1">
      <c r="A5" s="524"/>
      <c r="B5" s="784"/>
      <c r="C5" s="350" t="s">
        <v>421</v>
      </c>
      <c r="D5" s="350" t="s">
        <v>420</v>
      </c>
      <c r="E5" s="350" t="s">
        <v>421</v>
      </c>
      <c r="F5" s="350" t="s">
        <v>420</v>
      </c>
      <c r="G5" s="350" t="s">
        <v>421</v>
      </c>
      <c r="H5" s="350" t="s">
        <v>420</v>
      </c>
      <c r="I5" s="350" t="s">
        <v>421</v>
      </c>
      <c r="J5" s="350" t="s">
        <v>420</v>
      </c>
      <c r="K5" s="350" t="s">
        <v>421</v>
      </c>
      <c r="L5" s="350" t="s">
        <v>420</v>
      </c>
      <c r="M5" s="350" t="s">
        <v>421</v>
      </c>
      <c r="N5" s="350" t="s">
        <v>420</v>
      </c>
      <c r="O5" s="350" t="s">
        <v>421</v>
      </c>
      <c r="P5" s="350" t="s">
        <v>420</v>
      </c>
      <c r="Q5" s="350" t="s">
        <v>421</v>
      </c>
      <c r="R5" s="350" t="s">
        <v>420</v>
      </c>
      <c r="S5" s="350" t="s">
        <v>421</v>
      </c>
      <c r="T5" s="350" t="s">
        <v>420</v>
      </c>
      <c r="U5" s="350" t="s">
        <v>421</v>
      </c>
      <c r="V5" s="350" t="s">
        <v>420</v>
      </c>
      <c r="W5" s="350" t="s">
        <v>762</v>
      </c>
      <c r="X5" s="350" t="s">
        <v>763</v>
      </c>
      <c r="Y5" s="350" t="s">
        <v>762</v>
      </c>
      <c r="Z5" s="350" t="s">
        <v>763</v>
      </c>
      <c r="AA5" s="350" t="s">
        <v>762</v>
      </c>
      <c r="AB5" s="350" t="s">
        <v>763</v>
      </c>
      <c r="AC5" s="350" t="s">
        <v>762</v>
      </c>
      <c r="AD5" s="350" t="s">
        <v>763</v>
      </c>
      <c r="AE5" s="350" t="s">
        <v>762</v>
      </c>
      <c r="AF5" s="350" t="s">
        <v>763</v>
      </c>
      <c r="AG5" s="617"/>
    </row>
    <row r="6" spans="1:33" s="135" customFormat="1" ht="20.100000000000001" customHeight="1">
      <c r="A6" s="204">
        <f>1</f>
        <v>1</v>
      </c>
      <c r="B6" s="170" t="s">
        <v>439</v>
      </c>
      <c r="C6" s="332">
        <v>1516795</v>
      </c>
      <c r="D6" s="332">
        <v>198</v>
      </c>
      <c r="E6" s="332">
        <v>1748983</v>
      </c>
      <c r="F6" s="332">
        <v>16</v>
      </c>
      <c r="G6" s="332">
        <v>2322963</v>
      </c>
      <c r="H6" s="332">
        <v>111</v>
      </c>
      <c r="I6" s="187">
        <v>2291375</v>
      </c>
      <c r="J6" s="187">
        <v>214</v>
      </c>
      <c r="K6" s="353">
        <v>2235614</v>
      </c>
      <c r="L6" s="353">
        <v>107</v>
      </c>
      <c r="M6" s="354">
        <v>2092340</v>
      </c>
      <c r="N6" s="354">
        <v>100</v>
      </c>
      <c r="O6" s="354">
        <v>1855496</v>
      </c>
      <c r="P6" s="353">
        <v>110</v>
      </c>
      <c r="Q6" s="353">
        <v>1332145</v>
      </c>
      <c r="R6" s="353">
        <v>10</v>
      </c>
      <c r="S6" s="353">
        <v>1122740</v>
      </c>
      <c r="T6" s="353">
        <v>5</v>
      </c>
      <c r="U6" s="353">
        <v>1194005</v>
      </c>
      <c r="V6" s="353">
        <v>11</v>
      </c>
      <c r="W6" s="404">
        <v>1189407</v>
      </c>
      <c r="X6" s="404">
        <v>52</v>
      </c>
      <c r="Y6" s="404">
        <v>1193473</v>
      </c>
      <c r="Z6" s="404">
        <v>72</v>
      </c>
      <c r="AA6" s="404">
        <v>1138437</v>
      </c>
      <c r="AB6" s="404">
        <v>118</v>
      </c>
      <c r="AC6" s="404">
        <v>612980</v>
      </c>
      <c r="AD6" s="404">
        <v>802</v>
      </c>
      <c r="AE6" s="404">
        <v>641091</v>
      </c>
      <c r="AF6" s="404">
        <v>361</v>
      </c>
      <c r="AG6" s="385" t="s">
        <v>438</v>
      </c>
    </row>
    <row r="7" spans="1:33" ht="20.100000000000001" customHeight="1">
      <c r="A7" s="185">
        <f t="shared" ref="A7:A41" si="0">1+A6</f>
        <v>2</v>
      </c>
      <c r="B7" s="327" t="s">
        <v>196</v>
      </c>
      <c r="C7" s="153" t="s">
        <v>26</v>
      </c>
      <c r="D7" s="153" t="s">
        <v>26</v>
      </c>
      <c r="E7" s="153">
        <v>37546</v>
      </c>
      <c r="F7" s="153">
        <v>2</v>
      </c>
      <c r="G7" s="153">
        <v>26909</v>
      </c>
      <c r="H7" s="153">
        <v>7</v>
      </c>
      <c r="I7" s="186" t="s">
        <v>437</v>
      </c>
      <c r="J7" s="186">
        <v>3</v>
      </c>
      <c r="K7" s="348">
        <v>32228</v>
      </c>
      <c r="L7" s="348">
        <v>11</v>
      </c>
      <c r="M7" s="348">
        <v>44570</v>
      </c>
      <c r="N7" s="348">
        <v>7</v>
      </c>
      <c r="O7" s="348">
        <v>30756</v>
      </c>
      <c r="P7" s="348">
        <v>3</v>
      </c>
      <c r="Q7" s="348">
        <v>12657</v>
      </c>
      <c r="R7" s="348">
        <v>5</v>
      </c>
      <c r="S7" s="348">
        <v>10834</v>
      </c>
      <c r="T7" s="348">
        <v>4</v>
      </c>
      <c r="U7" s="348">
        <v>12746</v>
      </c>
      <c r="V7" s="348">
        <v>2</v>
      </c>
      <c r="W7" s="405">
        <v>23888</v>
      </c>
      <c r="X7" s="405">
        <v>2</v>
      </c>
      <c r="Y7" s="405">
        <v>23146</v>
      </c>
      <c r="Z7" s="405">
        <v>1</v>
      </c>
      <c r="AA7" s="405">
        <v>16424</v>
      </c>
      <c r="AB7" s="405">
        <v>0</v>
      </c>
      <c r="AC7" s="405">
        <v>27565</v>
      </c>
      <c r="AD7" s="405">
        <v>0</v>
      </c>
      <c r="AE7" s="405">
        <v>13456</v>
      </c>
      <c r="AF7" s="405">
        <v>0</v>
      </c>
      <c r="AG7" s="382" t="s">
        <v>11</v>
      </c>
    </row>
    <row r="8" spans="1:33" s="135" customFormat="1" ht="20.100000000000001" customHeight="1">
      <c r="A8" s="204">
        <f t="shared" si="0"/>
        <v>3</v>
      </c>
      <c r="B8" s="170" t="s">
        <v>197</v>
      </c>
      <c r="C8" s="332">
        <v>293648</v>
      </c>
      <c r="D8" s="332">
        <v>911</v>
      </c>
      <c r="E8" s="332">
        <v>93712</v>
      </c>
      <c r="F8" s="332">
        <v>745</v>
      </c>
      <c r="G8" s="332">
        <v>190070</v>
      </c>
      <c r="H8" s="332">
        <v>0</v>
      </c>
      <c r="I8" s="187">
        <v>75681</v>
      </c>
      <c r="J8" s="187">
        <v>0</v>
      </c>
      <c r="K8" s="353">
        <v>96816</v>
      </c>
      <c r="L8" s="353">
        <v>16</v>
      </c>
      <c r="M8" s="354">
        <v>134295</v>
      </c>
      <c r="N8" s="354">
        <v>147</v>
      </c>
      <c r="O8" s="354">
        <v>105876</v>
      </c>
      <c r="P8" s="353">
        <v>147</v>
      </c>
      <c r="Q8" s="353">
        <v>83373</v>
      </c>
      <c r="R8" s="353">
        <v>73</v>
      </c>
      <c r="S8" s="353">
        <v>128392</v>
      </c>
      <c r="T8" s="353">
        <v>121</v>
      </c>
      <c r="U8" s="353">
        <v>88736</v>
      </c>
      <c r="V8" s="353">
        <v>282</v>
      </c>
      <c r="W8" s="404">
        <v>165347</v>
      </c>
      <c r="X8" s="404">
        <v>239</v>
      </c>
      <c r="Y8" s="404">
        <v>234578</v>
      </c>
      <c r="Z8" s="404">
        <v>395</v>
      </c>
      <c r="AA8" s="404">
        <v>512438</v>
      </c>
      <c r="AB8" s="404">
        <v>174</v>
      </c>
      <c r="AC8" s="404">
        <v>123413</v>
      </c>
      <c r="AD8" s="404">
        <v>143</v>
      </c>
      <c r="AE8" s="404">
        <v>80265</v>
      </c>
      <c r="AF8" s="404">
        <v>237</v>
      </c>
      <c r="AG8" s="385" t="s">
        <v>0</v>
      </c>
    </row>
    <row r="9" spans="1:33" s="135" customFormat="1" ht="20.100000000000001" customHeight="1">
      <c r="A9" s="185">
        <f t="shared" si="0"/>
        <v>4</v>
      </c>
      <c r="B9" s="327" t="s">
        <v>198</v>
      </c>
      <c r="C9" s="153" t="s">
        <v>26</v>
      </c>
      <c r="D9" s="153" t="s">
        <v>26</v>
      </c>
      <c r="E9" s="153" t="s">
        <v>26</v>
      </c>
      <c r="F9" s="153" t="s">
        <v>26</v>
      </c>
      <c r="G9" s="153" t="s">
        <v>26</v>
      </c>
      <c r="H9" s="153" t="s">
        <v>26</v>
      </c>
      <c r="I9" s="186" t="s">
        <v>26</v>
      </c>
      <c r="J9" s="186" t="s">
        <v>26</v>
      </c>
      <c r="K9" s="348" t="s">
        <v>436</v>
      </c>
      <c r="L9" s="348">
        <v>0</v>
      </c>
      <c r="M9" s="348">
        <v>493559</v>
      </c>
      <c r="N9" s="348">
        <v>8</v>
      </c>
      <c r="O9" s="348">
        <v>550281</v>
      </c>
      <c r="P9" s="348">
        <v>24</v>
      </c>
      <c r="Q9" s="348">
        <v>550038</v>
      </c>
      <c r="R9" s="348">
        <v>24</v>
      </c>
      <c r="S9" s="348">
        <v>455125</v>
      </c>
      <c r="T9" s="348">
        <v>36</v>
      </c>
      <c r="U9" s="348">
        <v>389399</v>
      </c>
      <c r="V9" s="348">
        <v>8</v>
      </c>
      <c r="W9" s="405">
        <v>309855</v>
      </c>
      <c r="X9" s="405">
        <v>19</v>
      </c>
      <c r="Y9" s="405">
        <v>312227</v>
      </c>
      <c r="Z9" s="405">
        <v>14</v>
      </c>
      <c r="AA9" s="405">
        <v>241110</v>
      </c>
      <c r="AB9" s="405">
        <v>0</v>
      </c>
      <c r="AC9" s="405">
        <v>47433</v>
      </c>
      <c r="AD9" s="405">
        <v>0</v>
      </c>
      <c r="AE9" s="405" t="s">
        <v>435</v>
      </c>
      <c r="AF9" s="405">
        <v>23</v>
      </c>
      <c r="AG9" s="382" t="s">
        <v>1</v>
      </c>
    </row>
    <row r="10" spans="1:33" s="135" customFormat="1" ht="20.100000000000001" customHeight="1">
      <c r="A10" s="204">
        <f t="shared" si="0"/>
        <v>5</v>
      </c>
      <c r="B10" s="170" t="s">
        <v>199</v>
      </c>
      <c r="C10" s="332">
        <v>125463</v>
      </c>
      <c r="D10" s="332">
        <v>11</v>
      </c>
      <c r="E10" s="332">
        <v>149531</v>
      </c>
      <c r="F10" s="332">
        <v>37</v>
      </c>
      <c r="G10" s="332">
        <v>125069</v>
      </c>
      <c r="H10" s="332">
        <v>11</v>
      </c>
      <c r="I10" s="187" t="s">
        <v>434</v>
      </c>
      <c r="J10" s="187">
        <v>2</v>
      </c>
      <c r="K10" s="353">
        <v>64575</v>
      </c>
      <c r="L10" s="353">
        <v>5</v>
      </c>
      <c r="M10" s="354">
        <v>108238</v>
      </c>
      <c r="N10" s="354">
        <v>26</v>
      </c>
      <c r="O10" s="354">
        <v>104966</v>
      </c>
      <c r="P10" s="353">
        <v>37</v>
      </c>
      <c r="Q10" s="353">
        <v>115561</v>
      </c>
      <c r="R10" s="353">
        <v>32</v>
      </c>
      <c r="S10" s="353">
        <v>132278</v>
      </c>
      <c r="T10" s="353">
        <v>13</v>
      </c>
      <c r="U10" s="353">
        <v>157064</v>
      </c>
      <c r="V10" s="353">
        <v>33</v>
      </c>
      <c r="W10" s="404">
        <v>180587</v>
      </c>
      <c r="X10" s="404">
        <v>27</v>
      </c>
      <c r="Y10" s="404">
        <v>148762</v>
      </c>
      <c r="Z10" s="404">
        <v>20</v>
      </c>
      <c r="AA10" s="404">
        <v>167611</v>
      </c>
      <c r="AB10" s="404">
        <v>41</v>
      </c>
      <c r="AC10" s="404">
        <v>135842</v>
      </c>
      <c r="AD10" s="404">
        <v>31</v>
      </c>
      <c r="AE10" s="404">
        <v>118528</v>
      </c>
      <c r="AF10" s="404">
        <v>38</v>
      </c>
      <c r="AG10" s="385" t="s">
        <v>34</v>
      </c>
    </row>
    <row r="11" spans="1:33" s="136" customFormat="1" ht="20.100000000000001" customHeight="1">
      <c r="A11" s="185">
        <f t="shared" si="0"/>
        <v>6</v>
      </c>
      <c r="B11" s="327" t="s">
        <v>200</v>
      </c>
      <c r="C11" s="153">
        <v>160773</v>
      </c>
      <c r="D11" s="153">
        <v>70</v>
      </c>
      <c r="E11" s="153">
        <v>117766</v>
      </c>
      <c r="F11" s="153">
        <v>86</v>
      </c>
      <c r="G11" s="153">
        <v>145171</v>
      </c>
      <c r="H11" s="153">
        <v>107</v>
      </c>
      <c r="I11" s="186">
        <v>115478</v>
      </c>
      <c r="J11" s="186">
        <v>89</v>
      </c>
      <c r="K11" s="348">
        <v>102983</v>
      </c>
      <c r="L11" s="348">
        <v>62</v>
      </c>
      <c r="M11" s="348">
        <v>136567</v>
      </c>
      <c r="N11" s="348">
        <v>98</v>
      </c>
      <c r="O11" s="348">
        <v>129367</v>
      </c>
      <c r="P11" s="348">
        <v>62</v>
      </c>
      <c r="Q11" s="348">
        <v>120618</v>
      </c>
      <c r="R11" s="348">
        <v>77</v>
      </c>
      <c r="S11" s="348">
        <v>157445</v>
      </c>
      <c r="T11" s="348">
        <v>96</v>
      </c>
      <c r="U11" s="348">
        <v>137664</v>
      </c>
      <c r="V11" s="348">
        <v>115</v>
      </c>
      <c r="W11" s="405">
        <v>128585</v>
      </c>
      <c r="X11" s="405">
        <v>117</v>
      </c>
      <c r="Y11" s="405">
        <v>156382</v>
      </c>
      <c r="Z11" s="405">
        <v>127</v>
      </c>
      <c r="AA11" s="405">
        <v>132161</v>
      </c>
      <c r="AB11" s="405">
        <v>148</v>
      </c>
      <c r="AC11" s="405">
        <v>51182</v>
      </c>
      <c r="AD11" s="405">
        <v>40</v>
      </c>
      <c r="AE11" s="405" t="s">
        <v>433</v>
      </c>
      <c r="AF11" s="405">
        <v>0</v>
      </c>
      <c r="AG11" s="382" t="s">
        <v>12</v>
      </c>
    </row>
    <row r="12" spans="1:33" s="135" customFormat="1" ht="20.100000000000001" customHeight="1">
      <c r="A12" s="204">
        <f t="shared" si="0"/>
        <v>7</v>
      </c>
      <c r="B12" s="170" t="s">
        <v>201</v>
      </c>
      <c r="C12" s="332">
        <v>10322</v>
      </c>
      <c r="D12" s="332">
        <v>0</v>
      </c>
      <c r="E12" s="332">
        <v>15549</v>
      </c>
      <c r="F12" s="332">
        <v>1</v>
      </c>
      <c r="G12" s="332">
        <v>20103</v>
      </c>
      <c r="H12" s="332">
        <v>0</v>
      </c>
      <c r="I12" s="187">
        <v>16417</v>
      </c>
      <c r="J12" s="187">
        <v>5</v>
      </c>
      <c r="K12" s="353">
        <v>15146</v>
      </c>
      <c r="L12" s="353">
        <v>2</v>
      </c>
      <c r="M12" s="354">
        <v>13696</v>
      </c>
      <c r="N12" s="354">
        <v>1</v>
      </c>
      <c r="O12" s="354">
        <v>16485</v>
      </c>
      <c r="P12" s="353">
        <v>0</v>
      </c>
      <c r="Q12" s="353">
        <v>16097</v>
      </c>
      <c r="R12" s="353">
        <v>4</v>
      </c>
      <c r="S12" s="353">
        <v>13204</v>
      </c>
      <c r="T12" s="353">
        <v>1</v>
      </c>
      <c r="U12" s="353">
        <v>15740</v>
      </c>
      <c r="V12" s="353">
        <v>4</v>
      </c>
      <c r="W12" s="404">
        <v>20706</v>
      </c>
      <c r="X12" s="404">
        <v>11</v>
      </c>
      <c r="Y12" s="404">
        <v>23546</v>
      </c>
      <c r="Z12" s="404">
        <v>0</v>
      </c>
      <c r="AA12" s="404">
        <v>25123</v>
      </c>
      <c r="AB12" s="404">
        <v>0</v>
      </c>
      <c r="AC12" s="404">
        <v>14329</v>
      </c>
      <c r="AD12" s="404">
        <v>0</v>
      </c>
      <c r="AE12" s="404">
        <v>9240</v>
      </c>
      <c r="AF12" s="404">
        <v>0</v>
      </c>
      <c r="AG12" s="385" t="s">
        <v>13</v>
      </c>
    </row>
    <row r="13" spans="1:33" s="135" customFormat="1" ht="20.100000000000001" customHeight="1">
      <c r="A13" s="185">
        <f t="shared" si="0"/>
        <v>8</v>
      </c>
      <c r="B13" s="327" t="s">
        <v>202</v>
      </c>
      <c r="C13" s="153">
        <v>337610</v>
      </c>
      <c r="D13" s="153">
        <v>3</v>
      </c>
      <c r="E13" s="153">
        <v>331979</v>
      </c>
      <c r="F13" s="153">
        <v>2</v>
      </c>
      <c r="G13" s="153">
        <v>337608</v>
      </c>
      <c r="H13" s="153">
        <v>3</v>
      </c>
      <c r="I13" s="186">
        <v>357922</v>
      </c>
      <c r="J13" s="186">
        <v>3</v>
      </c>
      <c r="K13" s="348">
        <v>367450</v>
      </c>
      <c r="L13" s="348">
        <v>0</v>
      </c>
      <c r="M13" s="348">
        <v>410508</v>
      </c>
      <c r="N13" s="348">
        <v>7</v>
      </c>
      <c r="O13" s="348">
        <v>427523</v>
      </c>
      <c r="P13" s="348">
        <v>8</v>
      </c>
      <c r="Q13" s="348">
        <v>504857</v>
      </c>
      <c r="R13" s="348">
        <v>3</v>
      </c>
      <c r="S13" s="348">
        <v>567123</v>
      </c>
      <c r="T13" s="348">
        <v>3</v>
      </c>
      <c r="U13" s="348">
        <v>640602</v>
      </c>
      <c r="V13" s="348">
        <v>0</v>
      </c>
      <c r="W13" s="405">
        <v>619174</v>
      </c>
      <c r="X13" s="405">
        <v>0</v>
      </c>
      <c r="Y13" s="405">
        <v>729132</v>
      </c>
      <c r="Z13" s="405">
        <v>0</v>
      </c>
      <c r="AA13" s="405">
        <v>741205</v>
      </c>
      <c r="AB13" s="405">
        <v>5</v>
      </c>
      <c r="AC13" s="405">
        <v>441623</v>
      </c>
      <c r="AD13" s="405">
        <v>371</v>
      </c>
      <c r="AE13" s="405" t="s">
        <v>432</v>
      </c>
      <c r="AF13" s="405">
        <v>97</v>
      </c>
      <c r="AG13" s="382" t="s">
        <v>25</v>
      </c>
    </row>
    <row r="14" spans="1:33" s="135" customFormat="1" ht="20.100000000000001" customHeight="1">
      <c r="A14" s="204">
        <f t="shared" si="0"/>
        <v>9</v>
      </c>
      <c r="B14" s="170" t="s">
        <v>203</v>
      </c>
      <c r="C14" s="332">
        <v>265006</v>
      </c>
      <c r="D14" s="332">
        <v>30</v>
      </c>
      <c r="E14" s="332">
        <v>246957</v>
      </c>
      <c r="F14" s="332">
        <v>46</v>
      </c>
      <c r="G14" s="332">
        <v>240017</v>
      </c>
      <c r="H14" s="332">
        <v>33</v>
      </c>
      <c r="I14" s="187">
        <v>215717</v>
      </c>
      <c r="J14" s="187">
        <v>43</v>
      </c>
      <c r="K14" s="353">
        <v>224223</v>
      </c>
      <c r="L14" s="353">
        <v>21</v>
      </c>
      <c r="M14" s="354">
        <v>215111</v>
      </c>
      <c r="N14" s="354">
        <v>27</v>
      </c>
      <c r="O14" s="354">
        <v>168527</v>
      </c>
      <c r="P14" s="353">
        <v>27</v>
      </c>
      <c r="Q14" s="353">
        <v>197898</v>
      </c>
      <c r="R14" s="353">
        <v>8</v>
      </c>
      <c r="S14" s="353">
        <v>190390</v>
      </c>
      <c r="T14" s="353">
        <v>4</v>
      </c>
      <c r="U14" s="353">
        <v>224780</v>
      </c>
      <c r="V14" s="353">
        <v>14</v>
      </c>
      <c r="W14" s="404">
        <v>236752</v>
      </c>
      <c r="X14" s="404">
        <v>20</v>
      </c>
      <c r="Y14" s="404">
        <v>219415</v>
      </c>
      <c r="Z14" s="404">
        <v>55</v>
      </c>
      <c r="AA14" s="404">
        <v>187272</v>
      </c>
      <c r="AB14" s="404">
        <v>49</v>
      </c>
      <c r="AC14" s="404">
        <v>111862</v>
      </c>
      <c r="AD14" s="404">
        <v>42</v>
      </c>
      <c r="AE14" s="404" t="s">
        <v>431</v>
      </c>
      <c r="AF14" s="404">
        <v>119</v>
      </c>
      <c r="AG14" s="385" t="s">
        <v>14</v>
      </c>
    </row>
    <row r="15" spans="1:33" ht="20.100000000000001" customHeight="1">
      <c r="A15" s="185">
        <f t="shared" si="0"/>
        <v>10</v>
      </c>
      <c r="B15" s="327" t="s">
        <v>204</v>
      </c>
      <c r="C15" s="153">
        <v>341266</v>
      </c>
      <c r="D15" s="153">
        <v>33</v>
      </c>
      <c r="E15" s="153">
        <v>342870</v>
      </c>
      <c r="F15" s="153">
        <v>17</v>
      </c>
      <c r="G15" s="153">
        <v>334699</v>
      </c>
      <c r="H15" s="153">
        <v>24</v>
      </c>
      <c r="I15" s="186">
        <v>284548</v>
      </c>
      <c r="J15" s="186">
        <v>28</v>
      </c>
      <c r="K15" s="348">
        <v>310227</v>
      </c>
      <c r="L15" s="348">
        <v>51</v>
      </c>
      <c r="M15" s="348">
        <v>338708</v>
      </c>
      <c r="N15" s="348">
        <v>58</v>
      </c>
      <c r="O15" s="348">
        <v>349904</v>
      </c>
      <c r="P15" s="348">
        <v>56</v>
      </c>
      <c r="Q15" s="348">
        <v>350459</v>
      </c>
      <c r="R15" s="348">
        <v>52</v>
      </c>
      <c r="S15" s="348">
        <v>334168</v>
      </c>
      <c r="T15" s="348">
        <v>41</v>
      </c>
      <c r="U15" s="348">
        <v>310749</v>
      </c>
      <c r="V15" s="348">
        <v>56</v>
      </c>
      <c r="W15" s="405">
        <v>314463</v>
      </c>
      <c r="X15" s="405">
        <v>26</v>
      </c>
      <c r="Y15" s="405">
        <v>300059</v>
      </c>
      <c r="Z15" s="405">
        <v>14</v>
      </c>
      <c r="AA15" s="405">
        <v>359321</v>
      </c>
      <c r="AB15" s="405">
        <v>21</v>
      </c>
      <c r="AC15" s="405">
        <v>220820</v>
      </c>
      <c r="AD15" s="405">
        <v>23</v>
      </c>
      <c r="AE15" s="405">
        <v>204048</v>
      </c>
      <c r="AF15" s="405">
        <v>8</v>
      </c>
      <c r="AG15" s="382" t="s">
        <v>2</v>
      </c>
    </row>
    <row r="16" spans="1:33" s="135" customFormat="1" ht="20.100000000000001" customHeight="1">
      <c r="A16" s="204">
        <f t="shared" si="0"/>
        <v>11</v>
      </c>
      <c r="B16" s="170" t="s">
        <v>430</v>
      </c>
      <c r="C16" s="332">
        <v>199532</v>
      </c>
      <c r="D16" s="332">
        <v>0</v>
      </c>
      <c r="E16" s="332">
        <v>259380</v>
      </c>
      <c r="F16" s="332">
        <v>4</v>
      </c>
      <c r="G16" s="332">
        <v>329742</v>
      </c>
      <c r="H16" s="332">
        <v>5</v>
      </c>
      <c r="I16" s="187">
        <v>324255</v>
      </c>
      <c r="J16" s="187">
        <v>4</v>
      </c>
      <c r="K16" s="353">
        <v>342670</v>
      </c>
      <c r="L16" s="353">
        <v>0</v>
      </c>
      <c r="M16" s="354">
        <v>550645</v>
      </c>
      <c r="N16" s="354">
        <v>2</v>
      </c>
      <c r="O16" s="354">
        <v>381062</v>
      </c>
      <c r="P16" s="353">
        <v>1</v>
      </c>
      <c r="Q16" s="353">
        <v>333498</v>
      </c>
      <c r="R16" s="353">
        <v>0</v>
      </c>
      <c r="S16" s="353">
        <v>284415</v>
      </c>
      <c r="T16" s="353">
        <v>2</v>
      </c>
      <c r="U16" s="353">
        <v>330530</v>
      </c>
      <c r="V16" s="353">
        <v>0</v>
      </c>
      <c r="W16" s="404">
        <v>320401</v>
      </c>
      <c r="X16" s="404">
        <v>5</v>
      </c>
      <c r="Y16" s="404">
        <v>304173</v>
      </c>
      <c r="Z16" s="404">
        <v>2</v>
      </c>
      <c r="AA16" s="404">
        <v>263963</v>
      </c>
      <c r="AB16" s="404">
        <v>0</v>
      </c>
      <c r="AC16" s="404">
        <v>130060</v>
      </c>
      <c r="AD16" s="404">
        <v>0</v>
      </c>
      <c r="AE16" s="404">
        <v>114580</v>
      </c>
      <c r="AF16" s="404">
        <v>0</v>
      </c>
      <c r="AG16" s="385" t="s">
        <v>429</v>
      </c>
    </row>
    <row r="17" spans="1:33" s="135" customFormat="1" ht="20.100000000000001" customHeight="1">
      <c r="A17" s="185">
        <f t="shared" si="0"/>
        <v>12</v>
      </c>
      <c r="B17" s="327" t="s">
        <v>428</v>
      </c>
      <c r="C17" s="153">
        <v>221839</v>
      </c>
      <c r="D17" s="153">
        <v>0</v>
      </c>
      <c r="E17" s="153">
        <v>157345</v>
      </c>
      <c r="F17" s="153">
        <v>0</v>
      </c>
      <c r="G17" s="153">
        <v>188936</v>
      </c>
      <c r="H17" s="153">
        <v>0</v>
      </c>
      <c r="I17" s="186">
        <v>169883</v>
      </c>
      <c r="J17" s="186">
        <v>1</v>
      </c>
      <c r="K17" s="348">
        <v>202041</v>
      </c>
      <c r="L17" s="348">
        <v>0</v>
      </c>
      <c r="M17" s="348"/>
      <c r="N17" s="348"/>
      <c r="O17" s="348">
        <v>210169</v>
      </c>
      <c r="P17" s="348">
        <v>0</v>
      </c>
      <c r="Q17" s="348">
        <v>181515</v>
      </c>
      <c r="R17" s="348">
        <v>0</v>
      </c>
      <c r="S17" s="348">
        <v>188428</v>
      </c>
      <c r="T17" s="348">
        <v>0</v>
      </c>
      <c r="U17" s="348">
        <v>203811</v>
      </c>
      <c r="V17" s="348">
        <v>0</v>
      </c>
      <c r="W17" s="405">
        <v>191975</v>
      </c>
      <c r="X17" s="405">
        <v>0</v>
      </c>
      <c r="Y17" s="405">
        <v>184833</v>
      </c>
      <c r="Z17" s="405">
        <v>0</v>
      </c>
      <c r="AA17" s="405">
        <v>208375</v>
      </c>
      <c r="AB17" s="405">
        <v>0</v>
      </c>
      <c r="AC17" s="405">
        <v>127838</v>
      </c>
      <c r="AD17" s="405">
        <v>0</v>
      </c>
      <c r="AE17" s="405">
        <v>86813</v>
      </c>
      <c r="AF17" s="405">
        <v>0</v>
      </c>
      <c r="AG17" s="382" t="s">
        <v>427</v>
      </c>
    </row>
    <row r="18" spans="1:33" s="135" customFormat="1" ht="20.100000000000001" customHeight="1">
      <c r="A18" s="204">
        <f t="shared" si="0"/>
        <v>13</v>
      </c>
      <c r="B18" s="170" t="s">
        <v>206</v>
      </c>
      <c r="C18" s="332">
        <v>59563</v>
      </c>
      <c r="D18" s="332">
        <v>6</v>
      </c>
      <c r="E18" s="332">
        <v>70505</v>
      </c>
      <c r="F18" s="332">
        <v>4</v>
      </c>
      <c r="G18" s="332">
        <v>64817</v>
      </c>
      <c r="H18" s="332">
        <v>5</v>
      </c>
      <c r="I18" s="187">
        <v>58767</v>
      </c>
      <c r="J18" s="187">
        <v>0</v>
      </c>
      <c r="K18" s="353">
        <v>98258</v>
      </c>
      <c r="L18" s="353">
        <v>1</v>
      </c>
      <c r="M18" s="354">
        <v>72170</v>
      </c>
      <c r="N18" s="354">
        <v>6</v>
      </c>
      <c r="O18" s="354">
        <v>81045</v>
      </c>
      <c r="P18" s="353">
        <v>4</v>
      </c>
      <c r="Q18" s="353">
        <v>81451</v>
      </c>
      <c r="R18" s="353">
        <v>17</v>
      </c>
      <c r="S18" s="353">
        <v>81934</v>
      </c>
      <c r="T18" s="353">
        <v>0</v>
      </c>
      <c r="U18" s="353">
        <v>94748</v>
      </c>
      <c r="V18" s="353">
        <v>0</v>
      </c>
      <c r="W18" s="404">
        <v>95118</v>
      </c>
      <c r="X18" s="404">
        <v>0</v>
      </c>
      <c r="Y18" s="404">
        <v>86054</v>
      </c>
      <c r="Z18" s="404">
        <v>8</v>
      </c>
      <c r="AA18" s="404">
        <v>85234</v>
      </c>
      <c r="AB18" s="404">
        <v>0</v>
      </c>
      <c r="AC18" s="404">
        <v>47050</v>
      </c>
      <c r="AD18" s="404">
        <v>20</v>
      </c>
      <c r="AE18" s="404">
        <v>53980</v>
      </c>
      <c r="AF18" s="404">
        <v>1</v>
      </c>
      <c r="AG18" s="385" t="s">
        <v>3</v>
      </c>
    </row>
    <row r="19" spans="1:33" s="135" customFormat="1" ht="20.100000000000001" customHeight="1">
      <c r="A19" s="185">
        <f t="shared" si="0"/>
        <v>14</v>
      </c>
      <c r="B19" s="327" t="s">
        <v>207</v>
      </c>
      <c r="C19" s="153">
        <v>828026</v>
      </c>
      <c r="D19" s="153">
        <v>80</v>
      </c>
      <c r="E19" s="153">
        <v>723128</v>
      </c>
      <c r="F19" s="153">
        <v>84</v>
      </c>
      <c r="G19" s="153">
        <v>787179</v>
      </c>
      <c r="H19" s="153">
        <v>81</v>
      </c>
      <c r="I19" s="186">
        <v>583103</v>
      </c>
      <c r="J19" s="186">
        <v>62</v>
      </c>
      <c r="K19" s="348">
        <v>591989</v>
      </c>
      <c r="L19" s="348">
        <v>49</v>
      </c>
      <c r="M19" s="348">
        <v>582347</v>
      </c>
      <c r="N19" s="348">
        <v>84</v>
      </c>
      <c r="O19" s="348">
        <v>545794</v>
      </c>
      <c r="P19" s="348">
        <v>81</v>
      </c>
      <c r="Q19" s="348">
        <v>810781</v>
      </c>
      <c r="R19" s="348">
        <v>12</v>
      </c>
      <c r="S19" s="348">
        <v>832356</v>
      </c>
      <c r="T19" s="348">
        <v>13</v>
      </c>
      <c r="U19" s="348">
        <v>930452</v>
      </c>
      <c r="V19" s="348">
        <v>4</v>
      </c>
      <c r="W19" s="405">
        <v>917488</v>
      </c>
      <c r="X19" s="405">
        <v>15</v>
      </c>
      <c r="Y19" s="405">
        <v>923036</v>
      </c>
      <c r="Z19" s="405">
        <v>4</v>
      </c>
      <c r="AA19" s="405">
        <v>1016331</v>
      </c>
      <c r="AB19" s="405">
        <v>2</v>
      </c>
      <c r="AC19" s="405">
        <v>50432</v>
      </c>
      <c r="AD19" s="405">
        <v>1</v>
      </c>
      <c r="AE19" s="405" t="s">
        <v>426</v>
      </c>
      <c r="AF19" s="405">
        <v>11</v>
      </c>
      <c r="AG19" s="382" t="s">
        <v>15</v>
      </c>
    </row>
    <row r="20" spans="1:33" s="135" customFormat="1" ht="20.100000000000001" customHeight="1">
      <c r="A20" s="204">
        <f t="shared" si="0"/>
        <v>15</v>
      </c>
      <c r="B20" s="170" t="s">
        <v>208</v>
      </c>
      <c r="C20" s="332">
        <v>450107</v>
      </c>
      <c r="D20" s="332">
        <v>12</v>
      </c>
      <c r="E20" s="332">
        <v>364147</v>
      </c>
      <c r="F20" s="332">
        <v>1</v>
      </c>
      <c r="G20" s="332">
        <v>371714</v>
      </c>
      <c r="H20" s="332">
        <v>4</v>
      </c>
      <c r="I20" s="187">
        <v>373945</v>
      </c>
      <c r="J20" s="187">
        <v>2</v>
      </c>
      <c r="K20" s="353">
        <v>260938</v>
      </c>
      <c r="L20" s="353">
        <v>0</v>
      </c>
      <c r="M20" s="354">
        <v>360743</v>
      </c>
      <c r="N20" s="354">
        <v>10</v>
      </c>
      <c r="O20" s="354">
        <v>372440</v>
      </c>
      <c r="P20" s="353">
        <v>12</v>
      </c>
      <c r="Q20" s="353">
        <v>402106</v>
      </c>
      <c r="R20" s="353">
        <v>9</v>
      </c>
      <c r="S20" s="353">
        <v>428374</v>
      </c>
      <c r="T20" s="353">
        <v>2</v>
      </c>
      <c r="U20" s="353">
        <v>477435</v>
      </c>
      <c r="V20" s="353">
        <v>15</v>
      </c>
      <c r="W20" s="404">
        <v>452953</v>
      </c>
      <c r="X20" s="404">
        <v>6</v>
      </c>
      <c r="Y20" s="404">
        <v>550659</v>
      </c>
      <c r="Z20" s="404">
        <v>3</v>
      </c>
      <c r="AA20" s="404">
        <v>587301</v>
      </c>
      <c r="AB20" s="404">
        <v>7</v>
      </c>
      <c r="AC20" s="404">
        <v>274772</v>
      </c>
      <c r="AD20" s="404">
        <v>2</v>
      </c>
      <c r="AE20" s="404">
        <v>238227</v>
      </c>
      <c r="AF20" s="404">
        <v>3</v>
      </c>
      <c r="AG20" s="385" t="s">
        <v>4</v>
      </c>
    </row>
    <row r="21" spans="1:33" s="135" customFormat="1" ht="20.100000000000001" customHeight="1">
      <c r="A21" s="185">
        <f t="shared" si="0"/>
        <v>16</v>
      </c>
      <c r="B21" s="327" t="s">
        <v>209</v>
      </c>
      <c r="C21" s="153">
        <v>577770</v>
      </c>
      <c r="D21" s="153">
        <v>302</v>
      </c>
      <c r="E21" s="153">
        <v>549421</v>
      </c>
      <c r="F21" s="153">
        <v>148</v>
      </c>
      <c r="G21" s="153">
        <v>565568</v>
      </c>
      <c r="H21" s="153">
        <v>134</v>
      </c>
      <c r="I21" s="186">
        <v>305438</v>
      </c>
      <c r="J21" s="186">
        <v>107</v>
      </c>
      <c r="K21" s="348">
        <v>290705</v>
      </c>
      <c r="L21" s="348">
        <v>92</v>
      </c>
      <c r="M21" s="348">
        <v>488743</v>
      </c>
      <c r="N21" s="348">
        <v>91</v>
      </c>
      <c r="O21" s="348">
        <v>535012</v>
      </c>
      <c r="P21" s="348">
        <v>89</v>
      </c>
      <c r="Q21" s="348">
        <v>768021</v>
      </c>
      <c r="R21" s="348">
        <v>112</v>
      </c>
      <c r="S21" s="348">
        <v>740690</v>
      </c>
      <c r="T21" s="348">
        <v>74</v>
      </c>
      <c r="U21" s="348">
        <v>782421</v>
      </c>
      <c r="V21" s="348">
        <v>122</v>
      </c>
      <c r="W21" s="405">
        <v>719423</v>
      </c>
      <c r="X21" s="405">
        <v>102</v>
      </c>
      <c r="Y21" s="405">
        <v>518761</v>
      </c>
      <c r="Z21" s="405">
        <v>34</v>
      </c>
      <c r="AA21" s="405">
        <v>368335</v>
      </c>
      <c r="AB21" s="405">
        <v>10</v>
      </c>
      <c r="AC21" s="405">
        <v>47469</v>
      </c>
      <c r="AD21" s="405">
        <v>0</v>
      </c>
      <c r="AE21" s="405">
        <v>40929</v>
      </c>
      <c r="AF21" s="405">
        <v>0</v>
      </c>
      <c r="AG21" s="382" t="s">
        <v>425</v>
      </c>
    </row>
    <row r="22" spans="1:33" s="135" customFormat="1" ht="20.100000000000001" customHeight="1">
      <c r="A22" s="204">
        <f t="shared" si="0"/>
        <v>17</v>
      </c>
      <c r="B22" s="170" t="s">
        <v>210</v>
      </c>
      <c r="C22" s="332">
        <v>825044</v>
      </c>
      <c r="D22" s="332">
        <v>199</v>
      </c>
      <c r="E22" s="332">
        <v>990299</v>
      </c>
      <c r="F22" s="332">
        <v>401</v>
      </c>
      <c r="G22" s="332">
        <v>640056</v>
      </c>
      <c r="H22" s="332">
        <v>39</v>
      </c>
      <c r="I22" s="187">
        <v>813445</v>
      </c>
      <c r="J22" s="187">
        <v>12</v>
      </c>
      <c r="K22" s="353">
        <v>507046</v>
      </c>
      <c r="L22" s="353">
        <v>4</v>
      </c>
      <c r="M22" s="354">
        <v>457001</v>
      </c>
      <c r="N22" s="354">
        <v>1</v>
      </c>
      <c r="O22" s="354">
        <v>527115</v>
      </c>
      <c r="P22" s="353">
        <v>0</v>
      </c>
      <c r="Q22" s="353">
        <v>664014</v>
      </c>
      <c r="R22" s="353">
        <v>4</v>
      </c>
      <c r="S22" s="353">
        <v>877638</v>
      </c>
      <c r="T22" s="353">
        <v>27</v>
      </c>
      <c r="U22" s="353">
        <v>1051445</v>
      </c>
      <c r="V22" s="353">
        <v>52</v>
      </c>
      <c r="W22" s="404">
        <v>706181</v>
      </c>
      <c r="X22" s="404">
        <v>23</v>
      </c>
      <c r="Y22" s="404">
        <v>612330</v>
      </c>
      <c r="Z22" s="404">
        <v>37</v>
      </c>
      <c r="AA22" s="404">
        <v>26647</v>
      </c>
      <c r="AB22" s="404">
        <v>0</v>
      </c>
      <c r="AC22" s="404">
        <v>154618</v>
      </c>
      <c r="AD22" s="404">
        <v>0</v>
      </c>
      <c r="AE22" s="404">
        <v>83125</v>
      </c>
      <c r="AF22" s="404">
        <v>0</v>
      </c>
      <c r="AG22" s="385" t="s">
        <v>16</v>
      </c>
    </row>
    <row r="23" spans="1:33" s="135" customFormat="1" ht="20.100000000000001" customHeight="1">
      <c r="A23" s="185">
        <f t="shared" si="0"/>
        <v>18</v>
      </c>
      <c r="B23" s="327" t="s">
        <v>211</v>
      </c>
      <c r="C23" s="153">
        <v>21745</v>
      </c>
      <c r="D23" s="153">
        <v>16</v>
      </c>
      <c r="E23" s="153">
        <v>17426</v>
      </c>
      <c r="F23" s="153">
        <v>4</v>
      </c>
      <c r="G23" s="153">
        <v>20614</v>
      </c>
      <c r="H23" s="153">
        <v>9</v>
      </c>
      <c r="I23" s="186">
        <v>13869</v>
      </c>
      <c r="J23" s="186">
        <v>12</v>
      </c>
      <c r="K23" s="348">
        <v>17605</v>
      </c>
      <c r="L23" s="348">
        <v>39</v>
      </c>
      <c r="M23" s="348">
        <v>27469</v>
      </c>
      <c r="N23" s="348">
        <v>56</v>
      </c>
      <c r="O23" s="348">
        <v>25333</v>
      </c>
      <c r="P23" s="348">
        <v>37</v>
      </c>
      <c r="Q23" s="348">
        <v>29954</v>
      </c>
      <c r="R23" s="348">
        <v>32</v>
      </c>
      <c r="S23" s="348">
        <v>29159</v>
      </c>
      <c r="T23" s="348">
        <v>23</v>
      </c>
      <c r="U23" s="348">
        <v>33193</v>
      </c>
      <c r="V23" s="348">
        <v>21</v>
      </c>
      <c r="W23" s="405">
        <v>32085</v>
      </c>
      <c r="X23" s="405">
        <v>18</v>
      </c>
      <c r="Y23" s="405">
        <v>29059</v>
      </c>
      <c r="Z23" s="405">
        <v>15</v>
      </c>
      <c r="AA23" s="405">
        <v>32461</v>
      </c>
      <c r="AB23" s="405">
        <v>23</v>
      </c>
      <c r="AC23" s="405">
        <v>19945</v>
      </c>
      <c r="AD23" s="405">
        <v>23</v>
      </c>
      <c r="AE23" s="405">
        <v>11024</v>
      </c>
      <c r="AF23" s="405">
        <v>8</v>
      </c>
      <c r="AG23" s="382" t="s">
        <v>17</v>
      </c>
    </row>
    <row r="24" spans="1:33" s="135" customFormat="1" ht="20.100000000000001" customHeight="1">
      <c r="A24" s="204">
        <f t="shared" si="0"/>
        <v>19</v>
      </c>
      <c r="B24" s="170" t="s">
        <v>212</v>
      </c>
      <c r="C24" s="332">
        <v>120435</v>
      </c>
      <c r="D24" s="332">
        <v>60</v>
      </c>
      <c r="E24" s="332">
        <v>133478</v>
      </c>
      <c r="F24" s="332">
        <v>39</v>
      </c>
      <c r="G24" s="332">
        <v>174769</v>
      </c>
      <c r="H24" s="332">
        <v>24</v>
      </c>
      <c r="I24" s="187">
        <v>181411</v>
      </c>
      <c r="J24" s="187">
        <v>16</v>
      </c>
      <c r="K24" s="353">
        <v>148801</v>
      </c>
      <c r="L24" s="353">
        <v>20</v>
      </c>
      <c r="M24" s="354">
        <v>201819</v>
      </c>
      <c r="N24" s="354">
        <v>19</v>
      </c>
      <c r="O24" s="354">
        <v>186023</v>
      </c>
      <c r="P24" s="353">
        <v>12</v>
      </c>
      <c r="Q24" s="353">
        <v>197024</v>
      </c>
      <c r="R24" s="353">
        <v>29</v>
      </c>
      <c r="S24" s="353">
        <v>167691</v>
      </c>
      <c r="T24" s="353">
        <v>32</v>
      </c>
      <c r="U24" s="353">
        <v>167687</v>
      </c>
      <c r="V24" s="353">
        <v>30</v>
      </c>
      <c r="W24" s="404">
        <v>135057</v>
      </c>
      <c r="X24" s="404">
        <v>6</v>
      </c>
      <c r="Y24" s="404">
        <v>123068</v>
      </c>
      <c r="Z24" s="404">
        <v>6</v>
      </c>
      <c r="AA24" s="404">
        <v>128729</v>
      </c>
      <c r="AB24" s="404">
        <v>134</v>
      </c>
      <c r="AC24" s="404">
        <v>69938</v>
      </c>
      <c r="AD24" s="404">
        <v>7</v>
      </c>
      <c r="AE24" s="404">
        <v>50935</v>
      </c>
      <c r="AF24" s="404">
        <v>7</v>
      </c>
      <c r="AG24" s="385" t="s">
        <v>18</v>
      </c>
    </row>
    <row r="25" spans="1:33" s="135" customFormat="1" ht="20.100000000000001" customHeight="1">
      <c r="A25" s="185">
        <f t="shared" si="0"/>
        <v>20</v>
      </c>
      <c r="B25" s="327" t="s">
        <v>213</v>
      </c>
      <c r="C25" s="153">
        <v>17356</v>
      </c>
      <c r="D25" s="153">
        <v>10</v>
      </c>
      <c r="E25" s="153">
        <v>20143</v>
      </c>
      <c r="F25" s="153">
        <v>41</v>
      </c>
      <c r="G25" s="153">
        <v>21841</v>
      </c>
      <c r="H25" s="153">
        <v>17</v>
      </c>
      <c r="I25" s="186">
        <v>16148</v>
      </c>
      <c r="J25" s="186">
        <v>12</v>
      </c>
      <c r="K25" s="348">
        <v>16192</v>
      </c>
      <c r="L25" s="348">
        <v>11</v>
      </c>
      <c r="M25" s="348">
        <v>15957</v>
      </c>
      <c r="N25" s="348">
        <v>7</v>
      </c>
      <c r="O25" s="348">
        <v>13518</v>
      </c>
      <c r="P25" s="348">
        <v>12</v>
      </c>
      <c r="Q25" s="348">
        <v>14201</v>
      </c>
      <c r="R25" s="348">
        <v>10</v>
      </c>
      <c r="S25" s="348">
        <v>14215</v>
      </c>
      <c r="T25" s="348">
        <v>11</v>
      </c>
      <c r="U25" s="348">
        <v>14849</v>
      </c>
      <c r="V25" s="348">
        <v>16</v>
      </c>
      <c r="W25" s="405">
        <v>16310</v>
      </c>
      <c r="X25" s="405">
        <v>11</v>
      </c>
      <c r="Y25" s="405">
        <v>14678</v>
      </c>
      <c r="Z25" s="405">
        <v>4</v>
      </c>
      <c r="AA25" s="405">
        <v>13632</v>
      </c>
      <c r="AB25" s="405">
        <v>0</v>
      </c>
      <c r="AC25" s="405">
        <v>10149</v>
      </c>
      <c r="AD25" s="405">
        <v>1</v>
      </c>
      <c r="AE25" s="405">
        <v>8051</v>
      </c>
      <c r="AF25" s="405">
        <v>1</v>
      </c>
      <c r="AG25" s="382" t="s">
        <v>35</v>
      </c>
    </row>
    <row r="26" spans="1:33" s="135" customFormat="1" ht="20.100000000000001" customHeight="1">
      <c r="A26" s="204">
        <f t="shared" si="0"/>
        <v>21</v>
      </c>
      <c r="B26" s="170" t="s">
        <v>214</v>
      </c>
      <c r="C26" s="332">
        <v>16048</v>
      </c>
      <c r="D26" s="332">
        <v>6</v>
      </c>
      <c r="E26" s="332">
        <v>15922</v>
      </c>
      <c r="F26" s="332">
        <v>0</v>
      </c>
      <c r="G26" s="332">
        <v>33970</v>
      </c>
      <c r="H26" s="332">
        <v>0</v>
      </c>
      <c r="I26" s="187">
        <v>36535</v>
      </c>
      <c r="J26" s="187">
        <v>0</v>
      </c>
      <c r="K26" s="353">
        <v>30458</v>
      </c>
      <c r="L26" s="353">
        <v>1</v>
      </c>
      <c r="M26" s="354">
        <v>20939</v>
      </c>
      <c r="N26" s="354">
        <v>0</v>
      </c>
      <c r="O26" s="354">
        <v>21672</v>
      </c>
      <c r="P26" s="353">
        <v>0</v>
      </c>
      <c r="Q26" s="353">
        <v>22301</v>
      </c>
      <c r="R26" s="353">
        <v>0</v>
      </c>
      <c r="S26" s="353">
        <v>15511</v>
      </c>
      <c r="T26" s="353">
        <v>0</v>
      </c>
      <c r="U26" s="353">
        <v>17539</v>
      </c>
      <c r="V26" s="353">
        <v>0</v>
      </c>
      <c r="W26" s="404">
        <v>16127</v>
      </c>
      <c r="X26" s="404">
        <v>3</v>
      </c>
      <c r="Y26" s="404">
        <v>14386</v>
      </c>
      <c r="Z26" s="404">
        <v>0</v>
      </c>
      <c r="AA26" s="404">
        <v>9184</v>
      </c>
      <c r="AB26" s="404">
        <v>0</v>
      </c>
      <c r="AC26" s="404">
        <v>9463</v>
      </c>
      <c r="AD26" s="404">
        <v>1</v>
      </c>
      <c r="AE26" s="404">
        <v>6421</v>
      </c>
      <c r="AF26" s="404">
        <v>0</v>
      </c>
      <c r="AG26" s="385" t="s">
        <v>19</v>
      </c>
    </row>
    <row r="27" spans="1:33" s="135" customFormat="1" ht="20.100000000000001" customHeight="1">
      <c r="A27" s="185">
        <f t="shared" si="0"/>
        <v>22</v>
      </c>
      <c r="B27" s="327" t="s">
        <v>859</v>
      </c>
      <c r="C27" s="153">
        <v>455004</v>
      </c>
      <c r="D27" s="153">
        <v>68</v>
      </c>
      <c r="E27" s="153">
        <v>535028</v>
      </c>
      <c r="F27" s="153">
        <v>76</v>
      </c>
      <c r="G27" s="153">
        <v>663651</v>
      </c>
      <c r="H27" s="153">
        <v>91</v>
      </c>
      <c r="I27" s="186">
        <v>681659</v>
      </c>
      <c r="J27" s="186">
        <v>104</v>
      </c>
      <c r="K27" s="348">
        <v>632493</v>
      </c>
      <c r="L27" s="348">
        <v>143</v>
      </c>
      <c r="M27" s="348">
        <v>743493</v>
      </c>
      <c r="N27" s="348">
        <v>235</v>
      </c>
      <c r="O27" s="348">
        <v>656838</v>
      </c>
      <c r="P27" s="348">
        <v>217</v>
      </c>
      <c r="Q27" s="348">
        <v>767575</v>
      </c>
      <c r="R27" s="348">
        <v>190</v>
      </c>
      <c r="S27" s="348">
        <v>782151</v>
      </c>
      <c r="T27" s="348">
        <v>139</v>
      </c>
      <c r="U27" s="348">
        <v>781917</v>
      </c>
      <c r="V27" s="348">
        <v>104</v>
      </c>
      <c r="W27" s="405">
        <v>728243</v>
      </c>
      <c r="X27" s="405">
        <v>110</v>
      </c>
      <c r="Y27" s="405">
        <v>747530</v>
      </c>
      <c r="Z27" s="405">
        <v>76</v>
      </c>
      <c r="AA27" s="405">
        <v>739372</v>
      </c>
      <c r="AB27" s="405">
        <v>88</v>
      </c>
      <c r="AC27" s="405" t="s">
        <v>424</v>
      </c>
      <c r="AD27" s="405">
        <v>23</v>
      </c>
      <c r="AE27" s="405" t="s">
        <v>423</v>
      </c>
      <c r="AF27" s="405">
        <v>60</v>
      </c>
      <c r="AG27" s="382" t="s">
        <v>864</v>
      </c>
    </row>
    <row r="28" spans="1:33" s="135" customFormat="1" ht="20.100000000000001" customHeight="1">
      <c r="A28" s="204">
        <f t="shared" si="0"/>
        <v>23</v>
      </c>
      <c r="B28" s="170" t="s">
        <v>216</v>
      </c>
      <c r="C28" s="332">
        <v>185825</v>
      </c>
      <c r="D28" s="332">
        <v>84</v>
      </c>
      <c r="E28" s="332">
        <v>180720</v>
      </c>
      <c r="F28" s="332">
        <v>31</v>
      </c>
      <c r="G28" s="332">
        <v>190473</v>
      </c>
      <c r="H28" s="332">
        <v>51</v>
      </c>
      <c r="I28" s="187">
        <v>204936</v>
      </c>
      <c r="J28" s="187">
        <v>39</v>
      </c>
      <c r="K28" s="353">
        <v>190022</v>
      </c>
      <c r="L28" s="353">
        <v>15</v>
      </c>
      <c r="M28" s="354">
        <v>197059</v>
      </c>
      <c r="N28" s="354">
        <v>27</v>
      </c>
      <c r="O28" s="354">
        <v>183533</v>
      </c>
      <c r="P28" s="353">
        <v>13</v>
      </c>
      <c r="Q28" s="353">
        <v>170438</v>
      </c>
      <c r="R28" s="353">
        <v>22</v>
      </c>
      <c r="S28" s="353">
        <v>179211</v>
      </c>
      <c r="T28" s="353">
        <v>37</v>
      </c>
      <c r="U28" s="353">
        <v>195281</v>
      </c>
      <c r="V28" s="353">
        <v>44</v>
      </c>
      <c r="W28" s="404">
        <v>203510</v>
      </c>
      <c r="X28" s="404">
        <v>35</v>
      </c>
      <c r="Y28" s="404">
        <v>171527</v>
      </c>
      <c r="Z28" s="404">
        <v>43</v>
      </c>
      <c r="AA28" s="404">
        <v>147145</v>
      </c>
      <c r="AB28" s="404">
        <v>24</v>
      </c>
      <c r="AC28" s="404">
        <v>97934</v>
      </c>
      <c r="AD28" s="404">
        <v>12</v>
      </c>
      <c r="AE28" s="404">
        <v>100305</v>
      </c>
      <c r="AF28" s="404">
        <v>30</v>
      </c>
      <c r="AG28" s="385" t="s">
        <v>21</v>
      </c>
    </row>
    <row r="29" spans="1:33" s="135" customFormat="1" ht="20.100000000000001" customHeight="1">
      <c r="A29" s="185">
        <f t="shared" si="0"/>
        <v>24</v>
      </c>
      <c r="B29" s="327" t="s">
        <v>217</v>
      </c>
      <c r="C29" s="153">
        <v>228597</v>
      </c>
      <c r="D29" s="153">
        <v>38</v>
      </c>
      <c r="E29" s="153">
        <v>358853</v>
      </c>
      <c r="F29" s="153">
        <v>41</v>
      </c>
      <c r="G29" s="153">
        <v>244836</v>
      </c>
      <c r="H29" s="153">
        <v>27</v>
      </c>
      <c r="I29" s="186">
        <v>223106</v>
      </c>
      <c r="J29" s="186">
        <v>11</v>
      </c>
      <c r="K29" s="348">
        <v>227571</v>
      </c>
      <c r="L29" s="348">
        <v>7</v>
      </c>
      <c r="M29" s="348">
        <v>508512</v>
      </c>
      <c r="N29" s="348">
        <v>12</v>
      </c>
      <c r="O29" s="348">
        <v>545293</v>
      </c>
      <c r="P29" s="348">
        <v>18</v>
      </c>
      <c r="Q29" s="348">
        <v>676832</v>
      </c>
      <c r="R29" s="348">
        <v>17</v>
      </c>
      <c r="S29" s="348">
        <v>810518</v>
      </c>
      <c r="T29" s="348">
        <v>13</v>
      </c>
      <c r="U29" s="348">
        <v>898033</v>
      </c>
      <c r="V29" s="348">
        <v>7</v>
      </c>
      <c r="W29" s="405">
        <v>971113</v>
      </c>
      <c r="X29" s="405">
        <v>1</v>
      </c>
      <c r="Y29" s="405">
        <v>936410</v>
      </c>
      <c r="Z29" s="405">
        <v>1</v>
      </c>
      <c r="AA29" s="405">
        <v>1037447</v>
      </c>
      <c r="AB29" s="405">
        <v>0</v>
      </c>
      <c r="AC29" s="405">
        <v>607315</v>
      </c>
      <c r="AD29" s="405">
        <v>1</v>
      </c>
      <c r="AE29" s="405">
        <v>611305</v>
      </c>
      <c r="AF29" s="405">
        <v>20</v>
      </c>
      <c r="AG29" s="382" t="s">
        <v>27</v>
      </c>
    </row>
    <row r="30" spans="1:33" s="135" customFormat="1" ht="20.100000000000001" customHeight="1">
      <c r="A30" s="204">
        <f t="shared" si="0"/>
        <v>25</v>
      </c>
      <c r="B30" s="170" t="s">
        <v>218</v>
      </c>
      <c r="C30" s="332">
        <v>45032</v>
      </c>
      <c r="D30" s="332">
        <v>9</v>
      </c>
      <c r="E30" s="332">
        <v>42506</v>
      </c>
      <c r="F30" s="332">
        <v>3</v>
      </c>
      <c r="G30" s="332">
        <v>46629</v>
      </c>
      <c r="H30" s="332">
        <v>6</v>
      </c>
      <c r="I30" s="187">
        <v>55223</v>
      </c>
      <c r="J30" s="187">
        <v>2</v>
      </c>
      <c r="K30" s="353">
        <v>44094</v>
      </c>
      <c r="L30" s="353">
        <v>2</v>
      </c>
      <c r="M30" s="354">
        <v>53516</v>
      </c>
      <c r="N30" s="354">
        <v>0</v>
      </c>
      <c r="O30" s="354">
        <v>42410</v>
      </c>
      <c r="P30" s="353">
        <v>1</v>
      </c>
      <c r="Q30" s="353">
        <v>39983</v>
      </c>
      <c r="R30" s="353">
        <v>2</v>
      </c>
      <c r="S30" s="353">
        <v>53295</v>
      </c>
      <c r="T30" s="353">
        <v>3</v>
      </c>
      <c r="U30" s="353">
        <v>49691</v>
      </c>
      <c r="V30" s="353">
        <v>0</v>
      </c>
      <c r="W30" s="404">
        <v>41816</v>
      </c>
      <c r="X30" s="404">
        <v>0</v>
      </c>
      <c r="Y30" s="404">
        <v>44058</v>
      </c>
      <c r="Z30" s="404">
        <v>5</v>
      </c>
      <c r="AA30" s="404">
        <v>41305</v>
      </c>
      <c r="AB30" s="404">
        <v>0</v>
      </c>
      <c r="AC30" s="404">
        <v>13286</v>
      </c>
      <c r="AD30" s="404">
        <v>0</v>
      </c>
      <c r="AE30" s="404">
        <v>13690</v>
      </c>
      <c r="AF30" s="404">
        <v>0</v>
      </c>
      <c r="AG30" s="385" t="s">
        <v>6</v>
      </c>
    </row>
    <row r="31" spans="1:33" s="135" customFormat="1" ht="20.100000000000001" customHeight="1">
      <c r="A31" s="185">
        <f t="shared" si="0"/>
        <v>26</v>
      </c>
      <c r="B31" s="327" t="s">
        <v>219</v>
      </c>
      <c r="C31" s="153">
        <v>109758</v>
      </c>
      <c r="D31" s="153">
        <v>140</v>
      </c>
      <c r="E31" s="153">
        <v>428365</v>
      </c>
      <c r="F31" s="153">
        <v>16</v>
      </c>
      <c r="G31" s="153">
        <v>517896</v>
      </c>
      <c r="H31" s="153">
        <v>18</v>
      </c>
      <c r="I31" s="186">
        <v>455668</v>
      </c>
      <c r="J31" s="186">
        <v>49</v>
      </c>
      <c r="K31" s="348">
        <v>210074</v>
      </c>
      <c r="L31" s="348">
        <v>24</v>
      </c>
      <c r="M31" s="348">
        <v>199930</v>
      </c>
      <c r="N31" s="348">
        <v>17</v>
      </c>
      <c r="O31" s="348">
        <v>278701</v>
      </c>
      <c r="P31" s="348">
        <v>23</v>
      </c>
      <c r="Q31" s="348">
        <v>250264</v>
      </c>
      <c r="R31" s="348">
        <v>14</v>
      </c>
      <c r="S31" s="348">
        <v>308358</v>
      </c>
      <c r="T31" s="348">
        <v>8</v>
      </c>
      <c r="U31" s="348">
        <v>369325</v>
      </c>
      <c r="V31" s="348">
        <v>9</v>
      </c>
      <c r="W31" s="405">
        <v>415845</v>
      </c>
      <c r="X31" s="405">
        <v>2</v>
      </c>
      <c r="Y31" s="405">
        <v>374865</v>
      </c>
      <c r="Z31" s="405">
        <v>8</v>
      </c>
      <c r="AA31" s="405">
        <v>438636</v>
      </c>
      <c r="AB31" s="405">
        <v>10</v>
      </c>
      <c r="AC31" s="405">
        <v>257318</v>
      </c>
      <c r="AD31" s="405">
        <v>23</v>
      </c>
      <c r="AE31" s="405">
        <v>183430</v>
      </c>
      <c r="AF31" s="405">
        <v>30</v>
      </c>
      <c r="AG31" s="382" t="s">
        <v>22</v>
      </c>
    </row>
    <row r="32" spans="1:33" s="135" customFormat="1" ht="20.100000000000001" customHeight="1">
      <c r="A32" s="204">
        <f t="shared" si="0"/>
        <v>27</v>
      </c>
      <c r="B32" s="170" t="s">
        <v>860</v>
      </c>
      <c r="C32" s="332">
        <v>0</v>
      </c>
      <c r="D32" s="332">
        <v>0</v>
      </c>
      <c r="E32" s="332">
        <v>0</v>
      </c>
      <c r="F32" s="332">
        <v>0</v>
      </c>
      <c r="G32" s="332">
        <v>0</v>
      </c>
      <c r="H32" s="332">
        <v>0</v>
      </c>
      <c r="I32" s="187"/>
      <c r="J32" s="187"/>
      <c r="K32" s="353"/>
      <c r="L32" s="353"/>
      <c r="M32" s="354"/>
      <c r="N32" s="354"/>
      <c r="O32" s="354"/>
      <c r="P32" s="353"/>
      <c r="Q32" s="353"/>
      <c r="R32" s="353"/>
      <c r="S32" s="353">
        <v>963573</v>
      </c>
      <c r="T32" s="353">
        <v>20</v>
      </c>
      <c r="U32" s="353">
        <v>1007284</v>
      </c>
      <c r="V32" s="353">
        <v>19</v>
      </c>
      <c r="W32" s="404">
        <v>487099</v>
      </c>
      <c r="X32" s="404">
        <v>1</v>
      </c>
      <c r="Y32" s="404">
        <v>488094</v>
      </c>
      <c r="Z32" s="404">
        <v>1</v>
      </c>
      <c r="AA32" s="404">
        <v>493216</v>
      </c>
      <c r="AB32" s="404">
        <v>4</v>
      </c>
      <c r="AC32" s="404">
        <v>366536</v>
      </c>
      <c r="AD32" s="404">
        <v>92</v>
      </c>
      <c r="AE32" s="404">
        <v>385185</v>
      </c>
      <c r="AF32" s="404">
        <v>3</v>
      </c>
      <c r="AG32" s="385" t="s">
        <v>863</v>
      </c>
    </row>
    <row r="33" spans="1:33" s="135" customFormat="1" ht="20.100000000000001" customHeight="1">
      <c r="A33" s="185">
        <f t="shared" si="0"/>
        <v>28</v>
      </c>
      <c r="B33" s="327" t="s">
        <v>220</v>
      </c>
      <c r="C33" s="153">
        <v>133993</v>
      </c>
      <c r="D33" s="153">
        <v>19</v>
      </c>
      <c r="E33" s="153">
        <v>126471</v>
      </c>
      <c r="F33" s="153">
        <v>39</v>
      </c>
      <c r="G33" s="153">
        <v>147400</v>
      </c>
      <c r="H33" s="153">
        <v>33</v>
      </c>
      <c r="I33" s="186">
        <v>119945</v>
      </c>
      <c r="J33" s="186">
        <v>88</v>
      </c>
      <c r="K33" s="348">
        <v>109777</v>
      </c>
      <c r="L33" s="348">
        <v>83</v>
      </c>
      <c r="M33" s="348">
        <v>98417</v>
      </c>
      <c r="N33" s="348">
        <v>22</v>
      </c>
      <c r="O33" s="348">
        <v>92826</v>
      </c>
      <c r="P33" s="348">
        <v>17</v>
      </c>
      <c r="Q33" s="348">
        <v>80388</v>
      </c>
      <c r="R33" s="348">
        <v>22</v>
      </c>
      <c r="S33" s="348">
        <v>88064</v>
      </c>
      <c r="T33" s="348">
        <v>5</v>
      </c>
      <c r="U33" s="348">
        <v>97653</v>
      </c>
      <c r="V33" s="348">
        <v>6</v>
      </c>
      <c r="W33" s="405">
        <v>79432</v>
      </c>
      <c r="X33" s="405">
        <v>8</v>
      </c>
      <c r="Y33" s="405">
        <v>79561</v>
      </c>
      <c r="Z33" s="405">
        <v>7</v>
      </c>
      <c r="AA33" s="405">
        <v>73996</v>
      </c>
      <c r="AB33" s="405">
        <v>1</v>
      </c>
      <c r="AC33" s="405">
        <v>39918</v>
      </c>
      <c r="AD33" s="405">
        <v>1</v>
      </c>
      <c r="AE33" s="405">
        <v>29470</v>
      </c>
      <c r="AF33" s="405">
        <v>1</v>
      </c>
      <c r="AG33" s="382" t="s">
        <v>23</v>
      </c>
    </row>
    <row r="34" spans="1:33" s="135" customFormat="1" ht="20.100000000000001" customHeight="1">
      <c r="A34" s="204">
        <f t="shared" si="0"/>
        <v>29</v>
      </c>
      <c r="B34" s="170" t="s">
        <v>222</v>
      </c>
      <c r="C34" s="332">
        <v>575496</v>
      </c>
      <c r="D34" s="332">
        <v>137</v>
      </c>
      <c r="E34" s="332">
        <v>406439</v>
      </c>
      <c r="F34" s="332">
        <v>107</v>
      </c>
      <c r="G34" s="332">
        <v>453863</v>
      </c>
      <c r="H34" s="332">
        <v>159</v>
      </c>
      <c r="I34" s="187">
        <v>431893</v>
      </c>
      <c r="J34" s="187">
        <v>164</v>
      </c>
      <c r="K34" s="353">
        <v>554770</v>
      </c>
      <c r="L34" s="353">
        <v>185</v>
      </c>
      <c r="M34" s="354">
        <v>740328</v>
      </c>
      <c r="N34" s="354">
        <v>254</v>
      </c>
      <c r="O34" s="354">
        <v>84792</v>
      </c>
      <c r="P34" s="353">
        <v>12</v>
      </c>
      <c r="Q34" s="353">
        <v>90428</v>
      </c>
      <c r="R34" s="353">
        <v>14</v>
      </c>
      <c r="S34" s="353">
        <v>108974</v>
      </c>
      <c r="T34" s="353">
        <v>6</v>
      </c>
      <c r="U34" s="353">
        <v>111084</v>
      </c>
      <c r="V34" s="353">
        <v>7</v>
      </c>
      <c r="W34" s="404">
        <v>98781</v>
      </c>
      <c r="X34" s="404">
        <v>4</v>
      </c>
      <c r="Y34" s="404">
        <v>90361</v>
      </c>
      <c r="Z34" s="404">
        <v>5</v>
      </c>
      <c r="AA34" s="404">
        <v>84219</v>
      </c>
      <c r="AB34" s="404">
        <v>2</v>
      </c>
      <c r="AC34" s="404">
        <v>39491</v>
      </c>
      <c r="AD34" s="404">
        <v>0</v>
      </c>
      <c r="AE34" s="404">
        <v>34852</v>
      </c>
      <c r="AF34" s="404">
        <v>0</v>
      </c>
      <c r="AG34" s="385" t="s">
        <v>24</v>
      </c>
    </row>
    <row r="35" spans="1:33" s="135" customFormat="1" ht="20.100000000000001" customHeight="1">
      <c r="A35" s="185">
        <f t="shared" si="0"/>
        <v>30</v>
      </c>
      <c r="B35" s="327" t="s">
        <v>221</v>
      </c>
      <c r="C35" s="153">
        <v>87961</v>
      </c>
      <c r="D35" s="153">
        <v>18</v>
      </c>
      <c r="E35" s="153">
        <v>85591</v>
      </c>
      <c r="F35" s="153">
        <v>29</v>
      </c>
      <c r="G35" s="153">
        <v>111240</v>
      </c>
      <c r="H35" s="153">
        <v>70</v>
      </c>
      <c r="I35" s="186">
        <v>100065</v>
      </c>
      <c r="J35" s="186">
        <v>42</v>
      </c>
      <c r="K35" s="348">
        <v>79643</v>
      </c>
      <c r="L35" s="348">
        <v>26</v>
      </c>
      <c r="M35" s="348">
        <v>101927</v>
      </c>
      <c r="N35" s="348">
        <v>21</v>
      </c>
      <c r="O35" s="348">
        <v>828367</v>
      </c>
      <c r="P35" s="348">
        <v>272</v>
      </c>
      <c r="Q35" s="348">
        <v>754582</v>
      </c>
      <c r="R35" s="348">
        <v>301</v>
      </c>
      <c r="S35" s="348">
        <v>814481</v>
      </c>
      <c r="T35" s="348">
        <v>320</v>
      </c>
      <c r="U35" s="348">
        <v>1102042</v>
      </c>
      <c r="V35" s="348">
        <v>304</v>
      </c>
      <c r="W35" s="405">
        <v>1257202</v>
      </c>
      <c r="X35" s="405">
        <v>309</v>
      </c>
      <c r="Y35" s="405">
        <v>1314955</v>
      </c>
      <c r="Z35" s="405">
        <v>229</v>
      </c>
      <c r="AA35" s="405">
        <v>1337669</v>
      </c>
      <c r="AB35" s="405">
        <v>196</v>
      </c>
      <c r="AC35" s="405">
        <v>575482</v>
      </c>
      <c r="AD35" s="405">
        <v>112</v>
      </c>
      <c r="AE35" s="405" t="s">
        <v>810</v>
      </c>
      <c r="AF35" s="405">
        <v>159</v>
      </c>
      <c r="AG35" s="382" t="s">
        <v>7</v>
      </c>
    </row>
    <row r="36" spans="1:33" s="135" customFormat="1" ht="20.100000000000001" customHeight="1">
      <c r="A36" s="204">
        <f t="shared" si="0"/>
        <v>31</v>
      </c>
      <c r="B36" s="170" t="s">
        <v>223</v>
      </c>
      <c r="C36" s="332">
        <v>2592432</v>
      </c>
      <c r="D36" s="332">
        <v>1118</v>
      </c>
      <c r="E36" s="332">
        <v>2681699</v>
      </c>
      <c r="F36" s="332">
        <v>829</v>
      </c>
      <c r="G36" s="332">
        <v>2443284</v>
      </c>
      <c r="H36" s="332">
        <v>725</v>
      </c>
      <c r="I36" s="187">
        <v>1970448</v>
      </c>
      <c r="J36" s="187">
        <v>398</v>
      </c>
      <c r="K36" s="353">
        <v>1854651</v>
      </c>
      <c r="L36" s="353">
        <v>288</v>
      </c>
      <c r="M36" s="354">
        <v>2033180</v>
      </c>
      <c r="N36" s="354">
        <v>280</v>
      </c>
      <c r="O36" s="354">
        <v>1830310</v>
      </c>
      <c r="P36" s="353">
        <v>302</v>
      </c>
      <c r="Q36" s="353">
        <v>1896182</v>
      </c>
      <c r="R36" s="353">
        <v>200</v>
      </c>
      <c r="S36" s="353">
        <v>1798754</v>
      </c>
      <c r="T36" s="353">
        <v>196</v>
      </c>
      <c r="U36" s="353">
        <v>2052123</v>
      </c>
      <c r="V36" s="353">
        <v>192</v>
      </c>
      <c r="W36" s="404">
        <v>2115771</v>
      </c>
      <c r="X36" s="404">
        <v>129</v>
      </c>
      <c r="Y36" s="404">
        <v>2251152</v>
      </c>
      <c r="Z36" s="404">
        <v>167</v>
      </c>
      <c r="AA36" s="404">
        <v>2210428</v>
      </c>
      <c r="AB36" s="404">
        <v>141</v>
      </c>
      <c r="AC36" s="404">
        <v>1400314</v>
      </c>
      <c r="AD36" s="404">
        <v>44</v>
      </c>
      <c r="AE36" s="404">
        <v>1259112</v>
      </c>
      <c r="AF36" s="404">
        <v>65</v>
      </c>
      <c r="AG36" s="385" t="s">
        <v>8</v>
      </c>
    </row>
    <row r="37" spans="1:33" s="135" customFormat="1" ht="30" customHeight="1">
      <c r="A37" s="185">
        <f t="shared" si="0"/>
        <v>32</v>
      </c>
      <c r="B37" s="327" t="s">
        <v>378</v>
      </c>
      <c r="C37" s="153">
        <v>19506</v>
      </c>
      <c r="D37" s="153">
        <v>4</v>
      </c>
      <c r="E37" s="153">
        <v>24477</v>
      </c>
      <c r="F37" s="153">
        <v>0</v>
      </c>
      <c r="G37" s="153">
        <v>30416</v>
      </c>
      <c r="H37" s="153">
        <v>0</v>
      </c>
      <c r="I37" s="186">
        <v>28028</v>
      </c>
      <c r="J37" s="186">
        <v>8</v>
      </c>
      <c r="K37" s="348">
        <v>19679</v>
      </c>
      <c r="L37" s="348">
        <v>0</v>
      </c>
      <c r="M37" s="348">
        <v>33513</v>
      </c>
      <c r="N37" s="348">
        <v>3</v>
      </c>
      <c r="O37" s="348">
        <v>29391</v>
      </c>
      <c r="P37" s="348">
        <v>0</v>
      </c>
      <c r="Q37" s="348">
        <v>23947</v>
      </c>
      <c r="R37" s="348">
        <v>2</v>
      </c>
      <c r="S37" s="348">
        <v>22398</v>
      </c>
      <c r="T37" s="348">
        <v>0</v>
      </c>
      <c r="U37" s="348">
        <v>23547</v>
      </c>
      <c r="V37" s="348">
        <v>0</v>
      </c>
      <c r="W37" s="405">
        <v>15751</v>
      </c>
      <c r="X37" s="405">
        <v>0</v>
      </c>
      <c r="Y37" s="405">
        <v>12660</v>
      </c>
      <c r="Z37" s="405">
        <v>0</v>
      </c>
      <c r="AA37" s="405">
        <v>10791</v>
      </c>
      <c r="AB37" s="405">
        <v>0</v>
      </c>
      <c r="AC37" s="405">
        <v>5342</v>
      </c>
      <c r="AD37" s="405">
        <v>0</v>
      </c>
      <c r="AE37" s="405">
        <v>11983</v>
      </c>
      <c r="AF37" s="405">
        <v>0</v>
      </c>
      <c r="AG37" s="382" t="s">
        <v>246</v>
      </c>
    </row>
    <row r="38" spans="1:33" ht="20.100000000000001" customHeight="1">
      <c r="A38" s="204">
        <f t="shared" si="0"/>
        <v>33</v>
      </c>
      <c r="B38" s="170" t="s">
        <v>224</v>
      </c>
      <c r="C38" s="332">
        <v>10715</v>
      </c>
      <c r="D38" s="332">
        <v>7</v>
      </c>
      <c r="E38" s="332" t="s">
        <v>26</v>
      </c>
      <c r="F38" s="332" t="s">
        <v>26</v>
      </c>
      <c r="G38" s="332">
        <v>10468</v>
      </c>
      <c r="H38" s="332">
        <v>7</v>
      </c>
      <c r="I38" s="187" t="s">
        <v>26</v>
      </c>
      <c r="J38" s="187" t="s">
        <v>26</v>
      </c>
      <c r="K38" s="353">
        <v>42615</v>
      </c>
      <c r="L38" s="353">
        <v>0</v>
      </c>
      <c r="M38" s="354">
        <v>38218</v>
      </c>
      <c r="N38" s="354">
        <v>0</v>
      </c>
      <c r="O38" s="354">
        <v>44664</v>
      </c>
      <c r="P38" s="353">
        <v>2</v>
      </c>
      <c r="Q38" s="353">
        <v>39277</v>
      </c>
      <c r="R38" s="353">
        <v>29</v>
      </c>
      <c r="S38" s="353">
        <v>45284</v>
      </c>
      <c r="T38" s="353">
        <v>90</v>
      </c>
      <c r="U38" s="353">
        <v>49891</v>
      </c>
      <c r="V38" s="353">
        <v>61</v>
      </c>
      <c r="W38" s="404">
        <v>51453</v>
      </c>
      <c r="X38" s="404">
        <v>42</v>
      </c>
      <c r="Y38" s="404">
        <v>56480</v>
      </c>
      <c r="Z38" s="404">
        <v>47</v>
      </c>
      <c r="AA38" s="404">
        <v>64605</v>
      </c>
      <c r="AB38" s="404">
        <v>78</v>
      </c>
      <c r="AC38" s="404">
        <v>40983</v>
      </c>
      <c r="AD38" s="404">
        <v>47</v>
      </c>
      <c r="AE38" s="404">
        <v>30888</v>
      </c>
      <c r="AF38" s="404">
        <v>57</v>
      </c>
      <c r="AG38" s="385" t="s">
        <v>29</v>
      </c>
    </row>
    <row r="39" spans="1:33" s="135" customFormat="1" ht="20.100000000000001" customHeight="1">
      <c r="A39" s="185">
        <f t="shared" si="0"/>
        <v>34</v>
      </c>
      <c r="B39" s="327" t="s">
        <v>225</v>
      </c>
      <c r="C39" s="153">
        <v>50178</v>
      </c>
      <c r="D39" s="153">
        <v>3</v>
      </c>
      <c r="E39" s="153">
        <v>60748</v>
      </c>
      <c r="F39" s="153">
        <v>1</v>
      </c>
      <c r="G39" s="153">
        <v>94537</v>
      </c>
      <c r="H39" s="153">
        <v>0</v>
      </c>
      <c r="I39" s="186">
        <v>69265</v>
      </c>
      <c r="J39" s="186">
        <v>1</v>
      </c>
      <c r="K39" s="348">
        <v>81322</v>
      </c>
      <c r="L39" s="348">
        <v>1</v>
      </c>
      <c r="M39" s="348">
        <v>74007</v>
      </c>
      <c r="N39" s="348">
        <v>0</v>
      </c>
      <c r="O39" s="348">
        <v>62259</v>
      </c>
      <c r="P39" s="348">
        <v>0</v>
      </c>
      <c r="Q39" s="348">
        <v>63337</v>
      </c>
      <c r="R39" s="348">
        <v>0</v>
      </c>
      <c r="S39" s="348">
        <v>51195</v>
      </c>
      <c r="T39" s="348">
        <v>4</v>
      </c>
      <c r="U39" s="348">
        <v>43280</v>
      </c>
      <c r="V39" s="348">
        <v>12</v>
      </c>
      <c r="W39" s="405">
        <v>42231</v>
      </c>
      <c r="X39" s="405">
        <v>12</v>
      </c>
      <c r="Y39" s="405">
        <v>50576</v>
      </c>
      <c r="Z39" s="405">
        <v>4</v>
      </c>
      <c r="AA39" s="405">
        <v>43319</v>
      </c>
      <c r="AB39" s="405">
        <v>1</v>
      </c>
      <c r="AC39" s="405">
        <v>14861</v>
      </c>
      <c r="AD39" s="405">
        <v>0</v>
      </c>
      <c r="AE39" s="405">
        <v>12616</v>
      </c>
      <c r="AF39" s="405">
        <v>0</v>
      </c>
      <c r="AG39" s="382" t="s">
        <v>245</v>
      </c>
    </row>
    <row r="40" spans="1:33" ht="20.100000000000001" customHeight="1">
      <c r="A40" s="204">
        <f t="shared" si="0"/>
        <v>35</v>
      </c>
      <c r="B40" s="170" t="s">
        <v>226</v>
      </c>
      <c r="C40" s="332">
        <v>283</v>
      </c>
      <c r="D40" s="332">
        <v>0</v>
      </c>
      <c r="E40" s="332">
        <v>4645</v>
      </c>
      <c r="F40" s="332">
        <v>0</v>
      </c>
      <c r="G40" s="332">
        <v>6849</v>
      </c>
      <c r="H40" s="332">
        <v>0</v>
      </c>
      <c r="I40" s="187">
        <v>8169</v>
      </c>
      <c r="J40" s="187">
        <v>0</v>
      </c>
      <c r="K40" s="353">
        <v>12638</v>
      </c>
      <c r="L40" s="353">
        <v>0</v>
      </c>
      <c r="M40" s="354">
        <v>12559</v>
      </c>
      <c r="N40" s="354">
        <v>0</v>
      </c>
      <c r="O40" s="354">
        <v>8615</v>
      </c>
      <c r="P40" s="353">
        <v>2</v>
      </c>
      <c r="Q40" s="353">
        <v>12831</v>
      </c>
      <c r="R40" s="353">
        <v>0</v>
      </c>
      <c r="S40" s="353">
        <v>18169</v>
      </c>
      <c r="T40" s="353">
        <v>2</v>
      </c>
      <c r="U40" s="353">
        <v>13062</v>
      </c>
      <c r="V40" s="353">
        <v>0</v>
      </c>
      <c r="W40" s="404">
        <v>15291</v>
      </c>
      <c r="X40" s="404">
        <v>0</v>
      </c>
      <c r="Y40" s="404">
        <v>13832</v>
      </c>
      <c r="Z40" s="404">
        <v>0</v>
      </c>
      <c r="AA40" s="404">
        <v>10367</v>
      </c>
      <c r="AB40" s="404">
        <v>0</v>
      </c>
      <c r="AC40" s="404">
        <v>3797</v>
      </c>
      <c r="AD40" s="404">
        <v>0</v>
      </c>
      <c r="AE40" s="404">
        <v>1449</v>
      </c>
      <c r="AF40" s="404">
        <v>0</v>
      </c>
      <c r="AG40" s="385" t="s">
        <v>36</v>
      </c>
    </row>
    <row r="41" spans="1:33" s="135" customFormat="1" ht="20.100000000000001" customHeight="1">
      <c r="A41" s="185">
        <f t="shared" si="0"/>
        <v>36</v>
      </c>
      <c r="B41" s="327" t="s">
        <v>227</v>
      </c>
      <c r="C41" s="153">
        <v>6679</v>
      </c>
      <c r="D41" s="153">
        <v>0</v>
      </c>
      <c r="E41" s="153">
        <v>5115</v>
      </c>
      <c r="F41" s="153">
        <v>0</v>
      </c>
      <c r="G41" s="153">
        <v>4590</v>
      </c>
      <c r="H41" s="153">
        <v>1</v>
      </c>
      <c r="I41" s="186">
        <v>6742</v>
      </c>
      <c r="J41" s="186">
        <v>0</v>
      </c>
      <c r="K41" s="348">
        <v>4693</v>
      </c>
      <c r="L41" s="348">
        <v>0</v>
      </c>
      <c r="M41" s="348">
        <v>5461</v>
      </c>
      <c r="N41" s="348">
        <v>0</v>
      </c>
      <c r="O41" s="348">
        <v>7496</v>
      </c>
      <c r="P41" s="348">
        <v>0</v>
      </c>
      <c r="Q41" s="348">
        <v>6750</v>
      </c>
      <c r="R41" s="348">
        <v>0</v>
      </c>
      <c r="S41" s="348">
        <v>4472</v>
      </c>
      <c r="T41" s="348">
        <v>0</v>
      </c>
      <c r="U41" s="348">
        <v>4387</v>
      </c>
      <c r="V41" s="348">
        <v>0</v>
      </c>
      <c r="W41" s="405">
        <v>6968</v>
      </c>
      <c r="X41" s="405">
        <v>0</v>
      </c>
      <c r="Y41" s="405">
        <v>6208</v>
      </c>
      <c r="Z41" s="405">
        <v>0</v>
      </c>
      <c r="AA41" s="405">
        <v>5283</v>
      </c>
      <c r="AB41" s="405">
        <v>0</v>
      </c>
      <c r="AC41" s="405">
        <v>1663</v>
      </c>
      <c r="AD41" s="405">
        <v>0</v>
      </c>
      <c r="AE41" s="405">
        <v>1161</v>
      </c>
      <c r="AF41" s="405">
        <v>2</v>
      </c>
      <c r="AG41" s="382" t="s">
        <v>30</v>
      </c>
    </row>
    <row r="42" spans="1:33" s="135" customFormat="1" ht="20.100000000000001" customHeight="1">
      <c r="A42" s="204">
        <v>37</v>
      </c>
      <c r="B42" s="170" t="s">
        <v>341</v>
      </c>
      <c r="C42" s="332"/>
      <c r="D42" s="332"/>
      <c r="E42" s="332"/>
      <c r="F42" s="332"/>
      <c r="G42" s="332"/>
      <c r="H42" s="332"/>
      <c r="I42" s="187"/>
      <c r="J42" s="187"/>
      <c r="K42" s="353"/>
      <c r="L42" s="353"/>
      <c r="M42" s="354"/>
      <c r="N42" s="354"/>
      <c r="O42" s="354"/>
      <c r="P42" s="353"/>
      <c r="Q42" s="353"/>
      <c r="R42" s="353"/>
      <c r="S42" s="353"/>
      <c r="T42" s="353"/>
      <c r="U42" s="353"/>
      <c r="V42" s="353"/>
      <c r="W42" s="404">
        <v>0</v>
      </c>
      <c r="X42" s="404">
        <v>0</v>
      </c>
      <c r="Y42" s="404">
        <v>0</v>
      </c>
      <c r="Z42" s="404">
        <v>0</v>
      </c>
      <c r="AA42" s="404">
        <v>0</v>
      </c>
      <c r="AB42" s="404">
        <v>0</v>
      </c>
      <c r="AC42" s="404">
        <v>8936</v>
      </c>
      <c r="AD42" s="404">
        <v>0</v>
      </c>
      <c r="AE42" s="404">
        <v>8888</v>
      </c>
      <c r="AF42" s="404">
        <v>29</v>
      </c>
      <c r="AG42" s="385" t="s">
        <v>340</v>
      </c>
    </row>
    <row r="43" spans="1:33" s="135" customFormat="1" ht="20.100000000000001" customHeight="1">
      <c r="A43" s="185">
        <v>38</v>
      </c>
      <c r="B43" s="327" t="s">
        <v>228</v>
      </c>
      <c r="C43" s="153">
        <v>103832</v>
      </c>
      <c r="D43" s="153">
        <v>11</v>
      </c>
      <c r="E43" s="153">
        <v>81922</v>
      </c>
      <c r="F43" s="153">
        <v>15</v>
      </c>
      <c r="G43" s="153">
        <v>76543</v>
      </c>
      <c r="H43" s="153">
        <v>16</v>
      </c>
      <c r="I43" s="186">
        <v>82659</v>
      </c>
      <c r="J43" s="186">
        <v>5</v>
      </c>
      <c r="K43" s="348">
        <v>80766</v>
      </c>
      <c r="L43" s="348">
        <v>3</v>
      </c>
      <c r="M43" s="348">
        <v>96210</v>
      </c>
      <c r="N43" s="348">
        <v>21</v>
      </c>
      <c r="O43" s="348">
        <v>79751</v>
      </c>
      <c r="P43" s="348">
        <v>28</v>
      </c>
      <c r="Q43" s="348">
        <v>87248</v>
      </c>
      <c r="R43" s="348">
        <v>11</v>
      </c>
      <c r="S43" s="348">
        <v>92599</v>
      </c>
      <c r="T43" s="348">
        <v>2</v>
      </c>
      <c r="U43" s="348">
        <v>92379</v>
      </c>
      <c r="V43" s="348">
        <v>5</v>
      </c>
      <c r="W43" s="405">
        <v>94360</v>
      </c>
      <c r="X43" s="405">
        <v>7</v>
      </c>
      <c r="Y43" s="405">
        <v>94042</v>
      </c>
      <c r="Z43" s="405">
        <v>8</v>
      </c>
      <c r="AA43" s="405">
        <v>82760</v>
      </c>
      <c r="AB43" s="405">
        <v>1</v>
      </c>
      <c r="AC43" s="405">
        <v>49300</v>
      </c>
      <c r="AD43" s="405">
        <v>8</v>
      </c>
      <c r="AE43" s="405">
        <v>43101</v>
      </c>
      <c r="AF43" s="405">
        <v>5</v>
      </c>
      <c r="AG43" s="382" t="s">
        <v>31</v>
      </c>
    </row>
    <row r="44" spans="1:33" customFormat="1" ht="20.100000000000001" customHeight="1">
      <c r="A44" s="204"/>
      <c r="B44" s="334" t="s">
        <v>330</v>
      </c>
      <c r="C44" s="335">
        <v>10993639</v>
      </c>
      <c r="D44" s="335">
        <v>3603</v>
      </c>
      <c r="E44" s="335">
        <v>11408666</v>
      </c>
      <c r="F44" s="335">
        <v>2865</v>
      </c>
      <c r="G44" s="335">
        <v>11984490</v>
      </c>
      <c r="H44" s="335">
        <v>1818</v>
      </c>
      <c r="I44" s="355">
        <f>SUM(I6:I43)+19104+51480</f>
        <v>10742327</v>
      </c>
      <c r="J44" s="355">
        <f>SUM(J6:J43)</f>
        <v>1526</v>
      </c>
      <c r="K44" s="356">
        <f>SUM(K6:K43)+130276</f>
        <v>10231049</v>
      </c>
      <c r="L44" s="356">
        <f t="shared" ref="L44:AB44" si="1">SUM(L6:L43)</f>
        <v>1269</v>
      </c>
      <c r="M44" s="357">
        <f t="shared" si="1"/>
        <v>11701755</v>
      </c>
      <c r="N44" s="357">
        <f t="shared" si="1"/>
        <v>1647</v>
      </c>
      <c r="O44" s="357">
        <f t="shared" si="1"/>
        <v>11413610</v>
      </c>
      <c r="P44" s="356">
        <f t="shared" si="1"/>
        <v>1629</v>
      </c>
      <c r="Q44" s="356">
        <f t="shared" si="1"/>
        <v>11748631</v>
      </c>
      <c r="R44" s="356">
        <f t="shared" si="1"/>
        <v>1337</v>
      </c>
      <c r="S44" s="356">
        <f t="shared" si="1"/>
        <v>12913606</v>
      </c>
      <c r="T44" s="356">
        <f t="shared" si="1"/>
        <v>1353</v>
      </c>
      <c r="U44" s="356">
        <f t="shared" si="1"/>
        <v>14166574</v>
      </c>
      <c r="V44" s="356">
        <f t="shared" si="1"/>
        <v>1555</v>
      </c>
      <c r="W44" s="358">
        <f t="shared" si="1"/>
        <v>13416748</v>
      </c>
      <c r="X44" s="358">
        <f t="shared" si="1"/>
        <v>1362</v>
      </c>
      <c r="Y44" s="358">
        <f t="shared" si="1"/>
        <v>13434068</v>
      </c>
      <c r="Z44" s="358">
        <f t="shared" si="1"/>
        <v>1412</v>
      </c>
      <c r="AA44" s="358">
        <f t="shared" si="1"/>
        <v>13081852</v>
      </c>
      <c r="AB44" s="358">
        <f t="shared" si="1"/>
        <v>1278</v>
      </c>
      <c r="AC44" s="358">
        <v>6760129</v>
      </c>
      <c r="AD44" s="358">
        <v>1870</v>
      </c>
      <c r="AE44" s="358">
        <v>6488862</v>
      </c>
      <c r="AF44" s="358">
        <v>1375</v>
      </c>
      <c r="AG44" s="386" t="s">
        <v>331</v>
      </c>
    </row>
    <row r="45" spans="1:33" ht="20.100000000000001" customHeight="1">
      <c r="A45" s="345" t="s">
        <v>862</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351"/>
    </row>
    <row r="46" spans="1:33" ht="58.5" customHeight="1">
      <c r="A46" s="604" t="s">
        <v>861</v>
      </c>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6"/>
    </row>
  </sheetData>
  <mergeCells count="21">
    <mergeCell ref="A2:AG2"/>
    <mergeCell ref="A3:AG3"/>
    <mergeCell ref="A4:A5"/>
    <mergeCell ref="C4:D4"/>
    <mergeCell ref="E4:F4"/>
    <mergeCell ref="G4:H4"/>
    <mergeCell ref="I4:J4"/>
    <mergeCell ref="B4:B5"/>
    <mergeCell ref="AG4:AG5"/>
    <mergeCell ref="AE4:AF4"/>
    <mergeCell ref="A46:AG46"/>
    <mergeCell ref="O4:P4"/>
    <mergeCell ref="Q4:R4"/>
    <mergeCell ref="AA4:AB4"/>
    <mergeCell ref="W4:X4"/>
    <mergeCell ref="Y4:Z4"/>
    <mergeCell ref="S4:T4"/>
    <mergeCell ref="U4:V4"/>
    <mergeCell ref="K4:L4"/>
    <mergeCell ref="M4:N4"/>
    <mergeCell ref="AC4:AD4"/>
  </mergeCells>
  <printOptions horizontalCentered="1"/>
  <pageMargins left="0.33" right="0.31" top="0.27559055118110237" bottom="0.27559055118110237" header="0.31496062992125984" footer="0.28000000000000003"/>
  <pageSetup paperSize="9" scale="82" fitToHeight="0" orientation="landscape" r:id="rId1"/>
  <rowBreaks count="1" manualBreakCount="1">
    <brk id="25" max="32"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2:AG47"/>
  <sheetViews>
    <sheetView view="pageBreakPreview" zoomScaleSheetLayoutView="100" workbookViewId="0">
      <selection activeCell="B18" sqref="B18"/>
    </sheetView>
  </sheetViews>
  <sheetFormatPr defaultColWidth="9.140625" defaultRowHeight="18.75"/>
  <cols>
    <col min="1" max="1" width="8.28515625" style="137" customWidth="1"/>
    <col min="2" max="2" width="20.42578125" style="138" customWidth="1"/>
    <col min="3" max="8" width="9.140625" style="137" hidden="1" customWidth="1"/>
    <col min="9" max="9" width="8" style="137" hidden="1" customWidth="1"/>
    <col min="10" max="10" width="5.7109375" style="137" hidden="1" customWidth="1"/>
    <col min="11" max="11" width="11.28515625" style="137" hidden="1" customWidth="1"/>
    <col min="12" max="12" width="8" style="137" hidden="1" customWidth="1"/>
    <col min="13" max="13" width="11.42578125" style="137" hidden="1" customWidth="1"/>
    <col min="14" max="14" width="8.42578125" style="137" hidden="1" customWidth="1"/>
    <col min="15" max="15" width="11.5703125" style="137" hidden="1" customWidth="1"/>
    <col min="16" max="16" width="8.140625" style="137" hidden="1" customWidth="1"/>
    <col min="17" max="17" width="11.42578125" style="137" hidden="1" customWidth="1"/>
    <col min="18" max="18" width="7.28515625" style="137" hidden="1" customWidth="1"/>
    <col min="19" max="19" width="11.42578125" style="137" hidden="1" customWidth="1"/>
    <col min="20" max="20" width="7.7109375" style="137" hidden="1" customWidth="1"/>
    <col min="21" max="21" width="11.42578125" style="137" hidden="1" customWidth="1"/>
    <col min="22" max="22" width="7.7109375" style="137" hidden="1" customWidth="1"/>
    <col min="23" max="23" width="11.5703125" style="137" customWidth="1"/>
    <col min="24" max="24" width="7.85546875" style="137" customWidth="1"/>
    <col min="25" max="25" width="11.5703125" style="137" customWidth="1"/>
    <col min="26" max="26" width="7.140625" style="137" customWidth="1"/>
    <col min="27" max="27" width="11.42578125" style="137" customWidth="1"/>
    <col min="28" max="28" width="7.140625" style="137" customWidth="1"/>
    <col min="29" max="29" width="11.42578125" style="137" customWidth="1"/>
    <col min="30" max="30" width="9.42578125" style="137" customWidth="1"/>
    <col min="31" max="31" width="11.5703125" style="137" bestFit="1" customWidth="1"/>
    <col min="32" max="32" width="8.5703125" style="137" customWidth="1"/>
    <col min="33" max="33" width="17" style="138" customWidth="1"/>
    <col min="34" max="16384" width="9.140625" style="137"/>
  </cols>
  <sheetData>
    <row r="2" spans="1:33">
      <c r="A2" s="580" t="s">
        <v>765</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2"/>
    </row>
    <row r="3" spans="1:33">
      <c r="A3" s="583" t="s">
        <v>605</v>
      </c>
      <c r="B3" s="776"/>
      <c r="C3" s="776"/>
      <c r="D3" s="776"/>
      <c r="E3" s="776"/>
      <c r="F3" s="776"/>
      <c r="G3" s="776"/>
      <c r="H3" s="776"/>
      <c r="I3" s="776"/>
      <c r="J3" s="776"/>
      <c r="K3" s="776"/>
      <c r="L3" s="776"/>
      <c r="M3" s="776"/>
      <c r="N3" s="776"/>
      <c r="O3" s="776"/>
      <c r="P3" s="785"/>
      <c r="Q3" s="776"/>
      <c r="R3" s="776"/>
      <c r="S3" s="776"/>
      <c r="T3" s="776"/>
      <c r="U3" s="776"/>
      <c r="V3" s="776"/>
      <c r="W3" s="776"/>
      <c r="X3" s="776"/>
      <c r="Y3" s="584"/>
      <c r="Z3" s="584"/>
      <c r="AA3" s="584"/>
      <c r="AB3" s="584"/>
      <c r="AC3" s="584"/>
      <c r="AD3" s="584"/>
      <c r="AE3" s="584"/>
      <c r="AF3" s="584"/>
      <c r="AG3" s="585"/>
    </row>
    <row r="4" spans="1:33" s="140" customFormat="1" ht="39" customHeight="1">
      <c r="A4" s="524" t="s">
        <v>578</v>
      </c>
      <c r="B4" s="784" t="s">
        <v>577</v>
      </c>
      <c r="C4" s="527">
        <v>2007</v>
      </c>
      <c r="D4" s="527"/>
      <c r="E4" s="527">
        <v>2008</v>
      </c>
      <c r="F4" s="527"/>
      <c r="G4" s="527">
        <v>2009</v>
      </c>
      <c r="H4" s="527"/>
      <c r="I4" s="527">
        <v>2010</v>
      </c>
      <c r="J4" s="527"/>
      <c r="K4" s="527">
        <v>2011</v>
      </c>
      <c r="L4" s="527"/>
      <c r="M4" s="527">
        <v>2012</v>
      </c>
      <c r="N4" s="527"/>
      <c r="O4" s="527">
        <v>2013</v>
      </c>
      <c r="P4" s="527"/>
      <c r="Q4" s="527">
        <v>2014</v>
      </c>
      <c r="R4" s="527"/>
      <c r="S4" s="527">
        <v>2015</v>
      </c>
      <c r="T4" s="527"/>
      <c r="U4" s="527">
        <v>2016</v>
      </c>
      <c r="V4" s="527"/>
      <c r="W4" s="527">
        <v>2017</v>
      </c>
      <c r="X4" s="527"/>
      <c r="Y4" s="527">
        <v>2018</v>
      </c>
      <c r="Z4" s="527"/>
      <c r="AA4" s="527">
        <v>2019</v>
      </c>
      <c r="AB4" s="527"/>
      <c r="AC4" s="527">
        <v>2020</v>
      </c>
      <c r="AD4" s="527"/>
      <c r="AE4" s="527" t="s">
        <v>422</v>
      </c>
      <c r="AF4" s="527"/>
      <c r="AG4" s="617" t="s">
        <v>761</v>
      </c>
    </row>
    <row r="5" spans="1:33" s="140" customFormat="1" ht="45" customHeight="1">
      <c r="A5" s="524"/>
      <c r="B5" s="784"/>
      <c r="C5" s="350" t="s">
        <v>421</v>
      </c>
      <c r="D5" s="350" t="s">
        <v>420</v>
      </c>
      <c r="E5" s="350" t="s">
        <v>421</v>
      </c>
      <c r="F5" s="350" t="s">
        <v>420</v>
      </c>
      <c r="G5" s="350" t="s">
        <v>421</v>
      </c>
      <c r="H5" s="350" t="s">
        <v>420</v>
      </c>
      <c r="I5" s="350" t="s">
        <v>421</v>
      </c>
      <c r="J5" s="350" t="s">
        <v>420</v>
      </c>
      <c r="K5" s="350" t="s">
        <v>421</v>
      </c>
      <c r="L5" s="350" t="s">
        <v>420</v>
      </c>
      <c r="M5" s="350" t="s">
        <v>421</v>
      </c>
      <c r="N5" s="350" t="s">
        <v>420</v>
      </c>
      <c r="O5" s="350" t="s">
        <v>421</v>
      </c>
      <c r="P5" s="350" t="s">
        <v>420</v>
      </c>
      <c r="Q5" s="350" t="s">
        <v>421</v>
      </c>
      <c r="R5" s="350" t="s">
        <v>420</v>
      </c>
      <c r="S5" s="350" t="s">
        <v>421</v>
      </c>
      <c r="T5" s="350" t="s">
        <v>420</v>
      </c>
      <c r="U5" s="350" t="s">
        <v>421</v>
      </c>
      <c r="V5" s="350" t="s">
        <v>420</v>
      </c>
      <c r="W5" s="350" t="s">
        <v>766</v>
      </c>
      <c r="X5" s="350" t="s">
        <v>767</v>
      </c>
      <c r="Y5" s="350" t="s">
        <v>766</v>
      </c>
      <c r="Z5" s="350" t="s">
        <v>767</v>
      </c>
      <c r="AA5" s="350" t="s">
        <v>766</v>
      </c>
      <c r="AB5" s="350" t="s">
        <v>767</v>
      </c>
      <c r="AC5" s="350" t="s">
        <v>766</v>
      </c>
      <c r="AD5" s="350" t="s">
        <v>767</v>
      </c>
      <c r="AE5" s="350" t="s">
        <v>766</v>
      </c>
      <c r="AF5" s="350" t="s">
        <v>767</v>
      </c>
      <c r="AG5" s="617"/>
    </row>
    <row r="6" spans="1:33">
      <c r="A6" s="204">
        <v>1</v>
      </c>
      <c r="B6" s="170" t="s">
        <v>195</v>
      </c>
      <c r="C6" s="204">
        <v>124644</v>
      </c>
      <c r="D6" s="204">
        <v>18</v>
      </c>
      <c r="E6" s="204">
        <v>133174</v>
      </c>
      <c r="F6" s="204">
        <v>17</v>
      </c>
      <c r="G6" s="204">
        <v>136585</v>
      </c>
      <c r="H6" s="204">
        <v>8</v>
      </c>
      <c r="I6" s="204">
        <v>170763</v>
      </c>
      <c r="J6" s="204">
        <v>5</v>
      </c>
      <c r="K6" s="353">
        <v>180297</v>
      </c>
      <c r="L6" s="353">
        <v>6</v>
      </c>
      <c r="M6" s="353">
        <v>279816</v>
      </c>
      <c r="N6" s="353">
        <v>37</v>
      </c>
      <c r="O6" s="353">
        <v>256458</v>
      </c>
      <c r="P6" s="353">
        <v>6</v>
      </c>
      <c r="Q6" s="353">
        <v>186446</v>
      </c>
      <c r="R6" s="353">
        <v>5</v>
      </c>
      <c r="S6" s="353">
        <v>146385</v>
      </c>
      <c r="T6" s="353">
        <v>0</v>
      </c>
      <c r="U6" s="353">
        <v>170249</v>
      </c>
      <c r="V6" s="353">
        <v>0</v>
      </c>
      <c r="W6" s="406">
        <v>163929</v>
      </c>
      <c r="X6" s="406">
        <v>17</v>
      </c>
      <c r="Y6" s="406">
        <v>148490</v>
      </c>
      <c r="Z6" s="406">
        <v>7</v>
      </c>
      <c r="AA6" s="406">
        <v>159415</v>
      </c>
      <c r="AB6" s="406">
        <v>3</v>
      </c>
      <c r="AC6" s="406">
        <v>66520</v>
      </c>
      <c r="AD6" s="406">
        <v>38</v>
      </c>
      <c r="AE6" s="406">
        <v>82857</v>
      </c>
      <c r="AF6" s="406">
        <v>48</v>
      </c>
      <c r="AG6" s="385" t="s">
        <v>10</v>
      </c>
    </row>
    <row r="7" spans="1:33" ht="33">
      <c r="A7" s="185">
        <f t="shared" ref="A7:A41" si="0">A6+1</f>
        <v>2</v>
      </c>
      <c r="B7" s="327" t="s">
        <v>196</v>
      </c>
      <c r="C7" s="185" t="s">
        <v>26</v>
      </c>
      <c r="D7" s="185" t="s">
        <v>26</v>
      </c>
      <c r="E7" s="185">
        <v>5578</v>
      </c>
      <c r="F7" s="185">
        <v>1</v>
      </c>
      <c r="G7" s="185">
        <v>3739</v>
      </c>
      <c r="H7" s="185">
        <v>23</v>
      </c>
      <c r="I7" s="185">
        <v>5715</v>
      </c>
      <c r="J7" s="185">
        <v>10</v>
      </c>
      <c r="K7" s="348">
        <v>7885</v>
      </c>
      <c r="L7" s="348">
        <v>9</v>
      </c>
      <c r="M7" s="348">
        <v>11821</v>
      </c>
      <c r="N7" s="348">
        <v>10</v>
      </c>
      <c r="O7" s="348">
        <v>7359</v>
      </c>
      <c r="P7" s="348">
        <v>4</v>
      </c>
      <c r="Q7" s="348">
        <v>4512</v>
      </c>
      <c r="R7" s="348">
        <v>3</v>
      </c>
      <c r="S7" s="348">
        <v>4476</v>
      </c>
      <c r="T7" s="348">
        <v>10</v>
      </c>
      <c r="U7" s="348">
        <v>4582</v>
      </c>
      <c r="V7" s="348">
        <v>1</v>
      </c>
      <c r="W7" s="407">
        <v>3553</v>
      </c>
      <c r="X7" s="407">
        <v>0</v>
      </c>
      <c r="Y7" s="407">
        <v>2465</v>
      </c>
      <c r="Z7" s="407">
        <v>0</v>
      </c>
      <c r="AA7" s="407">
        <v>1983</v>
      </c>
      <c r="AB7" s="407">
        <v>0</v>
      </c>
      <c r="AC7" s="407">
        <v>5315</v>
      </c>
      <c r="AD7" s="407">
        <v>0</v>
      </c>
      <c r="AE7" s="407">
        <v>2536</v>
      </c>
      <c r="AF7" s="407">
        <v>0</v>
      </c>
      <c r="AG7" s="382" t="s">
        <v>449</v>
      </c>
    </row>
    <row r="8" spans="1:33">
      <c r="A8" s="204">
        <f t="shared" si="0"/>
        <v>3</v>
      </c>
      <c r="B8" s="170" t="s">
        <v>197</v>
      </c>
      <c r="C8" s="204">
        <v>4166</v>
      </c>
      <c r="D8" s="204">
        <v>37</v>
      </c>
      <c r="E8" s="204">
        <v>1955</v>
      </c>
      <c r="F8" s="204">
        <v>75</v>
      </c>
      <c r="G8" s="204">
        <v>4422</v>
      </c>
      <c r="H8" s="204">
        <v>0</v>
      </c>
      <c r="I8" s="204">
        <v>4140</v>
      </c>
      <c r="J8" s="204">
        <v>0</v>
      </c>
      <c r="K8" s="353">
        <v>4541</v>
      </c>
      <c r="L8" s="353">
        <v>5</v>
      </c>
      <c r="M8" s="353">
        <v>12016</v>
      </c>
      <c r="N8" s="353">
        <v>10</v>
      </c>
      <c r="O8" s="353">
        <v>6521</v>
      </c>
      <c r="P8" s="353">
        <v>0</v>
      </c>
      <c r="Q8" s="353">
        <v>5328</v>
      </c>
      <c r="R8" s="353">
        <v>29</v>
      </c>
      <c r="S8" s="353">
        <v>11333</v>
      </c>
      <c r="T8" s="353">
        <v>9</v>
      </c>
      <c r="U8" s="353">
        <v>19328</v>
      </c>
      <c r="V8" s="353">
        <v>0</v>
      </c>
      <c r="W8" s="406">
        <v>15137</v>
      </c>
      <c r="X8" s="406">
        <v>122</v>
      </c>
      <c r="Y8" s="406">
        <v>16473</v>
      </c>
      <c r="Z8" s="406">
        <v>30</v>
      </c>
      <c r="AA8" s="406">
        <v>11170</v>
      </c>
      <c r="AB8" s="406">
        <v>0</v>
      </c>
      <c r="AC8" s="406">
        <v>6875</v>
      </c>
      <c r="AD8" s="406">
        <v>0</v>
      </c>
      <c r="AE8" s="406">
        <v>6417</v>
      </c>
      <c r="AF8" s="406">
        <v>0</v>
      </c>
      <c r="AG8" s="385" t="s">
        <v>0</v>
      </c>
    </row>
    <row r="9" spans="1:33">
      <c r="A9" s="185">
        <f t="shared" si="0"/>
        <v>4</v>
      </c>
      <c r="B9" s="327" t="s">
        <v>198</v>
      </c>
      <c r="C9" s="185" t="s">
        <v>26</v>
      </c>
      <c r="D9" s="185" t="s">
        <v>26</v>
      </c>
      <c r="E9" s="185" t="s">
        <v>26</v>
      </c>
      <c r="F9" s="185" t="s">
        <v>26</v>
      </c>
      <c r="G9" s="185" t="s">
        <v>26</v>
      </c>
      <c r="H9" s="185" t="s">
        <v>26</v>
      </c>
      <c r="I9" s="185" t="s">
        <v>26</v>
      </c>
      <c r="J9" s="185" t="s">
        <v>26</v>
      </c>
      <c r="K9" s="348">
        <v>14787</v>
      </c>
      <c r="L9" s="348">
        <v>0</v>
      </c>
      <c r="M9" s="348">
        <v>142341</v>
      </c>
      <c r="N9" s="348">
        <v>3</v>
      </c>
      <c r="O9" s="348">
        <v>261791</v>
      </c>
      <c r="P9" s="348">
        <v>2</v>
      </c>
      <c r="Q9" s="348">
        <v>283679</v>
      </c>
      <c r="R9" s="348">
        <v>4</v>
      </c>
      <c r="S9" s="348">
        <v>265469</v>
      </c>
      <c r="T9" s="348">
        <v>1</v>
      </c>
      <c r="U9" s="348">
        <v>201672</v>
      </c>
      <c r="V9" s="348">
        <v>2</v>
      </c>
      <c r="W9" s="407">
        <v>171281</v>
      </c>
      <c r="X9" s="407">
        <v>2</v>
      </c>
      <c r="Y9" s="407">
        <v>145283</v>
      </c>
      <c r="Z9" s="407">
        <v>1</v>
      </c>
      <c r="AA9" s="407">
        <v>115309</v>
      </c>
      <c r="AB9" s="407">
        <v>0</v>
      </c>
      <c r="AC9" s="407">
        <v>27766</v>
      </c>
      <c r="AD9" s="407">
        <v>37</v>
      </c>
      <c r="AE9" s="407" t="s">
        <v>448</v>
      </c>
      <c r="AF9" s="407">
        <v>0</v>
      </c>
      <c r="AG9" s="382" t="s">
        <v>1</v>
      </c>
    </row>
    <row r="10" spans="1:33">
      <c r="A10" s="204">
        <f t="shared" si="0"/>
        <v>5</v>
      </c>
      <c r="B10" s="170" t="s">
        <v>199</v>
      </c>
      <c r="C10" s="204">
        <v>38854</v>
      </c>
      <c r="D10" s="204">
        <v>0</v>
      </c>
      <c r="E10" s="204">
        <v>40231</v>
      </c>
      <c r="F10" s="204">
        <v>0</v>
      </c>
      <c r="G10" s="204">
        <v>53291</v>
      </c>
      <c r="H10" s="204">
        <v>5</v>
      </c>
      <c r="I10" s="204">
        <v>38532</v>
      </c>
      <c r="J10" s="204">
        <v>0</v>
      </c>
      <c r="K10" s="353">
        <v>42115</v>
      </c>
      <c r="L10" s="353">
        <v>1</v>
      </c>
      <c r="M10" s="353">
        <v>54417</v>
      </c>
      <c r="N10" s="353">
        <v>6</v>
      </c>
      <c r="O10" s="353">
        <v>27457</v>
      </c>
      <c r="P10" s="353">
        <v>2</v>
      </c>
      <c r="Q10" s="353">
        <v>32617</v>
      </c>
      <c r="R10" s="353">
        <v>1</v>
      </c>
      <c r="S10" s="353">
        <v>47970</v>
      </c>
      <c r="T10" s="353">
        <v>1</v>
      </c>
      <c r="U10" s="353">
        <v>74632</v>
      </c>
      <c r="V10" s="353">
        <v>8</v>
      </c>
      <c r="W10" s="406">
        <v>71321</v>
      </c>
      <c r="X10" s="406">
        <v>3</v>
      </c>
      <c r="Y10" s="406">
        <v>63126</v>
      </c>
      <c r="Z10" s="406">
        <v>5</v>
      </c>
      <c r="AA10" s="406">
        <v>78985</v>
      </c>
      <c r="AB10" s="406">
        <v>4</v>
      </c>
      <c r="AC10" s="406">
        <v>68490</v>
      </c>
      <c r="AD10" s="406">
        <v>0</v>
      </c>
      <c r="AE10" s="406">
        <v>49474</v>
      </c>
      <c r="AF10" s="406">
        <v>1</v>
      </c>
      <c r="AG10" s="385" t="s">
        <v>447</v>
      </c>
    </row>
    <row r="11" spans="1:33" s="142" customFormat="1">
      <c r="A11" s="185">
        <f t="shared" si="0"/>
        <v>6</v>
      </c>
      <c r="B11" s="327" t="s">
        <v>200</v>
      </c>
      <c r="C11" s="185">
        <v>21198</v>
      </c>
      <c r="D11" s="185">
        <v>24</v>
      </c>
      <c r="E11" s="185">
        <v>19340</v>
      </c>
      <c r="F11" s="185">
        <v>32</v>
      </c>
      <c r="G11" s="185">
        <v>40646</v>
      </c>
      <c r="H11" s="185">
        <v>47</v>
      </c>
      <c r="I11" s="185">
        <v>32542</v>
      </c>
      <c r="J11" s="185">
        <v>60</v>
      </c>
      <c r="K11" s="348">
        <v>42976</v>
      </c>
      <c r="L11" s="348">
        <v>55</v>
      </c>
      <c r="M11" s="348">
        <v>47957</v>
      </c>
      <c r="N11" s="348">
        <v>71</v>
      </c>
      <c r="O11" s="348">
        <v>32691</v>
      </c>
      <c r="P11" s="348">
        <v>29</v>
      </c>
      <c r="Q11" s="348">
        <v>27339</v>
      </c>
      <c r="R11" s="348">
        <v>14</v>
      </c>
      <c r="S11" s="348">
        <v>30698</v>
      </c>
      <c r="T11" s="348">
        <v>16</v>
      </c>
      <c r="U11" s="348">
        <v>31225</v>
      </c>
      <c r="V11" s="348">
        <v>55</v>
      </c>
      <c r="W11" s="407">
        <v>18368</v>
      </c>
      <c r="X11" s="407">
        <v>17</v>
      </c>
      <c r="Y11" s="407">
        <v>27148</v>
      </c>
      <c r="Z11" s="407">
        <v>20</v>
      </c>
      <c r="AA11" s="407">
        <v>17205</v>
      </c>
      <c r="AB11" s="407">
        <v>20</v>
      </c>
      <c r="AC11" s="407">
        <v>11416</v>
      </c>
      <c r="AD11" s="407">
        <v>3</v>
      </c>
      <c r="AE11" s="407" t="s">
        <v>446</v>
      </c>
      <c r="AF11" s="407">
        <v>0</v>
      </c>
      <c r="AG11" s="382" t="s">
        <v>12</v>
      </c>
    </row>
    <row r="12" spans="1:33">
      <c r="A12" s="204">
        <f t="shared" si="0"/>
        <v>7</v>
      </c>
      <c r="B12" s="170" t="s">
        <v>201</v>
      </c>
      <c r="C12" s="204">
        <v>425</v>
      </c>
      <c r="D12" s="204">
        <v>0</v>
      </c>
      <c r="E12" s="204">
        <v>1429</v>
      </c>
      <c r="F12" s="204">
        <v>1</v>
      </c>
      <c r="G12" s="204">
        <v>623</v>
      </c>
      <c r="H12" s="204">
        <v>0</v>
      </c>
      <c r="I12" s="204">
        <v>431</v>
      </c>
      <c r="J12" s="204">
        <v>0</v>
      </c>
      <c r="K12" s="353">
        <v>285</v>
      </c>
      <c r="L12" s="353">
        <v>0</v>
      </c>
      <c r="M12" s="353">
        <v>290</v>
      </c>
      <c r="N12" s="353">
        <v>0</v>
      </c>
      <c r="O12" s="353">
        <v>355</v>
      </c>
      <c r="P12" s="353">
        <v>0</v>
      </c>
      <c r="Q12" s="353">
        <v>573</v>
      </c>
      <c r="R12" s="353">
        <v>0</v>
      </c>
      <c r="S12" s="353">
        <v>1603</v>
      </c>
      <c r="T12" s="353">
        <v>1</v>
      </c>
      <c r="U12" s="353">
        <v>724</v>
      </c>
      <c r="V12" s="353">
        <v>0</v>
      </c>
      <c r="W12" s="406">
        <v>346</v>
      </c>
      <c r="X12" s="406">
        <v>0</v>
      </c>
      <c r="Y12" s="406">
        <v>530</v>
      </c>
      <c r="Z12" s="406">
        <v>0</v>
      </c>
      <c r="AA12" s="406">
        <v>451</v>
      </c>
      <c r="AB12" s="406">
        <v>0</v>
      </c>
      <c r="AC12" s="406">
        <v>277</v>
      </c>
      <c r="AD12" s="406">
        <v>0</v>
      </c>
      <c r="AE12" s="406">
        <v>45</v>
      </c>
      <c r="AF12" s="406">
        <v>0</v>
      </c>
      <c r="AG12" s="385" t="s">
        <v>13</v>
      </c>
    </row>
    <row r="13" spans="1:33">
      <c r="A13" s="185">
        <f t="shared" si="0"/>
        <v>8</v>
      </c>
      <c r="B13" s="327" t="s">
        <v>202</v>
      </c>
      <c r="C13" s="185">
        <v>5724</v>
      </c>
      <c r="D13" s="185">
        <v>1</v>
      </c>
      <c r="E13" s="185">
        <v>4918</v>
      </c>
      <c r="F13" s="185">
        <v>0</v>
      </c>
      <c r="G13" s="185">
        <v>7156</v>
      </c>
      <c r="H13" s="185">
        <v>1</v>
      </c>
      <c r="I13" s="185">
        <v>9778</v>
      </c>
      <c r="J13" s="185">
        <v>0</v>
      </c>
      <c r="K13" s="348">
        <v>14371</v>
      </c>
      <c r="L13" s="348">
        <v>0</v>
      </c>
      <c r="M13" s="348">
        <v>24325</v>
      </c>
      <c r="N13" s="348">
        <v>0</v>
      </c>
      <c r="O13" s="348">
        <v>22962</v>
      </c>
      <c r="P13" s="348">
        <v>1</v>
      </c>
      <c r="Q13" s="348">
        <v>29505</v>
      </c>
      <c r="R13" s="348">
        <v>0</v>
      </c>
      <c r="S13" s="348">
        <v>35362</v>
      </c>
      <c r="T13" s="348">
        <v>1</v>
      </c>
      <c r="U13" s="348">
        <v>45970</v>
      </c>
      <c r="V13" s="348">
        <v>0</v>
      </c>
      <c r="W13" s="407">
        <v>41794</v>
      </c>
      <c r="X13" s="407">
        <v>0</v>
      </c>
      <c r="Y13" s="407">
        <v>56390</v>
      </c>
      <c r="Z13" s="407">
        <v>1</v>
      </c>
      <c r="AA13" s="407">
        <v>54868</v>
      </c>
      <c r="AB13" s="407">
        <v>0</v>
      </c>
      <c r="AC13" s="407">
        <v>19087</v>
      </c>
      <c r="AD13" s="407">
        <v>17</v>
      </c>
      <c r="AE13" s="407" t="s">
        <v>445</v>
      </c>
      <c r="AF13" s="407">
        <v>0</v>
      </c>
      <c r="AG13" s="382" t="s">
        <v>25</v>
      </c>
    </row>
    <row r="14" spans="1:33">
      <c r="A14" s="204">
        <f t="shared" si="0"/>
        <v>9</v>
      </c>
      <c r="B14" s="170" t="s">
        <v>203</v>
      </c>
      <c r="C14" s="204">
        <v>6638</v>
      </c>
      <c r="D14" s="204">
        <v>1</v>
      </c>
      <c r="E14" s="204">
        <v>11233</v>
      </c>
      <c r="F14" s="204">
        <v>1</v>
      </c>
      <c r="G14" s="204">
        <v>21183</v>
      </c>
      <c r="H14" s="204">
        <v>31</v>
      </c>
      <c r="I14" s="204">
        <v>22361</v>
      </c>
      <c r="J14" s="204">
        <v>2</v>
      </c>
      <c r="K14" s="353">
        <v>25469</v>
      </c>
      <c r="L14" s="353">
        <v>1</v>
      </c>
      <c r="M14" s="353">
        <v>34427</v>
      </c>
      <c r="N14" s="353">
        <v>1</v>
      </c>
      <c r="O14" s="353">
        <v>27115</v>
      </c>
      <c r="P14" s="353">
        <v>0</v>
      </c>
      <c r="Q14" s="353">
        <v>29990</v>
      </c>
      <c r="R14" s="353">
        <v>1</v>
      </c>
      <c r="S14" s="353">
        <v>31965</v>
      </c>
      <c r="T14" s="353">
        <v>0</v>
      </c>
      <c r="U14" s="353">
        <v>35969</v>
      </c>
      <c r="V14" s="353">
        <v>0</v>
      </c>
      <c r="W14" s="406">
        <v>48581</v>
      </c>
      <c r="X14" s="406">
        <v>4</v>
      </c>
      <c r="Y14" s="406">
        <v>55698</v>
      </c>
      <c r="Z14" s="406">
        <v>7</v>
      </c>
      <c r="AA14" s="406">
        <v>37494</v>
      </c>
      <c r="AB14" s="406">
        <v>1</v>
      </c>
      <c r="AC14" s="406">
        <v>22112</v>
      </c>
      <c r="AD14" s="406">
        <v>4</v>
      </c>
      <c r="AE14" s="406" t="s">
        <v>444</v>
      </c>
      <c r="AF14" s="406">
        <v>3</v>
      </c>
      <c r="AG14" s="385" t="s">
        <v>14</v>
      </c>
    </row>
    <row r="15" spans="1:33" ht="33">
      <c r="A15" s="185">
        <f t="shared" si="0"/>
        <v>10</v>
      </c>
      <c r="B15" s="327" t="s">
        <v>204</v>
      </c>
      <c r="C15" s="185">
        <v>21360</v>
      </c>
      <c r="D15" s="185">
        <v>0</v>
      </c>
      <c r="E15" s="185">
        <v>24029</v>
      </c>
      <c r="F15" s="185">
        <v>2</v>
      </c>
      <c r="G15" s="185">
        <v>20252</v>
      </c>
      <c r="H15" s="185">
        <v>4</v>
      </c>
      <c r="I15" s="185">
        <v>24417</v>
      </c>
      <c r="J15" s="185">
        <v>3</v>
      </c>
      <c r="K15" s="348">
        <v>28074</v>
      </c>
      <c r="L15" s="348">
        <v>2</v>
      </c>
      <c r="M15" s="348">
        <v>40041</v>
      </c>
      <c r="N15" s="348">
        <v>3</v>
      </c>
      <c r="O15" s="348">
        <v>37128</v>
      </c>
      <c r="P15" s="348">
        <v>2</v>
      </c>
      <c r="Q15" s="348">
        <v>48786</v>
      </c>
      <c r="R15" s="348">
        <v>6</v>
      </c>
      <c r="S15" s="348">
        <v>40639</v>
      </c>
      <c r="T15" s="348">
        <v>6</v>
      </c>
      <c r="U15" s="348">
        <v>38093</v>
      </c>
      <c r="V15" s="348">
        <v>7</v>
      </c>
      <c r="W15" s="407">
        <v>39692</v>
      </c>
      <c r="X15" s="407">
        <v>12</v>
      </c>
      <c r="Y15" s="407">
        <v>25821</v>
      </c>
      <c r="Z15" s="407">
        <v>5</v>
      </c>
      <c r="AA15" s="407">
        <v>31072</v>
      </c>
      <c r="AB15" s="407">
        <v>6</v>
      </c>
      <c r="AC15" s="407">
        <v>13081</v>
      </c>
      <c r="AD15" s="407">
        <v>0</v>
      </c>
      <c r="AE15" s="407">
        <v>13107</v>
      </c>
      <c r="AF15" s="407">
        <v>0</v>
      </c>
      <c r="AG15" s="382" t="s">
        <v>2</v>
      </c>
    </row>
    <row r="16" spans="1:33">
      <c r="A16" s="204">
        <f t="shared" si="0"/>
        <v>11</v>
      </c>
      <c r="B16" s="170" t="s">
        <v>430</v>
      </c>
      <c r="C16" s="204">
        <v>41460</v>
      </c>
      <c r="D16" s="204">
        <v>0</v>
      </c>
      <c r="E16" s="204">
        <v>47364</v>
      </c>
      <c r="F16" s="204">
        <v>0</v>
      </c>
      <c r="G16" s="204">
        <v>74416</v>
      </c>
      <c r="H16" s="204">
        <v>0</v>
      </c>
      <c r="I16" s="204">
        <v>69713</v>
      </c>
      <c r="J16" s="204">
        <v>1</v>
      </c>
      <c r="K16" s="353">
        <v>59465</v>
      </c>
      <c r="L16" s="353">
        <v>0</v>
      </c>
      <c r="M16" s="353">
        <v>68157</v>
      </c>
      <c r="N16" s="353">
        <v>0</v>
      </c>
      <c r="O16" s="353">
        <v>47563</v>
      </c>
      <c r="P16" s="353">
        <v>0</v>
      </c>
      <c r="Q16" s="353">
        <v>36269</v>
      </c>
      <c r="R16" s="353">
        <v>1</v>
      </c>
      <c r="S16" s="353">
        <v>32182</v>
      </c>
      <c r="T16" s="353">
        <v>0</v>
      </c>
      <c r="U16" s="353">
        <v>45520</v>
      </c>
      <c r="V16" s="353">
        <v>0</v>
      </c>
      <c r="W16" s="406" t="s">
        <v>508</v>
      </c>
      <c r="X16" s="406">
        <v>0</v>
      </c>
      <c r="Y16" s="406" t="s">
        <v>505</v>
      </c>
      <c r="Z16" s="406">
        <v>0</v>
      </c>
      <c r="AA16" s="406" t="s">
        <v>506</v>
      </c>
      <c r="AB16" s="406">
        <v>0</v>
      </c>
      <c r="AC16" s="406">
        <v>12701</v>
      </c>
      <c r="AD16" s="406">
        <v>0</v>
      </c>
      <c r="AE16" s="406">
        <v>24238</v>
      </c>
      <c r="AF16" s="406">
        <v>0</v>
      </c>
      <c r="AG16" s="385" t="s">
        <v>429</v>
      </c>
    </row>
    <row r="17" spans="1:33" ht="33">
      <c r="A17" s="185">
        <f t="shared" si="0"/>
        <v>12</v>
      </c>
      <c r="B17" s="327" t="s">
        <v>428</v>
      </c>
      <c r="C17" s="185"/>
      <c r="D17" s="185"/>
      <c r="E17" s="185"/>
      <c r="F17" s="185"/>
      <c r="G17" s="185"/>
      <c r="H17" s="185"/>
      <c r="I17" s="185"/>
      <c r="J17" s="185"/>
      <c r="K17" s="348"/>
      <c r="L17" s="348"/>
      <c r="M17" s="348"/>
      <c r="N17" s="348"/>
      <c r="O17" s="348">
        <v>23296</v>
      </c>
      <c r="P17" s="348">
        <v>0</v>
      </c>
      <c r="Q17" s="348">
        <v>21268</v>
      </c>
      <c r="R17" s="348">
        <v>0</v>
      </c>
      <c r="S17" s="348">
        <v>20177</v>
      </c>
      <c r="T17" s="348">
        <v>0</v>
      </c>
      <c r="U17" s="348"/>
      <c r="V17" s="348"/>
      <c r="W17" s="407" t="s">
        <v>509</v>
      </c>
      <c r="X17" s="407">
        <v>4</v>
      </c>
      <c r="Y17" s="407" t="s">
        <v>510</v>
      </c>
      <c r="Z17" s="407">
        <v>0</v>
      </c>
      <c r="AA17" s="407" t="s">
        <v>511</v>
      </c>
      <c r="AB17" s="407">
        <v>0</v>
      </c>
      <c r="AC17" s="407">
        <v>12435</v>
      </c>
      <c r="AD17" s="407">
        <v>0</v>
      </c>
      <c r="AE17" s="407">
        <v>7462</v>
      </c>
      <c r="AF17" s="407">
        <v>0</v>
      </c>
      <c r="AG17" s="382" t="s">
        <v>427</v>
      </c>
    </row>
    <row r="18" spans="1:33">
      <c r="A18" s="204">
        <f t="shared" si="0"/>
        <v>13</v>
      </c>
      <c r="B18" s="170" t="s">
        <v>206</v>
      </c>
      <c r="C18" s="204">
        <v>12209</v>
      </c>
      <c r="D18" s="204">
        <v>0</v>
      </c>
      <c r="E18" s="204">
        <v>37598</v>
      </c>
      <c r="F18" s="204">
        <v>5</v>
      </c>
      <c r="G18" s="204">
        <v>34172</v>
      </c>
      <c r="H18" s="204">
        <v>10</v>
      </c>
      <c r="I18" s="204">
        <v>35872</v>
      </c>
      <c r="J18" s="204">
        <v>0</v>
      </c>
      <c r="K18" s="353">
        <v>27009</v>
      </c>
      <c r="L18" s="353">
        <v>3</v>
      </c>
      <c r="M18" s="353">
        <v>19624</v>
      </c>
      <c r="N18" s="353">
        <v>39</v>
      </c>
      <c r="O18" s="353">
        <v>24806</v>
      </c>
      <c r="P18" s="353">
        <v>7</v>
      </c>
      <c r="Q18" s="353">
        <v>36663</v>
      </c>
      <c r="R18" s="353">
        <v>7</v>
      </c>
      <c r="S18" s="353">
        <v>28330</v>
      </c>
      <c r="T18" s="353">
        <v>4</v>
      </c>
      <c r="U18" s="353">
        <v>42163</v>
      </c>
      <c r="V18" s="353">
        <v>0</v>
      </c>
      <c r="W18" s="406">
        <v>13114</v>
      </c>
      <c r="X18" s="406">
        <v>0</v>
      </c>
      <c r="Y18" s="406">
        <v>38686</v>
      </c>
      <c r="Z18" s="406">
        <v>0</v>
      </c>
      <c r="AA18" s="406">
        <v>50673</v>
      </c>
      <c r="AB18" s="406">
        <v>0</v>
      </c>
      <c r="AC18" s="406">
        <v>25216</v>
      </c>
      <c r="AD18" s="406">
        <v>4</v>
      </c>
      <c r="AE18" s="406">
        <v>44698</v>
      </c>
      <c r="AF18" s="406">
        <v>10</v>
      </c>
      <c r="AG18" s="385" t="s">
        <v>3</v>
      </c>
    </row>
    <row r="19" spans="1:33">
      <c r="A19" s="185">
        <f t="shared" si="0"/>
        <v>14</v>
      </c>
      <c r="B19" s="327" t="s">
        <v>207</v>
      </c>
      <c r="C19" s="185">
        <v>61610</v>
      </c>
      <c r="D19" s="185">
        <v>5</v>
      </c>
      <c r="E19" s="185">
        <v>54572</v>
      </c>
      <c r="F19" s="185">
        <v>16</v>
      </c>
      <c r="G19" s="185">
        <v>50434</v>
      </c>
      <c r="H19" s="185">
        <v>11</v>
      </c>
      <c r="I19" s="185">
        <v>34296</v>
      </c>
      <c r="J19" s="185">
        <v>6</v>
      </c>
      <c r="K19" s="348">
        <v>38727</v>
      </c>
      <c r="L19" s="348">
        <v>2</v>
      </c>
      <c r="M19" s="348">
        <v>55163</v>
      </c>
      <c r="N19" s="348">
        <v>1</v>
      </c>
      <c r="O19" s="348">
        <v>61485</v>
      </c>
      <c r="P19" s="348">
        <v>9</v>
      </c>
      <c r="Q19" s="348">
        <v>92959</v>
      </c>
      <c r="R19" s="348">
        <v>1</v>
      </c>
      <c r="S19" s="348">
        <v>85837</v>
      </c>
      <c r="T19" s="348">
        <v>1</v>
      </c>
      <c r="U19" s="348">
        <v>97493</v>
      </c>
      <c r="V19" s="348">
        <v>1</v>
      </c>
      <c r="W19" s="407">
        <v>41685</v>
      </c>
      <c r="X19" s="407">
        <v>0</v>
      </c>
      <c r="Y19" s="407">
        <v>127150</v>
      </c>
      <c r="Z19" s="407">
        <v>0</v>
      </c>
      <c r="AA19" s="407">
        <v>138310</v>
      </c>
      <c r="AB19" s="407">
        <v>0</v>
      </c>
      <c r="AC19" s="407">
        <v>8902</v>
      </c>
      <c r="AD19" s="407">
        <v>0</v>
      </c>
      <c r="AE19" s="407" t="s">
        <v>443</v>
      </c>
      <c r="AF19" s="407">
        <v>6</v>
      </c>
      <c r="AG19" s="382" t="s">
        <v>15</v>
      </c>
    </row>
    <row r="20" spans="1:33">
      <c r="A20" s="204">
        <f t="shared" si="0"/>
        <v>15</v>
      </c>
      <c r="B20" s="170" t="s">
        <v>208</v>
      </c>
      <c r="C20" s="204">
        <v>4261</v>
      </c>
      <c r="D20" s="204">
        <v>4</v>
      </c>
      <c r="E20" s="204">
        <v>5920</v>
      </c>
      <c r="F20" s="204">
        <v>5</v>
      </c>
      <c r="G20" s="204">
        <v>4331</v>
      </c>
      <c r="H20" s="204">
        <v>2</v>
      </c>
      <c r="I20" s="204">
        <v>4621</v>
      </c>
      <c r="J20" s="204">
        <v>1</v>
      </c>
      <c r="K20" s="353">
        <v>3322</v>
      </c>
      <c r="L20" s="353">
        <v>0</v>
      </c>
      <c r="M20" s="353">
        <v>4670</v>
      </c>
      <c r="N20" s="353">
        <v>1</v>
      </c>
      <c r="O20" s="353">
        <v>4325</v>
      </c>
      <c r="P20" s="353">
        <v>3</v>
      </c>
      <c r="Q20" s="353">
        <v>2269</v>
      </c>
      <c r="R20" s="353">
        <v>0</v>
      </c>
      <c r="S20" s="353">
        <v>2862</v>
      </c>
      <c r="T20" s="353">
        <v>0</v>
      </c>
      <c r="U20" s="353">
        <v>2038</v>
      </c>
      <c r="V20" s="353">
        <v>0</v>
      </c>
      <c r="W20" s="406">
        <v>2561</v>
      </c>
      <c r="X20" s="406">
        <v>0</v>
      </c>
      <c r="Y20" s="406">
        <v>2234</v>
      </c>
      <c r="Z20" s="406">
        <v>0</v>
      </c>
      <c r="AA20" s="406">
        <v>4097</v>
      </c>
      <c r="AB20" s="406">
        <v>0</v>
      </c>
      <c r="AC20" s="406">
        <v>18440</v>
      </c>
      <c r="AD20" s="406">
        <v>0</v>
      </c>
      <c r="AE20" s="406">
        <v>30</v>
      </c>
      <c r="AF20" s="406">
        <v>0</v>
      </c>
      <c r="AG20" s="385" t="s">
        <v>4</v>
      </c>
    </row>
    <row r="21" spans="1:33" ht="33">
      <c r="A21" s="185">
        <f t="shared" si="0"/>
        <v>16</v>
      </c>
      <c r="B21" s="327" t="s">
        <v>209</v>
      </c>
      <c r="C21" s="185">
        <v>46863</v>
      </c>
      <c r="D21" s="185">
        <v>38</v>
      </c>
      <c r="E21" s="185">
        <v>62746</v>
      </c>
      <c r="F21" s="185">
        <v>37</v>
      </c>
      <c r="G21" s="185">
        <v>57883</v>
      </c>
      <c r="H21" s="185">
        <v>39</v>
      </c>
      <c r="I21" s="185">
        <v>33792</v>
      </c>
      <c r="J21" s="185">
        <v>25</v>
      </c>
      <c r="K21" s="348">
        <v>32490</v>
      </c>
      <c r="L21" s="348">
        <v>20</v>
      </c>
      <c r="M21" s="348">
        <v>68280</v>
      </c>
      <c r="N21" s="348">
        <v>29</v>
      </c>
      <c r="O21" s="348">
        <v>114578</v>
      </c>
      <c r="P21" s="348">
        <v>28</v>
      </c>
      <c r="Q21" s="348">
        <v>155190</v>
      </c>
      <c r="R21" s="348">
        <v>25</v>
      </c>
      <c r="S21" s="348">
        <v>125737</v>
      </c>
      <c r="T21" s="348">
        <v>8</v>
      </c>
      <c r="U21" s="348">
        <v>123075</v>
      </c>
      <c r="V21" s="348">
        <v>21</v>
      </c>
      <c r="W21" s="407">
        <v>108759</v>
      </c>
      <c r="X21" s="407">
        <v>9</v>
      </c>
      <c r="Y21" s="407">
        <v>72862</v>
      </c>
      <c r="Z21" s="407">
        <v>3</v>
      </c>
      <c r="AA21" s="407">
        <v>47674</v>
      </c>
      <c r="AB21" s="407">
        <v>4</v>
      </c>
      <c r="AC21" s="407">
        <v>85814</v>
      </c>
      <c r="AD21" s="407">
        <v>0</v>
      </c>
      <c r="AE21" s="407">
        <v>69542</v>
      </c>
      <c r="AF21" s="407">
        <v>0</v>
      </c>
      <c r="AG21" s="382" t="s">
        <v>5</v>
      </c>
    </row>
    <row r="22" spans="1:33">
      <c r="A22" s="204">
        <f t="shared" si="0"/>
        <v>17</v>
      </c>
      <c r="B22" s="170" t="s">
        <v>210</v>
      </c>
      <c r="C22" s="204">
        <v>67661</v>
      </c>
      <c r="D22" s="204">
        <v>14</v>
      </c>
      <c r="E22" s="204">
        <v>81188</v>
      </c>
      <c r="F22" s="204">
        <v>8</v>
      </c>
      <c r="G22" s="204">
        <v>79162</v>
      </c>
      <c r="H22" s="204">
        <v>12</v>
      </c>
      <c r="I22" s="204">
        <v>94363</v>
      </c>
      <c r="J22" s="204">
        <v>0</v>
      </c>
      <c r="K22" s="353">
        <v>50095</v>
      </c>
      <c r="L22" s="353">
        <v>1</v>
      </c>
      <c r="M22" s="353">
        <v>71094</v>
      </c>
      <c r="N22" s="353">
        <v>2</v>
      </c>
      <c r="O22" s="353">
        <v>81458</v>
      </c>
      <c r="P22" s="353">
        <v>1</v>
      </c>
      <c r="Q22" s="353">
        <v>102299</v>
      </c>
      <c r="R22" s="353">
        <v>0</v>
      </c>
      <c r="S22" s="353">
        <v>130809</v>
      </c>
      <c r="T22" s="353">
        <v>0</v>
      </c>
      <c r="U22" s="353">
        <v>137617</v>
      </c>
      <c r="V22" s="353">
        <v>0</v>
      </c>
      <c r="W22" s="406">
        <v>95814</v>
      </c>
      <c r="X22" s="406">
        <v>0</v>
      </c>
      <c r="Y22" s="406">
        <v>116203</v>
      </c>
      <c r="Z22" s="406">
        <v>9</v>
      </c>
      <c r="AA22" s="406">
        <v>8205</v>
      </c>
      <c r="AB22" s="406">
        <v>0</v>
      </c>
      <c r="AC22" s="406">
        <v>49166</v>
      </c>
      <c r="AD22" s="406">
        <v>0</v>
      </c>
      <c r="AE22" s="406">
        <v>34389</v>
      </c>
      <c r="AF22" s="406">
        <v>0</v>
      </c>
      <c r="AG22" s="385" t="s">
        <v>16</v>
      </c>
    </row>
    <row r="23" spans="1:33">
      <c r="A23" s="185">
        <f t="shared" si="0"/>
        <v>18</v>
      </c>
      <c r="B23" s="327" t="s">
        <v>211</v>
      </c>
      <c r="C23" s="185">
        <v>5278</v>
      </c>
      <c r="D23" s="185">
        <v>1</v>
      </c>
      <c r="E23" s="185">
        <v>4460</v>
      </c>
      <c r="F23" s="185">
        <v>1</v>
      </c>
      <c r="G23" s="185">
        <v>5247</v>
      </c>
      <c r="H23" s="185">
        <v>3</v>
      </c>
      <c r="I23" s="185">
        <v>3859</v>
      </c>
      <c r="J23" s="185">
        <v>0</v>
      </c>
      <c r="K23" s="348">
        <v>5498</v>
      </c>
      <c r="L23" s="348">
        <v>7</v>
      </c>
      <c r="M23" s="348">
        <v>13731</v>
      </c>
      <c r="N23" s="348">
        <v>5</v>
      </c>
      <c r="O23" s="348">
        <v>10927</v>
      </c>
      <c r="P23" s="348">
        <v>17</v>
      </c>
      <c r="Q23" s="348">
        <v>10636</v>
      </c>
      <c r="R23" s="348">
        <v>10</v>
      </c>
      <c r="S23" s="348">
        <v>5422</v>
      </c>
      <c r="T23" s="348">
        <v>0</v>
      </c>
      <c r="U23" s="348">
        <v>4942</v>
      </c>
      <c r="V23" s="348">
        <v>2</v>
      </c>
      <c r="W23" s="407">
        <v>4184</v>
      </c>
      <c r="X23" s="407">
        <v>0</v>
      </c>
      <c r="Y23" s="407">
        <v>3483</v>
      </c>
      <c r="Z23" s="407">
        <v>0</v>
      </c>
      <c r="AA23" s="407">
        <v>3143</v>
      </c>
      <c r="AB23" s="407">
        <v>0</v>
      </c>
      <c r="AC23" s="407">
        <v>1758</v>
      </c>
      <c r="AD23" s="407">
        <v>0</v>
      </c>
      <c r="AE23" s="407">
        <v>1678</v>
      </c>
      <c r="AF23" s="407">
        <v>0</v>
      </c>
      <c r="AG23" s="382" t="s">
        <v>17</v>
      </c>
    </row>
    <row r="24" spans="1:33">
      <c r="A24" s="204">
        <f t="shared" si="0"/>
        <v>19</v>
      </c>
      <c r="B24" s="170" t="s">
        <v>212</v>
      </c>
      <c r="C24" s="204">
        <v>37124</v>
      </c>
      <c r="D24" s="204">
        <v>2</v>
      </c>
      <c r="E24" s="204">
        <v>7478</v>
      </c>
      <c r="F24" s="204">
        <v>0</v>
      </c>
      <c r="G24" s="204">
        <v>10066</v>
      </c>
      <c r="H24" s="204">
        <v>0</v>
      </c>
      <c r="I24" s="204">
        <v>8169</v>
      </c>
      <c r="J24" s="204">
        <v>1</v>
      </c>
      <c r="K24" s="353">
        <v>9235</v>
      </c>
      <c r="L24" s="353">
        <v>2</v>
      </c>
      <c r="M24" s="353">
        <v>6916</v>
      </c>
      <c r="N24" s="353">
        <v>10</v>
      </c>
      <c r="O24" s="353">
        <v>9134</v>
      </c>
      <c r="P24" s="353">
        <v>1</v>
      </c>
      <c r="Q24" s="353">
        <v>10395</v>
      </c>
      <c r="R24" s="353">
        <v>8</v>
      </c>
      <c r="S24" s="353">
        <v>13459</v>
      </c>
      <c r="T24" s="353">
        <v>0</v>
      </c>
      <c r="U24" s="353">
        <v>14204</v>
      </c>
      <c r="V24" s="353">
        <v>0</v>
      </c>
      <c r="W24" s="406">
        <v>7893</v>
      </c>
      <c r="X24" s="406">
        <v>0</v>
      </c>
      <c r="Y24" s="406">
        <v>7466</v>
      </c>
      <c r="Z24" s="406">
        <v>0</v>
      </c>
      <c r="AA24" s="406">
        <v>7711</v>
      </c>
      <c r="AB24" s="406">
        <v>0</v>
      </c>
      <c r="AC24" s="406">
        <v>2059</v>
      </c>
      <c r="AD24" s="406">
        <v>0</v>
      </c>
      <c r="AE24" s="406">
        <v>1467</v>
      </c>
      <c r="AF24" s="406">
        <v>0</v>
      </c>
      <c r="AG24" s="385" t="s">
        <v>18</v>
      </c>
    </row>
    <row r="25" spans="1:33">
      <c r="A25" s="185">
        <f t="shared" si="0"/>
        <v>20</v>
      </c>
      <c r="B25" s="327" t="s">
        <v>213</v>
      </c>
      <c r="C25" s="185">
        <v>909</v>
      </c>
      <c r="D25" s="185">
        <v>2</v>
      </c>
      <c r="E25" s="185">
        <v>1395</v>
      </c>
      <c r="F25" s="185">
        <v>9</v>
      </c>
      <c r="G25" s="185">
        <v>1163</v>
      </c>
      <c r="H25" s="185">
        <v>4</v>
      </c>
      <c r="I25" s="185">
        <v>1115</v>
      </c>
      <c r="J25" s="185">
        <v>0</v>
      </c>
      <c r="K25" s="348">
        <v>2270</v>
      </c>
      <c r="L25" s="348">
        <v>1</v>
      </c>
      <c r="M25" s="348">
        <v>2062</v>
      </c>
      <c r="N25" s="348">
        <v>1</v>
      </c>
      <c r="O25" s="348">
        <v>2765</v>
      </c>
      <c r="P25" s="348">
        <v>3</v>
      </c>
      <c r="Q25" s="348">
        <v>2758</v>
      </c>
      <c r="R25" s="348">
        <v>4</v>
      </c>
      <c r="S25" s="348">
        <v>2804</v>
      </c>
      <c r="T25" s="348">
        <v>0</v>
      </c>
      <c r="U25" s="348">
        <v>2869</v>
      </c>
      <c r="V25" s="348">
        <v>2</v>
      </c>
      <c r="W25" s="407">
        <v>2537</v>
      </c>
      <c r="X25" s="407">
        <v>1</v>
      </c>
      <c r="Y25" s="407">
        <v>3387</v>
      </c>
      <c r="Z25" s="407">
        <v>0</v>
      </c>
      <c r="AA25" s="407">
        <v>2896</v>
      </c>
      <c r="AB25" s="407">
        <v>0</v>
      </c>
      <c r="AC25" s="407">
        <v>1963</v>
      </c>
      <c r="AD25" s="407">
        <v>0</v>
      </c>
      <c r="AE25" s="407">
        <v>1576</v>
      </c>
      <c r="AF25" s="407">
        <v>0</v>
      </c>
      <c r="AG25" s="382" t="s">
        <v>35</v>
      </c>
    </row>
    <row r="26" spans="1:33">
      <c r="A26" s="204">
        <f t="shared" si="0"/>
        <v>21</v>
      </c>
      <c r="B26" s="170" t="s">
        <v>214</v>
      </c>
      <c r="C26" s="204">
        <v>6458</v>
      </c>
      <c r="D26" s="204">
        <v>5</v>
      </c>
      <c r="E26" s="204">
        <v>8409</v>
      </c>
      <c r="F26" s="204">
        <v>0</v>
      </c>
      <c r="G26" s="204">
        <v>15569</v>
      </c>
      <c r="H26" s="204">
        <v>0</v>
      </c>
      <c r="I26" s="204">
        <v>19014</v>
      </c>
      <c r="J26" s="204">
        <v>0</v>
      </c>
      <c r="K26" s="353">
        <v>14962</v>
      </c>
      <c r="L26" s="353">
        <v>2</v>
      </c>
      <c r="M26" s="353">
        <v>10437</v>
      </c>
      <c r="N26" s="353">
        <v>0</v>
      </c>
      <c r="O26" s="353">
        <v>12736</v>
      </c>
      <c r="P26" s="353">
        <v>0</v>
      </c>
      <c r="Q26" s="353">
        <v>11604</v>
      </c>
      <c r="R26" s="353">
        <v>0</v>
      </c>
      <c r="S26" s="353">
        <v>7977</v>
      </c>
      <c r="T26" s="353">
        <v>0</v>
      </c>
      <c r="U26" s="353">
        <v>9741</v>
      </c>
      <c r="V26" s="353">
        <v>0</v>
      </c>
      <c r="W26" s="406">
        <v>9483</v>
      </c>
      <c r="X26" s="406">
        <v>6</v>
      </c>
      <c r="Y26" s="406">
        <v>9089</v>
      </c>
      <c r="Z26" s="406">
        <v>0</v>
      </c>
      <c r="AA26" s="406">
        <v>6532</v>
      </c>
      <c r="AB26" s="406">
        <v>0</v>
      </c>
      <c r="AC26" s="406">
        <v>4872</v>
      </c>
      <c r="AD26" s="406">
        <v>0</v>
      </c>
      <c r="AE26" s="406">
        <v>3275</v>
      </c>
      <c r="AF26" s="406">
        <v>0</v>
      </c>
      <c r="AG26" s="385" t="s">
        <v>19</v>
      </c>
    </row>
    <row r="27" spans="1:33">
      <c r="A27" s="185">
        <f t="shared" si="0"/>
        <v>22</v>
      </c>
      <c r="B27" s="327" t="s">
        <v>215</v>
      </c>
      <c r="C27" s="185">
        <v>26734</v>
      </c>
      <c r="D27" s="185">
        <v>22</v>
      </c>
      <c r="E27" s="185">
        <v>40153</v>
      </c>
      <c r="F27" s="185">
        <v>32</v>
      </c>
      <c r="G27" s="185">
        <v>50341</v>
      </c>
      <c r="H27" s="185">
        <v>33</v>
      </c>
      <c r="I27" s="185">
        <v>45692</v>
      </c>
      <c r="J27" s="185">
        <v>29</v>
      </c>
      <c r="K27" s="348">
        <v>59903</v>
      </c>
      <c r="L27" s="348">
        <v>104</v>
      </c>
      <c r="M27" s="348">
        <v>73087</v>
      </c>
      <c r="N27" s="348">
        <v>89</v>
      </c>
      <c r="O27" s="348">
        <v>60337</v>
      </c>
      <c r="P27" s="348">
        <v>56</v>
      </c>
      <c r="Q27" s="348">
        <v>90363</v>
      </c>
      <c r="R27" s="348">
        <v>39</v>
      </c>
      <c r="S27" s="348">
        <v>90895</v>
      </c>
      <c r="T27" s="348">
        <v>45</v>
      </c>
      <c r="U27" s="348">
        <v>74306</v>
      </c>
      <c r="V27" s="348">
        <v>19</v>
      </c>
      <c r="W27" s="407">
        <v>58935</v>
      </c>
      <c r="X27" s="407">
        <v>15</v>
      </c>
      <c r="Y27" s="407">
        <v>64295</v>
      </c>
      <c r="Z27" s="407">
        <v>5</v>
      </c>
      <c r="AA27" s="407">
        <v>63846</v>
      </c>
      <c r="AB27" s="407">
        <v>2</v>
      </c>
      <c r="AC27" s="407">
        <v>43688</v>
      </c>
      <c r="AD27" s="407">
        <v>0</v>
      </c>
      <c r="AE27" s="407" t="s">
        <v>442</v>
      </c>
      <c r="AF27" s="407">
        <v>3</v>
      </c>
      <c r="AG27" s="382" t="s">
        <v>20</v>
      </c>
    </row>
    <row r="28" spans="1:33">
      <c r="A28" s="204">
        <f t="shared" si="0"/>
        <v>23</v>
      </c>
      <c r="B28" s="170" t="s">
        <v>216</v>
      </c>
      <c r="C28" s="204">
        <v>19855</v>
      </c>
      <c r="D28" s="204">
        <v>6</v>
      </c>
      <c r="E28" s="204">
        <v>20927</v>
      </c>
      <c r="F28" s="204">
        <v>4</v>
      </c>
      <c r="G28" s="204">
        <v>22444</v>
      </c>
      <c r="H28" s="204">
        <v>1</v>
      </c>
      <c r="I28" s="204">
        <v>28248</v>
      </c>
      <c r="J28" s="204">
        <v>6</v>
      </c>
      <c r="K28" s="353">
        <v>36263</v>
      </c>
      <c r="L28" s="353">
        <v>9</v>
      </c>
      <c r="M28" s="353">
        <v>42536</v>
      </c>
      <c r="N28" s="353">
        <v>4</v>
      </c>
      <c r="O28" s="353">
        <v>35136</v>
      </c>
      <c r="P28" s="353">
        <v>5</v>
      </c>
      <c r="Q28" s="353">
        <v>34651</v>
      </c>
      <c r="R28" s="353">
        <v>1</v>
      </c>
      <c r="S28" s="353">
        <v>34867</v>
      </c>
      <c r="T28" s="353">
        <v>3</v>
      </c>
      <c r="U28" s="353">
        <v>37896</v>
      </c>
      <c r="V28" s="353">
        <v>3</v>
      </c>
      <c r="W28" s="406">
        <v>44994</v>
      </c>
      <c r="X28" s="406">
        <v>1</v>
      </c>
      <c r="Y28" s="406">
        <v>55260</v>
      </c>
      <c r="Z28" s="406">
        <v>2</v>
      </c>
      <c r="AA28" s="406">
        <v>56549</v>
      </c>
      <c r="AB28" s="406">
        <v>1</v>
      </c>
      <c r="AC28" s="406">
        <v>32497</v>
      </c>
      <c r="AD28" s="406">
        <v>0</v>
      </c>
      <c r="AE28" s="406">
        <v>36953</v>
      </c>
      <c r="AF28" s="406">
        <v>0</v>
      </c>
      <c r="AG28" s="385" t="s">
        <v>21</v>
      </c>
    </row>
    <row r="29" spans="1:33">
      <c r="A29" s="185">
        <f t="shared" si="0"/>
        <v>24</v>
      </c>
      <c r="B29" s="327" t="s">
        <v>217</v>
      </c>
      <c r="C29" s="185">
        <v>6072</v>
      </c>
      <c r="D29" s="185">
        <v>0</v>
      </c>
      <c r="E29" s="185">
        <v>15168</v>
      </c>
      <c r="F29" s="185">
        <v>8</v>
      </c>
      <c r="G29" s="185">
        <v>11469</v>
      </c>
      <c r="H29" s="185">
        <v>0</v>
      </c>
      <c r="I29" s="185">
        <v>10575</v>
      </c>
      <c r="J29" s="185">
        <v>0</v>
      </c>
      <c r="K29" s="348">
        <v>7902</v>
      </c>
      <c r="L29" s="348">
        <v>0</v>
      </c>
      <c r="M29" s="348">
        <v>27018</v>
      </c>
      <c r="N29" s="348">
        <v>4</v>
      </c>
      <c r="O29" s="348">
        <v>65331</v>
      </c>
      <c r="P29" s="348">
        <v>5</v>
      </c>
      <c r="Q29" s="348">
        <v>83540</v>
      </c>
      <c r="R29" s="348">
        <v>4</v>
      </c>
      <c r="S29" s="348">
        <v>79244</v>
      </c>
      <c r="T29" s="348">
        <v>0</v>
      </c>
      <c r="U29" s="348">
        <v>87097</v>
      </c>
      <c r="V29" s="348">
        <v>0</v>
      </c>
      <c r="W29" s="407">
        <v>79017</v>
      </c>
      <c r="X29" s="407">
        <v>0</v>
      </c>
      <c r="Y29" s="407">
        <v>87767</v>
      </c>
      <c r="Z29" s="407">
        <v>0</v>
      </c>
      <c r="AA29" s="407">
        <v>100322</v>
      </c>
      <c r="AB29" s="407">
        <v>3</v>
      </c>
      <c r="AC29" s="407">
        <v>41116</v>
      </c>
      <c r="AD29" s="407">
        <v>0</v>
      </c>
      <c r="AE29" s="407">
        <v>42744</v>
      </c>
      <c r="AF29" s="407">
        <v>12</v>
      </c>
      <c r="AG29" s="382" t="s">
        <v>27</v>
      </c>
    </row>
    <row r="30" spans="1:33">
      <c r="A30" s="204">
        <f t="shared" si="0"/>
        <v>25</v>
      </c>
      <c r="B30" s="170" t="s">
        <v>218</v>
      </c>
      <c r="C30" s="204">
        <v>315</v>
      </c>
      <c r="D30" s="204">
        <v>0</v>
      </c>
      <c r="E30" s="204">
        <v>217</v>
      </c>
      <c r="F30" s="204">
        <v>0</v>
      </c>
      <c r="G30" s="204">
        <v>218</v>
      </c>
      <c r="H30" s="204">
        <v>0</v>
      </c>
      <c r="I30" s="204">
        <v>689</v>
      </c>
      <c r="J30" s="204">
        <v>0</v>
      </c>
      <c r="K30" s="353">
        <v>551</v>
      </c>
      <c r="L30" s="353">
        <v>0</v>
      </c>
      <c r="M30" s="353">
        <v>401</v>
      </c>
      <c r="N30" s="353">
        <v>0</v>
      </c>
      <c r="O30" s="353">
        <v>186</v>
      </c>
      <c r="P30" s="353">
        <v>0</v>
      </c>
      <c r="Q30" s="353">
        <v>716</v>
      </c>
      <c r="R30" s="353">
        <v>0</v>
      </c>
      <c r="S30" s="353">
        <v>453</v>
      </c>
      <c r="T30" s="353">
        <v>2</v>
      </c>
      <c r="U30" s="353">
        <v>482</v>
      </c>
      <c r="V30" s="353">
        <v>0</v>
      </c>
      <c r="W30" s="406">
        <v>104</v>
      </c>
      <c r="X30" s="406">
        <v>0</v>
      </c>
      <c r="Y30" s="406">
        <v>163</v>
      </c>
      <c r="Z30" s="406">
        <v>0</v>
      </c>
      <c r="AA30" s="406">
        <v>633</v>
      </c>
      <c r="AB30" s="406">
        <v>0</v>
      </c>
      <c r="AC30" s="406">
        <v>15</v>
      </c>
      <c r="AD30" s="406">
        <v>0</v>
      </c>
      <c r="AE30" s="406">
        <v>226</v>
      </c>
      <c r="AF30" s="406">
        <v>0</v>
      </c>
      <c r="AG30" s="385" t="s">
        <v>6</v>
      </c>
    </row>
    <row r="31" spans="1:33">
      <c r="A31" s="185">
        <f t="shared" si="0"/>
        <v>26</v>
      </c>
      <c r="B31" s="327" t="s">
        <v>219</v>
      </c>
      <c r="C31" s="185">
        <v>24037</v>
      </c>
      <c r="D31" s="185">
        <v>128</v>
      </c>
      <c r="E31" s="185">
        <v>86228</v>
      </c>
      <c r="F31" s="185">
        <v>1</v>
      </c>
      <c r="G31" s="185">
        <v>143948</v>
      </c>
      <c r="H31" s="185">
        <v>1</v>
      </c>
      <c r="I31" s="185">
        <v>112879</v>
      </c>
      <c r="J31" s="185">
        <v>51</v>
      </c>
      <c r="K31" s="348">
        <v>50185</v>
      </c>
      <c r="L31" s="348">
        <v>0</v>
      </c>
      <c r="M31" s="348">
        <v>34611</v>
      </c>
      <c r="N31" s="348">
        <v>0</v>
      </c>
      <c r="O31" s="348">
        <v>31440</v>
      </c>
      <c r="P31" s="348">
        <v>1</v>
      </c>
      <c r="Q31" s="348">
        <v>29937</v>
      </c>
      <c r="R31" s="348">
        <v>0</v>
      </c>
      <c r="S31" s="348">
        <v>40579</v>
      </c>
      <c r="T31" s="348">
        <v>0</v>
      </c>
      <c r="U31" s="348">
        <v>33573</v>
      </c>
      <c r="V31" s="348">
        <v>0</v>
      </c>
      <c r="W31" s="407">
        <v>49806</v>
      </c>
      <c r="X31" s="407">
        <v>14</v>
      </c>
      <c r="Y31" s="407">
        <v>43776</v>
      </c>
      <c r="Z31" s="407">
        <v>1</v>
      </c>
      <c r="AA31" s="407">
        <v>29009</v>
      </c>
      <c r="AB31" s="407">
        <v>0</v>
      </c>
      <c r="AC31" s="407">
        <v>17020</v>
      </c>
      <c r="AD31" s="407">
        <v>10</v>
      </c>
      <c r="AE31" s="407">
        <v>21921</v>
      </c>
      <c r="AF31" s="407">
        <v>26</v>
      </c>
      <c r="AG31" s="382" t="s">
        <v>22</v>
      </c>
    </row>
    <row r="32" spans="1:33" s="141" customFormat="1">
      <c r="A32" s="204">
        <f t="shared" si="0"/>
        <v>27</v>
      </c>
      <c r="B32" s="170" t="s">
        <v>230</v>
      </c>
      <c r="C32" s="204"/>
      <c r="D32" s="204"/>
      <c r="E32" s="204"/>
      <c r="F32" s="204"/>
      <c r="G32" s="204"/>
      <c r="H32" s="204"/>
      <c r="I32" s="204"/>
      <c r="J32" s="204"/>
      <c r="K32" s="353"/>
      <c r="L32" s="353"/>
      <c r="M32" s="353"/>
      <c r="N32" s="353"/>
      <c r="O32" s="353"/>
      <c r="P32" s="353"/>
      <c r="Q32" s="353"/>
      <c r="R32" s="353"/>
      <c r="S32" s="353">
        <v>163747</v>
      </c>
      <c r="T32" s="353">
        <v>0</v>
      </c>
      <c r="U32" s="353">
        <v>156115</v>
      </c>
      <c r="V32" s="353">
        <v>2</v>
      </c>
      <c r="W32" s="406">
        <v>54695</v>
      </c>
      <c r="X32" s="406">
        <v>0</v>
      </c>
      <c r="Y32" s="406">
        <v>51145</v>
      </c>
      <c r="Z32" s="406">
        <v>0</v>
      </c>
      <c r="AA32" s="406">
        <v>106456</v>
      </c>
      <c r="AB32" s="406">
        <v>0</v>
      </c>
      <c r="AC32" s="406">
        <v>68280</v>
      </c>
      <c r="AD32" s="406">
        <v>0</v>
      </c>
      <c r="AE32" s="406">
        <v>71059</v>
      </c>
      <c r="AF32" s="406">
        <v>10</v>
      </c>
      <c r="AG32" s="385" t="s">
        <v>28</v>
      </c>
    </row>
    <row r="33" spans="1:33">
      <c r="A33" s="185">
        <f t="shared" si="0"/>
        <v>28</v>
      </c>
      <c r="B33" s="327" t="s">
        <v>220</v>
      </c>
      <c r="C33" s="185">
        <v>2618</v>
      </c>
      <c r="D33" s="185">
        <v>4</v>
      </c>
      <c r="E33" s="185">
        <v>8328</v>
      </c>
      <c r="F33" s="185">
        <v>4</v>
      </c>
      <c r="G33" s="185">
        <v>2025</v>
      </c>
      <c r="H33" s="185">
        <v>1</v>
      </c>
      <c r="I33" s="185">
        <v>2068</v>
      </c>
      <c r="J33" s="185">
        <v>5</v>
      </c>
      <c r="K33" s="348">
        <v>3553</v>
      </c>
      <c r="L33" s="348">
        <v>0</v>
      </c>
      <c r="M33" s="348">
        <v>6198</v>
      </c>
      <c r="N33" s="348">
        <v>3</v>
      </c>
      <c r="O33" s="348">
        <v>12849</v>
      </c>
      <c r="P33" s="348">
        <v>1</v>
      </c>
      <c r="Q33" s="348">
        <v>10553</v>
      </c>
      <c r="R33" s="348">
        <v>0</v>
      </c>
      <c r="S33" s="348">
        <v>4596</v>
      </c>
      <c r="T33" s="348">
        <v>1</v>
      </c>
      <c r="U33" s="348">
        <v>5715</v>
      </c>
      <c r="V33" s="348">
        <v>0</v>
      </c>
      <c r="W33" s="407">
        <v>2836</v>
      </c>
      <c r="X33" s="407">
        <v>4</v>
      </c>
      <c r="Y33" s="407">
        <v>3664</v>
      </c>
      <c r="Z33" s="407">
        <v>2</v>
      </c>
      <c r="AA33" s="407">
        <v>4174</v>
      </c>
      <c r="AB33" s="407">
        <v>2</v>
      </c>
      <c r="AC33" s="407">
        <v>2383</v>
      </c>
      <c r="AD33" s="407">
        <v>0</v>
      </c>
      <c r="AE33" s="407">
        <v>1695</v>
      </c>
      <c r="AF33" s="407">
        <v>0</v>
      </c>
      <c r="AG33" s="382" t="s">
        <v>23</v>
      </c>
    </row>
    <row r="34" spans="1:33">
      <c r="A34" s="204">
        <f t="shared" si="0"/>
        <v>29</v>
      </c>
      <c r="B34" s="170" t="s">
        <v>222</v>
      </c>
      <c r="C34" s="204">
        <v>82387</v>
      </c>
      <c r="D34" s="204">
        <v>53</v>
      </c>
      <c r="E34" s="204">
        <v>48806</v>
      </c>
      <c r="F34" s="204">
        <v>31</v>
      </c>
      <c r="G34" s="204">
        <v>65096</v>
      </c>
      <c r="H34" s="204">
        <v>72</v>
      </c>
      <c r="I34" s="204">
        <v>71037</v>
      </c>
      <c r="J34" s="204">
        <v>158</v>
      </c>
      <c r="K34" s="353">
        <v>117537</v>
      </c>
      <c r="L34" s="353">
        <v>80</v>
      </c>
      <c r="M34" s="353">
        <v>143516</v>
      </c>
      <c r="N34" s="353">
        <v>65</v>
      </c>
      <c r="O34" s="353">
        <v>25956</v>
      </c>
      <c r="P34" s="353">
        <v>0</v>
      </c>
      <c r="Q34" s="353">
        <v>28939</v>
      </c>
      <c r="R34" s="353">
        <v>14</v>
      </c>
      <c r="S34" s="353">
        <v>34120</v>
      </c>
      <c r="T34" s="353">
        <v>10</v>
      </c>
      <c r="U34" s="353">
        <v>33904</v>
      </c>
      <c r="V34" s="353">
        <v>4</v>
      </c>
      <c r="W34" s="406">
        <v>32367</v>
      </c>
      <c r="X34" s="406">
        <v>7</v>
      </c>
      <c r="Y34" s="406">
        <v>33685</v>
      </c>
      <c r="Z34" s="406">
        <v>4</v>
      </c>
      <c r="AA34" s="406">
        <v>37920</v>
      </c>
      <c r="AB34" s="406">
        <v>1</v>
      </c>
      <c r="AC34" s="406">
        <v>24044</v>
      </c>
      <c r="AD34" s="406">
        <v>0</v>
      </c>
      <c r="AE34" s="406" t="s">
        <v>441</v>
      </c>
      <c r="AF34" s="406">
        <v>0</v>
      </c>
      <c r="AG34" s="385" t="s">
        <v>24</v>
      </c>
    </row>
    <row r="35" spans="1:33">
      <c r="A35" s="185">
        <f t="shared" si="0"/>
        <v>30</v>
      </c>
      <c r="B35" s="327" t="s">
        <v>221</v>
      </c>
      <c r="C35" s="185">
        <v>10447</v>
      </c>
      <c r="D35" s="185">
        <v>0</v>
      </c>
      <c r="E35" s="185">
        <v>9649</v>
      </c>
      <c r="F35" s="185">
        <v>0</v>
      </c>
      <c r="G35" s="185">
        <v>23009</v>
      </c>
      <c r="H35" s="185">
        <v>49</v>
      </c>
      <c r="I35" s="185">
        <v>16489</v>
      </c>
      <c r="J35" s="185">
        <v>2</v>
      </c>
      <c r="K35" s="348">
        <v>13760</v>
      </c>
      <c r="L35" s="348">
        <v>1</v>
      </c>
      <c r="M35" s="348">
        <v>28698</v>
      </c>
      <c r="N35" s="348">
        <v>4</v>
      </c>
      <c r="O35" s="348">
        <v>224748</v>
      </c>
      <c r="P35" s="348">
        <v>161</v>
      </c>
      <c r="Q35" s="348">
        <v>225829</v>
      </c>
      <c r="R35" s="348">
        <v>203</v>
      </c>
      <c r="S35" s="348">
        <v>288140</v>
      </c>
      <c r="T35" s="348">
        <v>221</v>
      </c>
      <c r="U35" s="348">
        <v>503497</v>
      </c>
      <c r="V35" s="348">
        <v>312</v>
      </c>
      <c r="W35" s="407">
        <v>650192</v>
      </c>
      <c r="X35" s="407">
        <v>248</v>
      </c>
      <c r="Y35" s="407">
        <v>766003</v>
      </c>
      <c r="Z35" s="407">
        <v>224</v>
      </c>
      <c r="AA35" s="407">
        <v>910731</v>
      </c>
      <c r="AB35" s="407">
        <v>50</v>
      </c>
      <c r="AC35" s="407">
        <v>358076</v>
      </c>
      <c r="AD35" s="407">
        <v>16</v>
      </c>
      <c r="AE35" s="407" t="s">
        <v>818</v>
      </c>
      <c r="AF35" s="407">
        <v>95</v>
      </c>
      <c r="AG35" s="382" t="s">
        <v>7</v>
      </c>
    </row>
    <row r="36" spans="1:33">
      <c r="A36" s="204">
        <f t="shared" si="0"/>
        <v>31</v>
      </c>
      <c r="B36" s="170" t="s">
        <v>223</v>
      </c>
      <c r="C36" s="204">
        <v>118940</v>
      </c>
      <c r="D36" s="204">
        <v>82</v>
      </c>
      <c r="E36" s="204">
        <v>136543</v>
      </c>
      <c r="F36" s="204">
        <v>74</v>
      </c>
      <c r="G36" s="204">
        <v>133095</v>
      </c>
      <c r="H36" s="204">
        <v>78</v>
      </c>
      <c r="I36" s="204">
        <v>146428</v>
      </c>
      <c r="J36" s="204">
        <v>74</v>
      </c>
      <c r="K36" s="353">
        <v>127180</v>
      </c>
      <c r="L36" s="353">
        <v>34</v>
      </c>
      <c r="M36" s="353">
        <v>143179</v>
      </c>
      <c r="N36" s="353">
        <v>29</v>
      </c>
      <c r="O36" s="353">
        <v>108695</v>
      </c>
      <c r="P36" s="353">
        <v>39</v>
      </c>
      <c r="Q36" s="353">
        <v>90086</v>
      </c>
      <c r="R36" s="353">
        <v>42</v>
      </c>
      <c r="S36" s="353">
        <v>112262</v>
      </c>
      <c r="T36" s="353">
        <v>24</v>
      </c>
      <c r="U36" s="353">
        <v>161429</v>
      </c>
      <c r="V36" s="353">
        <v>22</v>
      </c>
      <c r="W36" s="406">
        <v>238569</v>
      </c>
      <c r="X36" s="406">
        <v>8</v>
      </c>
      <c r="Y36" s="406">
        <v>251296</v>
      </c>
      <c r="Z36" s="406">
        <v>17</v>
      </c>
      <c r="AA36" s="406">
        <v>253301</v>
      </c>
      <c r="AB36" s="406">
        <v>14</v>
      </c>
      <c r="AC36" s="406">
        <v>137492</v>
      </c>
      <c r="AD36" s="406">
        <v>9</v>
      </c>
      <c r="AE36" s="406">
        <v>120370</v>
      </c>
      <c r="AF36" s="406">
        <v>7</v>
      </c>
      <c r="AG36" s="385" t="s">
        <v>8</v>
      </c>
    </row>
    <row r="37" spans="1:33" ht="33">
      <c r="A37" s="185">
        <f t="shared" si="0"/>
        <v>32</v>
      </c>
      <c r="B37" s="327" t="s">
        <v>378</v>
      </c>
      <c r="C37" s="185">
        <v>689</v>
      </c>
      <c r="D37" s="185">
        <v>1</v>
      </c>
      <c r="E37" s="185">
        <v>1675</v>
      </c>
      <c r="F37" s="185">
        <v>0</v>
      </c>
      <c r="G37" s="185">
        <v>2608</v>
      </c>
      <c r="H37" s="185">
        <v>0</v>
      </c>
      <c r="I37" s="185">
        <v>1266</v>
      </c>
      <c r="J37" s="185">
        <v>1</v>
      </c>
      <c r="K37" s="348">
        <v>1343</v>
      </c>
      <c r="L37" s="348">
        <v>1</v>
      </c>
      <c r="M37" s="348">
        <v>1340</v>
      </c>
      <c r="N37" s="348">
        <v>1</v>
      </c>
      <c r="O37" s="348">
        <v>1501</v>
      </c>
      <c r="P37" s="348">
        <v>3</v>
      </c>
      <c r="Q37" s="348">
        <v>881</v>
      </c>
      <c r="R37" s="348">
        <v>0</v>
      </c>
      <c r="S37" s="348">
        <v>870</v>
      </c>
      <c r="T37" s="348">
        <v>0</v>
      </c>
      <c r="U37" s="348">
        <v>838</v>
      </c>
      <c r="V37" s="348">
        <v>1</v>
      </c>
      <c r="W37" s="407">
        <v>664</v>
      </c>
      <c r="X37" s="407">
        <v>0</v>
      </c>
      <c r="Y37" s="407">
        <v>640</v>
      </c>
      <c r="Z37" s="407">
        <v>0</v>
      </c>
      <c r="AA37" s="407">
        <v>490</v>
      </c>
      <c r="AB37" s="407">
        <v>0</v>
      </c>
      <c r="AC37" s="407">
        <v>265</v>
      </c>
      <c r="AD37" s="407">
        <v>0</v>
      </c>
      <c r="AE37" s="407">
        <v>304</v>
      </c>
      <c r="AF37" s="407">
        <v>0</v>
      </c>
      <c r="AG37" s="382" t="s">
        <v>246</v>
      </c>
    </row>
    <row r="38" spans="1:33" s="141" customFormat="1">
      <c r="A38" s="204">
        <f t="shared" si="0"/>
        <v>33</v>
      </c>
      <c r="B38" s="170" t="s">
        <v>224</v>
      </c>
      <c r="C38" s="204">
        <v>422</v>
      </c>
      <c r="D38" s="204">
        <v>3</v>
      </c>
      <c r="E38" s="204" t="s">
        <v>26</v>
      </c>
      <c r="F38" s="204" t="s">
        <v>26</v>
      </c>
      <c r="G38" s="204">
        <v>498</v>
      </c>
      <c r="H38" s="204">
        <v>0</v>
      </c>
      <c r="I38" s="204" t="s">
        <v>26</v>
      </c>
      <c r="J38" s="204" t="s">
        <v>26</v>
      </c>
      <c r="K38" s="353">
        <v>3190</v>
      </c>
      <c r="L38" s="353">
        <v>0</v>
      </c>
      <c r="M38" s="353">
        <v>3023</v>
      </c>
      <c r="N38" s="353">
        <v>0</v>
      </c>
      <c r="O38" s="353">
        <v>3251</v>
      </c>
      <c r="P38" s="353">
        <v>0</v>
      </c>
      <c r="Q38" s="353">
        <v>6021</v>
      </c>
      <c r="R38" s="353">
        <v>0</v>
      </c>
      <c r="S38" s="353">
        <v>12447</v>
      </c>
      <c r="T38" s="353">
        <v>88</v>
      </c>
      <c r="U38" s="353">
        <v>12237</v>
      </c>
      <c r="V38" s="353">
        <v>48</v>
      </c>
      <c r="W38" s="406">
        <v>11531</v>
      </c>
      <c r="X38" s="406">
        <v>1</v>
      </c>
      <c r="Y38" s="406">
        <v>14399</v>
      </c>
      <c r="Z38" s="406">
        <v>0</v>
      </c>
      <c r="AA38" s="406">
        <v>15257</v>
      </c>
      <c r="AB38" s="406">
        <v>31</v>
      </c>
      <c r="AC38" s="406">
        <v>6104</v>
      </c>
      <c r="AD38" s="406">
        <v>1</v>
      </c>
      <c r="AE38" s="406">
        <v>2677</v>
      </c>
      <c r="AF38" s="406">
        <v>3</v>
      </c>
      <c r="AG38" s="385" t="s">
        <v>29</v>
      </c>
    </row>
    <row r="39" spans="1:33" ht="33">
      <c r="A39" s="185">
        <f t="shared" si="0"/>
        <v>34</v>
      </c>
      <c r="B39" s="327" t="s">
        <v>225</v>
      </c>
      <c r="C39" s="185">
        <v>688</v>
      </c>
      <c r="D39" s="185">
        <v>0</v>
      </c>
      <c r="E39" s="185">
        <v>1541</v>
      </c>
      <c r="F39" s="185">
        <v>0</v>
      </c>
      <c r="G39" s="185">
        <v>2653</v>
      </c>
      <c r="H39" s="185">
        <v>0</v>
      </c>
      <c r="I39" s="185">
        <v>2221</v>
      </c>
      <c r="J39" s="185">
        <v>0</v>
      </c>
      <c r="K39" s="348">
        <v>2269</v>
      </c>
      <c r="L39" s="348">
        <v>0</v>
      </c>
      <c r="M39" s="348">
        <v>2559</v>
      </c>
      <c r="N39" s="348">
        <v>0</v>
      </c>
      <c r="O39" s="348">
        <v>4323</v>
      </c>
      <c r="P39" s="348">
        <v>0</v>
      </c>
      <c r="Q39" s="348">
        <v>2439</v>
      </c>
      <c r="R39" s="348">
        <v>0</v>
      </c>
      <c r="S39" s="348">
        <v>1406</v>
      </c>
      <c r="T39" s="348">
        <v>0</v>
      </c>
      <c r="U39" s="348">
        <v>4420</v>
      </c>
      <c r="V39" s="348">
        <v>1</v>
      </c>
      <c r="W39" s="407">
        <v>7820</v>
      </c>
      <c r="X39" s="407">
        <v>1</v>
      </c>
      <c r="Y39" s="407">
        <v>9246</v>
      </c>
      <c r="Z39" s="407">
        <v>0</v>
      </c>
      <c r="AA39" s="407">
        <v>1500</v>
      </c>
      <c r="AB39" s="407">
        <v>0</v>
      </c>
      <c r="AC39" s="407">
        <v>903</v>
      </c>
      <c r="AD39" s="407">
        <v>0</v>
      </c>
      <c r="AE39" s="407">
        <v>49</v>
      </c>
      <c r="AF39" s="407">
        <v>0</v>
      </c>
      <c r="AG39" s="382" t="s">
        <v>245</v>
      </c>
    </row>
    <row r="40" spans="1:33" s="141" customFormat="1">
      <c r="A40" s="204">
        <f t="shared" si="0"/>
        <v>35</v>
      </c>
      <c r="B40" s="170" t="s">
        <v>226</v>
      </c>
      <c r="C40" s="204">
        <v>50</v>
      </c>
      <c r="D40" s="204">
        <v>0</v>
      </c>
      <c r="E40" s="204">
        <v>486</v>
      </c>
      <c r="F40" s="204">
        <v>0</v>
      </c>
      <c r="G40" s="204">
        <v>920</v>
      </c>
      <c r="H40" s="204">
        <v>0</v>
      </c>
      <c r="I40" s="204">
        <v>1652</v>
      </c>
      <c r="J40" s="204">
        <v>0</v>
      </c>
      <c r="K40" s="353">
        <v>964</v>
      </c>
      <c r="L40" s="353">
        <v>0</v>
      </c>
      <c r="M40" s="353">
        <v>1265</v>
      </c>
      <c r="N40" s="353">
        <v>0</v>
      </c>
      <c r="O40" s="353">
        <v>888</v>
      </c>
      <c r="P40" s="353">
        <v>0</v>
      </c>
      <c r="Q40" s="353">
        <v>167</v>
      </c>
      <c r="R40" s="353">
        <v>0</v>
      </c>
      <c r="S40" s="353">
        <v>165</v>
      </c>
      <c r="T40" s="353">
        <v>0</v>
      </c>
      <c r="U40" s="353">
        <v>197</v>
      </c>
      <c r="V40" s="353">
        <v>0</v>
      </c>
      <c r="W40" s="406">
        <v>480</v>
      </c>
      <c r="X40" s="406">
        <v>0</v>
      </c>
      <c r="Y40" s="406">
        <v>615</v>
      </c>
      <c r="Z40" s="406">
        <v>0</v>
      </c>
      <c r="AA40" s="406">
        <v>817</v>
      </c>
      <c r="AB40" s="406">
        <v>0</v>
      </c>
      <c r="AC40" s="406">
        <v>493</v>
      </c>
      <c r="AD40" s="406">
        <v>0</v>
      </c>
      <c r="AE40" s="406">
        <v>325</v>
      </c>
      <c r="AF40" s="406">
        <v>0</v>
      </c>
      <c r="AG40" s="385" t="s">
        <v>36</v>
      </c>
    </row>
    <row r="41" spans="1:33" s="141" customFormat="1">
      <c r="A41" s="185">
        <f t="shared" si="0"/>
        <v>36</v>
      </c>
      <c r="B41" s="327" t="s">
        <v>227</v>
      </c>
      <c r="C41" s="185">
        <v>2</v>
      </c>
      <c r="D41" s="185">
        <v>0</v>
      </c>
      <c r="E41" s="185">
        <v>11</v>
      </c>
      <c r="F41" s="185">
        <v>0</v>
      </c>
      <c r="G41" s="185">
        <v>4</v>
      </c>
      <c r="H41" s="185">
        <v>0</v>
      </c>
      <c r="I41" s="185">
        <v>13</v>
      </c>
      <c r="J41" s="185">
        <v>0</v>
      </c>
      <c r="K41" s="348">
        <v>14</v>
      </c>
      <c r="L41" s="348">
        <v>0</v>
      </c>
      <c r="M41" s="348">
        <v>5</v>
      </c>
      <c r="N41" s="348">
        <v>0</v>
      </c>
      <c r="O41" s="348">
        <v>3</v>
      </c>
      <c r="P41" s="348">
        <v>0</v>
      </c>
      <c r="Q41" s="348">
        <v>3</v>
      </c>
      <c r="R41" s="348">
        <v>0</v>
      </c>
      <c r="S41" s="348">
        <v>77</v>
      </c>
      <c r="T41" s="348">
        <v>0</v>
      </c>
      <c r="U41" s="348">
        <v>50</v>
      </c>
      <c r="V41" s="348">
        <v>0</v>
      </c>
      <c r="W41" s="407">
        <v>111</v>
      </c>
      <c r="X41" s="407">
        <v>0</v>
      </c>
      <c r="Y41" s="407">
        <v>57</v>
      </c>
      <c r="Z41" s="407">
        <v>0</v>
      </c>
      <c r="AA41" s="407">
        <v>115</v>
      </c>
      <c r="AB41" s="407">
        <v>0</v>
      </c>
      <c r="AC41" s="407">
        <v>74</v>
      </c>
      <c r="AD41" s="407">
        <v>0</v>
      </c>
      <c r="AE41" s="407">
        <v>22</v>
      </c>
      <c r="AF41" s="407">
        <v>0</v>
      </c>
      <c r="AG41" s="382" t="s">
        <v>440</v>
      </c>
    </row>
    <row r="42" spans="1:33" s="141" customFormat="1">
      <c r="A42" s="204">
        <v>37</v>
      </c>
      <c r="B42" s="170" t="s">
        <v>341</v>
      </c>
      <c r="C42" s="204"/>
      <c r="D42" s="204"/>
      <c r="E42" s="204"/>
      <c r="F42" s="204"/>
      <c r="G42" s="204"/>
      <c r="H42" s="204"/>
      <c r="I42" s="204"/>
      <c r="J42" s="204"/>
      <c r="K42" s="353"/>
      <c r="L42" s="353"/>
      <c r="M42" s="353"/>
      <c r="N42" s="353"/>
      <c r="O42" s="353"/>
      <c r="P42" s="353"/>
      <c r="Q42" s="353"/>
      <c r="R42" s="353"/>
      <c r="S42" s="353"/>
      <c r="T42" s="353"/>
      <c r="U42" s="353"/>
      <c r="V42" s="353"/>
      <c r="W42" s="406">
        <v>0</v>
      </c>
      <c r="X42" s="406">
        <v>0</v>
      </c>
      <c r="Y42" s="406">
        <v>0</v>
      </c>
      <c r="Z42" s="406">
        <v>0</v>
      </c>
      <c r="AA42" s="406">
        <v>0</v>
      </c>
      <c r="AB42" s="406">
        <v>0</v>
      </c>
      <c r="AC42" s="406">
        <v>20</v>
      </c>
      <c r="AD42" s="406">
        <v>0</v>
      </c>
      <c r="AE42" s="406">
        <v>106</v>
      </c>
      <c r="AF42" s="406">
        <v>3</v>
      </c>
      <c r="AG42" s="385" t="s">
        <v>507</v>
      </c>
    </row>
    <row r="43" spans="1:33">
      <c r="A43" s="185">
        <v>38</v>
      </c>
      <c r="B43" s="327" t="s">
        <v>228</v>
      </c>
      <c r="C43" s="185">
        <v>637</v>
      </c>
      <c r="D43" s="185">
        <v>1</v>
      </c>
      <c r="E43" s="185">
        <v>1038</v>
      </c>
      <c r="F43" s="185">
        <v>2</v>
      </c>
      <c r="G43" s="185">
        <v>1126</v>
      </c>
      <c r="H43" s="185">
        <v>1</v>
      </c>
      <c r="I43" s="185">
        <v>11001</v>
      </c>
      <c r="J43" s="185">
        <v>0</v>
      </c>
      <c r="K43" s="348">
        <v>11077</v>
      </c>
      <c r="L43" s="348">
        <v>0</v>
      </c>
      <c r="M43" s="348">
        <v>2678</v>
      </c>
      <c r="N43" s="348">
        <v>0</v>
      </c>
      <c r="O43" s="348">
        <v>2591</v>
      </c>
      <c r="P43" s="348">
        <v>1</v>
      </c>
      <c r="Q43" s="348">
        <v>1477</v>
      </c>
      <c r="R43" s="348">
        <v>3</v>
      </c>
      <c r="S43" s="348">
        <v>2049</v>
      </c>
      <c r="T43" s="348">
        <v>0</v>
      </c>
      <c r="U43" s="348">
        <v>1943</v>
      </c>
      <c r="V43" s="348">
        <v>0</v>
      </c>
      <c r="W43" s="407">
        <v>1596</v>
      </c>
      <c r="X43" s="407">
        <v>0</v>
      </c>
      <c r="Y43" s="407">
        <v>1307</v>
      </c>
      <c r="Z43" s="407">
        <v>2</v>
      </c>
      <c r="AA43" s="407">
        <v>1553</v>
      </c>
      <c r="AB43" s="407">
        <v>5</v>
      </c>
      <c r="AC43" s="407">
        <v>720</v>
      </c>
      <c r="AD43" s="407">
        <v>5</v>
      </c>
      <c r="AE43" s="407">
        <v>435</v>
      </c>
      <c r="AF43" s="407">
        <v>2</v>
      </c>
      <c r="AG43" s="382" t="s">
        <v>31</v>
      </c>
    </row>
    <row r="44" spans="1:33" s="140" customFormat="1">
      <c r="A44" s="204"/>
      <c r="B44" s="334" t="s">
        <v>233</v>
      </c>
      <c r="C44" s="336">
        <v>820360</v>
      </c>
      <c r="D44" s="336">
        <v>452</v>
      </c>
      <c r="E44" s="336">
        <v>934469</v>
      </c>
      <c r="F44" s="336">
        <v>366</v>
      </c>
      <c r="G44" s="336">
        <v>1099331</v>
      </c>
      <c r="H44" s="336">
        <v>436</v>
      </c>
      <c r="I44" s="336">
        <f t="shared" ref="I44:AB44" si="1">SUM(I6:I43)</f>
        <v>1063751</v>
      </c>
      <c r="J44" s="336">
        <f t="shared" si="1"/>
        <v>440</v>
      </c>
      <c r="K44" s="356">
        <f t="shared" si="1"/>
        <v>1039564</v>
      </c>
      <c r="L44" s="356">
        <f t="shared" si="1"/>
        <v>346</v>
      </c>
      <c r="M44" s="356">
        <f t="shared" si="1"/>
        <v>1477699</v>
      </c>
      <c r="N44" s="356">
        <f t="shared" si="1"/>
        <v>428</v>
      </c>
      <c r="O44" s="356">
        <f t="shared" si="1"/>
        <v>1650145</v>
      </c>
      <c r="P44" s="356">
        <f t="shared" si="1"/>
        <v>387</v>
      </c>
      <c r="Q44" s="356">
        <f t="shared" si="1"/>
        <v>1736687</v>
      </c>
      <c r="R44" s="356">
        <f t="shared" si="1"/>
        <v>425</v>
      </c>
      <c r="S44" s="356">
        <f t="shared" si="1"/>
        <v>1937413</v>
      </c>
      <c r="T44" s="356">
        <f t="shared" si="1"/>
        <v>452</v>
      </c>
      <c r="U44" s="356">
        <f t="shared" si="1"/>
        <v>2215805</v>
      </c>
      <c r="V44" s="356">
        <f t="shared" si="1"/>
        <v>511</v>
      </c>
      <c r="W44" s="408">
        <f t="shared" si="1"/>
        <v>2093749</v>
      </c>
      <c r="X44" s="408">
        <f t="shared" si="1"/>
        <v>496</v>
      </c>
      <c r="Y44" s="408">
        <f t="shared" si="1"/>
        <v>2305302</v>
      </c>
      <c r="Z44" s="408">
        <f t="shared" si="1"/>
        <v>345</v>
      </c>
      <c r="AA44" s="408">
        <f t="shared" si="1"/>
        <v>2359866</v>
      </c>
      <c r="AB44" s="408">
        <f t="shared" si="1"/>
        <v>147</v>
      </c>
      <c r="AC44" s="408">
        <v>1197455</v>
      </c>
      <c r="AD44" s="408">
        <v>144</v>
      </c>
      <c r="AE44" s="408">
        <v>1380882</v>
      </c>
      <c r="AF44" s="408">
        <v>229</v>
      </c>
      <c r="AG44" s="386" t="s">
        <v>9</v>
      </c>
    </row>
    <row r="45" spans="1:33">
      <c r="A45" s="345" t="s">
        <v>553</v>
      </c>
      <c r="B45" s="359"/>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63"/>
    </row>
    <row r="46" spans="1:33">
      <c r="A46" s="352" t="s">
        <v>554</v>
      </c>
      <c r="B46" s="360"/>
      <c r="C46" s="360"/>
      <c r="D46" s="360"/>
      <c r="E46" s="360"/>
      <c r="F46" s="360"/>
      <c r="G46" s="360"/>
      <c r="H46" s="360"/>
      <c r="I46" s="361"/>
      <c r="J46" s="361"/>
      <c r="K46" s="362"/>
      <c r="L46" s="361"/>
      <c r="M46" s="361"/>
      <c r="N46" s="361"/>
      <c r="O46" s="361"/>
      <c r="P46" s="361"/>
      <c r="Q46" s="361"/>
      <c r="R46" s="361"/>
      <c r="S46" s="361"/>
      <c r="T46" s="361"/>
      <c r="U46" s="361"/>
      <c r="V46" s="361"/>
      <c r="W46" s="361"/>
      <c r="X46" s="361"/>
      <c r="Y46" s="361"/>
      <c r="Z46" s="338"/>
      <c r="AA46" s="338"/>
      <c r="AB46" s="338"/>
      <c r="AC46" s="338"/>
      <c r="AD46" s="338"/>
      <c r="AE46" s="338"/>
      <c r="AF46" s="338"/>
      <c r="AG46" s="363"/>
    </row>
    <row r="47" spans="1:33" ht="30.75" customHeight="1">
      <c r="A47" s="765" t="s">
        <v>865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7"/>
    </row>
  </sheetData>
  <mergeCells count="21">
    <mergeCell ref="A47:AG47"/>
    <mergeCell ref="A2:AG2"/>
    <mergeCell ref="A3:AG3"/>
    <mergeCell ref="A4:A5"/>
    <mergeCell ref="C4:D4"/>
    <mergeCell ref="E4:F4"/>
    <mergeCell ref="G4:H4"/>
    <mergeCell ref="I4:J4"/>
    <mergeCell ref="K4:L4"/>
    <mergeCell ref="M4:N4"/>
    <mergeCell ref="Q4:R4"/>
    <mergeCell ref="Y4:Z4"/>
    <mergeCell ref="AG4:AG5"/>
    <mergeCell ref="AA4:AB4"/>
    <mergeCell ref="AE4:AF4"/>
    <mergeCell ref="B4:B5"/>
    <mergeCell ref="W4:X4"/>
    <mergeCell ref="S4:T4"/>
    <mergeCell ref="U4:V4"/>
    <mergeCell ref="O4:P4"/>
    <mergeCell ref="AC4:AD4"/>
  </mergeCells>
  <printOptions horizontalCentered="1" verticalCentered="1"/>
  <pageMargins left="0.23622047244094491" right="0.23622047244094491" top="0.27559055118110237" bottom="0.27559055118110237" header="0.31496062992125984" footer="0.31496062992125984"/>
  <pageSetup paperSize="9" scale="97" fitToHeight="0" orientation="landscape" r:id="rId1"/>
  <rowBreaks count="1" manualBreakCount="1">
    <brk id="26" max="32"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AA47"/>
  <sheetViews>
    <sheetView view="pageBreakPreview" topLeftCell="A4" zoomScaleSheetLayoutView="100" workbookViewId="0">
      <selection activeCell="B18" sqref="B18"/>
    </sheetView>
  </sheetViews>
  <sheetFormatPr defaultColWidth="9.140625" defaultRowHeight="21"/>
  <cols>
    <col min="1" max="1" width="7.85546875" style="143" customWidth="1"/>
    <col min="2" max="2" width="26.28515625" style="143" customWidth="1"/>
    <col min="3" max="4" width="6.42578125" style="143" hidden="1" customWidth="1"/>
    <col min="5" max="5" width="12.7109375" style="143" hidden="1" customWidth="1"/>
    <col min="6" max="6" width="10" style="143" hidden="1" customWidth="1"/>
    <col min="7" max="7" width="12.7109375" style="143" hidden="1" customWidth="1"/>
    <col min="8" max="8" width="10.85546875" style="143" hidden="1" customWidth="1"/>
    <col min="9" max="16" width="9.7109375" style="143" hidden="1" customWidth="1"/>
    <col min="17" max="17" width="10.28515625" style="143" customWidth="1"/>
    <col min="18" max="18" width="9.7109375" style="143" customWidth="1"/>
    <col min="19" max="19" width="10.42578125" style="143" customWidth="1"/>
    <col min="20" max="20" width="9.7109375" style="143" customWidth="1"/>
    <col min="21" max="21" width="11" style="143" customWidth="1"/>
    <col min="22" max="22" width="9.7109375" style="143" customWidth="1"/>
    <col min="23" max="23" width="10.85546875" style="143" customWidth="1"/>
    <col min="24" max="26" width="9.7109375" style="143" customWidth="1"/>
    <col min="27" max="27" width="24" style="143" customWidth="1"/>
    <col min="28" max="16384" width="9.140625" style="143"/>
  </cols>
  <sheetData>
    <row r="1" spans="1:27">
      <c r="A1" s="773" t="s">
        <v>768</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5"/>
    </row>
    <row r="2" spans="1:27">
      <c r="A2" s="789" t="s">
        <v>606</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1"/>
    </row>
    <row r="3" spans="1:27" ht="21" customHeight="1">
      <c r="A3" s="788" t="s">
        <v>769</v>
      </c>
      <c r="B3" s="787" t="s">
        <v>577</v>
      </c>
      <c r="C3" s="786">
        <v>2010</v>
      </c>
      <c r="D3" s="786"/>
      <c r="E3" s="786">
        <v>2011</v>
      </c>
      <c r="F3" s="786"/>
      <c r="G3" s="786">
        <v>2012</v>
      </c>
      <c r="H3" s="786"/>
      <c r="I3" s="786">
        <v>2013</v>
      </c>
      <c r="J3" s="786"/>
      <c r="K3" s="786">
        <v>2014</v>
      </c>
      <c r="L3" s="786"/>
      <c r="M3" s="786">
        <v>2015</v>
      </c>
      <c r="N3" s="786"/>
      <c r="O3" s="786">
        <v>2016</v>
      </c>
      <c r="P3" s="786"/>
      <c r="Q3" s="786">
        <v>2017</v>
      </c>
      <c r="R3" s="786"/>
      <c r="S3" s="786">
        <v>2018</v>
      </c>
      <c r="T3" s="786"/>
      <c r="U3" s="786">
        <v>2019</v>
      </c>
      <c r="V3" s="786"/>
      <c r="W3" s="786">
        <v>2020</v>
      </c>
      <c r="X3" s="786"/>
      <c r="Y3" s="786" t="s">
        <v>422</v>
      </c>
      <c r="Z3" s="786"/>
      <c r="AA3" s="792" t="s">
        <v>761</v>
      </c>
    </row>
    <row r="4" spans="1:27" ht="44.25">
      <c r="A4" s="524"/>
      <c r="B4" s="784"/>
      <c r="C4" s="350" t="s">
        <v>421</v>
      </c>
      <c r="D4" s="350" t="s">
        <v>420</v>
      </c>
      <c r="E4" s="350" t="s">
        <v>421</v>
      </c>
      <c r="F4" s="350" t="s">
        <v>420</v>
      </c>
      <c r="G4" s="350" t="s">
        <v>421</v>
      </c>
      <c r="H4" s="350" t="s">
        <v>420</v>
      </c>
      <c r="I4" s="350" t="s">
        <v>421</v>
      </c>
      <c r="J4" s="350" t="s">
        <v>420</v>
      </c>
      <c r="K4" s="350" t="s">
        <v>421</v>
      </c>
      <c r="L4" s="350" t="s">
        <v>420</v>
      </c>
      <c r="M4" s="350" t="s">
        <v>421</v>
      </c>
      <c r="N4" s="350" t="s">
        <v>420</v>
      </c>
      <c r="O4" s="350" t="s">
        <v>421</v>
      </c>
      <c r="P4" s="350" t="s">
        <v>420</v>
      </c>
      <c r="Q4" s="350" t="s">
        <v>766</v>
      </c>
      <c r="R4" s="350" t="s">
        <v>770</v>
      </c>
      <c r="S4" s="350" t="s">
        <v>766</v>
      </c>
      <c r="T4" s="350" t="s">
        <v>770</v>
      </c>
      <c r="U4" s="350" t="s">
        <v>766</v>
      </c>
      <c r="V4" s="350" t="s">
        <v>770</v>
      </c>
      <c r="W4" s="350" t="s">
        <v>766</v>
      </c>
      <c r="X4" s="350" t="s">
        <v>770</v>
      </c>
      <c r="Y4" s="350" t="s">
        <v>766</v>
      </c>
      <c r="Z4" s="350" t="s">
        <v>770</v>
      </c>
      <c r="AA4" s="617"/>
    </row>
    <row r="5" spans="1:27">
      <c r="A5" s="204">
        <v>1</v>
      </c>
      <c r="B5" s="170" t="s">
        <v>195</v>
      </c>
      <c r="C5" s="332">
        <v>9949</v>
      </c>
      <c r="D5" s="332">
        <v>60</v>
      </c>
      <c r="E5" s="353">
        <v>11050</v>
      </c>
      <c r="F5" s="353">
        <v>61</v>
      </c>
      <c r="G5" s="353">
        <v>7955</v>
      </c>
      <c r="H5" s="353">
        <v>84</v>
      </c>
      <c r="I5" s="353">
        <v>8739</v>
      </c>
      <c r="J5" s="353">
        <v>34</v>
      </c>
      <c r="K5" s="353">
        <v>3716</v>
      </c>
      <c r="L5" s="353">
        <v>1</v>
      </c>
      <c r="M5" s="353">
        <v>3358</v>
      </c>
      <c r="N5" s="353">
        <v>12</v>
      </c>
      <c r="O5" s="353">
        <v>2402</v>
      </c>
      <c r="P5" s="353">
        <v>1</v>
      </c>
      <c r="Q5" s="437">
        <v>7382</v>
      </c>
      <c r="R5" s="437">
        <v>82</v>
      </c>
      <c r="S5" s="437">
        <v>8817</v>
      </c>
      <c r="T5" s="437">
        <v>141</v>
      </c>
      <c r="U5" s="437">
        <v>15791</v>
      </c>
      <c r="V5" s="437">
        <v>108</v>
      </c>
      <c r="W5" s="437">
        <v>6342</v>
      </c>
      <c r="X5" s="437">
        <v>199</v>
      </c>
      <c r="Y5" s="437">
        <v>6579</v>
      </c>
      <c r="Z5" s="437">
        <v>85</v>
      </c>
      <c r="AA5" s="385" t="s">
        <v>10</v>
      </c>
    </row>
    <row r="6" spans="1:27">
      <c r="A6" s="185">
        <v>2</v>
      </c>
      <c r="B6" s="327" t="s">
        <v>196</v>
      </c>
      <c r="C6" s="153">
        <v>219</v>
      </c>
      <c r="D6" s="153">
        <v>6</v>
      </c>
      <c r="E6" s="348">
        <v>636</v>
      </c>
      <c r="F6" s="348">
        <v>4</v>
      </c>
      <c r="G6" s="348">
        <v>1520</v>
      </c>
      <c r="H6" s="348">
        <v>4</v>
      </c>
      <c r="I6" s="348">
        <v>588</v>
      </c>
      <c r="J6" s="348">
        <v>0</v>
      </c>
      <c r="K6" s="348">
        <v>378</v>
      </c>
      <c r="L6" s="348">
        <v>6</v>
      </c>
      <c r="M6" s="348">
        <v>292</v>
      </c>
      <c r="N6" s="348">
        <v>1</v>
      </c>
      <c r="O6" s="348">
        <v>273</v>
      </c>
      <c r="P6" s="348">
        <v>4</v>
      </c>
      <c r="Q6" s="436">
        <v>140</v>
      </c>
      <c r="R6" s="436">
        <v>1</v>
      </c>
      <c r="S6" s="436">
        <v>70</v>
      </c>
      <c r="T6" s="436">
        <v>0</v>
      </c>
      <c r="U6" s="436">
        <v>46</v>
      </c>
      <c r="V6" s="436">
        <v>0</v>
      </c>
      <c r="W6" s="436">
        <v>0</v>
      </c>
      <c r="X6" s="436">
        <v>0</v>
      </c>
      <c r="Y6" s="436">
        <v>229</v>
      </c>
      <c r="Z6" s="436">
        <v>0</v>
      </c>
      <c r="AA6" s="382" t="s">
        <v>11</v>
      </c>
    </row>
    <row r="7" spans="1:27">
      <c r="A7" s="204">
        <v>3</v>
      </c>
      <c r="B7" s="170" t="s">
        <v>197</v>
      </c>
      <c r="C7" s="332">
        <v>312</v>
      </c>
      <c r="D7" s="332">
        <v>0</v>
      </c>
      <c r="E7" s="353">
        <v>2557</v>
      </c>
      <c r="F7" s="353">
        <v>25</v>
      </c>
      <c r="G7" s="353">
        <v>419</v>
      </c>
      <c r="H7" s="353">
        <v>0</v>
      </c>
      <c r="I7" s="353">
        <v>466</v>
      </c>
      <c r="J7" s="353">
        <v>0</v>
      </c>
      <c r="K7" s="353">
        <v>2033</v>
      </c>
      <c r="L7" s="353">
        <v>13</v>
      </c>
      <c r="M7" s="353">
        <v>809</v>
      </c>
      <c r="N7" s="353">
        <v>9</v>
      </c>
      <c r="O7" s="353">
        <v>2688</v>
      </c>
      <c r="P7" s="353">
        <v>14</v>
      </c>
      <c r="Q7" s="437">
        <v>1387</v>
      </c>
      <c r="R7" s="437">
        <v>0</v>
      </c>
      <c r="S7" s="437">
        <v>4930</v>
      </c>
      <c r="T7" s="437">
        <v>3</v>
      </c>
      <c r="U7" s="437">
        <v>2625</v>
      </c>
      <c r="V7" s="437">
        <v>33</v>
      </c>
      <c r="W7" s="437">
        <v>3023</v>
      </c>
      <c r="X7" s="437">
        <v>29</v>
      </c>
      <c r="Y7" s="437">
        <v>2001</v>
      </c>
      <c r="Z7" s="437">
        <v>11</v>
      </c>
      <c r="AA7" s="385" t="s">
        <v>0</v>
      </c>
    </row>
    <row r="8" spans="1:27">
      <c r="A8" s="185">
        <v>4</v>
      </c>
      <c r="B8" s="327" t="s">
        <v>198</v>
      </c>
      <c r="C8" s="153" t="s">
        <v>456</v>
      </c>
      <c r="D8" s="153" t="s">
        <v>456</v>
      </c>
      <c r="E8" s="348">
        <v>202</v>
      </c>
      <c r="F8" s="348">
        <v>0</v>
      </c>
      <c r="G8" s="348">
        <v>3094</v>
      </c>
      <c r="H8" s="348">
        <v>2</v>
      </c>
      <c r="I8" s="348">
        <v>6736</v>
      </c>
      <c r="J8" s="348">
        <v>2</v>
      </c>
      <c r="K8" s="348">
        <v>20670</v>
      </c>
      <c r="L8" s="348">
        <v>3</v>
      </c>
      <c r="M8" s="348">
        <v>26729</v>
      </c>
      <c r="N8" s="348">
        <v>2</v>
      </c>
      <c r="O8" s="348">
        <v>28401</v>
      </c>
      <c r="P8" s="348">
        <v>0</v>
      </c>
      <c r="Q8" s="436">
        <v>24630</v>
      </c>
      <c r="R8" s="436">
        <v>0</v>
      </c>
      <c r="S8" s="436">
        <v>5610</v>
      </c>
      <c r="T8" s="436">
        <v>1</v>
      </c>
      <c r="U8" s="436">
        <v>5514</v>
      </c>
      <c r="V8" s="436">
        <v>0</v>
      </c>
      <c r="W8" s="436">
        <v>23496</v>
      </c>
      <c r="X8" s="436">
        <v>0</v>
      </c>
      <c r="Y8" s="436" t="s">
        <v>455</v>
      </c>
      <c r="Z8" s="436">
        <v>0</v>
      </c>
      <c r="AA8" s="382" t="s">
        <v>1</v>
      </c>
    </row>
    <row r="9" spans="1:27">
      <c r="A9" s="204">
        <v>5</v>
      </c>
      <c r="B9" s="170" t="s">
        <v>199</v>
      </c>
      <c r="C9" s="332">
        <v>287</v>
      </c>
      <c r="D9" s="332">
        <v>4</v>
      </c>
      <c r="E9" s="353">
        <v>139</v>
      </c>
      <c r="F9" s="353">
        <v>1</v>
      </c>
      <c r="G9" s="353">
        <v>914</v>
      </c>
      <c r="H9" s="353">
        <v>5</v>
      </c>
      <c r="I9" s="353">
        <v>670</v>
      </c>
      <c r="J9" s="353">
        <v>5</v>
      </c>
      <c r="K9" s="353">
        <v>548</v>
      </c>
      <c r="L9" s="353">
        <v>4</v>
      </c>
      <c r="M9" s="353">
        <v>532</v>
      </c>
      <c r="N9" s="353">
        <v>6</v>
      </c>
      <c r="O9" s="353">
        <v>547</v>
      </c>
      <c r="P9" s="353">
        <v>15</v>
      </c>
      <c r="Q9" s="437">
        <v>349</v>
      </c>
      <c r="R9" s="437">
        <v>7</v>
      </c>
      <c r="S9" s="437">
        <v>613</v>
      </c>
      <c r="T9" s="437">
        <v>7</v>
      </c>
      <c r="U9" s="437">
        <v>2274</v>
      </c>
      <c r="V9" s="437">
        <v>14</v>
      </c>
      <c r="W9" s="437">
        <v>10</v>
      </c>
      <c r="X9" s="437">
        <v>0</v>
      </c>
      <c r="Y9" s="437">
        <v>1032</v>
      </c>
      <c r="Z9" s="437">
        <v>28</v>
      </c>
      <c r="AA9" s="385" t="s">
        <v>34</v>
      </c>
    </row>
    <row r="10" spans="1:27" s="144" customFormat="1">
      <c r="A10" s="185">
        <v>6</v>
      </c>
      <c r="B10" s="327" t="s">
        <v>200</v>
      </c>
      <c r="C10" s="153">
        <v>6510</v>
      </c>
      <c r="D10" s="153">
        <v>61</v>
      </c>
      <c r="E10" s="348">
        <v>8347</v>
      </c>
      <c r="F10" s="348">
        <v>68</v>
      </c>
      <c r="G10" s="348">
        <v>8184</v>
      </c>
      <c r="H10" s="348">
        <v>66</v>
      </c>
      <c r="I10" s="348">
        <v>8290</v>
      </c>
      <c r="J10" s="348">
        <v>131</v>
      </c>
      <c r="K10" s="348">
        <v>6965</v>
      </c>
      <c r="L10" s="348">
        <v>98</v>
      </c>
      <c r="M10" s="348">
        <v>9145</v>
      </c>
      <c r="N10" s="348">
        <v>87</v>
      </c>
      <c r="O10" s="348">
        <v>10323</v>
      </c>
      <c r="P10" s="348">
        <v>104</v>
      </c>
      <c r="Q10" s="436">
        <v>13323</v>
      </c>
      <c r="R10" s="436">
        <v>190</v>
      </c>
      <c r="S10" s="436">
        <v>12383</v>
      </c>
      <c r="T10" s="436">
        <v>180</v>
      </c>
      <c r="U10" s="436">
        <v>6800</v>
      </c>
      <c r="V10" s="436">
        <v>70</v>
      </c>
      <c r="W10" s="436">
        <v>8931</v>
      </c>
      <c r="X10" s="436">
        <v>40</v>
      </c>
      <c r="Y10" s="436">
        <v>394</v>
      </c>
      <c r="Z10" s="436">
        <v>0</v>
      </c>
      <c r="AA10" s="382" t="s">
        <v>12</v>
      </c>
    </row>
    <row r="11" spans="1:27">
      <c r="A11" s="204">
        <v>7</v>
      </c>
      <c r="B11" s="170" t="s">
        <v>201</v>
      </c>
      <c r="C11" s="332">
        <v>71</v>
      </c>
      <c r="D11" s="332">
        <v>0</v>
      </c>
      <c r="E11" s="353">
        <v>118</v>
      </c>
      <c r="F11" s="353">
        <v>0</v>
      </c>
      <c r="G11" s="353">
        <v>92</v>
      </c>
      <c r="H11" s="353">
        <v>0</v>
      </c>
      <c r="I11" s="353">
        <v>173</v>
      </c>
      <c r="J11" s="353">
        <v>0</v>
      </c>
      <c r="K11" s="353">
        <v>182</v>
      </c>
      <c r="L11" s="353">
        <v>0</v>
      </c>
      <c r="M11" s="353">
        <v>162</v>
      </c>
      <c r="N11" s="353">
        <v>0</v>
      </c>
      <c r="O11" s="353">
        <v>121</v>
      </c>
      <c r="P11" s="353">
        <v>0</v>
      </c>
      <c r="Q11" s="437">
        <v>107</v>
      </c>
      <c r="R11" s="437">
        <v>2</v>
      </c>
      <c r="S11" s="437">
        <v>213</v>
      </c>
      <c r="T11" s="437">
        <v>1</v>
      </c>
      <c r="U11" s="437">
        <v>101</v>
      </c>
      <c r="V11" s="437">
        <v>0</v>
      </c>
      <c r="W11" s="437">
        <v>23</v>
      </c>
      <c r="X11" s="437">
        <v>0</v>
      </c>
      <c r="Y11" s="437">
        <v>248</v>
      </c>
      <c r="Z11" s="437">
        <v>0</v>
      </c>
      <c r="AA11" s="385" t="s">
        <v>13</v>
      </c>
    </row>
    <row r="12" spans="1:27">
      <c r="A12" s="185">
        <v>8</v>
      </c>
      <c r="B12" s="327" t="s">
        <v>202</v>
      </c>
      <c r="C12" s="153">
        <v>3190</v>
      </c>
      <c r="D12" s="153">
        <v>0</v>
      </c>
      <c r="E12" s="348">
        <v>4328</v>
      </c>
      <c r="F12" s="348">
        <v>0</v>
      </c>
      <c r="G12" s="348">
        <v>4763</v>
      </c>
      <c r="H12" s="348">
        <v>6</v>
      </c>
      <c r="I12" s="348">
        <v>3676</v>
      </c>
      <c r="J12" s="348">
        <v>6</v>
      </c>
      <c r="K12" s="348">
        <v>4808</v>
      </c>
      <c r="L12" s="348">
        <v>7</v>
      </c>
      <c r="M12" s="348">
        <v>3736</v>
      </c>
      <c r="N12" s="348">
        <v>0</v>
      </c>
      <c r="O12" s="348">
        <v>3573</v>
      </c>
      <c r="P12" s="348">
        <v>2</v>
      </c>
      <c r="Q12" s="436">
        <v>3838</v>
      </c>
      <c r="R12" s="436">
        <v>0</v>
      </c>
      <c r="S12" s="436">
        <v>7325</v>
      </c>
      <c r="T12" s="436">
        <v>0</v>
      </c>
      <c r="U12" s="436">
        <v>6026</v>
      </c>
      <c r="V12" s="436">
        <v>0</v>
      </c>
      <c r="W12" s="436">
        <v>3055</v>
      </c>
      <c r="X12" s="436">
        <v>0</v>
      </c>
      <c r="Y12" s="436" t="s">
        <v>454</v>
      </c>
      <c r="Z12" s="436">
        <v>1</v>
      </c>
      <c r="AA12" s="382" t="s">
        <v>25</v>
      </c>
    </row>
    <row r="13" spans="1:27">
      <c r="A13" s="204">
        <v>9</v>
      </c>
      <c r="B13" s="170" t="s">
        <v>203</v>
      </c>
      <c r="C13" s="332">
        <v>1583</v>
      </c>
      <c r="D13" s="332">
        <v>4</v>
      </c>
      <c r="E13" s="353">
        <v>2557</v>
      </c>
      <c r="F13" s="353">
        <v>2</v>
      </c>
      <c r="G13" s="353">
        <v>2686</v>
      </c>
      <c r="H13" s="353">
        <v>1</v>
      </c>
      <c r="I13" s="353">
        <v>1307</v>
      </c>
      <c r="J13" s="353">
        <v>1</v>
      </c>
      <c r="K13" s="353">
        <v>1934</v>
      </c>
      <c r="L13" s="353">
        <v>13</v>
      </c>
      <c r="M13" s="353">
        <v>5184</v>
      </c>
      <c r="N13" s="353">
        <v>3</v>
      </c>
      <c r="O13" s="353">
        <v>2228</v>
      </c>
      <c r="P13" s="353">
        <v>0</v>
      </c>
      <c r="Q13" s="437">
        <v>9090</v>
      </c>
      <c r="R13" s="437">
        <v>16</v>
      </c>
      <c r="S13" s="437">
        <v>9470</v>
      </c>
      <c r="T13" s="437">
        <v>14</v>
      </c>
      <c r="U13" s="437">
        <v>16247</v>
      </c>
      <c r="V13" s="437">
        <v>10</v>
      </c>
      <c r="W13" s="437">
        <v>12378</v>
      </c>
      <c r="X13" s="437">
        <v>1</v>
      </c>
      <c r="Y13" s="437" t="s">
        <v>453</v>
      </c>
      <c r="Z13" s="437">
        <v>1</v>
      </c>
      <c r="AA13" s="385" t="s">
        <v>14</v>
      </c>
    </row>
    <row r="14" spans="1:27">
      <c r="A14" s="185">
        <v>10</v>
      </c>
      <c r="B14" s="327" t="s">
        <v>204</v>
      </c>
      <c r="C14" s="153">
        <v>2566</v>
      </c>
      <c r="D14" s="153">
        <v>13</v>
      </c>
      <c r="E14" s="348">
        <v>1248</v>
      </c>
      <c r="F14" s="348">
        <v>10</v>
      </c>
      <c r="G14" s="348">
        <v>1310</v>
      </c>
      <c r="H14" s="348">
        <v>17</v>
      </c>
      <c r="I14" s="348">
        <v>2023</v>
      </c>
      <c r="J14" s="348">
        <v>14</v>
      </c>
      <c r="K14" s="348">
        <v>2808</v>
      </c>
      <c r="L14" s="348">
        <v>9</v>
      </c>
      <c r="M14" s="348">
        <v>1739</v>
      </c>
      <c r="N14" s="348">
        <v>1</v>
      </c>
      <c r="O14" s="348">
        <v>2716</v>
      </c>
      <c r="P14" s="348">
        <v>18</v>
      </c>
      <c r="Q14" s="436">
        <v>1001</v>
      </c>
      <c r="R14" s="436">
        <v>2</v>
      </c>
      <c r="S14" s="436">
        <v>1035</v>
      </c>
      <c r="T14" s="436">
        <v>4</v>
      </c>
      <c r="U14" s="436">
        <v>1663</v>
      </c>
      <c r="V14" s="436">
        <v>6</v>
      </c>
      <c r="W14" s="436">
        <v>1076</v>
      </c>
      <c r="X14" s="436">
        <v>0</v>
      </c>
      <c r="Y14" s="436">
        <v>1134</v>
      </c>
      <c r="Z14" s="436">
        <v>2</v>
      </c>
      <c r="AA14" s="382" t="s">
        <v>2</v>
      </c>
    </row>
    <row r="15" spans="1:27">
      <c r="A15" s="204">
        <v>11</v>
      </c>
      <c r="B15" s="170" t="s">
        <v>430</v>
      </c>
      <c r="C15" s="332">
        <v>3024</v>
      </c>
      <c r="D15" s="332">
        <v>0</v>
      </c>
      <c r="E15" s="353">
        <v>2177</v>
      </c>
      <c r="F15" s="353">
        <v>0</v>
      </c>
      <c r="G15" s="353">
        <v>3080</v>
      </c>
      <c r="H15" s="353">
        <v>0</v>
      </c>
      <c r="I15" s="353">
        <v>3557</v>
      </c>
      <c r="J15" s="353">
        <v>0</v>
      </c>
      <c r="K15" s="353">
        <v>2628</v>
      </c>
      <c r="L15" s="353">
        <v>0</v>
      </c>
      <c r="M15" s="353">
        <v>1528</v>
      </c>
      <c r="N15" s="353">
        <v>0</v>
      </c>
      <c r="O15" s="353">
        <v>1704</v>
      </c>
      <c r="P15" s="353">
        <v>0</v>
      </c>
      <c r="Q15" s="437" t="s">
        <v>559</v>
      </c>
      <c r="R15" s="437">
        <v>0</v>
      </c>
      <c r="S15" s="437" t="s">
        <v>561</v>
      </c>
      <c r="T15" s="437">
        <v>0</v>
      </c>
      <c r="U15" s="437" t="s">
        <v>563</v>
      </c>
      <c r="V15" s="437">
        <v>0</v>
      </c>
      <c r="W15" s="437">
        <v>1705</v>
      </c>
      <c r="X15" s="437">
        <v>0</v>
      </c>
      <c r="Y15" s="437">
        <v>381</v>
      </c>
      <c r="Z15" s="437">
        <v>0</v>
      </c>
      <c r="AA15" s="385" t="s">
        <v>429</v>
      </c>
    </row>
    <row r="16" spans="1:27">
      <c r="A16" s="185">
        <v>12</v>
      </c>
      <c r="B16" s="327" t="s">
        <v>428</v>
      </c>
      <c r="C16" s="153">
        <v>966</v>
      </c>
      <c r="D16" s="153">
        <v>0</v>
      </c>
      <c r="E16" s="348">
        <v>2952</v>
      </c>
      <c r="F16" s="348">
        <v>2</v>
      </c>
      <c r="G16" s="348">
        <v>2887</v>
      </c>
      <c r="H16" s="348">
        <v>0</v>
      </c>
      <c r="I16" s="348">
        <v>2750</v>
      </c>
      <c r="J16" s="348">
        <v>0</v>
      </c>
      <c r="K16" s="348">
        <v>2482</v>
      </c>
      <c r="L16" s="348">
        <v>0</v>
      </c>
      <c r="M16" s="348">
        <v>2500</v>
      </c>
      <c r="N16" s="348">
        <v>0</v>
      </c>
      <c r="O16" s="348">
        <v>1877</v>
      </c>
      <c r="P16" s="348">
        <v>0</v>
      </c>
      <c r="Q16" s="436" t="s">
        <v>560</v>
      </c>
      <c r="R16" s="436">
        <v>0</v>
      </c>
      <c r="S16" s="436" t="s">
        <v>562</v>
      </c>
      <c r="T16" s="436">
        <v>0</v>
      </c>
      <c r="U16" s="436" t="s">
        <v>564</v>
      </c>
      <c r="V16" s="436">
        <v>0</v>
      </c>
      <c r="W16" s="436">
        <v>1937</v>
      </c>
      <c r="X16" s="436">
        <v>0</v>
      </c>
      <c r="Y16" s="436">
        <v>398</v>
      </c>
      <c r="Z16" s="436">
        <v>0</v>
      </c>
      <c r="AA16" s="382" t="s">
        <v>427</v>
      </c>
    </row>
    <row r="17" spans="1:27">
      <c r="A17" s="204">
        <v>13</v>
      </c>
      <c r="B17" s="170" t="s">
        <v>206</v>
      </c>
      <c r="C17" s="332">
        <v>358</v>
      </c>
      <c r="D17" s="332">
        <v>0</v>
      </c>
      <c r="E17" s="353">
        <v>384</v>
      </c>
      <c r="F17" s="353">
        <v>2</v>
      </c>
      <c r="G17" s="353">
        <v>983</v>
      </c>
      <c r="H17" s="353">
        <v>0</v>
      </c>
      <c r="I17" s="353">
        <v>1444</v>
      </c>
      <c r="J17" s="353">
        <v>65</v>
      </c>
      <c r="K17" s="353">
        <v>1052</v>
      </c>
      <c r="L17" s="353">
        <v>1</v>
      </c>
      <c r="M17" s="353">
        <v>1258</v>
      </c>
      <c r="N17" s="353">
        <v>1</v>
      </c>
      <c r="O17" s="353">
        <v>1406</v>
      </c>
      <c r="P17" s="353">
        <v>0</v>
      </c>
      <c r="Q17" s="437">
        <v>1869</v>
      </c>
      <c r="R17" s="437">
        <v>4</v>
      </c>
      <c r="S17" s="437">
        <v>190</v>
      </c>
      <c r="T17" s="437">
        <v>1</v>
      </c>
      <c r="U17" s="437">
        <v>275</v>
      </c>
      <c r="V17" s="437">
        <v>0</v>
      </c>
      <c r="W17" s="437">
        <v>12</v>
      </c>
      <c r="X17" s="437">
        <v>0</v>
      </c>
      <c r="Y17" s="437">
        <v>1325</v>
      </c>
      <c r="Z17" s="437">
        <v>1</v>
      </c>
      <c r="AA17" s="385" t="s">
        <v>3</v>
      </c>
    </row>
    <row r="18" spans="1:27">
      <c r="A18" s="185">
        <v>14</v>
      </c>
      <c r="B18" s="327" t="s">
        <v>207</v>
      </c>
      <c r="C18" s="153">
        <v>8872</v>
      </c>
      <c r="D18" s="153">
        <v>16</v>
      </c>
      <c r="E18" s="348">
        <v>6049</v>
      </c>
      <c r="F18" s="348">
        <v>8</v>
      </c>
      <c r="G18" s="348">
        <v>10789</v>
      </c>
      <c r="H18" s="348">
        <v>26</v>
      </c>
      <c r="I18" s="348">
        <v>5415</v>
      </c>
      <c r="J18" s="348">
        <v>16</v>
      </c>
      <c r="K18" s="348">
        <v>6402</v>
      </c>
      <c r="L18" s="348">
        <v>8</v>
      </c>
      <c r="M18" s="348">
        <v>6026</v>
      </c>
      <c r="N18" s="348">
        <v>21</v>
      </c>
      <c r="O18" s="348">
        <v>6013</v>
      </c>
      <c r="P18" s="348">
        <v>17</v>
      </c>
      <c r="Q18" s="436">
        <v>5006</v>
      </c>
      <c r="R18" s="436">
        <v>5</v>
      </c>
      <c r="S18" s="436">
        <v>5017</v>
      </c>
      <c r="T18" s="436">
        <v>8</v>
      </c>
      <c r="U18" s="436">
        <v>4948</v>
      </c>
      <c r="V18" s="436">
        <v>4</v>
      </c>
      <c r="W18" s="436">
        <v>40</v>
      </c>
      <c r="X18" s="436">
        <v>0</v>
      </c>
      <c r="Y18" s="436" t="s">
        <v>452</v>
      </c>
      <c r="Z18" s="436">
        <v>1</v>
      </c>
      <c r="AA18" s="382" t="s">
        <v>15</v>
      </c>
    </row>
    <row r="19" spans="1:27">
      <c r="A19" s="204">
        <v>15</v>
      </c>
      <c r="B19" s="170" t="s">
        <v>208</v>
      </c>
      <c r="C19" s="332">
        <v>5353</v>
      </c>
      <c r="D19" s="332">
        <v>6</v>
      </c>
      <c r="E19" s="353">
        <v>5336</v>
      </c>
      <c r="F19" s="353">
        <v>7</v>
      </c>
      <c r="G19" s="353">
        <v>8212</v>
      </c>
      <c r="H19" s="353">
        <v>18</v>
      </c>
      <c r="I19" s="353">
        <v>7034</v>
      </c>
      <c r="J19" s="353">
        <v>8</v>
      </c>
      <c r="K19" s="353">
        <v>5567</v>
      </c>
      <c r="L19" s="353">
        <v>4</v>
      </c>
      <c r="M19" s="353">
        <v>3965</v>
      </c>
      <c r="N19" s="353">
        <v>7</v>
      </c>
      <c r="O19" s="353">
        <v>5330</v>
      </c>
      <c r="P19" s="353">
        <v>18</v>
      </c>
      <c r="Q19" s="437">
        <v>5022</v>
      </c>
      <c r="R19" s="437">
        <v>7</v>
      </c>
      <c r="S19" s="437">
        <v>5583</v>
      </c>
      <c r="T19" s="437">
        <v>7</v>
      </c>
      <c r="U19" s="437">
        <v>8483</v>
      </c>
      <c r="V19" s="437">
        <v>5</v>
      </c>
      <c r="W19" s="437">
        <v>3633</v>
      </c>
      <c r="X19" s="437">
        <v>2</v>
      </c>
      <c r="Y19" s="437">
        <v>851</v>
      </c>
      <c r="Z19" s="437">
        <v>5</v>
      </c>
      <c r="AA19" s="385" t="s">
        <v>4</v>
      </c>
    </row>
    <row r="20" spans="1:27">
      <c r="A20" s="185">
        <v>16</v>
      </c>
      <c r="B20" s="327" t="s">
        <v>209</v>
      </c>
      <c r="C20" s="153">
        <v>5168</v>
      </c>
      <c r="D20" s="153">
        <v>15</v>
      </c>
      <c r="E20" s="348">
        <v>3851</v>
      </c>
      <c r="F20" s="348">
        <v>12</v>
      </c>
      <c r="G20" s="348">
        <v>12325</v>
      </c>
      <c r="H20" s="348">
        <v>4</v>
      </c>
      <c r="I20" s="348">
        <v>14055</v>
      </c>
      <c r="J20" s="348">
        <v>11</v>
      </c>
      <c r="K20" s="348">
        <v>16145</v>
      </c>
      <c r="L20" s="348">
        <v>18</v>
      </c>
      <c r="M20" s="348">
        <v>14030</v>
      </c>
      <c r="N20" s="348">
        <v>25</v>
      </c>
      <c r="O20" s="348">
        <v>14855</v>
      </c>
      <c r="P20" s="348">
        <v>22</v>
      </c>
      <c r="Q20" s="436">
        <v>17907</v>
      </c>
      <c r="R20" s="436">
        <v>8</v>
      </c>
      <c r="S20" s="436">
        <v>7395</v>
      </c>
      <c r="T20" s="436">
        <v>3</v>
      </c>
      <c r="U20" s="436">
        <v>5760</v>
      </c>
      <c r="V20" s="436">
        <v>1</v>
      </c>
      <c r="W20" s="436">
        <v>529</v>
      </c>
      <c r="X20" s="436">
        <v>0</v>
      </c>
      <c r="Y20" s="436">
        <v>277</v>
      </c>
      <c r="Z20" s="436">
        <v>0</v>
      </c>
      <c r="AA20" s="382" t="s">
        <v>5</v>
      </c>
    </row>
    <row r="21" spans="1:27">
      <c r="A21" s="204">
        <v>17</v>
      </c>
      <c r="B21" s="170" t="s">
        <v>210</v>
      </c>
      <c r="C21" s="332">
        <v>5446</v>
      </c>
      <c r="D21" s="332">
        <v>36</v>
      </c>
      <c r="E21" s="353">
        <v>5994</v>
      </c>
      <c r="F21" s="353">
        <v>30</v>
      </c>
      <c r="G21" s="353">
        <v>6175</v>
      </c>
      <c r="H21" s="353">
        <v>21</v>
      </c>
      <c r="I21" s="353">
        <v>5851</v>
      </c>
      <c r="J21" s="353">
        <v>13</v>
      </c>
      <c r="K21" s="353">
        <v>6753</v>
      </c>
      <c r="L21" s="353">
        <v>13</v>
      </c>
      <c r="M21" s="353">
        <v>9738</v>
      </c>
      <c r="N21" s="353">
        <v>10</v>
      </c>
      <c r="O21" s="353">
        <v>11762</v>
      </c>
      <c r="P21" s="353">
        <v>6</v>
      </c>
      <c r="Q21" s="437">
        <v>6289</v>
      </c>
      <c r="R21" s="437">
        <v>2</v>
      </c>
      <c r="S21" s="437">
        <v>9229</v>
      </c>
      <c r="T21" s="437">
        <v>2</v>
      </c>
      <c r="U21" s="437">
        <v>114</v>
      </c>
      <c r="V21" s="437">
        <v>0</v>
      </c>
      <c r="W21" s="437">
        <v>717</v>
      </c>
      <c r="X21" s="437">
        <v>0</v>
      </c>
      <c r="Y21" s="437">
        <v>177</v>
      </c>
      <c r="Z21" s="437">
        <v>0</v>
      </c>
      <c r="AA21" s="385" t="s">
        <v>16</v>
      </c>
    </row>
    <row r="22" spans="1:27">
      <c r="A22" s="185">
        <v>18</v>
      </c>
      <c r="B22" s="327" t="s">
        <v>211</v>
      </c>
      <c r="C22" s="153">
        <v>320</v>
      </c>
      <c r="D22" s="153">
        <v>0</v>
      </c>
      <c r="E22" s="348">
        <v>229</v>
      </c>
      <c r="F22" s="348">
        <v>0</v>
      </c>
      <c r="G22" s="348">
        <v>229</v>
      </c>
      <c r="H22" s="348">
        <v>4</v>
      </c>
      <c r="I22" s="348">
        <v>258</v>
      </c>
      <c r="J22" s="348">
        <v>0</v>
      </c>
      <c r="K22" s="348">
        <v>443</v>
      </c>
      <c r="L22" s="348">
        <v>0</v>
      </c>
      <c r="M22" s="348">
        <v>88</v>
      </c>
      <c r="N22" s="348">
        <v>0</v>
      </c>
      <c r="O22" s="348">
        <v>182</v>
      </c>
      <c r="P22" s="348">
        <v>1</v>
      </c>
      <c r="Q22" s="436">
        <v>128</v>
      </c>
      <c r="R22" s="436">
        <v>0</v>
      </c>
      <c r="S22" s="436">
        <v>298</v>
      </c>
      <c r="T22" s="436">
        <v>0</v>
      </c>
      <c r="U22" s="436">
        <v>490</v>
      </c>
      <c r="V22" s="436">
        <v>3</v>
      </c>
      <c r="W22" s="436">
        <v>78</v>
      </c>
      <c r="X22" s="436">
        <v>0</v>
      </c>
      <c r="Y22" s="436">
        <v>323</v>
      </c>
      <c r="Z22" s="436">
        <v>0</v>
      </c>
      <c r="AA22" s="382" t="s">
        <v>17</v>
      </c>
    </row>
    <row r="23" spans="1:27">
      <c r="A23" s="204">
        <v>19</v>
      </c>
      <c r="B23" s="170" t="s">
        <v>212</v>
      </c>
      <c r="C23" s="332">
        <v>438</v>
      </c>
      <c r="D23" s="332">
        <v>1</v>
      </c>
      <c r="E23" s="353">
        <v>87</v>
      </c>
      <c r="F23" s="353">
        <v>3</v>
      </c>
      <c r="G23" s="353">
        <v>221</v>
      </c>
      <c r="H23" s="353">
        <v>1</v>
      </c>
      <c r="I23" s="353">
        <v>518</v>
      </c>
      <c r="J23" s="353">
        <v>0</v>
      </c>
      <c r="K23" s="353">
        <v>643</v>
      </c>
      <c r="L23" s="353">
        <v>0</v>
      </c>
      <c r="M23" s="353">
        <v>299</v>
      </c>
      <c r="N23" s="353">
        <v>0</v>
      </c>
      <c r="O23" s="353">
        <v>244</v>
      </c>
      <c r="P23" s="353">
        <v>3</v>
      </c>
      <c r="Q23" s="437">
        <v>319</v>
      </c>
      <c r="R23" s="437">
        <v>1</v>
      </c>
      <c r="S23" s="437">
        <v>494</v>
      </c>
      <c r="T23" s="437">
        <v>4</v>
      </c>
      <c r="U23" s="437">
        <v>210</v>
      </c>
      <c r="V23" s="437">
        <v>0</v>
      </c>
      <c r="W23" s="437">
        <v>353</v>
      </c>
      <c r="X23" s="437">
        <v>0</v>
      </c>
      <c r="Y23" s="437">
        <v>142</v>
      </c>
      <c r="Z23" s="437">
        <v>0</v>
      </c>
      <c r="AA23" s="385" t="s">
        <v>18</v>
      </c>
    </row>
    <row r="24" spans="1:27">
      <c r="A24" s="185">
        <v>20</v>
      </c>
      <c r="B24" s="327" t="s">
        <v>213</v>
      </c>
      <c r="C24" s="153">
        <v>571</v>
      </c>
      <c r="D24" s="153">
        <v>12</v>
      </c>
      <c r="E24" s="348">
        <v>812</v>
      </c>
      <c r="F24" s="348">
        <v>14</v>
      </c>
      <c r="G24" s="348">
        <v>914</v>
      </c>
      <c r="H24" s="348">
        <v>15</v>
      </c>
      <c r="I24" s="348">
        <v>419</v>
      </c>
      <c r="J24" s="348">
        <v>10</v>
      </c>
      <c r="K24" s="348">
        <v>194</v>
      </c>
      <c r="L24" s="348">
        <v>0</v>
      </c>
      <c r="M24" s="348">
        <v>209</v>
      </c>
      <c r="N24" s="348">
        <v>4</v>
      </c>
      <c r="O24" s="348">
        <v>225</v>
      </c>
      <c r="P24" s="348">
        <v>1</v>
      </c>
      <c r="Q24" s="436">
        <v>229</v>
      </c>
      <c r="R24" s="436">
        <v>2</v>
      </c>
      <c r="S24" s="436">
        <v>299</v>
      </c>
      <c r="T24" s="436">
        <v>2</v>
      </c>
      <c r="U24" s="436">
        <v>281</v>
      </c>
      <c r="V24" s="436">
        <v>0</v>
      </c>
      <c r="W24" s="436">
        <v>228</v>
      </c>
      <c r="X24" s="436">
        <v>1</v>
      </c>
      <c r="Y24" s="436">
        <v>192</v>
      </c>
      <c r="Z24" s="436">
        <v>1</v>
      </c>
      <c r="AA24" s="382" t="s">
        <v>35</v>
      </c>
    </row>
    <row r="25" spans="1:27">
      <c r="A25" s="204">
        <v>21</v>
      </c>
      <c r="B25" s="170" t="s">
        <v>214</v>
      </c>
      <c r="C25" s="332">
        <v>119</v>
      </c>
      <c r="D25" s="332">
        <v>0</v>
      </c>
      <c r="E25" s="353">
        <v>64</v>
      </c>
      <c r="F25" s="353">
        <v>0</v>
      </c>
      <c r="G25" s="353">
        <v>284</v>
      </c>
      <c r="H25" s="353">
        <v>0</v>
      </c>
      <c r="I25" s="353">
        <v>119</v>
      </c>
      <c r="J25" s="353">
        <v>0</v>
      </c>
      <c r="K25" s="353">
        <v>113</v>
      </c>
      <c r="L25" s="353">
        <v>0</v>
      </c>
      <c r="M25" s="353">
        <v>76</v>
      </c>
      <c r="N25" s="353">
        <v>0</v>
      </c>
      <c r="O25" s="353">
        <v>87</v>
      </c>
      <c r="P25" s="353">
        <v>0</v>
      </c>
      <c r="Q25" s="437">
        <v>768</v>
      </c>
      <c r="R25" s="437">
        <v>0</v>
      </c>
      <c r="S25" s="437">
        <v>323</v>
      </c>
      <c r="T25" s="437">
        <v>0</v>
      </c>
      <c r="U25" s="437">
        <v>324</v>
      </c>
      <c r="V25" s="437">
        <v>0</v>
      </c>
      <c r="W25" s="437">
        <v>0</v>
      </c>
      <c r="X25" s="437">
        <v>0</v>
      </c>
      <c r="Y25" s="437">
        <v>147</v>
      </c>
      <c r="Z25" s="437">
        <v>1</v>
      </c>
      <c r="AA25" s="385" t="s">
        <v>19</v>
      </c>
    </row>
    <row r="26" spans="1:27" ht="15" customHeight="1">
      <c r="A26" s="185">
        <v>22</v>
      </c>
      <c r="B26" s="327" t="s">
        <v>215</v>
      </c>
      <c r="C26" s="153">
        <v>3328</v>
      </c>
      <c r="D26" s="153">
        <v>62</v>
      </c>
      <c r="E26" s="348">
        <v>3272</v>
      </c>
      <c r="F26" s="348">
        <v>89</v>
      </c>
      <c r="G26" s="348">
        <v>5372</v>
      </c>
      <c r="H26" s="348">
        <v>100</v>
      </c>
      <c r="I26" s="348">
        <v>3743</v>
      </c>
      <c r="J26" s="348">
        <v>90</v>
      </c>
      <c r="K26" s="348">
        <v>5069</v>
      </c>
      <c r="L26" s="348">
        <v>39</v>
      </c>
      <c r="M26" s="348">
        <v>5146</v>
      </c>
      <c r="N26" s="348">
        <v>24</v>
      </c>
      <c r="O26" s="348">
        <v>3522</v>
      </c>
      <c r="P26" s="348">
        <v>20</v>
      </c>
      <c r="Q26" s="436">
        <v>3069</v>
      </c>
      <c r="R26" s="436">
        <v>39</v>
      </c>
      <c r="S26" s="436">
        <v>2123</v>
      </c>
      <c r="T26" s="436">
        <v>10</v>
      </c>
      <c r="U26" s="436">
        <v>1966</v>
      </c>
      <c r="V26" s="436">
        <v>6</v>
      </c>
      <c r="W26" s="436">
        <v>1737</v>
      </c>
      <c r="X26" s="436">
        <v>5</v>
      </c>
      <c r="Y26" s="436" t="s">
        <v>451</v>
      </c>
      <c r="Z26" s="436">
        <v>8</v>
      </c>
      <c r="AA26" s="382" t="s">
        <v>20</v>
      </c>
    </row>
    <row r="27" spans="1:27">
      <c r="A27" s="204">
        <v>23</v>
      </c>
      <c r="B27" s="170" t="s">
        <v>216</v>
      </c>
      <c r="C27" s="332">
        <v>6546</v>
      </c>
      <c r="D27" s="332">
        <v>21</v>
      </c>
      <c r="E27" s="353">
        <v>5041</v>
      </c>
      <c r="F27" s="353">
        <v>12</v>
      </c>
      <c r="G27" s="353">
        <v>3323</v>
      </c>
      <c r="H27" s="353">
        <v>0</v>
      </c>
      <c r="I27" s="353">
        <v>3099</v>
      </c>
      <c r="J27" s="353">
        <v>6</v>
      </c>
      <c r="K27" s="353">
        <v>4525</v>
      </c>
      <c r="L27" s="353">
        <v>4</v>
      </c>
      <c r="M27" s="353">
        <v>9330</v>
      </c>
      <c r="N27" s="353">
        <v>8</v>
      </c>
      <c r="O27" s="353">
        <v>9831</v>
      </c>
      <c r="P27" s="353">
        <v>7</v>
      </c>
      <c r="Q27" s="437">
        <v>13971</v>
      </c>
      <c r="R27" s="437">
        <v>8</v>
      </c>
      <c r="S27" s="437">
        <v>16909</v>
      </c>
      <c r="T27" s="437">
        <v>25</v>
      </c>
      <c r="U27" s="437">
        <v>15693</v>
      </c>
      <c r="V27" s="437">
        <v>1</v>
      </c>
      <c r="W27" s="437">
        <v>15305</v>
      </c>
      <c r="X27" s="437">
        <v>4</v>
      </c>
      <c r="Y27" s="437">
        <v>20097</v>
      </c>
      <c r="Z27" s="437">
        <v>21</v>
      </c>
      <c r="AA27" s="385" t="s">
        <v>21</v>
      </c>
    </row>
    <row r="28" spans="1:27">
      <c r="A28" s="185">
        <v>24</v>
      </c>
      <c r="B28" s="327" t="s">
        <v>217</v>
      </c>
      <c r="C28" s="153">
        <v>1356</v>
      </c>
      <c r="D28" s="153">
        <v>1</v>
      </c>
      <c r="E28" s="348">
        <v>967</v>
      </c>
      <c r="F28" s="348">
        <v>0</v>
      </c>
      <c r="G28" s="348">
        <v>1595</v>
      </c>
      <c r="H28" s="348">
        <v>7</v>
      </c>
      <c r="I28" s="348">
        <v>2384</v>
      </c>
      <c r="J28" s="348">
        <v>10</v>
      </c>
      <c r="K28" s="348">
        <v>9719</v>
      </c>
      <c r="L28" s="348">
        <v>3</v>
      </c>
      <c r="M28" s="348">
        <v>3247</v>
      </c>
      <c r="N28" s="348">
        <v>0</v>
      </c>
      <c r="O28" s="348">
        <v>2471</v>
      </c>
      <c r="P28" s="348">
        <v>1</v>
      </c>
      <c r="Q28" s="436">
        <v>5321</v>
      </c>
      <c r="R28" s="436">
        <v>0</v>
      </c>
      <c r="S28" s="436">
        <v>1473</v>
      </c>
      <c r="T28" s="436">
        <v>0</v>
      </c>
      <c r="U28" s="436">
        <v>2409</v>
      </c>
      <c r="V28" s="436">
        <v>8</v>
      </c>
      <c r="W28" s="436">
        <v>1367</v>
      </c>
      <c r="X28" s="436">
        <v>0</v>
      </c>
      <c r="Y28" s="436">
        <v>1341</v>
      </c>
      <c r="Z28" s="436">
        <v>0</v>
      </c>
      <c r="AA28" s="382" t="s">
        <v>27</v>
      </c>
    </row>
    <row r="29" spans="1:27">
      <c r="A29" s="204">
        <v>25</v>
      </c>
      <c r="B29" s="170" t="s">
        <v>218</v>
      </c>
      <c r="C29" s="332">
        <v>1180</v>
      </c>
      <c r="D29" s="332">
        <v>2</v>
      </c>
      <c r="E29" s="353">
        <v>484</v>
      </c>
      <c r="F29" s="353">
        <v>0</v>
      </c>
      <c r="G29" s="353">
        <v>667</v>
      </c>
      <c r="H29" s="353">
        <v>6</v>
      </c>
      <c r="I29" s="353">
        <v>692</v>
      </c>
      <c r="J29" s="353">
        <v>1</v>
      </c>
      <c r="K29" s="353">
        <v>556</v>
      </c>
      <c r="L29" s="353">
        <v>0</v>
      </c>
      <c r="M29" s="353">
        <v>1344</v>
      </c>
      <c r="N29" s="353">
        <v>0</v>
      </c>
      <c r="O29" s="353">
        <v>1182</v>
      </c>
      <c r="P29" s="353">
        <v>0</v>
      </c>
      <c r="Q29" s="437">
        <v>300</v>
      </c>
      <c r="R29" s="437"/>
      <c r="S29" s="437">
        <v>206</v>
      </c>
      <c r="T29" s="437">
        <v>0</v>
      </c>
      <c r="U29" s="437">
        <v>43</v>
      </c>
      <c r="V29" s="437">
        <v>1</v>
      </c>
      <c r="W29" s="437">
        <v>6</v>
      </c>
      <c r="X29" s="437">
        <v>0</v>
      </c>
      <c r="Y29" s="437">
        <v>10</v>
      </c>
      <c r="Z29" s="437">
        <v>0</v>
      </c>
      <c r="AA29" s="385" t="s">
        <v>6</v>
      </c>
    </row>
    <row r="30" spans="1:27">
      <c r="A30" s="185">
        <v>26</v>
      </c>
      <c r="B30" s="327" t="s">
        <v>219</v>
      </c>
      <c r="C30" s="153">
        <v>5732</v>
      </c>
      <c r="D30" s="153">
        <v>3</v>
      </c>
      <c r="E30" s="348">
        <v>5940</v>
      </c>
      <c r="F30" s="348">
        <v>0</v>
      </c>
      <c r="G30" s="348">
        <v>10628</v>
      </c>
      <c r="H30" s="348">
        <v>0</v>
      </c>
      <c r="I30" s="348">
        <v>1868</v>
      </c>
      <c r="J30" s="348">
        <v>0</v>
      </c>
      <c r="K30" s="348">
        <v>880</v>
      </c>
      <c r="L30" s="348">
        <v>0</v>
      </c>
      <c r="M30" s="348">
        <v>1066</v>
      </c>
      <c r="N30" s="348">
        <v>1</v>
      </c>
      <c r="O30" s="348">
        <v>663</v>
      </c>
      <c r="P30" s="348">
        <v>0</v>
      </c>
      <c r="Q30" s="436">
        <v>733</v>
      </c>
      <c r="R30" s="436">
        <v>1</v>
      </c>
      <c r="S30" s="436">
        <v>1389</v>
      </c>
      <c r="T30" s="436">
        <v>0</v>
      </c>
      <c r="U30" s="436">
        <v>1810</v>
      </c>
      <c r="V30" s="436">
        <v>3</v>
      </c>
      <c r="W30" s="436">
        <v>1326</v>
      </c>
      <c r="X30" s="436">
        <v>9</v>
      </c>
      <c r="Y30" s="436">
        <v>1158</v>
      </c>
      <c r="Z30" s="436">
        <v>41</v>
      </c>
      <c r="AA30" s="382" t="s">
        <v>22</v>
      </c>
    </row>
    <row r="31" spans="1:27">
      <c r="A31" s="204">
        <v>27</v>
      </c>
      <c r="B31" s="170" t="s">
        <v>230</v>
      </c>
      <c r="C31" s="332"/>
      <c r="D31" s="332"/>
      <c r="E31" s="353"/>
      <c r="F31" s="353"/>
      <c r="G31" s="353"/>
      <c r="H31" s="353"/>
      <c r="I31" s="353"/>
      <c r="J31" s="353"/>
      <c r="K31" s="353"/>
      <c r="L31" s="353"/>
      <c r="M31" s="353">
        <v>1735</v>
      </c>
      <c r="N31" s="353">
        <v>1</v>
      </c>
      <c r="O31" s="353">
        <v>2270</v>
      </c>
      <c r="P31" s="353">
        <v>0</v>
      </c>
      <c r="Q31" s="437">
        <v>117</v>
      </c>
      <c r="R31" s="437">
        <v>0</v>
      </c>
      <c r="S31" s="437">
        <v>24</v>
      </c>
      <c r="T31" s="437">
        <v>0</v>
      </c>
      <c r="U31" s="437">
        <v>136</v>
      </c>
      <c r="V31" s="437">
        <v>0</v>
      </c>
      <c r="W31" s="437">
        <v>131</v>
      </c>
      <c r="X31" s="437">
        <v>0</v>
      </c>
      <c r="Y31" s="437">
        <v>227</v>
      </c>
      <c r="Z31" s="437">
        <v>0</v>
      </c>
      <c r="AA31" s="385" t="s">
        <v>28</v>
      </c>
    </row>
    <row r="32" spans="1:27">
      <c r="A32" s="185">
        <v>28</v>
      </c>
      <c r="B32" s="327" t="s">
        <v>220</v>
      </c>
      <c r="C32" s="153">
        <v>717</v>
      </c>
      <c r="D32" s="153">
        <v>8</v>
      </c>
      <c r="E32" s="348">
        <v>404</v>
      </c>
      <c r="F32" s="348">
        <v>0</v>
      </c>
      <c r="G32" s="348">
        <v>272</v>
      </c>
      <c r="H32" s="348">
        <v>2</v>
      </c>
      <c r="I32" s="348">
        <v>205</v>
      </c>
      <c r="J32" s="348">
        <v>1</v>
      </c>
      <c r="K32" s="348">
        <v>177</v>
      </c>
      <c r="L32" s="348">
        <v>1</v>
      </c>
      <c r="M32" s="348">
        <v>183</v>
      </c>
      <c r="N32" s="348">
        <v>1</v>
      </c>
      <c r="O32" s="348">
        <v>169</v>
      </c>
      <c r="P32" s="348">
        <v>4</v>
      </c>
      <c r="Q32" s="436">
        <v>88</v>
      </c>
      <c r="R32" s="436">
        <v>0</v>
      </c>
      <c r="S32" s="436">
        <v>78</v>
      </c>
      <c r="T32" s="436">
        <v>0</v>
      </c>
      <c r="U32" s="436">
        <v>116</v>
      </c>
      <c r="V32" s="436">
        <v>0</v>
      </c>
      <c r="W32" s="436">
        <v>0</v>
      </c>
      <c r="X32" s="436">
        <v>0</v>
      </c>
      <c r="Y32" s="436">
        <v>101</v>
      </c>
      <c r="Z32" s="436">
        <v>0</v>
      </c>
      <c r="AA32" s="382" t="s">
        <v>23</v>
      </c>
    </row>
    <row r="33" spans="1:27">
      <c r="A33" s="204">
        <v>30</v>
      </c>
      <c r="B33" s="170" t="s">
        <v>222</v>
      </c>
      <c r="C33" s="332">
        <v>6645</v>
      </c>
      <c r="D33" s="332">
        <v>12</v>
      </c>
      <c r="E33" s="353">
        <v>3143</v>
      </c>
      <c r="F33" s="353">
        <v>19</v>
      </c>
      <c r="G33" s="353">
        <v>6499</v>
      </c>
      <c r="H33" s="353">
        <v>16</v>
      </c>
      <c r="I33" s="353">
        <v>8619</v>
      </c>
      <c r="J33" s="353">
        <v>11</v>
      </c>
      <c r="K33" s="353">
        <v>9243</v>
      </c>
      <c r="L33" s="353">
        <v>9</v>
      </c>
      <c r="M33" s="353">
        <v>10242</v>
      </c>
      <c r="N33" s="353">
        <v>15</v>
      </c>
      <c r="O33" s="353">
        <v>10930</v>
      </c>
      <c r="P33" s="353">
        <v>16</v>
      </c>
      <c r="Q33" s="437">
        <v>10900</v>
      </c>
      <c r="R33" s="437">
        <v>14</v>
      </c>
      <c r="S33" s="437">
        <v>8774</v>
      </c>
      <c r="T33" s="437">
        <v>23</v>
      </c>
      <c r="U33" s="437">
        <v>9068</v>
      </c>
      <c r="V33" s="437">
        <v>21</v>
      </c>
      <c r="W33" s="437">
        <v>1934</v>
      </c>
      <c r="X33" s="437">
        <v>8</v>
      </c>
      <c r="Y33" s="437" t="s">
        <v>450</v>
      </c>
      <c r="Z33" s="437">
        <v>0</v>
      </c>
      <c r="AA33" s="385" t="s">
        <v>24</v>
      </c>
    </row>
    <row r="34" spans="1:27">
      <c r="A34" s="185">
        <v>29</v>
      </c>
      <c r="B34" s="327" t="s">
        <v>221</v>
      </c>
      <c r="C34" s="153">
        <v>2203</v>
      </c>
      <c r="D34" s="153">
        <v>9</v>
      </c>
      <c r="E34" s="348">
        <v>7749</v>
      </c>
      <c r="F34" s="348">
        <v>28</v>
      </c>
      <c r="G34" s="348">
        <v>6345</v>
      </c>
      <c r="H34" s="348">
        <v>12</v>
      </c>
      <c r="I34" s="348">
        <v>9079</v>
      </c>
      <c r="J34" s="348">
        <v>17</v>
      </c>
      <c r="K34" s="348">
        <v>16037</v>
      </c>
      <c r="L34" s="348">
        <v>50</v>
      </c>
      <c r="M34" s="348">
        <v>11188</v>
      </c>
      <c r="N34" s="348">
        <v>73</v>
      </c>
      <c r="O34" s="348">
        <v>13250</v>
      </c>
      <c r="P34" s="348">
        <v>47</v>
      </c>
      <c r="Q34" s="436">
        <v>20720</v>
      </c>
      <c r="R34" s="436">
        <v>43</v>
      </c>
      <c r="S34" s="436">
        <v>24873</v>
      </c>
      <c r="T34" s="436">
        <v>42</v>
      </c>
      <c r="U34" s="436">
        <v>14625</v>
      </c>
      <c r="V34" s="436">
        <v>44</v>
      </c>
      <c r="W34" s="436">
        <v>12313</v>
      </c>
      <c r="X34" s="436">
        <v>19</v>
      </c>
      <c r="Y34" s="436" t="s">
        <v>819</v>
      </c>
      <c r="Z34" s="436">
        <v>98</v>
      </c>
      <c r="AA34" s="382" t="s">
        <v>7</v>
      </c>
    </row>
    <row r="35" spans="1:27">
      <c r="A35" s="204">
        <v>31</v>
      </c>
      <c r="B35" s="170" t="s">
        <v>223</v>
      </c>
      <c r="C35" s="332">
        <v>4779</v>
      </c>
      <c r="D35" s="332">
        <v>68</v>
      </c>
      <c r="E35" s="353">
        <v>5480</v>
      </c>
      <c r="F35" s="353">
        <v>105</v>
      </c>
      <c r="G35" s="353">
        <v>4097</v>
      </c>
      <c r="H35" s="353">
        <v>102</v>
      </c>
      <c r="I35" s="353">
        <v>4967</v>
      </c>
      <c r="J35" s="353">
        <v>91</v>
      </c>
      <c r="K35" s="353">
        <v>4444</v>
      </c>
      <c r="L35" s="353">
        <v>63</v>
      </c>
      <c r="M35" s="353">
        <v>3948</v>
      </c>
      <c r="N35" s="353">
        <v>83</v>
      </c>
      <c r="O35" s="353">
        <v>2900</v>
      </c>
      <c r="P35" s="353">
        <v>114</v>
      </c>
      <c r="Q35" s="437">
        <v>3429</v>
      </c>
      <c r="R35" s="437">
        <v>75</v>
      </c>
      <c r="S35" s="437">
        <v>3704</v>
      </c>
      <c r="T35" s="437">
        <v>81</v>
      </c>
      <c r="U35" s="437">
        <v>5301</v>
      </c>
      <c r="V35" s="437">
        <v>82</v>
      </c>
      <c r="W35" s="437">
        <v>2328</v>
      </c>
      <c r="X35" s="437">
        <v>47</v>
      </c>
      <c r="Y35" s="437">
        <v>3024</v>
      </c>
      <c r="Z35" s="437">
        <v>38</v>
      </c>
      <c r="AA35" s="385" t="s">
        <v>8</v>
      </c>
    </row>
    <row r="36" spans="1:27" ht="33">
      <c r="A36" s="185">
        <v>32</v>
      </c>
      <c r="B36" s="327" t="s">
        <v>378</v>
      </c>
      <c r="C36" s="153">
        <v>255</v>
      </c>
      <c r="D36" s="153">
        <v>6</v>
      </c>
      <c r="E36" s="348">
        <v>208</v>
      </c>
      <c r="F36" s="348">
        <v>5</v>
      </c>
      <c r="G36" s="348">
        <v>172</v>
      </c>
      <c r="H36" s="348">
        <v>9</v>
      </c>
      <c r="I36" s="348">
        <v>231</v>
      </c>
      <c r="J36" s="348">
        <v>11</v>
      </c>
      <c r="K36" s="348">
        <v>262</v>
      </c>
      <c r="L36" s="348">
        <v>9</v>
      </c>
      <c r="M36" s="348">
        <v>123</v>
      </c>
      <c r="N36" s="348">
        <v>1</v>
      </c>
      <c r="O36" s="348">
        <v>182</v>
      </c>
      <c r="P36" s="348">
        <v>0</v>
      </c>
      <c r="Q36" s="436">
        <v>72</v>
      </c>
      <c r="R36" s="436">
        <v>0</v>
      </c>
      <c r="S36" s="436">
        <v>111</v>
      </c>
      <c r="T36" s="436">
        <v>1</v>
      </c>
      <c r="U36" s="436">
        <v>68</v>
      </c>
      <c r="V36" s="436">
        <v>1</v>
      </c>
      <c r="W36" s="436">
        <v>13</v>
      </c>
      <c r="X36" s="436">
        <v>0</v>
      </c>
      <c r="Y36" s="436">
        <v>53</v>
      </c>
      <c r="Z36" s="436">
        <v>2</v>
      </c>
      <c r="AA36" s="382" t="s">
        <v>246</v>
      </c>
    </row>
    <row r="37" spans="1:27">
      <c r="A37" s="204">
        <v>33</v>
      </c>
      <c r="B37" s="170" t="s">
        <v>224</v>
      </c>
      <c r="C37" s="332" t="s">
        <v>257</v>
      </c>
      <c r="D37" s="332" t="s">
        <v>257</v>
      </c>
      <c r="E37" s="353">
        <v>1309</v>
      </c>
      <c r="F37" s="353">
        <v>0</v>
      </c>
      <c r="G37" s="353">
        <v>1751</v>
      </c>
      <c r="H37" s="353">
        <v>0</v>
      </c>
      <c r="I37" s="353">
        <v>424</v>
      </c>
      <c r="J37" s="353">
        <v>1</v>
      </c>
      <c r="K37" s="353">
        <v>766</v>
      </c>
      <c r="L37" s="353">
        <v>21</v>
      </c>
      <c r="M37" s="353">
        <v>1249</v>
      </c>
      <c r="N37" s="353">
        <v>27</v>
      </c>
      <c r="O37" s="353">
        <v>1179</v>
      </c>
      <c r="P37" s="353">
        <v>7</v>
      </c>
      <c r="Q37" s="437">
        <v>1240</v>
      </c>
      <c r="R37" s="437">
        <v>21</v>
      </c>
      <c r="S37" s="437">
        <v>1676</v>
      </c>
      <c r="T37" s="437">
        <v>10</v>
      </c>
      <c r="U37" s="437">
        <v>1763</v>
      </c>
      <c r="V37" s="437">
        <v>32</v>
      </c>
      <c r="W37" s="437">
        <v>1053</v>
      </c>
      <c r="X37" s="437">
        <v>31</v>
      </c>
      <c r="Y37" s="437">
        <v>883</v>
      </c>
      <c r="Z37" s="437">
        <v>6</v>
      </c>
      <c r="AA37" s="385" t="s">
        <v>29</v>
      </c>
    </row>
    <row r="38" spans="1:27" ht="33">
      <c r="A38" s="185">
        <v>34</v>
      </c>
      <c r="B38" s="327" t="s">
        <v>225</v>
      </c>
      <c r="C38" s="153">
        <v>314</v>
      </c>
      <c r="D38" s="153">
        <v>2</v>
      </c>
      <c r="E38" s="348">
        <v>269</v>
      </c>
      <c r="F38" s="348">
        <v>0</v>
      </c>
      <c r="G38" s="348">
        <v>159</v>
      </c>
      <c r="H38" s="348">
        <v>0</v>
      </c>
      <c r="I38" s="348">
        <v>90</v>
      </c>
      <c r="J38" s="348">
        <v>2</v>
      </c>
      <c r="K38" s="348">
        <v>32</v>
      </c>
      <c r="L38" s="348">
        <v>0</v>
      </c>
      <c r="M38" s="348">
        <v>48</v>
      </c>
      <c r="N38" s="348">
        <v>6</v>
      </c>
      <c r="O38" s="348">
        <v>7</v>
      </c>
      <c r="P38" s="348">
        <v>2</v>
      </c>
      <c r="Q38" s="436">
        <v>18</v>
      </c>
      <c r="R38" s="436">
        <v>4</v>
      </c>
      <c r="S38" s="436">
        <v>47</v>
      </c>
      <c r="T38" s="436">
        <v>5</v>
      </c>
      <c r="U38" s="436">
        <v>86</v>
      </c>
      <c r="V38" s="436">
        <v>2</v>
      </c>
      <c r="W38" s="436">
        <v>25</v>
      </c>
      <c r="X38" s="436">
        <v>0</v>
      </c>
      <c r="Y38" s="436">
        <v>303</v>
      </c>
      <c r="Z38" s="436">
        <v>0</v>
      </c>
      <c r="AA38" s="382" t="s">
        <v>245</v>
      </c>
    </row>
    <row r="39" spans="1:27">
      <c r="A39" s="204">
        <v>35</v>
      </c>
      <c r="B39" s="170" t="s">
        <v>226</v>
      </c>
      <c r="C39" s="332">
        <v>103</v>
      </c>
      <c r="D39" s="332">
        <v>0</v>
      </c>
      <c r="E39" s="353">
        <v>484</v>
      </c>
      <c r="F39" s="353">
        <v>0</v>
      </c>
      <c r="G39" s="353">
        <v>192</v>
      </c>
      <c r="H39" s="353">
        <v>4</v>
      </c>
      <c r="I39" s="353">
        <v>184</v>
      </c>
      <c r="J39" s="353">
        <v>7</v>
      </c>
      <c r="K39" s="353">
        <v>65</v>
      </c>
      <c r="L39" s="353">
        <v>0</v>
      </c>
      <c r="M39" s="353">
        <v>77</v>
      </c>
      <c r="N39" s="353">
        <v>2</v>
      </c>
      <c r="O39" s="353">
        <v>31</v>
      </c>
      <c r="P39" s="353">
        <v>0</v>
      </c>
      <c r="Q39" s="437">
        <v>63</v>
      </c>
      <c r="R39" s="437">
        <v>0</v>
      </c>
      <c r="S39" s="437">
        <v>160</v>
      </c>
      <c r="T39" s="437">
        <v>0</v>
      </c>
      <c r="U39" s="437">
        <v>132</v>
      </c>
      <c r="V39" s="437">
        <v>0</v>
      </c>
      <c r="W39" s="437">
        <v>93</v>
      </c>
      <c r="X39" s="437">
        <v>0</v>
      </c>
      <c r="Y39" s="437">
        <v>5</v>
      </c>
      <c r="Z39" s="437">
        <v>0</v>
      </c>
      <c r="AA39" s="385" t="s">
        <v>36</v>
      </c>
    </row>
    <row r="40" spans="1:27">
      <c r="A40" s="185">
        <v>36</v>
      </c>
      <c r="B40" s="327" t="s">
        <v>227</v>
      </c>
      <c r="C40" s="153">
        <v>20</v>
      </c>
      <c r="D40" s="153">
        <v>0</v>
      </c>
      <c r="E40" s="348">
        <v>15</v>
      </c>
      <c r="F40" s="348">
        <v>1</v>
      </c>
      <c r="G40" s="348">
        <v>17</v>
      </c>
      <c r="H40" s="348">
        <v>0</v>
      </c>
      <c r="I40" s="348">
        <v>5</v>
      </c>
      <c r="J40" s="348">
        <v>0</v>
      </c>
      <c r="K40" s="348">
        <v>16</v>
      </c>
      <c r="L40" s="348">
        <v>0</v>
      </c>
      <c r="M40" s="348">
        <v>12</v>
      </c>
      <c r="N40" s="348">
        <v>0</v>
      </c>
      <c r="O40" s="348">
        <v>10</v>
      </c>
      <c r="P40" s="348">
        <v>0</v>
      </c>
      <c r="Q40" s="436">
        <v>5</v>
      </c>
      <c r="R40" s="436"/>
      <c r="S40" s="436">
        <v>7</v>
      </c>
      <c r="T40" s="436">
        <v>0</v>
      </c>
      <c r="U40" s="436">
        <v>0</v>
      </c>
      <c r="V40" s="436">
        <v>0</v>
      </c>
      <c r="W40" s="436">
        <v>8</v>
      </c>
      <c r="X40" s="436">
        <v>0</v>
      </c>
      <c r="Y40" s="436">
        <v>14</v>
      </c>
      <c r="Z40" s="436">
        <v>0</v>
      </c>
      <c r="AA40" s="382" t="s">
        <v>30</v>
      </c>
    </row>
    <row r="41" spans="1:27">
      <c r="A41" s="204">
        <v>37</v>
      </c>
      <c r="B41" s="170" t="s">
        <v>341</v>
      </c>
      <c r="C41" s="332"/>
      <c r="D41" s="332"/>
      <c r="E41" s="353"/>
      <c r="F41" s="353"/>
      <c r="G41" s="353"/>
      <c r="H41" s="353"/>
      <c r="I41" s="353"/>
      <c r="J41" s="353"/>
      <c r="K41" s="353"/>
      <c r="L41" s="353"/>
      <c r="M41" s="353"/>
      <c r="N41" s="353"/>
      <c r="O41" s="353"/>
      <c r="P41" s="353"/>
      <c r="Q41" s="437"/>
      <c r="R41" s="437"/>
      <c r="S41" s="437"/>
      <c r="T41" s="437"/>
      <c r="U41" s="437"/>
      <c r="V41" s="437"/>
      <c r="W41" s="437">
        <v>139</v>
      </c>
      <c r="X41" s="437">
        <v>0</v>
      </c>
      <c r="Y41" s="437">
        <v>189</v>
      </c>
      <c r="Z41" s="437">
        <v>0</v>
      </c>
      <c r="AA41" s="385" t="s">
        <v>340</v>
      </c>
    </row>
    <row r="42" spans="1:27">
      <c r="A42" s="185">
        <v>38</v>
      </c>
      <c r="B42" s="327" t="s">
        <v>228</v>
      </c>
      <c r="C42" s="153">
        <v>650</v>
      </c>
      <c r="D42" s="153">
        <v>2</v>
      </c>
      <c r="E42" s="348">
        <v>520</v>
      </c>
      <c r="F42" s="348">
        <v>12</v>
      </c>
      <c r="G42" s="348">
        <v>755</v>
      </c>
      <c r="H42" s="348">
        <v>19</v>
      </c>
      <c r="I42" s="348">
        <v>447</v>
      </c>
      <c r="J42" s="348">
        <v>10</v>
      </c>
      <c r="K42" s="348">
        <v>299</v>
      </c>
      <c r="L42" s="348">
        <v>3</v>
      </c>
      <c r="M42" s="348">
        <v>520</v>
      </c>
      <c r="N42" s="348">
        <v>4</v>
      </c>
      <c r="O42" s="348">
        <v>416</v>
      </c>
      <c r="P42" s="348">
        <v>7</v>
      </c>
      <c r="Q42" s="436">
        <v>288</v>
      </c>
      <c r="R42" s="436">
        <v>3</v>
      </c>
      <c r="S42" s="436">
        <v>239</v>
      </c>
      <c r="T42" s="436">
        <v>6</v>
      </c>
      <c r="U42" s="436">
        <v>606</v>
      </c>
      <c r="V42" s="436">
        <v>1</v>
      </c>
      <c r="W42" s="436">
        <v>273</v>
      </c>
      <c r="X42" s="436">
        <v>25</v>
      </c>
      <c r="Y42" s="436">
        <v>132</v>
      </c>
      <c r="Z42" s="436">
        <v>10</v>
      </c>
      <c r="AA42" s="382" t="s">
        <v>31</v>
      </c>
    </row>
    <row r="43" spans="1:27">
      <c r="A43" s="204"/>
      <c r="B43" s="334" t="s">
        <v>233</v>
      </c>
      <c r="C43" s="335">
        <f t="shared" ref="C43:V43" si="0">SUM(C5:C42)</f>
        <v>89150</v>
      </c>
      <c r="D43" s="335">
        <f t="shared" si="0"/>
        <v>430</v>
      </c>
      <c r="E43" s="356">
        <f t="shared" si="0"/>
        <v>94402</v>
      </c>
      <c r="F43" s="356">
        <f t="shared" si="0"/>
        <v>520</v>
      </c>
      <c r="G43" s="356">
        <f t="shared" si="0"/>
        <v>118880</v>
      </c>
      <c r="H43" s="356">
        <f t="shared" si="0"/>
        <v>551</v>
      </c>
      <c r="I43" s="356">
        <f t="shared" si="0"/>
        <v>110125</v>
      </c>
      <c r="J43" s="356">
        <f t="shared" si="0"/>
        <v>574</v>
      </c>
      <c r="K43" s="356">
        <f t="shared" si="0"/>
        <v>138554</v>
      </c>
      <c r="L43" s="356">
        <f t="shared" si="0"/>
        <v>400</v>
      </c>
      <c r="M43" s="356">
        <f t="shared" si="0"/>
        <v>140861</v>
      </c>
      <c r="N43" s="356">
        <f t="shared" si="0"/>
        <v>435</v>
      </c>
      <c r="O43" s="356">
        <f t="shared" si="0"/>
        <v>145970</v>
      </c>
      <c r="P43" s="356">
        <f t="shared" si="0"/>
        <v>451</v>
      </c>
      <c r="Q43" s="438">
        <f t="shared" si="0"/>
        <v>159118</v>
      </c>
      <c r="R43" s="438">
        <f t="shared" si="0"/>
        <v>537</v>
      </c>
      <c r="S43" s="438">
        <f t="shared" si="0"/>
        <v>141087</v>
      </c>
      <c r="T43" s="438">
        <f t="shared" si="0"/>
        <v>581</v>
      </c>
      <c r="U43" s="438">
        <f t="shared" si="0"/>
        <v>131794</v>
      </c>
      <c r="V43" s="438">
        <f t="shared" si="0"/>
        <v>456</v>
      </c>
      <c r="W43" s="438">
        <v>105617</v>
      </c>
      <c r="X43" s="438">
        <v>420</v>
      </c>
      <c r="Y43" s="438">
        <v>88571</v>
      </c>
      <c r="Z43" s="438">
        <v>361</v>
      </c>
      <c r="AA43" s="386" t="s">
        <v>9</v>
      </c>
    </row>
    <row r="44" spans="1:27" ht="18" customHeight="1">
      <c r="A44" s="367" t="s">
        <v>554</v>
      </c>
      <c r="B44" s="365"/>
      <c r="C44" s="365"/>
      <c r="D44" s="365"/>
      <c r="E44" s="365"/>
      <c r="F44" s="365"/>
      <c r="G44" s="365"/>
      <c r="H44" s="365"/>
      <c r="I44" s="365"/>
      <c r="J44" s="365"/>
      <c r="K44" s="365"/>
      <c r="L44" s="365"/>
      <c r="M44" s="365"/>
      <c r="N44" s="365"/>
      <c r="O44" s="365"/>
      <c r="P44" s="365"/>
      <c r="Q44" s="365"/>
      <c r="R44" s="365"/>
      <c r="S44" s="365"/>
      <c r="T44" s="366"/>
      <c r="U44" s="366"/>
      <c r="V44" s="366"/>
      <c r="W44" s="366"/>
      <c r="X44" s="366"/>
      <c r="Y44" s="366"/>
      <c r="Z44" s="366"/>
      <c r="AA44" s="368"/>
    </row>
    <row r="45" spans="1:27" ht="15.75" customHeight="1">
      <c r="A45" s="369" t="s">
        <v>553</v>
      </c>
      <c r="B45" s="341"/>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47"/>
    </row>
    <row r="46" spans="1:27" ht="33.75" customHeight="1">
      <c r="A46" s="765" t="s">
        <v>866</v>
      </c>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7"/>
    </row>
    <row r="47" spans="1:27">
      <c r="A47"/>
      <c r="B47"/>
    </row>
  </sheetData>
  <mergeCells count="18">
    <mergeCell ref="A46:AA46"/>
    <mergeCell ref="U3:V3"/>
    <mergeCell ref="W3:X3"/>
    <mergeCell ref="A2:AA2"/>
    <mergeCell ref="AA3:AA4"/>
    <mergeCell ref="A1:AA1"/>
    <mergeCell ref="S3:T3"/>
    <mergeCell ref="Y3:Z3"/>
    <mergeCell ref="B3:B4"/>
    <mergeCell ref="Q3:R3"/>
    <mergeCell ref="A3:A4"/>
    <mergeCell ref="C3:D3"/>
    <mergeCell ref="E3:F3"/>
    <mergeCell ref="G3:H3"/>
    <mergeCell ref="I3:J3"/>
    <mergeCell ref="K3:L3"/>
    <mergeCell ref="M3:N3"/>
    <mergeCell ref="O3:P3"/>
  </mergeCells>
  <printOptions horizontalCentered="1"/>
  <pageMargins left="0.23622047244094491" right="0.23622047244094491" top="0.27559055118110237" bottom="0.27559055118110237" header="0.31496062992125984" footer="0.31496062992125984"/>
  <pageSetup paperSize="9" scale="88" fitToHeight="0" orientation="landscape" r:id="rId1"/>
  <rowBreaks count="1" manualBreakCount="1">
    <brk id="28" max="26"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2:AA48"/>
  <sheetViews>
    <sheetView view="pageBreakPreview" zoomScaleSheetLayoutView="100" workbookViewId="0">
      <selection activeCell="B18" sqref="B18"/>
    </sheetView>
  </sheetViews>
  <sheetFormatPr defaultColWidth="9.140625" defaultRowHeight="15.75"/>
  <cols>
    <col min="1" max="1" width="6.5703125" style="135" customWidth="1"/>
    <col min="2" max="2" width="16.85546875" style="135" bestFit="1" customWidth="1"/>
    <col min="3" max="3" width="9.5703125" style="135" hidden="1" customWidth="1"/>
    <col min="4" max="4" width="6.140625" style="135" hidden="1" customWidth="1"/>
    <col min="5" max="5" width="13.42578125" style="135" hidden="1" customWidth="1"/>
    <col min="6" max="6" width="8.5703125" style="135" hidden="1" customWidth="1"/>
    <col min="7" max="7" width="12.5703125" style="135" hidden="1" customWidth="1"/>
    <col min="8" max="8" width="8.7109375" style="135" hidden="1" customWidth="1"/>
    <col min="9" max="9" width="13.140625" style="135" hidden="1" customWidth="1"/>
    <col min="10" max="10" width="8.42578125" style="135" hidden="1" customWidth="1"/>
    <col min="11" max="11" width="13" style="135" hidden="1" customWidth="1"/>
    <col min="12" max="12" width="7.7109375" style="135" hidden="1" customWidth="1"/>
    <col min="13" max="13" width="12.5703125" style="135" hidden="1" customWidth="1"/>
    <col min="14" max="14" width="7.85546875" style="135" hidden="1" customWidth="1"/>
    <col min="15" max="15" width="12.5703125" style="135" hidden="1" customWidth="1"/>
    <col min="16" max="16" width="8.42578125" style="135" hidden="1" customWidth="1"/>
    <col min="17" max="17" width="12.7109375" style="135" bestFit="1" customWidth="1"/>
    <col min="18" max="18" width="8.140625" style="135" customWidth="1"/>
    <col min="19" max="19" width="13.85546875" style="135" customWidth="1"/>
    <col min="20" max="20" width="8.5703125" style="135" customWidth="1"/>
    <col min="21" max="21" width="14.5703125" style="135" customWidth="1"/>
    <col min="22" max="22" width="8.5703125" style="135" customWidth="1"/>
    <col min="23" max="23" width="13" style="135" customWidth="1"/>
    <col min="24" max="24" width="8.5703125" style="135" customWidth="1"/>
    <col min="25" max="25" width="13.85546875" style="135" customWidth="1"/>
    <col min="26" max="26" width="8.5703125" style="135" customWidth="1"/>
    <col min="27" max="27" width="19.28515625" style="135" customWidth="1"/>
    <col min="28" max="16384" width="9.140625" style="135"/>
  </cols>
  <sheetData>
    <row r="2" spans="1:27" ht="17.25">
      <c r="A2" s="773" t="s">
        <v>771</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5"/>
    </row>
    <row r="3" spans="1:27" ht="16.5">
      <c r="A3" s="793" t="s">
        <v>607</v>
      </c>
      <c r="B3" s="794"/>
      <c r="C3" s="794"/>
      <c r="D3" s="794"/>
      <c r="E3" s="794"/>
      <c r="F3" s="794"/>
      <c r="G3" s="794"/>
      <c r="H3" s="794"/>
      <c r="I3" s="794"/>
      <c r="J3" s="794"/>
      <c r="K3" s="794"/>
      <c r="L3" s="794"/>
      <c r="M3" s="794"/>
      <c r="N3" s="794"/>
      <c r="O3" s="794"/>
      <c r="P3" s="795"/>
      <c r="Q3" s="794"/>
      <c r="R3" s="794"/>
      <c r="S3" s="794"/>
      <c r="T3" s="794"/>
      <c r="U3" s="794"/>
      <c r="V3" s="794"/>
      <c r="W3" s="794"/>
      <c r="X3" s="794"/>
      <c r="Y3" s="794"/>
      <c r="Z3" s="794"/>
      <c r="AA3" s="796"/>
    </row>
    <row r="4" spans="1:27" ht="15.75" customHeight="1">
      <c r="A4" s="524" t="s">
        <v>578</v>
      </c>
      <c r="B4" s="784" t="s">
        <v>577</v>
      </c>
      <c r="C4" s="527">
        <v>2010</v>
      </c>
      <c r="D4" s="527"/>
      <c r="E4" s="527">
        <v>2011</v>
      </c>
      <c r="F4" s="527"/>
      <c r="G4" s="527">
        <v>2012</v>
      </c>
      <c r="H4" s="527"/>
      <c r="I4" s="527">
        <v>2013</v>
      </c>
      <c r="J4" s="527"/>
      <c r="K4" s="527">
        <v>2014</v>
      </c>
      <c r="L4" s="527"/>
      <c r="M4" s="527">
        <v>2015</v>
      </c>
      <c r="N4" s="527"/>
      <c r="O4" s="527">
        <v>2016</v>
      </c>
      <c r="P4" s="527"/>
      <c r="Q4" s="527">
        <v>2017</v>
      </c>
      <c r="R4" s="527"/>
      <c r="S4" s="527">
        <v>2018</v>
      </c>
      <c r="T4" s="527"/>
      <c r="U4" s="527">
        <v>2019</v>
      </c>
      <c r="V4" s="527"/>
      <c r="W4" s="527">
        <v>2020</v>
      </c>
      <c r="X4" s="527"/>
      <c r="Y4" s="527" t="s">
        <v>422</v>
      </c>
      <c r="Z4" s="527"/>
      <c r="AA4" s="781" t="s">
        <v>761</v>
      </c>
    </row>
    <row r="5" spans="1:27" ht="44.25">
      <c r="A5" s="524"/>
      <c r="B5" s="784"/>
      <c r="C5" s="350" t="s">
        <v>421</v>
      </c>
      <c r="D5" s="350" t="s">
        <v>420</v>
      </c>
      <c r="E5" s="350" t="s">
        <v>421</v>
      </c>
      <c r="F5" s="350" t="s">
        <v>420</v>
      </c>
      <c r="G5" s="350" t="s">
        <v>421</v>
      </c>
      <c r="H5" s="350" t="s">
        <v>420</v>
      </c>
      <c r="I5" s="350" t="s">
        <v>421</v>
      </c>
      <c r="J5" s="350" t="s">
        <v>420</v>
      </c>
      <c r="K5" s="350" t="s">
        <v>421</v>
      </c>
      <c r="L5" s="350" t="s">
        <v>420</v>
      </c>
      <c r="M5" s="350" t="s">
        <v>421</v>
      </c>
      <c r="N5" s="350" t="s">
        <v>420</v>
      </c>
      <c r="O5" s="350" t="s">
        <v>421</v>
      </c>
      <c r="P5" s="350" t="s">
        <v>420</v>
      </c>
      <c r="Q5" s="350" t="s">
        <v>766</v>
      </c>
      <c r="R5" s="350" t="s">
        <v>770</v>
      </c>
      <c r="S5" s="350" t="s">
        <v>766</v>
      </c>
      <c r="T5" s="350" t="s">
        <v>770</v>
      </c>
      <c r="U5" s="350" t="s">
        <v>766</v>
      </c>
      <c r="V5" s="350" t="s">
        <v>770</v>
      </c>
      <c r="W5" s="350" t="s">
        <v>766</v>
      </c>
      <c r="X5" s="350" t="s">
        <v>770</v>
      </c>
      <c r="Y5" s="350" t="s">
        <v>766</v>
      </c>
      <c r="Z5" s="350" t="s">
        <v>770</v>
      </c>
      <c r="AA5" s="781"/>
    </row>
    <row r="6" spans="1:27" ht="20.100000000000001" customHeight="1">
      <c r="A6" s="204">
        <v>1</v>
      </c>
      <c r="B6" s="170" t="s">
        <v>417</v>
      </c>
      <c r="C6" s="332">
        <v>3117568</v>
      </c>
      <c r="D6" s="332">
        <v>275</v>
      </c>
      <c r="E6" s="353">
        <v>3089290</v>
      </c>
      <c r="F6" s="353">
        <v>236</v>
      </c>
      <c r="G6" s="353">
        <v>3077530</v>
      </c>
      <c r="H6" s="353">
        <v>501</v>
      </c>
      <c r="I6" s="353">
        <v>3110536</v>
      </c>
      <c r="J6" s="353">
        <v>372</v>
      </c>
      <c r="K6" s="353">
        <v>2413509</v>
      </c>
      <c r="L6" s="353">
        <v>144</v>
      </c>
      <c r="M6" s="353">
        <v>2311538</v>
      </c>
      <c r="N6" s="353">
        <v>133</v>
      </c>
      <c r="O6" s="353">
        <v>3049810</v>
      </c>
      <c r="P6" s="353">
        <v>95</v>
      </c>
      <c r="Q6" s="439">
        <v>3103021</v>
      </c>
      <c r="R6" s="439">
        <v>338</v>
      </c>
      <c r="S6" s="437">
        <v>3149897</v>
      </c>
      <c r="T6" s="437">
        <v>587</v>
      </c>
      <c r="U6" s="437">
        <v>2986495</v>
      </c>
      <c r="V6" s="437">
        <v>476</v>
      </c>
      <c r="W6" s="437">
        <v>1790718</v>
      </c>
      <c r="X6" s="437">
        <v>2805</v>
      </c>
      <c r="Y6" s="437">
        <v>1897511</v>
      </c>
      <c r="Z6" s="437">
        <v>4494</v>
      </c>
      <c r="AA6" s="385" t="s">
        <v>10</v>
      </c>
    </row>
    <row r="7" spans="1:27" ht="20.100000000000001" customHeight="1">
      <c r="A7" s="185">
        <v>2</v>
      </c>
      <c r="B7" s="327" t="s">
        <v>416</v>
      </c>
      <c r="C7" s="153">
        <v>35804</v>
      </c>
      <c r="D7" s="153">
        <v>4</v>
      </c>
      <c r="E7" s="348">
        <v>48602</v>
      </c>
      <c r="F7" s="348">
        <v>9</v>
      </c>
      <c r="G7" s="348">
        <v>57088</v>
      </c>
      <c r="H7" s="348">
        <v>7</v>
      </c>
      <c r="I7" s="348">
        <v>46643</v>
      </c>
      <c r="J7" s="348">
        <v>4</v>
      </c>
      <c r="K7" s="348">
        <v>17887</v>
      </c>
      <c r="L7" s="348">
        <v>3</v>
      </c>
      <c r="M7" s="348">
        <v>15840</v>
      </c>
      <c r="N7" s="348">
        <v>7</v>
      </c>
      <c r="O7" s="348">
        <v>21670</v>
      </c>
      <c r="P7" s="348">
        <v>4</v>
      </c>
      <c r="Q7" s="440">
        <v>36250</v>
      </c>
      <c r="R7" s="440">
        <v>3</v>
      </c>
      <c r="S7" s="436">
        <v>33878</v>
      </c>
      <c r="T7" s="436">
        <v>0</v>
      </c>
      <c r="U7" s="436">
        <v>23161</v>
      </c>
      <c r="V7" s="436">
        <v>0</v>
      </c>
      <c r="W7" s="436">
        <v>43089</v>
      </c>
      <c r="X7" s="436">
        <v>0</v>
      </c>
      <c r="Y7" s="436">
        <v>15964</v>
      </c>
      <c r="Z7" s="436">
        <v>0</v>
      </c>
      <c r="AA7" s="382" t="s">
        <v>11</v>
      </c>
    </row>
    <row r="8" spans="1:27" ht="20.100000000000001" customHeight="1">
      <c r="A8" s="204">
        <v>3</v>
      </c>
      <c r="B8" s="170" t="s">
        <v>415</v>
      </c>
      <c r="C8" s="332">
        <v>56547</v>
      </c>
      <c r="D8" s="332">
        <v>0</v>
      </c>
      <c r="E8" s="353">
        <v>314824</v>
      </c>
      <c r="F8" s="353">
        <v>0</v>
      </c>
      <c r="G8" s="353">
        <v>217805</v>
      </c>
      <c r="H8" s="353">
        <v>481</v>
      </c>
      <c r="I8" s="353">
        <v>145047</v>
      </c>
      <c r="J8" s="353">
        <v>232</v>
      </c>
      <c r="K8" s="353">
        <v>68334</v>
      </c>
      <c r="L8" s="353">
        <v>72</v>
      </c>
      <c r="M8" s="353">
        <v>20456</v>
      </c>
      <c r="N8" s="353">
        <v>81</v>
      </c>
      <c r="O8" s="353">
        <v>20667</v>
      </c>
      <c r="P8" s="353">
        <v>200</v>
      </c>
      <c r="Q8" s="439">
        <v>22834</v>
      </c>
      <c r="R8" s="439">
        <v>225</v>
      </c>
      <c r="S8" s="437">
        <v>24100</v>
      </c>
      <c r="T8" s="437">
        <v>250</v>
      </c>
      <c r="U8" s="437">
        <v>21633</v>
      </c>
      <c r="V8" s="437">
        <v>86</v>
      </c>
      <c r="W8" s="437">
        <v>15228</v>
      </c>
      <c r="X8" s="437">
        <v>1</v>
      </c>
      <c r="Y8" s="437">
        <v>16002</v>
      </c>
      <c r="Z8" s="437">
        <v>6</v>
      </c>
      <c r="AA8" s="385" t="s">
        <v>0</v>
      </c>
    </row>
    <row r="9" spans="1:27" ht="20.100000000000001" customHeight="1">
      <c r="A9" s="185">
        <v>4</v>
      </c>
      <c r="B9" s="327" t="s">
        <v>414</v>
      </c>
      <c r="C9" s="153" t="s">
        <v>257</v>
      </c>
      <c r="D9" s="153" t="s">
        <v>257</v>
      </c>
      <c r="E9" s="348">
        <v>87486</v>
      </c>
      <c r="F9" s="348">
        <v>0</v>
      </c>
      <c r="G9" s="348">
        <v>1558212</v>
      </c>
      <c r="H9" s="348">
        <v>10</v>
      </c>
      <c r="I9" s="348">
        <v>1758655</v>
      </c>
      <c r="J9" s="348">
        <v>20</v>
      </c>
      <c r="K9" s="348">
        <v>1488744</v>
      </c>
      <c r="L9" s="348">
        <v>53</v>
      </c>
      <c r="M9" s="348">
        <v>1223078</v>
      </c>
      <c r="N9" s="348">
        <v>40</v>
      </c>
      <c r="O9" s="348">
        <v>1072172</v>
      </c>
      <c r="P9" s="348">
        <v>17</v>
      </c>
      <c r="Q9" s="440">
        <v>988493</v>
      </c>
      <c r="R9" s="440">
        <v>36</v>
      </c>
      <c r="S9" s="436">
        <v>1073262</v>
      </c>
      <c r="T9" s="436">
        <v>2</v>
      </c>
      <c r="U9" s="436">
        <v>783788</v>
      </c>
      <c r="V9" s="436">
        <v>14</v>
      </c>
      <c r="W9" s="436">
        <v>157868</v>
      </c>
      <c r="X9" s="436">
        <v>0</v>
      </c>
      <c r="Y9" s="436" t="s">
        <v>467</v>
      </c>
      <c r="Z9" s="436">
        <v>0</v>
      </c>
      <c r="AA9" s="382" t="s">
        <v>1</v>
      </c>
    </row>
    <row r="10" spans="1:27" ht="20.100000000000001" customHeight="1">
      <c r="A10" s="204">
        <v>5</v>
      </c>
      <c r="B10" s="170" t="s">
        <v>413</v>
      </c>
      <c r="C10" s="332">
        <v>107827</v>
      </c>
      <c r="D10" s="332">
        <v>7</v>
      </c>
      <c r="E10" s="353">
        <v>155743</v>
      </c>
      <c r="F10" s="353">
        <v>18</v>
      </c>
      <c r="G10" s="353">
        <v>279103</v>
      </c>
      <c r="H10" s="353">
        <v>39</v>
      </c>
      <c r="I10" s="353">
        <v>287771</v>
      </c>
      <c r="J10" s="353">
        <v>30</v>
      </c>
      <c r="K10" s="353">
        <v>363570</v>
      </c>
      <c r="L10" s="353">
        <v>73</v>
      </c>
      <c r="M10" s="353">
        <v>376493</v>
      </c>
      <c r="N10" s="353">
        <v>62</v>
      </c>
      <c r="O10" s="353">
        <v>441269</v>
      </c>
      <c r="P10" s="353">
        <v>19</v>
      </c>
      <c r="Q10" s="439">
        <v>491234</v>
      </c>
      <c r="R10" s="439">
        <v>13</v>
      </c>
      <c r="S10" s="437">
        <v>484418</v>
      </c>
      <c r="T10" s="437">
        <v>16</v>
      </c>
      <c r="U10" s="437">
        <v>540847</v>
      </c>
      <c r="V10" s="437">
        <v>24</v>
      </c>
      <c r="W10" s="437">
        <v>300423</v>
      </c>
      <c r="X10" s="437">
        <v>32</v>
      </c>
      <c r="Y10" s="437">
        <v>255959</v>
      </c>
      <c r="Z10" s="437">
        <v>0</v>
      </c>
      <c r="AA10" s="385" t="s">
        <v>34</v>
      </c>
    </row>
    <row r="11" spans="1:27" s="136" customFormat="1" ht="20.100000000000001" customHeight="1">
      <c r="A11" s="185">
        <v>6</v>
      </c>
      <c r="B11" s="327" t="s">
        <v>412</v>
      </c>
      <c r="C11" s="153">
        <v>249463</v>
      </c>
      <c r="D11" s="153">
        <v>182</v>
      </c>
      <c r="E11" s="348">
        <v>198541</v>
      </c>
      <c r="F11" s="348">
        <v>102</v>
      </c>
      <c r="G11" s="348">
        <v>290841</v>
      </c>
      <c r="H11" s="348">
        <v>232</v>
      </c>
      <c r="I11" s="348">
        <v>390170</v>
      </c>
      <c r="J11" s="348">
        <v>175</v>
      </c>
      <c r="K11" s="348">
        <v>369406</v>
      </c>
      <c r="L11" s="348">
        <v>106</v>
      </c>
      <c r="M11" s="348">
        <v>330643</v>
      </c>
      <c r="N11" s="348">
        <v>133</v>
      </c>
      <c r="O11" s="348">
        <v>355234</v>
      </c>
      <c r="P11" s="348">
        <v>210</v>
      </c>
      <c r="Q11" s="440">
        <v>261963</v>
      </c>
      <c r="R11" s="440">
        <v>357</v>
      </c>
      <c r="S11" s="436">
        <v>423360</v>
      </c>
      <c r="T11" s="436">
        <v>492</v>
      </c>
      <c r="U11" s="436">
        <v>279423</v>
      </c>
      <c r="V11" s="436">
        <v>359</v>
      </c>
      <c r="W11" s="436">
        <v>117579</v>
      </c>
      <c r="X11" s="436">
        <v>490</v>
      </c>
      <c r="Y11" s="436" t="s">
        <v>466</v>
      </c>
      <c r="Z11" s="436">
        <v>0</v>
      </c>
      <c r="AA11" s="382" t="s">
        <v>12</v>
      </c>
    </row>
    <row r="12" spans="1:27" ht="20.100000000000001" customHeight="1">
      <c r="A12" s="204">
        <v>7</v>
      </c>
      <c r="B12" s="170" t="s">
        <v>465</v>
      </c>
      <c r="C12" s="332">
        <v>71344</v>
      </c>
      <c r="D12" s="332">
        <v>8</v>
      </c>
      <c r="E12" s="353">
        <v>61029</v>
      </c>
      <c r="F12" s="353">
        <v>6</v>
      </c>
      <c r="G12" s="353">
        <v>53843</v>
      </c>
      <c r="H12" s="353">
        <v>1</v>
      </c>
      <c r="I12" s="353">
        <v>59590</v>
      </c>
      <c r="J12" s="353">
        <v>0</v>
      </c>
      <c r="K12" s="353">
        <v>67720</v>
      </c>
      <c r="L12" s="353">
        <v>1</v>
      </c>
      <c r="M12" s="353">
        <v>60998</v>
      </c>
      <c r="N12" s="353">
        <v>0</v>
      </c>
      <c r="O12" s="353">
        <v>61300</v>
      </c>
      <c r="P12" s="353">
        <v>4</v>
      </c>
      <c r="Q12" s="439">
        <v>78854</v>
      </c>
      <c r="R12" s="439">
        <v>30</v>
      </c>
      <c r="S12" s="437">
        <v>88564</v>
      </c>
      <c r="T12" s="437">
        <v>53</v>
      </c>
      <c r="U12" s="437">
        <v>97365</v>
      </c>
      <c r="V12" s="437">
        <v>32</v>
      </c>
      <c r="W12" s="437">
        <v>53717</v>
      </c>
      <c r="X12" s="437">
        <v>0</v>
      </c>
      <c r="Y12" s="437">
        <v>22905</v>
      </c>
      <c r="Z12" s="437">
        <v>0</v>
      </c>
      <c r="AA12" s="385" t="s">
        <v>13</v>
      </c>
    </row>
    <row r="13" spans="1:27" ht="20.100000000000001" customHeight="1">
      <c r="A13" s="185">
        <v>8</v>
      </c>
      <c r="B13" s="327" t="s">
        <v>409</v>
      </c>
      <c r="C13" s="153">
        <v>603281</v>
      </c>
      <c r="D13" s="153">
        <v>0</v>
      </c>
      <c r="E13" s="348">
        <v>604076</v>
      </c>
      <c r="F13" s="348">
        <v>0</v>
      </c>
      <c r="G13" s="348">
        <v>832190</v>
      </c>
      <c r="H13" s="348">
        <v>8</v>
      </c>
      <c r="I13" s="348">
        <v>1041042</v>
      </c>
      <c r="J13" s="348">
        <v>40</v>
      </c>
      <c r="K13" s="348">
        <v>1249351</v>
      </c>
      <c r="L13" s="348">
        <v>0</v>
      </c>
      <c r="M13" s="348">
        <v>1578815</v>
      </c>
      <c r="N13" s="348">
        <v>27</v>
      </c>
      <c r="O13" s="348">
        <v>1839032</v>
      </c>
      <c r="P13" s="348">
        <v>16</v>
      </c>
      <c r="Q13" s="440">
        <v>1964767</v>
      </c>
      <c r="R13" s="440">
        <v>0</v>
      </c>
      <c r="S13" s="436">
        <v>2208210</v>
      </c>
      <c r="T13" s="436">
        <v>3</v>
      </c>
      <c r="U13" s="436">
        <v>2315080</v>
      </c>
      <c r="V13" s="436">
        <v>0</v>
      </c>
      <c r="W13" s="436">
        <v>1449802</v>
      </c>
      <c r="X13" s="436">
        <v>1338</v>
      </c>
      <c r="Y13" s="436" t="s">
        <v>464</v>
      </c>
      <c r="Z13" s="436">
        <v>363</v>
      </c>
      <c r="AA13" s="382" t="s">
        <v>25</v>
      </c>
    </row>
    <row r="14" spans="1:27" ht="20.100000000000001" customHeight="1">
      <c r="A14" s="204">
        <v>9</v>
      </c>
      <c r="B14" s="170" t="s">
        <v>407</v>
      </c>
      <c r="C14" s="332">
        <v>1043021</v>
      </c>
      <c r="D14" s="332">
        <v>65</v>
      </c>
      <c r="E14" s="353">
        <v>1275035</v>
      </c>
      <c r="F14" s="353">
        <v>48</v>
      </c>
      <c r="G14" s="353">
        <v>1212678</v>
      </c>
      <c r="H14" s="353">
        <v>36</v>
      </c>
      <c r="I14" s="353">
        <v>1003454</v>
      </c>
      <c r="J14" s="353">
        <v>35</v>
      </c>
      <c r="K14" s="353">
        <v>1123370</v>
      </c>
      <c r="L14" s="353">
        <v>18</v>
      </c>
      <c r="M14" s="353">
        <v>1173106</v>
      </c>
      <c r="N14" s="353">
        <v>36</v>
      </c>
      <c r="O14" s="353">
        <v>1162451</v>
      </c>
      <c r="P14" s="353">
        <v>34</v>
      </c>
      <c r="Q14" s="439">
        <v>1025546</v>
      </c>
      <c r="R14" s="439">
        <v>27</v>
      </c>
      <c r="S14" s="437">
        <v>1059216</v>
      </c>
      <c r="T14" s="437">
        <v>38</v>
      </c>
      <c r="U14" s="437">
        <v>957831</v>
      </c>
      <c r="V14" s="437">
        <v>68</v>
      </c>
      <c r="W14" s="437">
        <v>592745</v>
      </c>
      <c r="X14" s="437">
        <v>23</v>
      </c>
      <c r="Y14" s="437" t="s">
        <v>463</v>
      </c>
      <c r="Z14" s="437">
        <v>551</v>
      </c>
      <c r="AA14" s="385" t="s">
        <v>14</v>
      </c>
    </row>
    <row r="15" spans="1:27" ht="20.100000000000001" customHeight="1">
      <c r="A15" s="185">
        <v>10</v>
      </c>
      <c r="B15" s="327" t="s">
        <v>405</v>
      </c>
      <c r="C15" s="153">
        <v>1364166</v>
      </c>
      <c r="D15" s="153">
        <v>188</v>
      </c>
      <c r="E15" s="348">
        <v>1484149</v>
      </c>
      <c r="F15" s="348">
        <v>154</v>
      </c>
      <c r="G15" s="348">
        <v>1484315</v>
      </c>
      <c r="H15" s="348">
        <v>136</v>
      </c>
      <c r="I15" s="348">
        <v>1631779</v>
      </c>
      <c r="J15" s="348">
        <v>164</v>
      </c>
      <c r="K15" s="348">
        <v>1523572</v>
      </c>
      <c r="L15" s="348">
        <v>226</v>
      </c>
      <c r="M15" s="348">
        <v>1591505</v>
      </c>
      <c r="N15" s="348">
        <v>205</v>
      </c>
      <c r="O15" s="348">
        <v>1649023</v>
      </c>
      <c r="P15" s="348">
        <v>166</v>
      </c>
      <c r="Q15" s="440">
        <v>1551213</v>
      </c>
      <c r="R15" s="440">
        <v>182</v>
      </c>
      <c r="S15" s="436">
        <v>1594743</v>
      </c>
      <c r="T15" s="436">
        <v>145</v>
      </c>
      <c r="U15" s="436">
        <v>1730783</v>
      </c>
      <c r="V15" s="436">
        <v>123</v>
      </c>
      <c r="W15" s="436">
        <v>963644</v>
      </c>
      <c r="X15" s="436">
        <v>73</v>
      </c>
      <c r="Y15" s="436">
        <v>585620</v>
      </c>
      <c r="Z15" s="436">
        <v>100</v>
      </c>
      <c r="AA15" s="382" t="s">
        <v>2</v>
      </c>
    </row>
    <row r="16" spans="1:27" ht="20.100000000000001" customHeight="1">
      <c r="A16" s="204">
        <v>11</v>
      </c>
      <c r="B16" s="170" t="s">
        <v>404</v>
      </c>
      <c r="C16" s="332">
        <v>162290</v>
      </c>
      <c r="D16" s="332">
        <v>1</v>
      </c>
      <c r="E16" s="353">
        <v>185551</v>
      </c>
      <c r="F16" s="353">
        <v>6</v>
      </c>
      <c r="G16" s="353">
        <v>208813</v>
      </c>
      <c r="H16" s="353">
        <v>3</v>
      </c>
      <c r="I16" s="353">
        <v>236452</v>
      </c>
      <c r="J16" s="353">
        <v>0</v>
      </c>
      <c r="K16" s="353">
        <v>222649</v>
      </c>
      <c r="L16" s="353">
        <v>0</v>
      </c>
      <c r="M16" s="353">
        <v>225817</v>
      </c>
      <c r="N16" s="353">
        <v>5</v>
      </c>
      <c r="O16" s="353">
        <v>275525</v>
      </c>
      <c r="P16" s="353">
        <v>3</v>
      </c>
      <c r="Q16" s="439" t="s">
        <v>512</v>
      </c>
      <c r="R16" s="439" t="s">
        <v>513</v>
      </c>
      <c r="S16" s="437" t="s">
        <v>514</v>
      </c>
      <c r="T16" s="437">
        <v>0</v>
      </c>
      <c r="U16" s="437" t="s">
        <v>515</v>
      </c>
      <c r="V16" s="437">
        <v>0</v>
      </c>
      <c r="W16" s="437">
        <v>456004</v>
      </c>
      <c r="X16" s="437">
        <v>0</v>
      </c>
      <c r="Y16" s="437">
        <v>128608</v>
      </c>
      <c r="Z16" s="437">
        <v>0</v>
      </c>
      <c r="AA16" s="385" t="s">
        <v>429</v>
      </c>
    </row>
    <row r="17" spans="1:27" ht="20.100000000000001" customHeight="1">
      <c r="A17" s="185">
        <v>12</v>
      </c>
      <c r="B17" s="327" t="s">
        <v>402</v>
      </c>
      <c r="C17" s="153">
        <v>315383</v>
      </c>
      <c r="D17" s="153">
        <v>0</v>
      </c>
      <c r="E17" s="348">
        <v>342858</v>
      </c>
      <c r="F17" s="348">
        <v>0</v>
      </c>
      <c r="G17" s="348">
        <v>425565</v>
      </c>
      <c r="H17" s="348">
        <v>0</v>
      </c>
      <c r="I17" s="348">
        <v>553262</v>
      </c>
      <c r="J17" s="348">
        <v>0</v>
      </c>
      <c r="K17" s="348">
        <v>523573</v>
      </c>
      <c r="L17" s="348">
        <v>0</v>
      </c>
      <c r="M17" s="348">
        <v>536208</v>
      </c>
      <c r="N17" s="348">
        <v>0</v>
      </c>
      <c r="O17" s="348">
        <v>487651</v>
      </c>
      <c r="P17" s="348">
        <v>0</v>
      </c>
      <c r="Q17" s="440" t="s">
        <v>555</v>
      </c>
      <c r="R17" s="440" t="s">
        <v>556</v>
      </c>
      <c r="S17" s="436" t="s">
        <v>516</v>
      </c>
      <c r="T17" s="436">
        <v>0</v>
      </c>
      <c r="U17" s="436" t="s">
        <v>517</v>
      </c>
      <c r="V17" s="436">
        <v>0</v>
      </c>
      <c r="W17" s="436">
        <v>519148</v>
      </c>
      <c r="X17" s="436">
        <v>0</v>
      </c>
      <c r="Y17" s="436">
        <v>270871</v>
      </c>
      <c r="Z17" s="436">
        <v>0</v>
      </c>
      <c r="AA17" s="382" t="s">
        <v>427</v>
      </c>
    </row>
    <row r="18" spans="1:27" ht="20.100000000000001" customHeight="1">
      <c r="A18" s="204">
        <v>13</v>
      </c>
      <c r="B18" s="170" t="s">
        <v>400</v>
      </c>
      <c r="C18" s="332">
        <v>96775</v>
      </c>
      <c r="D18" s="332">
        <v>0</v>
      </c>
      <c r="E18" s="353">
        <v>205496</v>
      </c>
      <c r="F18" s="353">
        <v>5</v>
      </c>
      <c r="G18" s="353">
        <v>235447</v>
      </c>
      <c r="H18" s="353">
        <v>63</v>
      </c>
      <c r="I18" s="353">
        <v>238206</v>
      </c>
      <c r="J18" s="353">
        <v>113</v>
      </c>
      <c r="K18" s="353">
        <v>224576</v>
      </c>
      <c r="L18" s="353">
        <v>3</v>
      </c>
      <c r="M18" s="353">
        <v>206843</v>
      </c>
      <c r="N18" s="353">
        <v>1</v>
      </c>
      <c r="O18" s="353">
        <v>277475</v>
      </c>
      <c r="P18" s="353">
        <v>0</v>
      </c>
      <c r="Q18" s="439">
        <v>338154</v>
      </c>
      <c r="R18" s="439">
        <v>0</v>
      </c>
      <c r="S18" s="437">
        <v>279441</v>
      </c>
      <c r="T18" s="437">
        <v>10</v>
      </c>
      <c r="U18" s="437">
        <v>351572</v>
      </c>
      <c r="V18" s="437">
        <v>0</v>
      </c>
      <c r="W18" s="437">
        <v>170480</v>
      </c>
      <c r="X18" s="437">
        <v>4</v>
      </c>
      <c r="Y18" s="437">
        <v>185804</v>
      </c>
      <c r="Z18" s="437">
        <v>4</v>
      </c>
      <c r="AA18" s="385" t="s">
        <v>3</v>
      </c>
    </row>
    <row r="19" spans="1:27" ht="20.100000000000001" customHeight="1">
      <c r="A19" s="185">
        <v>14</v>
      </c>
      <c r="B19" s="327" t="s">
        <v>399</v>
      </c>
      <c r="C19" s="153">
        <v>1593903</v>
      </c>
      <c r="D19" s="153">
        <v>200</v>
      </c>
      <c r="E19" s="348">
        <v>1629997</v>
      </c>
      <c r="F19" s="348">
        <v>182</v>
      </c>
      <c r="G19" s="348">
        <v>1501726</v>
      </c>
      <c r="H19" s="348">
        <v>329</v>
      </c>
      <c r="I19" s="348">
        <v>1577354</v>
      </c>
      <c r="J19" s="348">
        <v>256</v>
      </c>
      <c r="K19" s="348">
        <v>2213159</v>
      </c>
      <c r="L19" s="348">
        <v>39</v>
      </c>
      <c r="M19" s="348">
        <v>2128318</v>
      </c>
      <c r="N19" s="348">
        <v>16</v>
      </c>
      <c r="O19" s="348">
        <v>2072421</v>
      </c>
      <c r="P19" s="348">
        <v>99</v>
      </c>
      <c r="Q19" s="440">
        <v>2245121</v>
      </c>
      <c r="R19" s="440">
        <v>73</v>
      </c>
      <c r="S19" s="436">
        <v>2423278</v>
      </c>
      <c r="T19" s="436">
        <v>109</v>
      </c>
      <c r="U19" s="436">
        <v>2453026</v>
      </c>
      <c r="V19" s="436">
        <v>104</v>
      </c>
      <c r="W19" s="436">
        <v>119674</v>
      </c>
      <c r="X19" s="436">
        <v>10</v>
      </c>
      <c r="Y19" s="436" t="s">
        <v>462</v>
      </c>
      <c r="Z19" s="436">
        <v>332</v>
      </c>
      <c r="AA19" s="382" t="s">
        <v>15</v>
      </c>
    </row>
    <row r="20" spans="1:27" ht="20.100000000000001" customHeight="1">
      <c r="A20" s="204">
        <v>15</v>
      </c>
      <c r="B20" s="170" t="s">
        <v>398</v>
      </c>
      <c r="C20" s="332">
        <v>6035129</v>
      </c>
      <c r="D20" s="332">
        <v>122</v>
      </c>
      <c r="E20" s="353">
        <v>5034506</v>
      </c>
      <c r="F20" s="353">
        <v>128</v>
      </c>
      <c r="G20" s="353">
        <v>5685603</v>
      </c>
      <c r="H20" s="353">
        <v>47</v>
      </c>
      <c r="I20" s="353">
        <v>6233391</v>
      </c>
      <c r="J20" s="353">
        <v>62</v>
      </c>
      <c r="K20" s="353">
        <v>6042825</v>
      </c>
      <c r="L20" s="353">
        <v>27</v>
      </c>
      <c r="M20" s="353">
        <v>5879901</v>
      </c>
      <c r="N20" s="353">
        <v>38</v>
      </c>
      <c r="O20" s="353">
        <v>5600975</v>
      </c>
      <c r="P20" s="353">
        <v>14</v>
      </c>
      <c r="Q20" s="439">
        <v>5887367</v>
      </c>
      <c r="R20" s="439">
        <v>13</v>
      </c>
      <c r="S20" s="437">
        <v>5857820</v>
      </c>
      <c r="T20" s="437">
        <v>35</v>
      </c>
      <c r="U20" s="437">
        <v>5617300</v>
      </c>
      <c r="V20" s="437">
        <v>68</v>
      </c>
      <c r="W20" s="437">
        <v>2359077</v>
      </c>
      <c r="X20" s="437">
        <v>27</v>
      </c>
      <c r="Y20" s="437">
        <v>0</v>
      </c>
      <c r="Z20" s="437">
        <v>0</v>
      </c>
      <c r="AA20" s="385" t="s">
        <v>4</v>
      </c>
    </row>
    <row r="21" spans="1:27" ht="20.100000000000001" customHeight="1">
      <c r="A21" s="185">
        <v>16</v>
      </c>
      <c r="B21" s="327" t="s">
        <v>397</v>
      </c>
      <c r="C21" s="153">
        <v>578177</v>
      </c>
      <c r="D21" s="153">
        <v>238</v>
      </c>
      <c r="E21" s="348">
        <v>578783</v>
      </c>
      <c r="F21" s="348">
        <v>182</v>
      </c>
      <c r="G21" s="348">
        <v>902708</v>
      </c>
      <c r="H21" s="348">
        <v>313</v>
      </c>
      <c r="I21" s="348">
        <v>1276515</v>
      </c>
      <c r="J21" s="348">
        <v>213</v>
      </c>
      <c r="K21" s="348">
        <v>1529711</v>
      </c>
      <c r="L21" s="348">
        <v>195</v>
      </c>
      <c r="M21" s="348">
        <v>1733489</v>
      </c>
      <c r="N21" s="348">
        <v>161</v>
      </c>
      <c r="O21" s="348">
        <v>1782675</v>
      </c>
      <c r="P21" s="348">
        <v>185</v>
      </c>
      <c r="Q21" s="440">
        <v>1735465</v>
      </c>
      <c r="R21" s="440">
        <v>109</v>
      </c>
      <c r="S21" s="436">
        <v>1166099</v>
      </c>
      <c r="T21" s="436">
        <v>87</v>
      </c>
      <c r="U21" s="436">
        <v>766937</v>
      </c>
      <c r="V21" s="436">
        <v>54</v>
      </c>
      <c r="W21" s="436">
        <v>336185</v>
      </c>
      <c r="X21" s="436">
        <v>0</v>
      </c>
      <c r="Y21" s="436">
        <v>257056</v>
      </c>
      <c r="Z21" s="436">
        <v>0</v>
      </c>
      <c r="AA21" s="382" t="s">
        <v>5</v>
      </c>
    </row>
    <row r="22" spans="1:27" ht="20.100000000000001" customHeight="1">
      <c r="A22" s="204">
        <v>17</v>
      </c>
      <c r="B22" s="170" t="s">
        <v>396</v>
      </c>
      <c r="C22" s="332">
        <v>796617</v>
      </c>
      <c r="D22" s="332">
        <v>88</v>
      </c>
      <c r="E22" s="353">
        <v>571947</v>
      </c>
      <c r="F22" s="353">
        <v>28</v>
      </c>
      <c r="G22" s="353">
        <v>690695</v>
      </c>
      <c r="H22" s="353">
        <v>5</v>
      </c>
      <c r="I22" s="353">
        <v>896949</v>
      </c>
      <c r="J22" s="353">
        <v>1</v>
      </c>
      <c r="K22" s="353">
        <v>1146185</v>
      </c>
      <c r="L22" s="353">
        <v>1</v>
      </c>
      <c r="M22" s="353">
        <v>1568270</v>
      </c>
      <c r="N22" s="353">
        <v>18</v>
      </c>
      <c r="O22" s="353">
        <v>1967432</v>
      </c>
      <c r="P22" s="353">
        <v>20</v>
      </c>
      <c r="Q22" s="439">
        <v>1847300</v>
      </c>
      <c r="R22" s="439">
        <v>4</v>
      </c>
      <c r="S22" s="437">
        <v>1805282</v>
      </c>
      <c r="T22" s="437">
        <v>10</v>
      </c>
      <c r="U22" s="437">
        <v>143897</v>
      </c>
      <c r="V22" s="437">
        <v>0</v>
      </c>
      <c r="W22" s="437">
        <v>780127</v>
      </c>
      <c r="X22" s="437">
        <v>0</v>
      </c>
      <c r="Y22" s="437">
        <v>314302</v>
      </c>
      <c r="Z22" s="437">
        <v>0</v>
      </c>
      <c r="AA22" s="385" t="s">
        <v>16</v>
      </c>
    </row>
    <row r="23" spans="1:27" ht="20.100000000000001" customHeight="1">
      <c r="A23" s="185">
        <v>18</v>
      </c>
      <c r="B23" s="327" t="s">
        <v>395</v>
      </c>
      <c r="C23" s="153">
        <v>19172</v>
      </c>
      <c r="D23" s="153">
        <v>15</v>
      </c>
      <c r="E23" s="348">
        <v>25441</v>
      </c>
      <c r="F23" s="348">
        <v>55</v>
      </c>
      <c r="G23" s="348">
        <v>39479</v>
      </c>
      <c r="H23" s="348">
        <v>51</v>
      </c>
      <c r="I23" s="348">
        <v>31468</v>
      </c>
      <c r="J23" s="348">
        <v>36</v>
      </c>
      <c r="K23" s="348">
        <v>33470</v>
      </c>
      <c r="L23" s="348">
        <v>24</v>
      </c>
      <c r="M23" s="348">
        <v>37477</v>
      </c>
      <c r="N23" s="348">
        <v>22</v>
      </c>
      <c r="O23" s="348">
        <v>46272</v>
      </c>
      <c r="P23" s="348">
        <v>21</v>
      </c>
      <c r="Q23" s="440">
        <v>51205</v>
      </c>
      <c r="R23" s="440">
        <v>23</v>
      </c>
      <c r="S23" s="436">
        <v>54108</v>
      </c>
      <c r="T23" s="436">
        <v>28</v>
      </c>
      <c r="U23" s="436">
        <v>54818</v>
      </c>
      <c r="V23" s="436">
        <v>28</v>
      </c>
      <c r="W23" s="436">
        <v>19696</v>
      </c>
      <c r="X23" s="436">
        <v>52</v>
      </c>
      <c r="Y23" s="436">
        <v>10486</v>
      </c>
      <c r="Z23" s="436">
        <v>7</v>
      </c>
      <c r="AA23" s="382" t="s">
        <v>17</v>
      </c>
    </row>
    <row r="24" spans="1:27" ht="20.100000000000001" customHeight="1">
      <c r="A24" s="204">
        <v>19</v>
      </c>
      <c r="B24" s="170" t="s">
        <v>394</v>
      </c>
      <c r="C24" s="332">
        <v>318124</v>
      </c>
      <c r="D24" s="332">
        <v>0</v>
      </c>
      <c r="E24" s="353">
        <v>295146</v>
      </c>
      <c r="F24" s="353">
        <v>5</v>
      </c>
      <c r="G24" s="353">
        <v>310278</v>
      </c>
      <c r="H24" s="353">
        <v>4</v>
      </c>
      <c r="I24" s="353">
        <v>329019</v>
      </c>
      <c r="J24" s="353">
        <v>2</v>
      </c>
      <c r="K24" s="353">
        <v>375220</v>
      </c>
      <c r="L24" s="353">
        <v>5</v>
      </c>
      <c r="M24" s="353">
        <v>408938</v>
      </c>
      <c r="N24" s="353">
        <v>7</v>
      </c>
      <c r="O24" s="353">
        <v>443764</v>
      </c>
      <c r="P24" s="353">
        <v>2</v>
      </c>
      <c r="Q24" s="439">
        <v>375727</v>
      </c>
      <c r="R24" s="439">
        <v>8</v>
      </c>
      <c r="S24" s="437">
        <v>352443</v>
      </c>
      <c r="T24" s="437">
        <v>6</v>
      </c>
      <c r="U24" s="437">
        <v>415058</v>
      </c>
      <c r="V24" s="437">
        <v>175</v>
      </c>
      <c r="W24" s="437">
        <v>164960</v>
      </c>
      <c r="X24" s="437">
        <v>0</v>
      </c>
      <c r="Y24" s="437">
        <v>119112</v>
      </c>
      <c r="Z24" s="437">
        <v>0</v>
      </c>
      <c r="AA24" s="385" t="s">
        <v>18</v>
      </c>
    </row>
    <row r="25" spans="1:27" ht="20.100000000000001" customHeight="1">
      <c r="A25" s="185">
        <v>20</v>
      </c>
      <c r="B25" s="327" t="s">
        <v>393</v>
      </c>
      <c r="C25" s="153">
        <v>25665</v>
      </c>
      <c r="D25" s="153">
        <v>18</v>
      </c>
      <c r="E25" s="348">
        <v>26817</v>
      </c>
      <c r="F25" s="348">
        <v>33</v>
      </c>
      <c r="G25" s="348">
        <v>26789</v>
      </c>
      <c r="H25" s="348">
        <v>40</v>
      </c>
      <c r="I25" s="348">
        <v>33807</v>
      </c>
      <c r="J25" s="348">
        <v>23</v>
      </c>
      <c r="K25" s="348">
        <v>28790</v>
      </c>
      <c r="L25" s="348">
        <v>43</v>
      </c>
      <c r="M25" s="348">
        <v>33169</v>
      </c>
      <c r="N25" s="348">
        <v>59</v>
      </c>
      <c r="O25" s="348">
        <v>45640</v>
      </c>
      <c r="P25" s="348">
        <v>68</v>
      </c>
      <c r="Q25" s="440">
        <v>30949</v>
      </c>
      <c r="R25" s="440">
        <v>36</v>
      </c>
      <c r="S25" s="436">
        <v>35831</v>
      </c>
      <c r="T25" s="436">
        <v>45</v>
      </c>
      <c r="U25" s="436">
        <v>32032</v>
      </c>
      <c r="V25" s="436">
        <v>5</v>
      </c>
      <c r="W25" s="436">
        <v>16584</v>
      </c>
      <c r="X25" s="436">
        <v>1</v>
      </c>
      <c r="Y25" s="436">
        <v>10441</v>
      </c>
      <c r="Z25" s="436">
        <v>5</v>
      </c>
      <c r="AA25" s="382" t="s">
        <v>35</v>
      </c>
    </row>
    <row r="26" spans="1:27" ht="20.100000000000001" customHeight="1">
      <c r="A26" s="204">
        <v>21</v>
      </c>
      <c r="B26" s="170" t="s">
        <v>392</v>
      </c>
      <c r="C26" s="332">
        <v>64220</v>
      </c>
      <c r="D26" s="332">
        <v>0</v>
      </c>
      <c r="E26" s="353">
        <v>48566</v>
      </c>
      <c r="F26" s="353">
        <v>0</v>
      </c>
      <c r="G26" s="353">
        <v>36344</v>
      </c>
      <c r="H26" s="353">
        <v>7</v>
      </c>
      <c r="I26" s="353">
        <v>37664</v>
      </c>
      <c r="J26" s="353">
        <v>3</v>
      </c>
      <c r="K26" s="353">
        <v>38312</v>
      </c>
      <c r="L26" s="353">
        <v>0</v>
      </c>
      <c r="M26" s="353">
        <v>29289</v>
      </c>
      <c r="N26" s="353">
        <v>1</v>
      </c>
      <c r="O26" s="353">
        <v>34771</v>
      </c>
      <c r="P26" s="353">
        <v>0</v>
      </c>
      <c r="Q26" s="439">
        <v>33193</v>
      </c>
      <c r="R26" s="439">
        <v>23</v>
      </c>
      <c r="S26" s="437">
        <v>36032</v>
      </c>
      <c r="T26" s="437">
        <v>6</v>
      </c>
      <c r="U26" s="437">
        <v>22654</v>
      </c>
      <c r="V26" s="437">
        <v>0</v>
      </c>
      <c r="W26" s="437">
        <v>15324</v>
      </c>
      <c r="X26" s="437">
        <v>0</v>
      </c>
      <c r="Y26" s="437">
        <v>9356</v>
      </c>
      <c r="Z26" s="437">
        <v>0</v>
      </c>
      <c r="AA26" s="385" t="s">
        <v>19</v>
      </c>
    </row>
    <row r="27" spans="1:27" ht="20.100000000000001" customHeight="1">
      <c r="A27" s="185">
        <v>22</v>
      </c>
      <c r="B27" s="327" t="s">
        <v>391</v>
      </c>
      <c r="C27" s="153">
        <v>1354442</v>
      </c>
      <c r="D27" s="153">
        <v>188</v>
      </c>
      <c r="E27" s="348">
        <v>1372208</v>
      </c>
      <c r="F27" s="348">
        <v>269</v>
      </c>
      <c r="G27" s="348">
        <v>1598711</v>
      </c>
      <c r="H27" s="348">
        <v>293</v>
      </c>
      <c r="I27" s="348">
        <v>1599506</v>
      </c>
      <c r="J27" s="348">
        <v>235</v>
      </c>
      <c r="K27" s="348">
        <v>2125240</v>
      </c>
      <c r="L27" s="348">
        <v>131</v>
      </c>
      <c r="M27" s="348">
        <v>2384544</v>
      </c>
      <c r="N27" s="348">
        <v>127</v>
      </c>
      <c r="O27" s="348">
        <v>2512502</v>
      </c>
      <c r="P27" s="348">
        <v>95</v>
      </c>
      <c r="Q27" s="440">
        <v>2344668</v>
      </c>
      <c r="R27" s="440">
        <v>111</v>
      </c>
      <c r="S27" s="436">
        <v>2361539</v>
      </c>
      <c r="T27" s="436">
        <v>58</v>
      </c>
      <c r="U27" s="436">
        <v>2878827</v>
      </c>
      <c r="V27" s="436">
        <v>75</v>
      </c>
      <c r="W27" s="436">
        <v>1525032</v>
      </c>
      <c r="X27" s="436">
        <v>12</v>
      </c>
      <c r="Y27" s="436" t="s">
        <v>461</v>
      </c>
      <c r="Z27" s="436">
        <v>151</v>
      </c>
      <c r="AA27" s="382" t="s">
        <v>20</v>
      </c>
    </row>
    <row r="28" spans="1:27" ht="20.100000000000001" customHeight="1">
      <c r="A28" s="204">
        <v>23</v>
      </c>
      <c r="B28" s="170" t="s">
        <v>389</v>
      </c>
      <c r="C28" s="332">
        <v>642862</v>
      </c>
      <c r="D28" s="332">
        <v>15</v>
      </c>
      <c r="E28" s="353">
        <v>656544</v>
      </c>
      <c r="F28" s="353">
        <v>10</v>
      </c>
      <c r="G28" s="353">
        <v>645612</v>
      </c>
      <c r="H28" s="353">
        <v>11</v>
      </c>
      <c r="I28" s="353">
        <v>692618</v>
      </c>
      <c r="J28" s="353">
        <v>9</v>
      </c>
      <c r="K28" s="353">
        <v>638908</v>
      </c>
      <c r="L28" s="353">
        <v>35</v>
      </c>
      <c r="M28" s="353">
        <v>612122</v>
      </c>
      <c r="N28" s="353">
        <v>71</v>
      </c>
      <c r="O28" s="353">
        <v>639631</v>
      </c>
      <c r="P28" s="353">
        <v>24</v>
      </c>
      <c r="Q28" s="439">
        <v>649023</v>
      </c>
      <c r="R28" s="439">
        <v>24</v>
      </c>
      <c r="S28" s="437">
        <v>564528</v>
      </c>
      <c r="T28" s="437">
        <v>24</v>
      </c>
      <c r="U28" s="437">
        <v>482968</v>
      </c>
      <c r="V28" s="437">
        <v>16</v>
      </c>
      <c r="W28" s="437">
        <v>338193</v>
      </c>
      <c r="X28" s="437">
        <v>26</v>
      </c>
      <c r="Y28" s="437">
        <v>281307</v>
      </c>
      <c r="Z28" s="437">
        <v>85</v>
      </c>
      <c r="AA28" s="385" t="s">
        <v>21</v>
      </c>
    </row>
    <row r="29" spans="1:27" ht="20.100000000000001" customHeight="1">
      <c r="A29" s="185">
        <v>24</v>
      </c>
      <c r="B29" s="327" t="s">
        <v>388</v>
      </c>
      <c r="C29" s="153">
        <v>823014</v>
      </c>
      <c r="D29" s="153">
        <v>32</v>
      </c>
      <c r="E29" s="348">
        <v>1089640</v>
      </c>
      <c r="F29" s="348">
        <v>62</v>
      </c>
      <c r="G29" s="348">
        <v>2001465</v>
      </c>
      <c r="H29" s="348">
        <v>208</v>
      </c>
      <c r="I29" s="348">
        <v>2515972</v>
      </c>
      <c r="J29" s="348">
        <v>77</v>
      </c>
      <c r="K29" s="348">
        <v>3038583</v>
      </c>
      <c r="L29" s="348">
        <v>108</v>
      </c>
      <c r="M29" s="348">
        <v>3153098</v>
      </c>
      <c r="N29" s="348">
        <v>96</v>
      </c>
      <c r="O29" s="348">
        <v>3793357</v>
      </c>
      <c r="P29" s="348">
        <v>63</v>
      </c>
      <c r="Q29" s="440">
        <v>4479438</v>
      </c>
      <c r="R29" s="440">
        <v>19</v>
      </c>
      <c r="S29" s="436">
        <v>4764805</v>
      </c>
      <c r="T29" s="436">
        <v>25</v>
      </c>
      <c r="U29" s="436">
        <v>5346060</v>
      </c>
      <c r="V29" s="436">
        <v>48</v>
      </c>
      <c r="W29" s="436">
        <v>3643201</v>
      </c>
      <c r="X29" s="436">
        <v>20</v>
      </c>
      <c r="Y29" s="436">
        <v>3647780</v>
      </c>
      <c r="Z29" s="436">
        <v>32</v>
      </c>
      <c r="AA29" s="382" t="s">
        <v>27</v>
      </c>
    </row>
    <row r="30" spans="1:27" ht="20.100000000000001" customHeight="1">
      <c r="A30" s="204">
        <v>25</v>
      </c>
      <c r="B30" s="170" t="s">
        <v>387</v>
      </c>
      <c r="C30" s="332">
        <v>106815</v>
      </c>
      <c r="D30" s="332">
        <v>9</v>
      </c>
      <c r="E30" s="353">
        <v>92736</v>
      </c>
      <c r="F30" s="353">
        <v>12</v>
      </c>
      <c r="G30" s="353">
        <v>111771</v>
      </c>
      <c r="H30" s="353">
        <v>7</v>
      </c>
      <c r="I30" s="353">
        <v>93726</v>
      </c>
      <c r="J30" s="353">
        <v>14</v>
      </c>
      <c r="K30" s="353">
        <v>83893</v>
      </c>
      <c r="L30" s="353">
        <v>7</v>
      </c>
      <c r="M30" s="353">
        <v>104346</v>
      </c>
      <c r="N30" s="353">
        <v>36</v>
      </c>
      <c r="O30" s="353">
        <v>109541</v>
      </c>
      <c r="P30" s="353">
        <v>43</v>
      </c>
      <c r="Q30" s="439">
        <v>99310</v>
      </c>
      <c r="R30" s="439">
        <v>8</v>
      </c>
      <c r="S30" s="437">
        <v>99748</v>
      </c>
      <c r="T30" s="437">
        <v>16</v>
      </c>
      <c r="U30" s="437">
        <v>97781</v>
      </c>
      <c r="V30" s="437">
        <v>8</v>
      </c>
      <c r="W30" s="437">
        <v>33327</v>
      </c>
      <c r="X30" s="437">
        <v>0</v>
      </c>
      <c r="Y30" s="437">
        <v>34952</v>
      </c>
      <c r="Z30" s="437">
        <v>15</v>
      </c>
      <c r="AA30" s="385" t="s">
        <v>6</v>
      </c>
    </row>
    <row r="31" spans="1:27" ht="20.100000000000001" customHeight="1">
      <c r="A31" s="185">
        <v>26</v>
      </c>
      <c r="B31" s="327" t="s">
        <v>386</v>
      </c>
      <c r="C31" s="153">
        <v>2430169</v>
      </c>
      <c r="D31" s="153">
        <v>242</v>
      </c>
      <c r="E31" s="348">
        <v>2410214</v>
      </c>
      <c r="F31" s="348">
        <v>22</v>
      </c>
      <c r="G31" s="348">
        <v>2737294</v>
      </c>
      <c r="H31" s="348">
        <v>21</v>
      </c>
      <c r="I31" s="348">
        <v>1944280</v>
      </c>
      <c r="J31" s="348">
        <v>4</v>
      </c>
      <c r="K31" s="348">
        <v>1904592</v>
      </c>
      <c r="L31" s="348">
        <v>14</v>
      </c>
      <c r="M31" s="348">
        <v>1956864</v>
      </c>
      <c r="N31" s="348">
        <v>2</v>
      </c>
      <c r="O31" s="348">
        <v>2211247</v>
      </c>
      <c r="P31" s="348">
        <v>1</v>
      </c>
      <c r="Q31" s="440">
        <v>2219661</v>
      </c>
      <c r="R31" s="440">
        <v>38</v>
      </c>
      <c r="S31" s="436">
        <v>2079590</v>
      </c>
      <c r="T31" s="436">
        <v>65</v>
      </c>
      <c r="U31" s="436">
        <v>1998158</v>
      </c>
      <c r="V31" s="436">
        <v>61</v>
      </c>
      <c r="W31" s="436">
        <v>1458461</v>
      </c>
      <c r="X31" s="436">
        <v>132</v>
      </c>
      <c r="Y31" s="436">
        <v>896018</v>
      </c>
      <c r="Z31" s="436">
        <v>542</v>
      </c>
      <c r="AA31" s="382" t="s">
        <v>22</v>
      </c>
    </row>
    <row r="32" spans="1:27" ht="20.100000000000001" customHeight="1">
      <c r="A32" s="204">
        <v>27</v>
      </c>
      <c r="B32" s="170" t="s">
        <v>385</v>
      </c>
      <c r="C32" s="332"/>
      <c r="D32" s="332"/>
      <c r="E32" s="353"/>
      <c r="F32" s="353"/>
      <c r="G32" s="353"/>
      <c r="H32" s="353"/>
      <c r="I32" s="353"/>
      <c r="J32" s="353"/>
      <c r="K32" s="353"/>
      <c r="L32" s="353"/>
      <c r="M32" s="353">
        <v>1137894</v>
      </c>
      <c r="N32" s="353">
        <v>123</v>
      </c>
      <c r="O32" s="353">
        <v>1189102</v>
      </c>
      <c r="P32" s="353">
        <v>110</v>
      </c>
      <c r="Q32" s="439">
        <v>769370</v>
      </c>
      <c r="R32" s="439">
        <v>26</v>
      </c>
      <c r="S32" s="437">
        <v>740009</v>
      </c>
      <c r="T32" s="437">
        <v>0</v>
      </c>
      <c r="U32" s="437">
        <v>679097</v>
      </c>
      <c r="V32" s="437">
        <v>3</v>
      </c>
      <c r="W32" s="437">
        <v>626878</v>
      </c>
      <c r="X32" s="437">
        <v>8</v>
      </c>
      <c r="Y32" s="437">
        <v>569620</v>
      </c>
      <c r="Z32" s="437">
        <v>17</v>
      </c>
      <c r="AA32" s="385" t="s">
        <v>28</v>
      </c>
    </row>
    <row r="33" spans="1:27" ht="20.100000000000001" customHeight="1">
      <c r="A33" s="185">
        <v>28</v>
      </c>
      <c r="B33" s="327" t="s">
        <v>384</v>
      </c>
      <c r="C33" s="153">
        <v>177411</v>
      </c>
      <c r="D33" s="153">
        <v>188</v>
      </c>
      <c r="E33" s="348">
        <v>160438</v>
      </c>
      <c r="F33" s="348">
        <v>135</v>
      </c>
      <c r="G33" s="348">
        <v>159949</v>
      </c>
      <c r="H33" s="348">
        <v>131</v>
      </c>
      <c r="I33" s="348">
        <v>158988</v>
      </c>
      <c r="J33" s="348">
        <v>131</v>
      </c>
      <c r="K33" s="348">
        <v>154227</v>
      </c>
      <c r="L33" s="348">
        <v>51</v>
      </c>
      <c r="M33" s="348">
        <v>167058</v>
      </c>
      <c r="N33" s="348">
        <v>4</v>
      </c>
      <c r="O33" s="348">
        <v>178634</v>
      </c>
      <c r="P33" s="348">
        <v>7</v>
      </c>
      <c r="Q33" s="440">
        <v>181932</v>
      </c>
      <c r="R33" s="440">
        <v>21</v>
      </c>
      <c r="S33" s="436">
        <v>235925</v>
      </c>
      <c r="T33" s="436">
        <v>18</v>
      </c>
      <c r="U33" s="436">
        <v>242109</v>
      </c>
      <c r="V33" s="436">
        <v>70</v>
      </c>
      <c r="W33" s="436">
        <v>91157</v>
      </c>
      <c r="X33" s="436">
        <v>42</v>
      </c>
      <c r="Y33" s="436">
        <v>44642</v>
      </c>
      <c r="Z33" s="436">
        <v>27</v>
      </c>
      <c r="AA33" s="382" t="s">
        <v>23</v>
      </c>
    </row>
    <row r="34" spans="1:27" ht="20.100000000000001" customHeight="1">
      <c r="A34" s="204">
        <v>30</v>
      </c>
      <c r="B34" s="170" t="s">
        <v>460</v>
      </c>
      <c r="C34" s="332">
        <v>132998</v>
      </c>
      <c r="D34" s="332">
        <v>92</v>
      </c>
      <c r="E34" s="353">
        <v>130283</v>
      </c>
      <c r="F34" s="353">
        <v>56</v>
      </c>
      <c r="G34" s="353">
        <v>205681</v>
      </c>
      <c r="H34" s="353">
        <v>94</v>
      </c>
      <c r="I34" s="353">
        <v>185034</v>
      </c>
      <c r="J34" s="353">
        <v>113</v>
      </c>
      <c r="K34" s="353">
        <v>211385</v>
      </c>
      <c r="L34" s="353">
        <v>89</v>
      </c>
      <c r="M34" s="353">
        <v>253292</v>
      </c>
      <c r="N34" s="353">
        <v>77</v>
      </c>
      <c r="O34" s="353">
        <v>237115</v>
      </c>
      <c r="P34" s="353">
        <v>79</v>
      </c>
      <c r="Q34" s="439">
        <v>228397</v>
      </c>
      <c r="R34" s="439">
        <v>71</v>
      </c>
      <c r="S34" s="437">
        <v>190705</v>
      </c>
      <c r="T34" s="437">
        <v>86</v>
      </c>
      <c r="U34" s="437">
        <v>205779</v>
      </c>
      <c r="V34" s="437">
        <v>63</v>
      </c>
      <c r="W34" s="437">
        <v>99400</v>
      </c>
      <c r="X34" s="437">
        <v>10</v>
      </c>
      <c r="Y34" s="437" t="s">
        <v>459</v>
      </c>
      <c r="Z34" s="437">
        <v>0</v>
      </c>
      <c r="AA34" s="385" t="s">
        <v>24</v>
      </c>
    </row>
    <row r="35" spans="1:27" ht="20.100000000000001" customHeight="1">
      <c r="A35" s="185">
        <v>29</v>
      </c>
      <c r="B35" s="327" t="s">
        <v>383</v>
      </c>
      <c r="C35" s="153">
        <v>963261</v>
      </c>
      <c r="D35" s="153">
        <v>166</v>
      </c>
      <c r="E35" s="348">
        <v>1183992</v>
      </c>
      <c r="F35" s="348">
        <v>196</v>
      </c>
      <c r="G35" s="348">
        <v>1552436</v>
      </c>
      <c r="H35" s="348">
        <v>226</v>
      </c>
      <c r="I35" s="348">
        <v>1720714</v>
      </c>
      <c r="J35" s="348">
        <v>377</v>
      </c>
      <c r="K35" s="348">
        <v>1627509</v>
      </c>
      <c r="L35" s="348">
        <v>619</v>
      </c>
      <c r="M35" s="348">
        <v>1811808</v>
      </c>
      <c r="N35" s="348">
        <v>665</v>
      </c>
      <c r="O35" s="348">
        <v>2364820</v>
      </c>
      <c r="P35" s="348">
        <v>868</v>
      </c>
      <c r="Q35" s="440">
        <v>2833171</v>
      </c>
      <c r="R35" s="440">
        <v>897</v>
      </c>
      <c r="S35" s="436">
        <v>2999014</v>
      </c>
      <c r="T35" s="436">
        <v>699</v>
      </c>
      <c r="U35" s="436">
        <v>2942215</v>
      </c>
      <c r="V35" s="436">
        <v>575</v>
      </c>
      <c r="W35" s="436">
        <v>1358290</v>
      </c>
      <c r="X35" s="436">
        <v>241</v>
      </c>
      <c r="Y35" s="436" t="s">
        <v>820</v>
      </c>
      <c r="Z35" s="436">
        <v>1641</v>
      </c>
      <c r="AA35" s="382" t="s">
        <v>7</v>
      </c>
    </row>
    <row r="36" spans="1:27" ht="20.100000000000001" customHeight="1">
      <c r="A36" s="204">
        <v>31</v>
      </c>
      <c r="B36" s="170" t="s">
        <v>379</v>
      </c>
      <c r="C36" s="332">
        <v>1980448</v>
      </c>
      <c r="D36" s="332">
        <v>451</v>
      </c>
      <c r="E36" s="353">
        <v>1991660</v>
      </c>
      <c r="F36" s="353">
        <v>528</v>
      </c>
      <c r="G36" s="353">
        <v>2550319</v>
      </c>
      <c r="H36" s="353">
        <v>755</v>
      </c>
      <c r="I36" s="353">
        <v>2514606</v>
      </c>
      <c r="J36" s="353">
        <v>753</v>
      </c>
      <c r="K36" s="353">
        <v>2831623</v>
      </c>
      <c r="L36" s="353">
        <v>625</v>
      </c>
      <c r="M36" s="353">
        <v>3193209</v>
      </c>
      <c r="N36" s="353">
        <v>554</v>
      </c>
      <c r="O36" s="353">
        <v>3545019</v>
      </c>
      <c r="P36" s="353">
        <v>638</v>
      </c>
      <c r="Q36" s="439">
        <v>3941640</v>
      </c>
      <c r="R36" s="439">
        <v>451</v>
      </c>
      <c r="S36" s="437">
        <v>4377093</v>
      </c>
      <c r="T36" s="437">
        <v>702</v>
      </c>
      <c r="U36" s="437">
        <v>4149377</v>
      </c>
      <c r="V36" s="437">
        <v>884</v>
      </c>
      <c r="W36" s="437">
        <v>2742576</v>
      </c>
      <c r="X36" s="437">
        <v>710</v>
      </c>
      <c r="Y36" s="437">
        <v>2213701</v>
      </c>
      <c r="Z36" s="437">
        <v>1342</v>
      </c>
      <c r="AA36" s="385" t="s">
        <v>8</v>
      </c>
    </row>
    <row r="37" spans="1:27" ht="28.5" customHeight="1">
      <c r="A37" s="185">
        <v>32</v>
      </c>
      <c r="B37" s="327" t="s">
        <v>378</v>
      </c>
      <c r="C37" s="153">
        <v>66991</v>
      </c>
      <c r="D37" s="153">
        <v>3</v>
      </c>
      <c r="E37" s="348">
        <v>69151</v>
      </c>
      <c r="F37" s="348">
        <v>3</v>
      </c>
      <c r="G37" s="348">
        <v>77320</v>
      </c>
      <c r="H37" s="348">
        <v>5</v>
      </c>
      <c r="I37" s="348">
        <v>58307</v>
      </c>
      <c r="J37" s="348">
        <v>0</v>
      </c>
      <c r="K37" s="348">
        <v>61716</v>
      </c>
      <c r="L37" s="348">
        <v>0</v>
      </c>
      <c r="M37" s="348">
        <v>48254</v>
      </c>
      <c r="N37" s="348">
        <v>4</v>
      </c>
      <c r="O37" s="348">
        <v>57220</v>
      </c>
      <c r="P37" s="348">
        <v>4</v>
      </c>
      <c r="Q37" s="440">
        <v>39553</v>
      </c>
      <c r="R37" s="440">
        <v>2</v>
      </c>
      <c r="S37" s="436">
        <v>36705</v>
      </c>
      <c r="T37" s="436">
        <v>7</v>
      </c>
      <c r="U37" s="436">
        <v>35937</v>
      </c>
      <c r="V37" s="436">
        <v>17</v>
      </c>
      <c r="W37" s="436">
        <v>16337</v>
      </c>
      <c r="X37" s="436">
        <v>2</v>
      </c>
      <c r="Y37" s="436">
        <v>30022</v>
      </c>
      <c r="Z37" s="436">
        <v>21</v>
      </c>
      <c r="AA37" s="382" t="s">
        <v>246</v>
      </c>
    </row>
    <row r="38" spans="1:27" s="97" customFormat="1" ht="20.100000000000001" customHeight="1">
      <c r="A38" s="204">
        <v>33</v>
      </c>
      <c r="B38" s="170" t="s">
        <v>377</v>
      </c>
      <c r="C38" s="332" t="s">
        <v>257</v>
      </c>
      <c r="D38" s="332" t="s">
        <v>257</v>
      </c>
      <c r="E38" s="353">
        <v>49649</v>
      </c>
      <c r="F38" s="353">
        <v>0</v>
      </c>
      <c r="G38" s="353">
        <v>35346</v>
      </c>
      <c r="H38" s="353">
        <v>0</v>
      </c>
      <c r="I38" s="353">
        <v>100541</v>
      </c>
      <c r="J38" s="353">
        <v>0</v>
      </c>
      <c r="K38" s="353">
        <v>109081</v>
      </c>
      <c r="L38" s="353">
        <v>8</v>
      </c>
      <c r="M38" s="353">
        <v>127479</v>
      </c>
      <c r="N38" s="353">
        <v>36</v>
      </c>
      <c r="O38" s="353">
        <v>171977</v>
      </c>
      <c r="P38" s="353">
        <v>27</v>
      </c>
      <c r="Q38" s="439">
        <v>152454</v>
      </c>
      <c r="R38" s="439">
        <v>37</v>
      </c>
      <c r="S38" s="437">
        <v>156832</v>
      </c>
      <c r="T38" s="437">
        <v>35</v>
      </c>
      <c r="U38" s="437">
        <v>189886</v>
      </c>
      <c r="V38" s="437">
        <v>70</v>
      </c>
      <c r="W38" s="437">
        <v>128855</v>
      </c>
      <c r="X38" s="437">
        <v>21</v>
      </c>
      <c r="Y38" s="437">
        <v>70358</v>
      </c>
      <c r="Z38" s="437">
        <v>4</v>
      </c>
      <c r="AA38" s="385" t="s">
        <v>29</v>
      </c>
    </row>
    <row r="39" spans="1:27" ht="30" customHeight="1">
      <c r="A39" s="185">
        <v>34</v>
      </c>
      <c r="B39" s="327" t="s">
        <v>458</v>
      </c>
      <c r="C39" s="153">
        <v>112471</v>
      </c>
      <c r="D39" s="153">
        <v>0</v>
      </c>
      <c r="E39" s="348">
        <v>104447</v>
      </c>
      <c r="F39" s="348">
        <v>0</v>
      </c>
      <c r="G39" s="348">
        <v>92668</v>
      </c>
      <c r="H39" s="348">
        <v>0</v>
      </c>
      <c r="I39" s="348">
        <v>96346</v>
      </c>
      <c r="J39" s="348">
        <v>0</v>
      </c>
      <c r="K39" s="348">
        <v>102487</v>
      </c>
      <c r="L39" s="348">
        <v>3</v>
      </c>
      <c r="M39" s="348">
        <v>61639</v>
      </c>
      <c r="N39" s="348">
        <v>12</v>
      </c>
      <c r="O39" s="348">
        <v>84301</v>
      </c>
      <c r="P39" s="348">
        <v>13</v>
      </c>
      <c r="Q39" s="440">
        <v>73411</v>
      </c>
      <c r="R39" s="440">
        <v>16</v>
      </c>
      <c r="S39" s="436">
        <v>74485</v>
      </c>
      <c r="T39" s="436">
        <v>8</v>
      </c>
      <c r="U39" s="436">
        <v>78477</v>
      </c>
      <c r="V39" s="436">
        <v>7</v>
      </c>
      <c r="W39" s="436">
        <v>49089</v>
      </c>
      <c r="X39" s="436">
        <v>0</v>
      </c>
      <c r="Y39" s="436">
        <v>37942</v>
      </c>
      <c r="Z39" s="436">
        <v>0</v>
      </c>
      <c r="AA39" s="382" t="s">
        <v>245</v>
      </c>
    </row>
    <row r="40" spans="1:27" ht="20.100000000000001" customHeight="1">
      <c r="A40" s="204">
        <v>35</v>
      </c>
      <c r="B40" s="170" t="s">
        <v>375</v>
      </c>
      <c r="C40" s="332">
        <v>48839</v>
      </c>
      <c r="D40" s="332">
        <v>0</v>
      </c>
      <c r="E40" s="353">
        <v>42350</v>
      </c>
      <c r="F40" s="353">
        <v>0</v>
      </c>
      <c r="G40" s="353">
        <v>39872</v>
      </c>
      <c r="H40" s="353">
        <v>4</v>
      </c>
      <c r="I40" s="353">
        <v>48603</v>
      </c>
      <c r="J40" s="353">
        <v>8</v>
      </c>
      <c r="K40" s="353">
        <v>60571</v>
      </c>
      <c r="L40" s="353">
        <v>4</v>
      </c>
      <c r="M40" s="353">
        <v>66031</v>
      </c>
      <c r="N40" s="353">
        <v>8</v>
      </c>
      <c r="O40" s="353">
        <v>73171</v>
      </c>
      <c r="P40" s="353">
        <v>0</v>
      </c>
      <c r="Q40" s="439">
        <v>81235</v>
      </c>
      <c r="R40" s="439">
        <v>0</v>
      </c>
      <c r="S40" s="437">
        <v>78917</v>
      </c>
      <c r="T40" s="437">
        <v>0</v>
      </c>
      <c r="U40" s="437">
        <v>37562</v>
      </c>
      <c r="V40" s="437">
        <v>0</v>
      </c>
      <c r="W40" s="437">
        <v>23212</v>
      </c>
      <c r="X40" s="437">
        <v>0</v>
      </c>
      <c r="Y40" s="437">
        <v>7889</v>
      </c>
      <c r="Z40" s="437">
        <v>0</v>
      </c>
      <c r="AA40" s="385" t="s">
        <v>36</v>
      </c>
    </row>
    <row r="41" spans="1:27" ht="20.100000000000001" customHeight="1">
      <c r="A41" s="185">
        <v>36</v>
      </c>
      <c r="B41" s="327" t="s">
        <v>457</v>
      </c>
      <c r="C41" s="153">
        <v>17263</v>
      </c>
      <c r="D41" s="153">
        <v>0</v>
      </c>
      <c r="E41" s="348">
        <v>28129</v>
      </c>
      <c r="F41" s="348">
        <v>0</v>
      </c>
      <c r="G41" s="348">
        <v>45656</v>
      </c>
      <c r="H41" s="348">
        <v>0</v>
      </c>
      <c r="I41" s="348">
        <v>43944</v>
      </c>
      <c r="J41" s="348">
        <v>0</v>
      </c>
      <c r="K41" s="348">
        <v>49807</v>
      </c>
      <c r="L41" s="348">
        <v>0</v>
      </c>
      <c r="M41" s="348">
        <v>42274</v>
      </c>
      <c r="N41" s="348">
        <v>0</v>
      </c>
      <c r="O41" s="348">
        <v>35198</v>
      </c>
      <c r="P41" s="348">
        <v>0</v>
      </c>
      <c r="Q41" s="440">
        <v>43908</v>
      </c>
      <c r="R41" s="440">
        <v>0</v>
      </c>
      <c r="S41" s="436">
        <v>33374</v>
      </c>
      <c r="T41" s="436">
        <v>0</v>
      </c>
      <c r="U41" s="436">
        <v>34790</v>
      </c>
      <c r="V41" s="436">
        <v>0</v>
      </c>
      <c r="W41" s="436">
        <v>15887</v>
      </c>
      <c r="X41" s="436">
        <v>0</v>
      </c>
      <c r="Y41" s="436">
        <v>5494</v>
      </c>
      <c r="Z41" s="436">
        <v>1</v>
      </c>
      <c r="AA41" s="382" t="s">
        <v>30</v>
      </c>
    </row>
    <row r="42" spans="1:27" ht="20.100000000000001" customHeight="1">
      <c r="A42" s="204">
        <v>37</v>
      </c>
      <c r="B42" s="170" t="s">
        <v>341</v>
      </c>
      <c r="C42" s="332"/>
      <c r="D42" s="332"/>
      <c r="E42" s="353"/>
      <c r="F42" s="353"/>
      <c r="G42" s="353"/>
      <c r="H42" s="353"/>
      <c r="I42" s="353"/>
      <c r="J42" s="353"/>
      <c r="K42" s="353"/>
      <c r="L42" s="353"/>
      <c r="M42" s="353"/>
      <c r="N42" s="353"/>
      <c r="O42" s="353"/>
      <c r="P42" s="353"/>
      <c r="Q42" s="439"/>
      <c r="R42" s="439"/>
      <c r="S42" s="437"/>
      <c r="T42" s="437"/>
      <c r="U42" s="437"/>
      <c r="V42" s="437"/>
      <c r="W42" s="437">
        <v>22449</v>
      </c>
      <c r="X42" s="437">
        <v>0</v>
      </c>
      <c r="Y42" s="437">
        <v>22353</v>
      </c>
      <c r="Z42" s="437">
        <v>7</v>
      </c>
      <c r="AA42" s="385" t="s">
        <v>340</v>
      </c>
    </row>
    <row r="43" spans="1:27" ht="20.100000000000001" customHeight="1">
      <c r="A43" s="185">
        <v>38</v>
      </c>
      <c r="B43" s="327" t="s">
        <v>372</v>
      </c>
      <c r="C43" s="153">
        <v>628586</v>
      </c>
      <c r="D43" s="153">
        <v>0</v>
      </c>
      <c r="E43" s="348">
        <v>654884</v>
      </c>
      <c r="F43" s="348">
        <v>2</v>
      </c>
      <c r="G43" s="348">
        <v>703476</v>
      </c>
      <c r="H43" s="348">
        <v>87</v>
      </c>
      <c r="I43" s="348">
        <v>731148</v>
      </c>
      <c r="J43" s="348">
        <v>11</v>
      </c>
      <c r="K43" s="348">
        <v>772188</v>
      </c>
      <c r="L43" s="348">
        <v>2</v>
      </c>
      <c r="M43" s="348">
        <v>895610</v>
      </c>
      <c r="N43" s="348">
        <v>26</v>
      </c>
      <c r="O43" s="348">
        <v>900460</v>
      </c>
      <c r="P43" s="348">
        <v>15</v>
      </c>
      <c r="Q43" s="440">
        <v>1005900</v>
      </c>
      <c r="R43" s="440">
        <v>29</v>
      </c>
      <c r="S43" s="436">
        <v>985963</v>
      </c>
      <c r="T43" s="436">
        <v>33</v>
      </c>
      <c r="U43" s="436">
        <v>780826</v>
      </c>
      <c r="V43" s="436">
        <v>152</v>
      </c>
      <c r="W43" s="436">
        <v>759104</v>
      </c>
      <c r="X43" s="436">
        <v>149</v>
      </c>
      <c r="Y43" s="436">
        <v>265614</v>
      </c>
      <c r="Z43" s="436">
        <v>125</v>
      </c>
      <c r="AA43" s="382" t="s">
        <v>31</v>
      </c>
    </row>
    <row r="44" spans="1:27" ht="20.100000000000001" customHeight="1">
      <c r="A44" s="204"/>
      <c r="B44" s="170"/>
      <c r="C44" s="332"/>
      <c r="D44" s="332"/>
      <c r="E44" s="353"/>
      <c r="F44" s="353"/>
      <c r="G44" s="353"/>
      <c r="H44" s="353"/>
      <c r="I44" s="353"/>
      <c r="J44" s="353"/>
      <c r="K44" s="353"/>
      <c r="L44" s="353"/>
      <c r="M44" s="353"/>
      <c r="N44" s="353"/>
      <c r="O44" s="353"/>
      <c r="P44" s="353"/>
      <c r="Q44" s="439">
        <f>SUM(Q6:Q43)</f>
        <v>41211727</v>
      </c>
      <c r="R44" s="439">
        <f t="shared" ref="R44:Z44" si="0">SUM(R6:R43)</f>
        <v>3250</v>
      </c>
      <c r="S44" s="437">
        <f t="shared" si="0"/>
        <v>41929214</v>
      </c>
      <c r="T44" s="437">
        <f t="shared" si="0"/>
        <v>3698</v>
      </c>
      <c r="U44" s="437">
        <f t="shared" si="0"/>
        <v>39773549</v>
      </c>
      <c r="V44" s="437">
        <f t="shared" si="0"/>
        <v>3665</v>
      </c>
      <c r="W44" s="437">
        <f t="shared" si="0"/>
        <v>23373520</v>
      </c>
      <c r="X44" s="437">
        <f t="shared" si="0"/>
        <v>6229</v>
      </c>
      <c r="Y44" s="437">
        <f t="shared" si="0"/>
        <v>12227689</v>
      </c>
      <c r="Z44" s="437">
        <f t="shared" si="0"/>
        <v>9872</v>
      </c>
      <c r="AA44" s="385"/>
    </row>
    <row r="45" spans="1:27" ht="20.100000000000001" customHeight="1">
      <c r="A45" s="185"/>
      <c r="B45" s="370" t="s">
        <v>330</v>
      </c>
      <c r="C45" s="325">
        <f t="shared" ref="C45:P45" si="1">SUM(C6:C43)</f>
        <v>26140046</v>
      </c>
      <c r="D45" s="325">
        <f t="shared" si="1"/>
        <v>2797</v>
      </c>
      <c r="E45" s="326">
        <f t="shared" si="1"/>
        <v>26300208</v>
      </c>
      <c r="F45" s="326">
        <f t="shared" si="1"/>
        <v>2492</v>
      </c>
      <c r="G45" s="326">
        <f t="shared" si="1"/>
        <v>31684628</v>
      </c>
      <c r="H45" s="326">
        <f t="shared" si="1"/>
        <v>4155</v>
      </c>
      <c r="I45" s="326">
        <f t="shared" si="1"/>
        <v>33423107</v>
      </c>
      <c r="J45" s="326">
        <f t="shared" si="1"/>
        <v>3513</v>
      </c>
      <c r="K45" s="326">
        <f t="shared" si="1"/>
        <v>34835743</v>
      </c>
      <c r="L45" s="326">
        <f t="shared" si="1"/>
        <v>2729</v>
      </c>
      <c r="M45" s="326">
        <f t="shared" si="1"/>
        <v>37485713</v>
      </c>
      <c r="N45" s="326">
        <f t="shared" si="1"/>
        <v>2893</v>
      </c>
      <c r="O45" s="326">
        <f t="shared" si="1"/>
        <v>40810524</v>
      </c>
      <c r="P45" s="326">
        <f t="shared" si="1"/>
        <v>3164</v>
      </c>
      <c r="Q45" s="441">
        <v>42199633</v>
      </c>
      <c r="R45" s="441">
        <v>3254</v>
      </c>
      <c r="S45" s="442">
        <v>42836971</v>
      </c>
      <c r="T45" s="442">
        <v>3698</v>
      </c>
      <c r="U45" s="442">
        <v>40719879</v>
      </c>
      <c r="V45" s="442">
        <v>3665</v>
      </c>
      <c r="W45" s="442">
        <v>23373520</v>
      </c>
      <c r="X45" s="442">
        <v>6229</v>
      </c>
      <c r="Y45" s="442">
        <v>17395275</v>
      </c>
      <c r="Z45" s="442">
        <v>9872</v>
      </c>
      <c r="AA45" s="424" t="s">
        <v>9</v>
      </c>
    </row>
    <row r="46" spans="1:27" ht="16.5">
      <c r="A46" s="364" t="s">
        <v>554</v>
      </c>
      <c r="B46" s="361"/>
      <c r="C46" s="362"/>
      <c r="D46" s="362"/>
      <c r="E46" s="362"/>
      <c r="F46" s="362"/>
      <c r="G46" s="362"/>
      <c r="H46" s="362"/>
      <c r="I46" s="362"/>
      <c r="J46" s="362"/>
      <c r="K46" s="362"/>
      <c r="L46" s="362"/>
      <c r="M46" s="362"/>
      <c r="N46" s="362"/>
      <c r="O46" s="362"/>
      <c r="P46" s="362"/>
      <c r="Q46" s="361"/>
      <c r="R46" s="361"/>
      <c r="S46" s="361"/>
      <c r="T46" s="338"/>
      <c r="U46" s="338"/>
      <c r="V46" s="338"/>
      <c r="W46" s="338"/>
      <c r="X46" s="338"/>
      <c r="Y46" s="338"/>
      <c r="Z46" s="338"/>
      <c r="AA46" s="347"/>
    </row>
    <row r="47" spans="1:27" ht="16.5">
      <c r="A47" s="369" t="s">
        <v>553</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47"/>
    </row>
    <row r="48" spans="1:27" ht="35.25" customHeight="1">
      <c r="A48" s="604" t="s">
        <v>867</v>
      </c>
      <c r="B48" s="605"/>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6"/>
    </row>
  </sheetData>
  <mergeCells count="18">
    <mergeCell ref="A2:AA2"/>
    <mergeCell ref="U4:V4"/>
    <mergeCell ref="W4:X4"/>
    <mergeCell ref="A3:AA3"/>
    <mergeCell ref="B4:B5"/>
    <mergeCell ref="Q4:R4"/>
    <mergeCell ref="A4:A5"/>
    <mergeCell ref="AA4:AA5"/>
    <mergeCell ref="C4:D4"/>
    <mergeCell ref="E4:F4"/>
    <mergeCell ref="G4:H4"/>
    <mergeCell ref="I4:J4"/>
    <mergeCell ref="K4:L4"/>
    <mergeCell ref="M4:N4"/>
    <mergeCell ref="A48:AA48"/>
    <mergeCell ref="Y4:Z4"/>
    <mergeCell ref="O4:P4"/>
    <mergeCell ref="S4:T4"/>
  </mergeCells>
  <printOptions horizontalCentered="1"/>
  <pageMargins left="0.23622047244094491" right="0.23622047244094491" top="0.27559055118110237" bottom="0.27559055118110237" header="0.31496062992125984" footer="0.31496062992125984"/>
  <pageSetup paperSize="9" scale="91" fitToHeight="0" orientation="landscape" r:id="rId1"/>
  <rowBreaks count="1" manualBreakCount="1">
    <brk id="27" max="24"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K42"/>
  <sheetViews>
    <sheetView view="pageBreakPreview" zoomScaleSheetLayoutView="100" workbookViewId="0">
      <selection activeCell="B18" sqref="B18"/>
    </sheetView>
  </sheetViews>
  <sheetFormatPr defaultColWidth="9.140625" defaultRowHeight="15"/>
  <cols>
    <col min="1" max="1" width="9.140625" style="118"/>
    <col min="2" max="2" width="22.5703125" style="109" customWidth="1"/>
    <col min="3" max="3" width="15.28515625" style="109" customWidth="1"/>
    <col min="4" max="5" width="10.85546875" style="109" customWidth="1"/>
    <col min="6" max="6" width="12.7109375" style="109" customWidth="1"/>
    <col min="7" max="7" width="12.42578125" style="109" customWidth="1"/>
    <col min="8" max="8" width="12.5703125" style="109" customWidth="1"/>
    <col min="9" max="9" width="13" style="109" customWidth="1"/>
    <col min="10" max="10" width="23.5703125" style="109" customWidth="1"/>
    <col min="11" max="16384" width="9.140625" style="109"/>
  </cols>
  <sheetData>
    <row r="1" spans="1:11" s="164" customFormat="1" ht="21">
      <c r="A1" s="510" t="s">
        <v>614</v>
      </c>
      <c r="B1" s="511"/>
      <c r="C1" s="511"/>
      <c r="D1" s="511"/>
      <c r="E1" s="511"/>
      <c r="F1" s="511"/>
      <c r="G1" s="511"/>
      <c r="H1" s="511"/>
      <c r="I1" s="511"/>
      <c r="J1" s="512"/>
    </row>
    <row r="2" spans="1:11" s="163" customFormat="1" ht="18.75">
      <c r="A2" s="513" t="s">
        <v>600</v>
      </c>
      <c r="B2" s="514"/>
      <c r="C2" s="514"/>
      <c r="D2" s="514"/>
      <c r="E2" s="514"/>
      <c r="F2" s="514"/>
      <c r="G2" s="514"/>
      <c r="H2" s="514"/>
      <c r="I2" s="514"/>
      <c r="J2" s="515"/>
    </row>
    <row r="3" spans="1:11" s="111" customFormat="1" ht="93">
      <c r="A3" s="179" t="s">
        <v>578</v>
      </c>
      <c r="B3" s="177" t="s">
        <v>577</v>
      </c>
      <c r="C3" s="178" t="s">
        <v>788</v>
      </c>
      <c r="D3" s="179" t="s">
        <v>579</v>
      </c>
      <c r="E3" s="179" t="s">
        <v>580</v>
      </c>
      <c r="F3" s="179" t="s">
        <v>581</v>
      </c>
      <c r="G3" s="179" t="s">
        <v>582</v>
      </c>
      <c r="H3" s="179" t="s">
        <v>583</v>
      </c>
      <c r="I3" s="179" t="s">
        <v>584</v>
      </c>
      <c r="J3" s="409" t="s">
        <v>585</v>
      </c>
      <c r="K3" s="119"/>
    </row>
    <row r="4" spans="1:11" s="111" customFormat="1" ht="26.1" customHeight="1">
      <c r="A4" s="210">
        <v>1</v>
      </c>
      <c r="B4" s="211" t="s">
        <v>195</v>
      </c>
      <c r="C4" s="212">
        <v>974</v>
      </c>
      <c r="D4" s="213">
        <v>234</v>
      </c>
      <c r="E4" s="214">
        <v>533</v>
      </c>
      <c r="F4" s="213">
        <v>155062</v>
      </c>
      <c r="G4" s="213">
        <v>152062</v>
      </c>
      <c r="H4" s="213">
        <v>150669</v>
      </c>
      <c r="I4" s="213">
        <v>517435</v>
      </c>
      <c r="J4" s="410" t="s">
        <v>10</v>
      </c>
    </row>
    <row r="5" spans="1:11" s="111" customFormat="1" ht="26.1" customHeight="1">
      <c r="A5" s="189">
        <f t="shared" ref="A5:A16" si="0">A4+1</f>
        <v>2</v>
      </c>
      <c r="B5" s="160" t="s">
        <v>201</v>
      </c>
      <c r="C5" s="155">
        <v>104</v>
      </c>
      <c r="D5" s="157">
        <v>32</v>
      </c>
      <c r="E5" s="157">
        <v>41</v>
      </c>
      <c r="F5" s="156">
        <v>2986</v>
      </c>
      <c r="G5" s="156">
        <v>2922</v>
      </c>
      <c r="H5" s="156">
        <v>650</v>
      </c>
      <c r="I5" s="156">
        <v>12651</v>
      </c>
      <c r="J5" s="411" t="s">
        <v>13</v>
      </c>
    </row>
    <row r="6" spans="1:11" s="111" customFormat="1" ht="26.1" customHeight="1">
      <c r="A6" s="210">
        <f t="shared" si="0"/>
        <v>3</v>
      </c>
      <c r="B6" s="211" t="s">
        <v>202</v>
      </c>
      <c r="C6" s="212">
        <v>1600</v>
      </c>
      <c r="D6" s="213">
        <v>107</v>
      </c>
      <c r="E6" s="214">
        <v>280</v>
      </c>
      <c r="F6" s="213">
        <v>67610</v>
      </c>
      <c r="G6" s="213">
        <v>64395</v>
      </c>
      <c r="H6" s="213">
        <v>19123</v>
      </c>
      <c r="I6" s="213">
        <v>354992</v>
      </c>
      <c r="J6" s="410" t="s">
        <v>25</v>
      </c>
    </row>
    <row r="7" spans="1:11" s="111" customFormat="1" ht="26.1" customHeight="1">
      <c r="A7" s="189">
        <f t="shared" si="0"/>
        <v>4</v>
      </c>
      <c r="B7" s="160" t="s">
        <v>207</v>
      </c>
      <c r="C7" s="155">
        <v>300</v>
      </c>
      <c r="D7" s="157">
        <v>84</v>
      </c>
      <c r="E7" s="157">
        <v>162</v>
      </c>
      <c r="F7" s="156">
        <v>32479</v>
      </c>
      <c r="G7" s="156">
        <v>30897</v>
      </c>
      <c r="H7" s="156">
        <v>27312</v>
      </c>
      <c r="I7" s="156">
        <v>157989</v>
      </c>
      <c r="J7" s="411" t="s">
        <v>15</v>
      </c>
    </row>
    <row r="8" spans="1:11" s="111" customFormat="1" ht="26.1" customHeight="1">
      <c r="A8" s="210">
        <f t="shared" si="0"/>
        <v>5</v>
      </c>
      <c r="B8" s="211" t="s">
        <v>208</v>
      </c>
      <c r="C8" s="212">
        <v>590</v>
      </c>
      <c r="D8" s="213">
        <v>174</v>
      </c>
      <c r="E8" s="214">
        <v>220</v>
      </c>
      <c r="F8" s="213">
        <v>121637</v>
      </c>
      <c r="G8" s="213">
        <v>116598</v>
      </c>
      <c r="H8" s="213">
        <v>72507</v>
      </c>
      <c r="I8" s="213">
        <v>563903</v>
      </c>
      <c r="J8" s="410" t="s">
        <v>4</v>
      </c>
    </row>
    <row r="9" spans="1:11" s="111" customFormat="1" ht="26.1" customHeight="1">
      <c r="A9" s="189">
        <f t="shared" si="0"/>
        <v>6</v>
      </c>
      <c r="B9" s="160" t="s">
        <v>210</v>
      </c>
      <c r="C9" s="155">
        <v>720</v>
      </c>
      <c r="D9" s="157">
        <v>155</v>
      </c>
      <c r="E9" s="157">
        <v>526</v>
      </c>
      <c r="F9" s="156">
        <v>87717</v>
      </c>
      <c r="G9" s="156">
        <v>80906</v>
      </c>
      <c r="H9" s="156">
        <v>27400</v>
      </c>
      <c r="I9" s="156">
        <v>364899</v>
      </c>
      <c r="J9" s="411" t="s">
        <v>16</v>
      </c>
    </row>
    <row r="10" spans="1:11" s="111" customFormat="1" ht="26.1" customHeight="1">
      <c r="A10" s="210">
        <f t="shared" si="0"/>
        <v>7</v>
      </c>
      <c r="B10" s="211" t="s">
        <v>215</v>
      </c>
      <c r="C10" s="212">
        <v>480</v>
      </c>
      <c r="D10" s="213">
        <v>55</v>
      </c>
      <c r="E10" s="214">
        <v>739</v>
      </c>
      <c r="F10" s="213">
        <v>115228</v>
      </c>
      <c r="G10" s="213">
        <v>92569</v>
      </c>
      <c r="H10" s="213">
        <v>48601</v>
      </c>
      <c r="I10" s="213">
        <v>517623</v>
      </c>
      <c r="J10" s="410" t="s">
        <v>20</v>
      </c>
    </row>
    <row r="11" spans="1:11" s="111" customFormat="1" ht="26.1" customHeight="1">
      <c r="A11" s="189">
        <f t="shared" si="0"/>
        <v>8</v>
      </c>
      <c r="B11" s="160" t="s">
        <v>219</v>
      </c>
      <c r="C11" s="155">
        <v>1076</v>
      </c>
      <c r="D11" s="157">
        <v>349</v>
      </c>
      <c r="E11" s="157">
        <v>575</v>
      </c>
      <c r="F11" s="156">
        <v>201855</v>
      </c>
      <c r="G11" s="156">
        <v>196784</v>
      </c>
      <c r="H11" s="156">
        <v>183683</v>
      </c>
      <c r="I11" s="156">
        <v>795708</v>
      </c>
      <c r="J11" s="411" t="s">
        <v>22</v>
      </c>
    </row>
    <row r="12" spans="1:11" s="111" customFormat="1" ht="26.1" customHeight="1">
      <c r="A12" s="210">
        <f t="shared" si="0"/>
        <v>9</v>
      </c>
      <c r="B12" s="211" t="s">
        <v>307</v>
      </c>
      <c r="C12" s="212">
        <v>158</v>
      </c>
      <c r="D12" s="213">
        <v>49</v>
      </c>
      <c r="E12" s="214" t="s">
        <v>521</v>
      </c>
      <c r="F12" s="213">
        <v>81067</v>
      </c>
      <c r="G12" s="213">
        <v>56447</v>
      </c>
      <c r="H12" s="213">
        <v>55301</v>
      </c>
      <c r="I12" s="213">
        <v>368816</v>
      </c>
      <c r="J12" s="410" t="s">
        <v>305</v>
      </c>
    </row>
    <row r="13" spans="1:11" s="111" customFormat="1" ht="26.1" customHeight="1">
      <c r="A13" s="189">
        <f t="shared" si="0"/>
        <v>10</v>
      </c>
      <c r="B13" s="160" t="s">
        <v>308</v>
      </c>
      <c r="C13" s="155">
        <v>1962</v>
      </c>
      <c r="D13" s="157">
        <v>57</v>
      </c>
      <c r="E13" s="157">
        <v>169</v>
      </c>
      <c r="F13" s="156">
        <v>5944</v>
      </c>
      <c r="G13" s="156">
        <v>4486</v>
      </c>
      <c r="H13" s="156">
        <v>1486</v>
      </c>
      <c r="I13" s="156">
        <v>26521</v>
      </c>
      <c r="J13" s="411" t="s">
        <v>306</v>
      </c>
    </row>
    <row r="14" spans="1:11" s="111" customFormat="1" ht="26.1" customHeight="1">
      <c r="A14" s="210">
        <f t="shared" si="0"/>
        <v>11</v>
      </c>
      <c r="B14" s="211" t="s">
        <v>226</v>
      </c>
      <c r="C14" s="212">
        <v>21</v>
      </c>
      <c r="D14" s="213">
        <v>8</v>
      </c>
      <c r="E14" s="214">
        <v>12</v>
      </c>
      <c r="F14" s="213">
        <v>3163</v>
      </c>
      <c r="G14" s="213">
        <v>3094</v>
      </c>
      <c r="H14" s="213">
        <v>20</v>
      </c>
      <c r="I14" s="213">
        <v>15836</v>
      </c>
      <c r="J14" s="410" t="s">
        <v>36</v>
      </c>
    </row>
    <row r="15" spans="1:11" s="111" customFormat="1" ht="26.1" customHeight="1">
      <c r="A15" s="189">
        <f t="shared" si="0"/>
        <v>12</v>
      </c>
      <c r="B15" s="160" t="s">
        <v>228</v>
      </c>
      <c r="C15" s="155">
        <v>45</v>
      </c>
      <c r="D15" s="157">
        <v>22</v>
      </c>
      <c r="E15" s="157">
        <v>39</v>
      </c>
      <c r="F15" s="156">
        <v>14347</v>
      </c>
      <c r="G15" s="156">
        <v>14328</v>
      </c>
      <c r="H15" s="156">
        <v>12968</v>
      </c>
      <c r="I15" s="156">
        <v>50270</v>
      </c>
      <c r="J15" s="411" t="s">
        <v>31</v>
      </c>
    </row>
    <row r="16" spans="1:11" s="111" customFormat="1" ht="26.1" customHeight="1">
      <c r="A16" s="210">
        <f t="shared" si="0"/>
        <v>13</v>
      </c>
      <c r="B16" s="211" t="s">
        <v>309</v>
      </c>
      <c r="C16" s="212">
        <v>132</v>
      </c>
      <c r="D16" s="213">
        <v>37</v>
      </c>
      <c r="E16" s="214">
        <v>10</v>
      </c>
      <c r="F16" s="213">
        <v>4163</v>
      </c>
      <c r="G16" s="213">
        <v>3003</v>
      </c>
      <c r="H16" s="213">
        <v>1170</v>
      </c>
      <c r="I16" s="213">
        <v>27934</v>
      </c>
      <c r="J16" s="410" t="s">
        <v>30</v>
      </c>
    </row>
    <row r="17" spans="1:10" s="111" customFormat="1" ht="21.95" customHeight="1">
      <c r="A17" s="206"/>
      <c r="B17" s="207" t="s">
        <v>233</v>
      </c>
      <c r="C17" s="208">
        <f t="shared" ref="C17:I17" si="1">SUM(C4:C16)</f>
        <v>8162</v>
      </c>
      <c r="D17" s="209">
        <f t="shared" si="1"/>
        <v>1363</v>
      </c>
      <c r="E17" s="209">
        <v>3477</v>
      </c>
      <c r="F17" s="159">
        <f t="shared" si="1"/>
        <v>893258</v>
      </c>
      <c r="G17" s="159">
        <f t="shared" si="1"/>
        <v>818491</v>
      </c>
      <c r="H17" s="159">
        <f t="shared" si="1"/>
        <v>600890</v>
      </c>
      <c r="I17" s="159">
        <f t="shared" si="1"/>
        <v>3774577</v>
      </c>
      <c r="J17" s="412" t="s">
        <v>9</v>
      </c>
    </row>
    <row r="18" spans="1:10" s="111" customFormat="1" ht="20.25" customHeight="1">
      <c r="A18" s="190" t="s">
        <v>546</v>
      </c>
      <c r="B18" s="188"/>
      <c r="C18" s="188"/>
      <c r="D18" s="188"/>
      <c r="E18" s="188"/>
      <c r="F18" s="188"/>
      <c r="G18" s="188"/>
      <c r="H18" s="188"/>
      <c r="I18" s="188"/>
      <c r="J18" s="191"/>
    </row>
    <row r="19" spans="1:10" s="161" customFormat="1" ht="14.45" customHeight="1">
      <c r="A19" s="192" t="s">
        <v>522</v>
      </c>
      <c r="B19" s="180"/>
      <c r="C19" s="180"/>
      <c r="D19" s="180"/>
      <c r="E19" s="180"/>
      <c r="F19" s="180"/>
      <c r="G19" s="180"/>
      <c r="H19" s="180"/>
      <c r="I19" s="180"/>
      <c r="J19" s="193"/>
    </row>
    <row r="20" spans="1:10" s="161" customFormat="1" ht="15.95" customHeight="1">
      <c r="A20" s="194" t="s">
        <v>823</v>
      </c>
      <c r="B20" s="195"/>
      <c r="C20" s="195"/>
      <c r="D20" s="195"/>
      <c r="E20" s="195"/>
      <c r="F20" s="195"/>
      <c r="G20" s="195"/>
      <c r="H20" s="195"/>
      <c r="I20" s="195"/>
      <c r="J20" s="196"/>
    </row>
    <row r="21" spans="1:10" ht="15.75" hidden="1" thickTop="1">
      <c r="B21" s="112"/>
      <c r="C21" s="113"/>
      <c r="D21" s="113"/>
      <c r="E21" s="113"/>
      <c r="F21" s="113"/>
      <c r="G21" s="113"/>
      <c r="H21" s="113"/>
      <c r="I21" s="113"/>
    </row>
    <row r="22" spans="1:10" ht="15.75" hidden="1" thickTop="1">
      <c r="C22" s="113"/>
      <c r="D22" s="113"/>
      <c r="E22" s="113"/>
      <c r="F22" s="113"/>
      <c r="G22" s="113"/>
      <c r="H22" s="113"/>
      <c r="I22" s="113"/>
    </row>
    <row r="23" spans="1:10" ht="18.75" hidden="1" thickTop="1">
      <c r="F23" s="114"/>
    </row>
    <row r="24" spans="1:10" ht="15.75" hidden="1" thickTop="1"/>
    <row r="25" spans="1:10" ht="15.75" hidden="1" thickTop="1"/>
    <row r="26" spans="1:10" ht="15.75" hidden="1" thickTop="1">
      <c r="B26" s="509"/>
      <c r="C26" s="509"/>
      <c r="D26" s="509"/>
      <c r="E26" s="509"/>
      <c r="F26" s="509"/>
    </row>
    <row r="28" spans="1:10">
      <c r="B28" s="115"/>
      <c r="C28" s="116"/>
      <c r="D28" s="116"/>
      <c r="E28" s="116"/>
      <c r="F28" s="116"/>
    </row>
    <row r="42" spans="2:6">
      <c r="B42" s="117"/>
      <c r="C42" s="117"/>
      <c r="D42" s="117"/>
      <c r="E42" s="117"/>
      <c r="F42" s="117"/>
    </row>
  </sheetData>
  <mergeCells count="3">
    <mergeCell ref="B26:F26"/>
    <mergeCell ref="A1:J1"/>
    <mergeCell ref="A2:J2"/>
  </mergeCells>
  <printOptions horizontalCentered="1" verticalCentered="1"/>
  <pageMargins left="0.70866141732283472" right="0.70866141732283472" top="0.62992125984251968" bottom="0.74803149606299213" header="0.31496062992125984" footer="0.31496062992125984"/>
  <pageSetup paperSize="9" scale="86" fitToHeight="0" orientation="landscape"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2:AD51"/>
  <sheetViews>
    <sheetView view="pageBreakPreview" zoomScaleSheetLayoutView="100" workbookViewId="0">
      <selection activeCell="B18" sqref="B18"/>
    </sheetView>
  </sheetViews>
  <sheetFormatPr defaultColWidth="12.42578125" defaultRowHeight="15"/>
  <cols>
    <col min="1" max="1" width="7.5703125" customWidth="1"/>
    <col min="2" max="2" width="20.5703125" style="139" customWidth="1"/>
    <col min="3" max="3" width="11" hidden="1" customWidth="1"/>
    <col min="4" max="11" width="9.7109375" hidden="1" customWidth="1"/>
    <col min="12" max="12" width="7.140625" hidden="1" customWidth="1"/>
    <col min="13" max="13" width="8.7109375" hidden="1" customWidth="1"/>
    <col min="14" max="14" width="9.7109375" hidden="1" customWidth="1"/>
    <col min="15" max="29" width="9.7109375" customWidth="1"/>
    <col min="30" max="30" width="23.28515625" style="139" customWidth="1"/>
    <col min="31" max="31" width="18.85546875" customWidth="1"/>
  </cols>
  <sheetData>
    <row r="2" spans="1:30" ht="17.25">
      <c r="A2" s="518" t="s">
        <v>772</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20"/>
    </row>
    <row r="3" spans="1:30" ht="16.5">
      <c r="A3" s="782" t="s">
        <v>608</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6"/>
    </row>
    <row r="4" spans="1:30" s="135" customFormat="1" ht="15.75">
      <c r="A4" s="524" t="s">
        <v>590</v>
      </c>
      <c r="B4" s="784" t="s">
        <v>577</v>
      </c>
      <c r="C4" s="524">
        <v>2016</v>
      </c>
      <c r="D4" s="524"/>
      <c r="E4" s="524"/>
      <c r="F4" s="524">
        <v>2017</v>
      </c>
      <c r="G4" s="524"/>
      <c r="H4" s="524"/>
      <c r="I4" s="524">
        <v>2018</v>
      </c>
      <c r="J4" s="524"/>
      <c r="K4" s="524"/>
      <c r="L4" s="524">
        <v>2019</v>
      </c>
      <c r="M4" s="524"/>
      <c r="N4" s="524"/>
      <c r="O4" s="524">
        <v>2020</v>
      </c>
      <c r="P4" s="524"/>
      <c r="Q4" s="524"/>
      <c r="R4" s="524">
        <v>2021</v>
      </c>
      <c r="S4" s="524"/>
      <c r="T4" s="524"/>
      <c r="U4" s="524">
        <v>2022</v>
      </c>
      <c r="V4" s="524"/>
      <c r="W4" s="524"/>
      <c r="X4" s="524" t="s">
        <v>525</v>
      </c>
      <c r="Y4" s="524"/>
      <c r="Z4" s="524"/>
      <c r="AA4" s="797" t="s">
        <v>524</v>
      </c>
      <c r="AB4" s="798"/>
      <c r="AC4" s="799"/>
      <c r="AD4" s="781" t="s">
        <v>761</v>
      </c>
    </row>
    <row r="5" spans="1:30" s="135" customFormat="1" ht="90">
      <c r="A5" s="524"/>
      <c r="B5" s="784"/>
      <c r="C5" s="245" t="s">
        <v>479</v>
      </c>
      <c r="D5" s="245" t="s">
        <v>478</v>
      </c>
      <c r="E5" s="245" t="s">
        <v>477</v>
      </c>
      <c r="F5" s="245" t="s">
        <v>479</v>
      </c>
      <c r="G5" s="245" t="s">
        <v>478</v>
      </c>
      <c r="H5" s="245" t="s">
        <v>477</v>
      </c>
      <c r="I5" s="245" t="s">
        <v>479</v>
      </c>
      <c r="J5" s="245" t="s">
        <v>478</v>
      </c>
      <c r="K5" s="245" t="s">
        <v>477</v>
      </c>
      <c r="L5" s="245" t="s">
        <v>476</v>
      </c>
      <c r="M5" s="245" t="s">
        <v>475</v>
      </c>
      <c r="N5" s="245" t="s">
        <v>474</v>
      </c>
      <c r="O5" s="245" t="s">
        <v>773</v>
      </c>
      <c r="P5" s="245" t="s">
        <v>822</v>
      </c>
      <c r="Q5" s="245" t="s">
        <v>774</v>
      </c>
      <c r="R5" s="399" t="s">
        <v>773</v>
      </c>
      <c r="S5" s="399" t="s">
        <v>822</v>
      </c>
      <c r="T5" s="399" t="s">
        <v>774</v>
      </c>
      <c r="U5" s="399" t="s">
        <v>773</v>
      </c>
      <c r="V5" s="399" t="s">
        <v>822</v>
      </c>
      <c r="W5" s="399" t="s">
        <v>774</v>
      </c>
      <c r="X5" s="399" t="s">
        <v>773</v>
      </c>
      <c r="Y5" s="399" t="s">
        <v>822</v>
      </c>
      <c r="Z5" s="399" t="s">
        <v>774</v>
      </c>
      <c r="AA5" s="399" t="s">
        <v>773</v>
      </c>
      <c r="AB5" s="399" t="s">
        <v>822</v>
      </c>
      <c r="AC5" s="399" t="s">
        <v>774</v>
      </c>
      <c r="AD5" s="781"/>
    </row>
    <row r="6" spans="1:30" s="135" customFormat="1" ht="15.75" customHeight="1">
      <c r="A6" s="204">
        <v>1</v>
      </c>
      <c r="B6" s="374" t="s">
        <v>417</v>
      </c>
      <c r="C6" s="353">
        <v>23613</v>
      </c>
      <c r="D6" s="353">
        <v>17443</v>
      </c>
      <c r="E6" s="353">
        <v>0</v>
      </c>
      <c r="F6" s="353">
        <v>16972</v>
      </c>
      <c r="G6" s="353">
        <v>12003</v>
      </c>
      <c r="H6" s="353">
        <v>0</v>
      </c>
      <c r="I6" s="353">
        <v>6040</v>
      </c>
      <c r="J6" s="353">
        <v>4202</v>
      </c>
      <c r="K6" s="353">
        <v>0</v>
      </c>
      <c r="L6" s="353">
        <v>3104</v>
      </c>
      <c r="M6" s="353">
        <v>1990</v>
      </c>
      <c r="N6" s="353">
        <v>0</v>
      </c>
      <c r="O6" s="489">
        <v>2027</v>
      </c>
      <c r="P6" s="489">
        <v>1767</v>
      </c>
      <c r="Q6" s="489">
        <v>0</v>
      </c>
      <c r="R6" s="489">
        <v>1315</v>
      </c>
      <c r="S6" s="489">
        <v>1081</v>
      </c>
      <c r="T6" s="489">
        <v>0</v>
      </c>
      <c r="U6" s="489">
        <v>2022</v>
      </c>
      <c r="V6" s="489">
        <v>1457</v>
      </c>
      <c r="W6" s="489">
        <v>0</v>
      </c>
      <c r="X6" s="489">
        <v>5272</v>
      </c>
      <c r="Y6" s="489">
        <v>4448</v>
      </c>
      <c r="Z6" s="489">
        <v>0</v>
      </c>
      <c r="AA6" s="489">
        <v>87</v>
      </c>
      <c r="AB6" s="489">
        <v>66</v>
      </c>
      <c r="AC6" s="375">
        <v>0</v>
      </c>
      <c r="AD6" s="425" t="s">
        <v>10</v>
      </c>
    </row>
    <row r="7" spans="1:30" s="135" customFormat="1" ht="16.5">
      <c r="A7" s="185">
        <v>2</v>
      </c>
      <c r="B7" s="372" t="s">
        <v>416</v>
      </c>
      <c r="C7" s="348">
        <v>3144</v>
      </c>
      <c r="D7" s="348">
        <v>911</v>
      </c>
      <c r="E7" s="348">
        <v>2</v>
      </c>
      <c r="F7" s="348">
        <v>1546</v>
      </c>
      <c r="G7" s="348">
        <v>488</v>
      </c>
      <c r="H7" s="348">
        <v>0</v>
      </c>
      <c r="I7" s="348">
        <v>625</v>
      </c>
      <c r="J7" s="348">
        <v>154</v>
      </c>
      <c r="K7" s="348">
        <v>0</v>
      </c>
      <c r="L7" s="348">
        <v>139</v>
      </c>
      <c r="M7" s="348">
        <v>27</v>
      </c>
      <c r="N7" s="348">
        <v>0</v>
      </c>
      <c r="O7" s="490">
        <v>33</v>
      </c>
      <c r="P7" s="490">
        <v>7</v>
      </c>
      <c r="Q7" s="490">
        <v>0</v>
      </c>
      <c r="R7" s="490">
        <v>8</v>
      </c>
      <c r="S7" s="490">
        <v>2</v>
      </c>
      <c r="T7" s="490">
        <v>0</v>
      </c>
      <c r="U7" s="490">
        <v>18</v>
      </c>
      <c r="V7" s="490">
        <v>3</v>
      </c>
      <c r="W7" s="490">
        <v>0</v>
      </c>
      <c r="X7" s="490">
        <v>11</v>
      </c>
      <c r="Y7" s="490">
        <v>5</v>
      </c>
      <c r="Z7" s="490">
        <v>0</v>
      </c>
      <c r="AA7" s="490">
        <v>1</v>
      </c>
      <c r="AB7" s="490">
        <v>0</v>
      </c>
      <c r="AC7" s="371">
        <v>0</v>
      </c>
      <c r="AD7" s="426" t="s">
        <v>11</v>
      </c>
    </row>
    <row r="8" spans="1:30" s="135" customFormat="1" ht="16.5">
      <c r="A8" s="204">
        <v>3</v>
      </c>
      <c r="B8" s="374" t="s">
        <v>415</v>
      </c>
      <c r="C8" s="353">
        <v>7826</v>
      </c>
      <c r="D8" s="353">
        <v>5686</v>
      </c>
      <c r="E8" s="353">
        <v>6</v>
      </c>
      <c r="F8" s="353">
        <v>5281</v>
      </c>
      <c r="G8" s="353">
        <v>3494</v>
      </c>
      <c r="H8" s="353">
        <v>0</v>
      </c>
      <c r="I8" s="353">
        <v>3816</v>
      </c>
      <c r="J8" s="353">
        <v>2859</v>
      </c>
      <c r="K8" s="353">
        <v>2</v>
      </c>
      <c r="L8" s="353">
        <v>1459</v>
      </c>
      <c r="M8" s="353">
        <v>872</v>
      </c>
      <c r="N8" s="353">
        <v>4</v>
      </c>
      <c r="O8" s="489">
        <v>484</v>
      </c>
      <c r="P8" s="489">
        <v>266</v>
      </c>
      <c r="Q8" s="489">
        <v>2</v>
      </c>
      <c r="R8" s="489">
        <v>162</v>
      </c>
      <c r="S8" s="489">
        <v>67</v>
      </c>
      <c r="T8" s="489">
        <v>0</v>
      </c>
      <c r="U8" s="489">
        <v>280</v>
      </c>
      <c r="V8" s="489">
        <v>118</v>
      </c>
      <c r="W8" s="489">
        <v>0</v>
      </c>
      <c r="X8" s="489">
        <v>567</v>
      </c>
      <c r="Y8" s="489">
        <v>283</v>
      </c>
      <c r="Z8" s="489">
        <v>0</v>
      </c>
      <c r="AA8" s="489">
        <v>37</v>
      </c>
      <c r="AB8" s="489">
        <v>16</v>
      </c>
      <c r="AC8" s="375">
        <v>0</v>
      </c>
      <c r="AD8" s="425" t="s">
        <v>0</v>
      </c>
    </row>
    <row r="9" spans="1:30" s="135" customFormat="1" ht="16.5">
      <c r="A9" s="185">
        <v>4</v>
      </c>
      <c r="B9" s="372" t="s">
        <v>414</v>
      </c>
      <c r="C9" s="348">
        <v>5205</v>
      </c>
      <c r="D9" s="348">
        <v>895</v>
      </c>
      <c r="E9" s="348">
        <v>0</v>
      </c>
      <c r="F9" s="348">
        <v>4020</v>
      </c>
      <c r="G9" s="348">
        <v>436</v>
      </c>
      <c r="H9" s="348">
        <v>2</v>
      </c>
      <c r="I9" s="348">
        <v>1536</v>
      </c>
      <c r="J9" s="348">
        <v>353</v>
      </c>
      <c r="K9" s="348">
        <v>0</v>
      </c>
      <c r="L9" s="348">
        <v>1608</v>
      </c>
      <c r="M9" s="348">
        <v>285</v>
      </c>
      <c r="N9" s="348">
        <v>0</v>
      </c>
      <c r="O9" s="490">
        <v>518</v>
      </c>
      <c r="P9" s="490">
        <v>272</v>
      </c>
      <c r="Q9" s="490">
        <v>0</v>
      </c>
      <c r="R9" s="490">
        <v>647</v>
      </c>
      <c r="S9" s="490">
        <v>154</v>
      </c>
      <c r="T9" s="490">
        <v>0</v>
      </c>
      <c r="U9" s="490">
        <v>578</v>
      </c>
      <c r="V9" s="490">
        <v>208</v>
      </c>
      <c r="W9" s="490">
        <v>0</v>
      </c>
      <c r="X9" s="490">
        <v>967</v>
      </c>
      <c r="Y9" s="490">
        <v>269</v>
      </c>
      <c r="Z9" s="490">
        <v>0</v>
      </c>
      <c r="AA9" s="490">
        <v>21</v>
      </c>
      <c r="AB9" s="490">
        <v>5</v>
      </c>
      <c r="AC9" s="371">
        <v>0</v>
      </c>
      <c r="AD9" s="426" t="s">
        <v>1</v>
      </c>
    </row>
    <row r="10" spans="1:30" s="135" customFormat="1" ht="16.5">
      <c r="A10" s="204">
        <v>5</v>
      </c>
      <c r="B10" s="374" t="s">
        <v>413</v>
      </c>
      <c r="C10" s="353">
        <v>148220</v>
      </c>
      <c r="D10" s="353">
        <v>121503</v>
      </c>
      <c r="E10" s="353">
        <v>61</v>
      </c>
      <c r="F10" s="353">
        <v>140727</v>
      </c>
      <c r="G10" s="353">
        <v>114512</v>
      </c>
      <c r="H10" s="353">
        <v>81</v>
      </c>
      <c r="I10" s="353">
        <v>78717</v>
      </c>
      <c r="J10" s="353">
        <v>62486</v>
      </c>
      <c r="K10" s="353">
        <v>39</v>
      </c>
      <c r="L10" s="353">
        <v>60458</v>
      </c>
      <c r="M10" s="353">
        <v>49390</v>
      </c>
      <c r="N10" s="353">
        <v>31</v>
      </c>
      <c r="O10" s="489">
        <v>36667</v>
      </c>
      <c r="P10" s="489">
        <v>32120</v>
      </c>
      <c r="Q10" s="489">
        <v>34</v>
      </c>
      <c r="R10" s="489">
        <v>29733</v>
      </c>
      <c r="S10" s="489">
        <v>25827</v>
      </c>
      <c r="T10" s="489">
        <v>38</v>
      </c>
      <c r="U10" s="489">
        <v>30029</v>
      </c>
      <c r="V10" s="489">
        <v>25902</v>
      </c>
      <c r="W10" s="489">
        <v>20</v>
      </c>
      <c r="X10" s="489">
        <v>31713</v>
      </c>
      <c r="Y10" s="489">
        <v>28174</v>
      </c>
      <c r="Z10" s="489">
        <v>15</v>
      </c>
      <c r="AA10" s="489">
        <v>2301</v>
      </c>
      <c r="AB10" s="489">
        <v>2055</v>
      </c>
      <c r="AC10" s="375">
        <v>0</v>
      </c>
      <c r="AD10" s="425" t="s">
        <v>34</v>
      </c>
    </row>
    <row r="11" spans="1:30" s="135" customFormat="1" ht="16.5">
      <c r="A11" s="185">
        <v>6</v>
      </c>
      <c r="B11" s="372" t="s">
        <v>410</v>
      </c>
      <c r="C11" s="348">
        <v>742</v>
      </c>
      <c r="D11" s="348">
        <v>130</v>
      </c>
      <c r="E11" s="348">
        <v>0</v>
      </c>
      <c r="F11" s="348">
        <v>653</v>
      </c>
      <c r="G11" s="348">
        <v>75</v>
      </c>
      <c r="H11" s="348">
        <v>1</v>
      </c>
      <c r="I11" s="348">
        <v>377</v>
      </c>
      <c r="J11" s="348">
        <v>50</v>
      </c>
      <c r="K11" s="348">
        <v>0</v>
      </c>
      <c r="L11" s="348">
        <v>272</v>
      </c>
      <c r="M11" s="348">
        <v>54</v>
      </c>
      <c r="N11" s="348">
        <v>0</v>
      </c>
      <c r="O11" s="490">
        <v>102</v>
      </c>
      <c r="P11" s="490">
        <v>32</v>
      </c>
      <c r="Q11" s="490">
        <v>0</v>
      </c>
      <c r="R11" s="490">
        <v>90</v>
      </c>
      <c r="S11" s="490">
        <v>48</v>
      </c>
      <c r="T11" s="490">
        <v>0</v>
      </c>
      <c r="U11" s="490">
        <v>587</v>
      </c>
      <c r="V11" s="490">
        <v>244</v>
      </c>
      <c r="W11" s="490">
        <v>0</v>
      </c>
      <c r="X11" s="490">
        <v>1207</v>
      </c>
      <c r="Y11" s="490">
        <v>443</v>
      </c>
      <c r="Z11" s="490">
        <v>0</v>
      </c>
      <c r="AA11" s="490">
        <v>0</v>
      </c>
      <c r="AB11" s="490">
        <v>0</v>
      </c>
      <c r="AC11" s="371">
        <v>0</v>
      </c>
      <c r="AD11" s="426" t="s">
        <v>13</v>
      </c>
    </row>
    <row r="12" spans="1:30" s="135" customFormat="1" ht="16.5">
      <c r="A12" s="204">
        <v>7</v>
      </c>
      <c r="B12" s="374" t="s">
        <v>409</v>
      </c>
      <c r="C12" s="353">
        <v>44783</v>
      </c>
      <c r="D12" s="353">
        <v>6298</v>
      </c>
      <c r="E12" s="353">
        <v>6</v>
      </c>
      <c r="F12" s="353">
        <v>38588</v>
      </c>
      <c r="G12" s="353">
        <v>3581</v>
      </c>
      <c r="H12" s="353">
        <v>7</v>
      </c>
      <c r="I12" s="353">
        <v>22114</v>
      </c>
      <c r="J12" s="353">
        <v>1762</v>
      </c>
      <c r="K12" s="353">
        <v>2</v>
      </c>
      <c r="L12" s="353">
        <v>13883</v>
      </c>
      <c r="M12" s="353">
        <v>1054</v>
      </c>
      <c r="N12" s="353">
        <v>1</v>
      </c>
      <c r="O12" s="489">
        <v>4771</v>
      </c>
      <c r="P12" s="489">
        <v>329</v>
      </c>
      <c r="Q12" s="489">
        <v>1</v>
      </c>
      <c r="R12" s="489">
        <v>4921</v>
      </c>
      <c r="S12" s="489">
        <v>465</v>
      </c>
      <c r="T12" s="489">
        <v>0</v>
      </c>
      <c r="U12" s="489">
        <v>4785</v>
      </c>
      <c r="V12" s="489">
        <v>518</v>
      </c>
      <c r="W12" s="489">
        <v>0</v>
      </c>
      <c r="X12" s="489">
        <v>4300</v>
      </c>
      <c r="Y12" s="489">
        <v>660</v>
      </c>
      <c r="Z12" s="489">
        <v>0</v>
      </c>
      <c r="AA12" s="489">
        <v>80</v>
      </c>
      <c r="AB12" s="489">
        <v>30</v>
      </c>
      <c r="AC12" s="375">
        <v>0</v>
      </c>
      <c r="AD12" s="425" t="s">
        <v>25</v>
      </c>
    </row>
    <row r="13" spans="1:30" s="135" customFormat="1" ht="16.5">
      <c r="A13" s="185">
        <v>8</v>
      </c>
      <c r="B13" s="372" t="s">
        <v>407</v>
      </c>
      <c r="C13" s="348">
        <v>7866</v>
      </c>
      <c r="D13" s="348">
        <v>552</v>
      </c>
      <c r="E13" s="348">
        <v>0</v>
      </c>
      <c r="F13" s="348">
        <v>5696</v>
      </c>
      <c r="G13" s="348">
        <v>574</v>
      </c>
      <c r="H13" s="348">
        <v>0</v>
      </c>
      <c r="I13" s="348">
        <v>3149</v>
      </c>
      <c r="J13" s="348">
        <v>506</v>
      </c>
      <c r="K13" s="348">
        <v>0</v>
      </c>
      <c r="L13" s="348">
        <v>1497</v>
      </c>
      <c r="M13" s="348">
        <v>289</v>
      </c>
      <c r="N13" s="348">
        <v>0</v>
      </c>
      <c r="O13" s="490">
        <v>111</v>
      </c>
      <c r="P13" s="490">
        <v>6</v>
      </c>
      <c r="Q13" s="490">
        <v>0</v>
      </c>
      <c r="R13" s="490">
        <v>54</v>
      </c>
      <c r="S13" s="490">
        <v>1</v>
      </c>
      <c r="T13" s="490">
        <v>0</v>
      </c>
      <c r="U13" s="490">
        <v>52</v>
      </c>
      <c r="V13" s="490">
        <v>1</v>
      </c>
      <c r="W13" s="490">
        <v>0</v>
      </c>
      <c r="X13" s="490">
        <v>76</v>
      </c>
      <c r="Y13" s="490">
        <v>4</v>
      </c>
      <c r="Z13" s="490">
        <v>0</v>
      </c>
      <c r="AA13" s="490">
        <v>0</v>
      </c>
      <c r="AB13" s="490">
        <v>0</v>
      </c>
      <c r="AC13" s="371">
        <v>0</v>
      </c>
      <c r="AD13" s="426" t="s">
        <v>14</v>
      </c>
    </row>
    <row r="14" spans="1:30" s="135" customFormat="1" ht="16.5">
      <c r="A14" s="204">
        <v>9</v>
      </c>
      <c r="B14" s="374" t="s">
        <v>405</v>
      </c>
      <c r="C14" s="353">
        <v>121</v>
      </c>
      <c r="D14" s="353">
        <v>19</v>
      </c>
      <c r="E14" s="353">
        <v>0</v>
      </c>
      <c r="F14" s="353">
        <v>96</v>
      </c>
      <c r="G14" s="353">
        <v>9</v>
      </c>
      <c r="H14" s="353">
        <v>0</v>
      </c>
      <c r="I14" s="353">
        <v>98</v>
      </c>
      <c r="J14" s="353">
        <v>11</v>
      </c>
      <c r="K14" s="353">
        <v>0</v>
      </c>
      <c r="L14" s="353">
        <v>109</v>
      </c>
      <c r="M14" s="353">
        <v>11</v>
      </c>
      <c r="N14" s="353">
        <v>0</v>
      </c>
      <c r="O14" s="489">
        <v>34</v>
      </c>
      <c r="P14" s="489">
        <v>0</v>
      </c>
      <c r="Q14" s="489">
        <v>0</v>
      </c>
      <c r="R14" s="489">
        <v>15</v>
      </c>
      <c r="S14" s="489">
        <v>3</v>
      </c>
      <c r="T14" s="489">
        <v>0</v>
      </c>
      <c r="U14" s="489">
        <v>12</v>
      </c>
      <c r="V14" s="489">
        <v>2</v>
      </c>
      <c r="W14" s="489">
        <v>0</v>
      </c>
      <c r="X14" s="489">
        <v>38</v>
      </c>
      <c r="Y14" s="489">
        <v>1</v>
      </c>
      <c r="Z14" s="489">
        <v>0</v>
      </c>
      <c r="AA14" s="489">
        <v>0</v>
      </c>
      <c r="AB14" s="489">
        <v>0</v>
      </c>
      <c r="AC14" s="375">
        <v>0</v>
      </c>
      <c r="AD14" s="425" t="s">
        <v>2</v>
      </c>
    </row>
    <row r="15" spans="1:30" s="135" customFormat="1" ht="16.5">
      <c r="A15" s="185">
        <v>10</v>
      </c>
      <c r="B15" s="372" t="s">
        <v>400</v>
      </c>
      <c r="C15" s="348">
        <v>141414</v>
      </c>
      <c r="D15" s="348">
        <v>83232</v>
      </c>
      <c r="E15" s="348">
        <v>15</v>
      </c>
      <c r="F15" s="348">
        <v>94114</v>
      </c>
      <c r="G15" s="348">
        <v>42982</v>
      </c>
      <c r="H15" s="348">
        <v>0</v>
      </c>
      <c r="I15" s="348">
        <v>57095</v>
      </c>
      <c r="J15" s="348">
        <v>20711</v>
      </c>
      <c r="K15" s="348">
        <v>4</v>
      </c>
      <c r="L15" s="348">
        <v>37133</v>
      </c>
      <c r="M15" s="348">
        <v>19555</v>
      </c>
      <c r="N15" s="348">
        <v>2</v>
      </c>
      <c r="O15" s="490">
        <v>16653</v>
      </c>
      <c r="P15" s="490">
        <v>11961</v>
      </c>
      <c r="Q15" s="490">
        <v>8</v>
      </c>
      <c r="R15" s="490">
        <v>14198</v>
      </c>
      <c r="S15" s="490">
        <v>9689</v>
      </c>
      <c r="T15" s="490">
        <v>0</v>
      </c>
      <c r="U15" s="490">
        <v>19167</v>
      </c>
      <c r="V15" s="490">
        <v>14963</v>
      </c>
      <c r="W15" s="490">
        <v>4</v>
      </c>
      <c r="X15" s="490">
        <v>31140</v>
      </c>
      <c r="Y15" s="490">
        <v>26293</v>
      </c>
      <c r="Z15" s="490">
        <v>2</v>
      </c>
      <c r="AA15" s="490">
        <v>2251</v>
      </c>
      <c r="AB15" s="490">
        <v>1827</v>
      </c>
      <c r="AC15" s="371">
        <v>0</v>
      </c>
      <c r="AD15" s="426" t="s">
        <v>3</v>
      </c>
    </row>
    <row r="16" spans="1:30" s="135" customFormat="1" ht="16.5">
      <c r="A16" s="204">
        <v>11</v>
      </c>
      <c r="B16" s="374" t="s">
        <v>399</v>
      </c>
      <c r="C16" s="353">
        <v>11078</v>
      </c>
      <c r="D16" s="353">
        <v>1746</v>
      </c>
      <c r="E16" s="353">
        <v>0</v>
      </c>
      <c r="F16" s="353">
        <v>7381</v>
      </c>
      <c r="G16" s="353">
        <v>1170</v>
      </c>
      <c r="H16" s="353">
        <v>0</v>
      </c>
      <c r="I16" s="353">
        <v>5721</v>
      </c>
      <c r="J16" s="353">
        <v>837</v>
      </c>
      <c r="K16" s="353">
        <v>0</v>
      </c>
      <c r="L16" s="353">
        <v>3499</v>
      </c>
      <c r="M16" s="353">
        <v>566</v>
      </c>
      <c r="N16" s="353">
        <v>0</v>
      </c>
      <c r="O16" s="489">
        <v>1701</v>
      </c>
      <c r="P16" s="489">
        <v>235</v>
      </c>
      <c r="Q16" s="489">
        <v>1</v>
      </c>
      <c r="R16" s="489">
        <v>913</v>
      </c>
      <c r="S16" s="489">
        <v>182</v>
      </c>
      <c r="T16" s="489">
        <v>2</v>
      </c>
      <c r="U16" s="489">
        <v>289</v>
      </c>
      <c r="V16" s="489">
        <v>34</v>
      </c>
      <c r="W16" s="489">
        <v>0</v>
      </c>
      <c r="X16" s="489">
        <v>270</v>
      </c>
      <c r="Y16" s="489">
        <v>54</v>
      </c>
      <c r="Z16" s="489">
        <v>0</v>
      </c>
      <c r="AA16" s="489">
        <v>18</v>
      </c>
      <c r="AB16" s="489">
        <v>6</v>
      </c>
      <c r="AC16" s="375">
        <v>0</v>
      </c>
      <c r="AD16" s="425" t="s">
        <v>15</v>
      </c>
    </row>
    <row r="17" spans="1:30" s="135" customFormat="1" ht="16.5">
      <c r="A17" s="185">
        <v>12</v>
      </c>
      <c r="B17" s="372" t="s">
        <v>398</v>
      </c>
      <c r="C17" s="348">
        <v>1547</v>
      </c>
      <c r="D17" s="348">
        <v>419</v>
      </c>
      <c r="E17" s="348">
        <v>2</v>
      </c>
      <c r="F17" s="348">
        <v>1192</v>
      </c>
      <c r="G17" s="348">
        <v>317</v>
      </c>
      <c r="H17" s="348">
        <v>2</v>
      </c>
      <c r="I17" s="348">
        <v>908</v>
      </c>
      <c r="J17" s="348">
        <v>209</v>
      </c>
      <c r="K17" s="348">
        <v>0</v>
      </c>
      <c r="L17" s="348">
        <v>656</v>
      </c>
      <c r="M17" s="348">
        <v>211</v>
      </c>
      <c r="N17" s="348">
        <v>0</v>
      </c>
      <c r="O17" s="490">
        <v>268</v>
      </c>
      <c r="P17" s="490">
        <v>78</v>
      </c>
      <c r="Q17" s="490">
        <v>1</v>
      </c>
      <c r="R17" s="490">
        <v>309</v>
      </c>
      <c r="S17" s="490">
        <v>115</v>
      </c>
      <c r="T17" s="490">
        <v>1</v>
      </c>
      <c r="U17" s="490">
        <v>439</v>
      </c>
      <c r="V17" s="490">
        <v>204</v>
      </c>
      <c r="W17" s="490">
        <v>0</v>
      </c>
      <c r="X17" s="490">
        <v>565</v>
      </c>
      <c r="Y17" s="490">
        <v>299</v>
      </c>
      <c r="Z17" s="490">
        <v>7</v>
      </c>
      <c r="AA17" s="490">
        <v>33</v>
      </c>
      <c r="AB17" s="490">
        <v>20</v>
      </c>
      <c r="AC17" s="371">
        <v>0</v>
      </c>
      <c r="AD17" s="426" t="s">
        <v>4</v>
      </c>
    </row>
    <row r="18" spans="1:30" s="135" customFormat="1" ht="16.5">
      <c r="A18" s="204">
        <v>13</v>
      </c>
      <c r="B18" s="374" t="s">
        <v>397</v>
      </c>
      <c r="C18" s="353">
        <v>69106</v>
      </c>
      <c r="D18" s="353">
        <v>22304</v>
      </c>
      <c r="E18" s="353">
        <v>3</v>
      </c>
      <c r="F18" s="353">
        <v>47541</v>
      </c>
      <c r="G18" s="353">
        <v>16169</v>
      </c>
      <c r="H18" s="353">
        <v>5</v>
      </c>
      <c r="I18" s="353">
        <v>22279</v>
      </c>
      <c r="J18" s="353">
        <v>6332</v>
      </c>
      <c r="K18" s="353">
        <v>1</v>
      </c>
      <c r="L18" s="353">
        <v>14147</v>
      </c>
      <c r="M18" s="353">
        <v>3627</v>
      </c>
      <c r="N18" s="353">
        <v>3</v>
      </c>
      <c r="O18" s="489">
        <v>6760</v>
      </c>
      <c r="P18" s="489">
        <v>3971</v>
      </c>
      <c r="Q18" s="489">
        <v>1</v>
      </c>
      <c r="R18" s="489">
        <v>3181</v>
      </c>
      <c r="S18" s="489">
        <v>1688</v>
      </c>
      <c r="T18" s="489">
        <v>2</v>
      </c>
      <c r="U18" s="489">
        <v>3826</v>
      </c>
      <c r="V18" s="489">
        <v>2452</v>
      </c>
      <c r="W18" s="489">
        <v>0</v>
      </c>
      <c r="X18" s="489">
        <v>3793</v>
      </c>
      <c r="Y18" s="489">
        <v>2625</v>
      </c>
      <c r="Z18" s="489">
        <v>0</v>
      </c>
      <c r="AA18" s="489">
        <v>47</v>
      </c>
      <c r="AB18" s="489">
        <v>34</v>
      </c>
      <c r="AC18" s="375">
        <v>0</v>
      </c>
      <c r="AD18" s="425" t="s">
        <v>5</v>
      </c>
    </row>
    <row r="19" spans="1:30" s="135" customFormat="1" ht="16.5">
      <c r="A19" s="185">
        <v>14</v>
      </c>
      <c r="B19" s="372" t="s">
        <v>396</v>
      </c>
      <c r="C19" s="348">
        <v>23983</v>
      </c>
      <c r="D19" s="348">
        <v>7815</v>
      </c>
      <c r="E19" s="348">
        <v>26</v>
      </c>
      <c r="F19" s="348">
        <v>17710</v>
      </c>
      <c r="G19" s="348">
        <v>5629</v>
      </c>
      <c r="H19" s="348">
        <v>20</v>
      </c>
      <c r="I19" s="348">
        <v>10757</v>
      </c>
      <c r="J19" s="348">
        <v>2697</v>
      </c>
      <c r="K19" s="348">
        <v>13</v>
      </c>
      <c r="L19" s="348">
        <v>8866</v>
      </c>
      <c r="M19" s="348">
        <v>2567</v>
      </c>
      <c r="N19" s="348">
        <v>7</v>
      </c>
      <c r="O19" s="490">
        <v>15215</v>
      </c>
      <c r="P19" s="490">
        <v>8675</v>
      </c>
      <c r="Q19" s="490">
        <v>12</v>
      </c>
      <c r="R19" s="490">
        <v>19303</v>
      </c>
      <c r="S19" s="490">
        <v>11858</v>
      </c>
      <c r="T19" s="490">
        <v>14</v>
      </c>
      <c r="U19" s="490">
        <v>15451</v>
      </c>
      <c r="V19" s="490">
        <v>8983</v>
      </c>
      <c r="W19" s="490">
        <v>26</v>
      </c>
      <c r="X19" s="490">
        <v>16164</v>
      </c>
      <c r="Y19" s="490">
        <v>6304</v>
      </c>
      <c r="Z19" s="490">
        <v>14</v>
      </c>
      <c r="AA19" s="490">
        <v>890</v>
      </c>
      <c r="AB19" s="490">
        <v>492</v>
      </c>
      <c r="AC19" s="371">
        <v>1</v>
      </c>
      <c r="AD19" s="426" t="s">
        <v>16</v>
      </c>
    </row>
    <row r="20" spans="1:30" s="135" customFormat="1" ht="16.5">
      <c r="A20" s="204">
        <v>15</v>
      </c>
      <c r="B20" s="374" t="s">
        <v>395</v>
      </c>
      <c r="C20" s="353">
        <v>122</v>
      </c>
      <c r="D20" s="353">
        <v>58</v>
      </c>
      <c r="E20" s="353">
        <v>0</v>
      </c>
      <c r="F20" s="353">
        <v>80</v>
      </c>
      <c r="G20" s="353">
        <v>22</v>
      </c>
      <c r="H20" s="353">
        <v>0</v>
      </c>
      <c r="I20" s="353">
        <v>12</v>
      </c>
      <c r="J20" s="353">
        <v>3</v>
      </c>
      <c r="K20" s="353">
        <v>0</v>
      </c>
      <c r="L20" s="353">
        <v>16</v>
      </c>
      <c r="M20" s="353">
        <v>5</v>
      </c>
      <c r="N20" s="353">
        <v>0</v>
      </c>
      <c r="O20" s="489">
        <v>36</v>
      </c>
      <c r="P20" s="489">
        <v>21</v>
      </c>
      <c r="Q20" s="489">
        <v>2</v>
      </c>
      <c r="R20" s="489">
        <v>19</v>
      </c>
      <c r="S20" s="489">
        <v>8</v>
      </c>
      <c r="T20" s="489">
        <v>0</v>
      </c>
      <c r="U20" s="489">
        <v>30</v>
      </c>
      <c r="V20" s="489">
        <v>10</v>
      </c>
      <c r="W20" s="489">
        <v>0</v>
      </c>
      <c r="X20" s="489">
        <v>34</v>
      </c>
      <c r="Y20" s="489">
        <v>12</v>
      </c>
      <c r="Z20" s="489">
        <v>0</v>
      </c>
      <c r="AA20" s="489">
        <v>8</v>
      </c>
      <c r="AB20" s="489">
        <v>2</v>
      </c>
      <c r="AC20" s="375">
        <v>0</v>
      </c>
      <c r="AD20" s="425" t="s">
        <v>17</v>
      </c>
    </row>
    <row r="21" spans="1:30" s="135" customFormat="1" ht="16.5">
      <c r="A21" s="185">
        <v>16</v>
      </c>
      <c r="B21" s="372" t="s">
        <v>394</v>
      </c>
      <c r="C21" s="348">
        <v>35147</v>
      </c>
      <c r="D21" s="348">
        <v>31867</v>
      </c>
      <c r="E21" s="348">
        <v>45</v>
      </c>
      <c r="F21" s="348">
        <v>16454</v>
      </c>
      <c r="G21" s="348">
        <v>14418</v>
      </c>
      <c r="H21" s="348">
        <v>12</v>
      </c>
      <c r="I21" s="348">
        <v>6394</v>
      </c>
      <c r="J21" s="348">
        <v>6065</v>
      </c>
      <c r="K21" s="348">
        <v>6</v>
      </c>
      <c r="L21" s="348">
        <v>2615</v>
      </c>
      <c r="M21" s="348">
        <v>2364</v>
      </c>
      <c r="N21" s="348">
        <v>4</v>
      </c>
      <c r="O21" s="490">
        <v>2018</v>
      </c>
      <c r="P21" s="490">
        <v>1766</v>
      </c>
      <c r="Q21" s="490">
        <v>4</v>
      </c>
      <c r="R21" s="490">
        <v>491</v>
      </c>
      <c r="S21" s="490">
        <v>437</v>
      </c>
      <c r="T21" s="490">
        <v>3</v>
      </c>
      <c r="U21" s="490">
        <v>479</v>
      </c>
      <c r="V21" s="490">
        <v>446</v>
      </c>
      <c r="W21" s="490">
        <v>8</v>
      </c>
      <c r="X21" s="490">
        <v>1734</v>
      </c>
      <c r="Y21" s="490">
        <v>1658</v>
      </c>
      <c r="Z21" s="490">
        <v>14</v>
      </c>
      <c r="AA21" s="490">
        <v>61</v>
      </c>
      <c r="AB21" s="490">
        <v>56</v>
      </c>
      <c r="AC21" s="371">
        <v>0</v>
      </c>
      <c r="AD21" s="426" t="s">
        <v>18</v>
      </c>
    </row>
    <row r="22" spans="1:30" s="135" customFormat="1" ht="16.5">
      <c r="A22" s="204">
        <v>17</v>
      </c>
      <c r="B22" s="374" t="s">
        <v>393</v>
      </c>
      <c r="C22" s="353">
        <v>7583</v>
      </c>
      <c r="D22" s="353">
        <v>5907</v>
      </c>
      <c r="E22" s="353">
        <v>9</v>
      </c>
      <c r="F22" s="353">
        <v>5715</v>
      </c>
      <c r="G22" s="353">
        <v>4974</v>
      </c>
      <c r="H22" s="353">
        <v>4</v>
      </c>
      <c r="I22" s="353">
        <v>4296</v>
      </c>
      <c r="J22" s="353">
        <v>3937</v>
      </c>
      <c r="K22" s="353">
        <v>3</v>
      </c>
      <c r="L22" s="353">
        <v>8543</v>
      </c>
      <c r="M22" s="353">
        <v>8010</v>
      </c>
      <c r="N22" s="353">
        <v>8</v>
      </c>
      <c r="O22" s="489">
        <v>7781</v>
      </c>
      <c r="P22" s="489">
        <v>6492</v>
      </c>
      <c r="Q22" s="489">
        <v>6</v>
      </c>
      <c r="R22" s="489">
        <v>8018</v>
      </c>
      <c r="S22" s="489">
        <v>6146</v>
      </c>
      <c r="T22" s="489">
        <v>10</v>
      </c>
      <c r="U22" s="489">
        <v>11156</v>
      </c>
      <c r="V22" s="489">
        <v>8252</v>
      </c>
      <c r="W22" s="489">
        <v>10</v>
      </c>
      <c r="X22" s="489">
        <v>17991</v>
      </c>
      <c r="Y22" s="489">
        <v>11584</v>
      </c>
      <c r="Z22" s="489">
        <v>9</v>
      </c>
      <c r="AA22" s="489">
        <v>1053</v>
      </c>
      <c r="AB22" s="489">
        <v>646</v>
      </c>
      <c r="AC22" s="375">
        <v>0</v>
      </c>
      <c r="AD22" s="425" t="s">
        <v>35</v>
      </c>
    </row>
    <row r="23" spans="1:30" s="135" customFormat="1" ht="16.5">
      <c r="A23" s="185">
        <v>18</v>
      </c>
      <c r="B23" s="372" t="s">
        <v>392</v>
      </c>
      <c r="C23" s="348">
        <v>828</v>
      </c>
      <c r="D23" s="348">
        <v>316</v>
      </c>
      <c r="E23" s="348">
        <v>0</v>
      </c>
      <c r="F23" s="348">
        <v>394</v>
      </c>
      <c r="G23" s="348">
        <v>188</v>
      </c>
      <c r="H23" s="348">
        <v>1</v>
      </c>
      <c r="I23" s="348">
        <v>113</v>
      </c>
      <c r="J23" s="348">
        <v>24</v>
      </c>
      <c r="K23" s="348">
        <v>0</v>
      </c>
      <c r="L23" s="348">
        <v>20</v>
      </c>
      <c r="M23" s="348">
        <v>4</v>
      </c>
      <c r="N23" s="348">
        <v>0</v>
      </c>
      <c r="O23" s="490">
        <v>12</v>
      </c>
      <c r="P23" s="490">
        <v>10</v>
      </c>
      <c r="Q23" s="490">
        <v>0</v>
      </c>
      <c r="R23" s="490">
        <v>8</v>
      </c>
      <c r="S23" s="490">
        <v>3</v>
      </c>
      <c r="T23" s="490">
        <v>0</v>
      </c>
      <c r="U23" s="490">
        <v>9</v>
      </c>
      <c r="V23" s="490">
        <v>4</v>
      </c>
      <c r="W23" s="490">
        <v>0</v>
      </c>
      <c r="X23" s="490">
        <v>10</v>
      </c>
      <c r="Y23" s="490">
        <v>5</v>
      </c>
      <c r="Z23" s="490">
        <v>0</v>
      </c>
      <c r="AA23" s="490">
        <v>0</v>
      </c>
      <c r="AB23" s="490">
        <v>0</v>
      </c>
      <c r="AC23" s="371">
        <v>0</v>
      </c>
      <c r="AD23" s="426" t="s">
        <v>19</v>
      </c>
    </row>
    <row r="24" spans="1:30" s="135" customFormat="1" ht="16.5">
      <c r="A24" s="204">
        <v>19</v>
      </c>
      <c r="B24" s="374" t="s">
        <v>391</v>
      </c>
      <c r="C24" s="353">
        <v>449697</v>
      </c>
      <c r="D24" s="353">
        <v>389332</v>
      </c>
      <c r="E24" s="353">
        <v>77</v>
      </c>
      <c r="F24" s="353">
        <v>347860</v>
      </c>
      <c r="G24" s="353">
        <v>293718</v>
      </c>
      <c r="H24" s="353">
        <v>24</v>
      </c>
      <c r="I24" s="353">
        <v>66311</v>
      </c>
      <c r="J24" s="353">
        <v>54042</v>
      </c>
      <c r="K24" s="353">
        <v>3</v>
      </c>
      <c r="L24" s="353">
        <v>39556</v>
      </c>
      <c r="M24" s="353">
        <v>35772</v>
      </c>
      <c r="N24" s="353">
        <v>9</v>
      </c>
      <c r="O24" s="489">
        <v>41739</v>
      </c>
      <c r="P24" s="489">
        <v>38140</v>
      </c>
      <c r="Q24" s="489">
        <v>9</v>
      </c>
      <c r="R24" s="489">
        <v>25503</v>
      </c>
      <c r="S24" s="489">
        <v>22594</v>
      </c>
      <c r="T24" s="489">
        <v>13</v>
      </c>
      <c r="U24" s="489">
        <v>23770</v>
      </c>
      <c r="V24" s="489">
        <v>19295</v>
      </c>
      <c r="W24" s="489">
        <v>5</v>
      </c>
      <c r="X24" s="489">
        <v>41971</v>
      </c>
      <c r="Y24" s="489">
        <v>33683</v>
      </c>
      <c r="Z24" s="489">
        <v>4</v>
      </c>
      <c r="AA24" s="489">
        <v>1724</v>
      </c>
      <c r="AB24" s="489">
        <v>1308</v>
      </c>
      <c r="AC24" s="375">
        <v>0</v>
      </c>
      <c r="AD24" s="425" t="s">
        <v>20</v>
      </c>
    </row>
    <row r="25" spans="1:30" s="135" customFormat="1" ht="16.5">
      <c r="A25" s="185">
        <v>20</v>
      </c>
      <c r="B25" s="372" t="s">
        <v>389</v>
      </c>
      <c r="C25" s="348">
        <v>693</v>
      </c>
      <c r="D25" s="348">
        <v>8</v>
      </c>
      <c r="E25" s="348">
        <v>0</v>
      </c>
      <c r="F25" s="348">
        <v>805</v>
      </c>
      <c r="G25" s="348">
        <v>12</v>
      </c>
      <c r="H25" s="348">
        <v>0</v>
      </c>
      <c r="I25" s="348">
        <v>624</v>
      </c>
      <c r="J25" s="348">
        <v>12</v>
      </c>
      <c r="K25" s="348">
        <v>0</v>
      </c>
      <c r="L25" s="348">
        <v>1139</v>
      </c>
      <c r="M25" s="348">
        <v>24</v>
      </c>
      <c r="N25" s="348">
        <v>0</v>
      </c>
      <c r="O25" s="490">
        <v>109</v>
      </c>
      <c r="P25" s="490">
        <v>6</v>
      </c>
      <c r="Q25" s="490">
        <v>0</v>
      </c>
      <c r="R25" s="490">
        <v>71</v>
      </c>
      <c r="S25" s="490">
        <v>5</v>
      </c>
      <c r="T25" s="490">
        <v>0</v>
      </c>
      <c r="U25" s="490">
        <v>119</v>
      </c>
      <c r="V25" s="490">
        <v>8</v>
      </c>
      <c r="W25" s="490">
        <v>2</v>
      </c>
      <c r="X25" s="490">
        <v>65</v>
      </c>
      <c r="Y25" s="490">
        <v>4</v>
      </c>
      <c r="Z25" s="490">
        <v>0</v>
      </c>
      <c r="AA25" s="490">
        <v>0</v>
      </c>
      <c r="AB25" s="490">
        <v>0</v>
      </c>
      <c r="AC25" s="371">
        <v>0</v>
      </c>
      <c r="AD25" s="426" t="s">
        <v>21</v>
      </c>
    </row>
    <row r="26" spans="1:30" s="135" customFormat="1" ht="16.5">
      <c r="A26" s="204">
        <v>21</v>
      </c>
      <c r="B26" s="374" t="s">
        <v>388</v>
      </c>
      <c r="C26" s="353">
        <v>12741</v>
      </c>
      <c r="D26" s="353">
        <v>1031</v>
      </c>
      <c r="E26" s="353">
        <v>5</v>
      </c>
      <c r="F26" s="353">
        <v>10607</v>
      </c>
      <c r="G26" s="353">
        <v>520</v>
      </c>
      <c r="H26" s="353">
        <v>0</v>
      </c>
      <c r="I26" s="353">
        <v>5728</v>
      </c>
      <c r="J26" s="353">
        <v>378</v>
      </c>
      <c r="K26" s="353">
        <v>0</v>
      </c>
      <c r="L26" s="353">
        <v>3421</v>
      </c>
      <c r="M26" s="353">
        <v>420</v>
      </c>
      <c r="N26" s="353">
        <v>1</v>
      </c>
      <c r="O26" s="489">
        <v>1276</v>
      </c>
      <c r="P26" s="489">
        <v>119</v>
      </c>
      <c r="Q26" s="489">
        <v>0</v>
      </c>
      <c r="R26" s="489">
        <v>925</v>
      </c>
      <c r="S26" s="489">
        <v>119</v>
      </c>
      <c r="T26" s="489">
        <v>0</v>
      </c>
      <c r="U26" s="489">
        <v>1565</v>
      </c>
      <c r="V26" s="489">
        <v>112</v>
      </c>
      <c r="W26" s="489">
        <v>1</v>
      </c>
      <c r="X26" s="489">
        <v>2176</v>
      </c>
      <c r="Y26" s="489">
        <v>229</v>
      </c>
      <c r="Z26" s="489">
        <v>0</v>
      </c>
      <c r="AA26" s="489">
        <v>27</v>
      </c>
      <c r="AB26" s="489">
        <v>8</v>
      </c>
      <c r="AC26" s="375">
        <v>0</v>
      </c>
      <c r="AD26" s="425" t="s">
        <v>27</v>
      </c>
    </row>
    <row r="27" spans="1:30" s="135" customFormat="1" ht="16.5">
      <c r="A27" s="185">
        <v>22</v>
      </c>
      <c r="B27" s="372" t="s">
        <v>387</v>
      </c>
      <c r="C27" s="348">
        <v>15</v>
      </c>
      <c r="D27" s="348">
        <v>5</v>
      </c>
      <c r="E27" s="348">
        <v>0</v>
      </c>
      <c r="F27" s="348">
        <v>14</v>
      </c>
      <c r="G27" s="348">
        <v>3</v>
      </c>
      <c r="H27" s="348">
        <v>0</v>
      </c>
      <c r="I27" s="348">
        <v>6</v>
      </c>
      <c r="J27" s="348">
        <v>2</v>
      </c>
      <c r="K27" s="348">
        <v>0</v>
      </c>
      <c r="L27" s="348">
        <v>7</v>
      </c>
      <c r="M27" s="348">
        <v>0</v>
      </c>
      <c r="N27" s="348">
        <v>0</v>
      </c>
      <c r="O27" s="490">
        <v>4</v>
      </c>
      <c r="P27" s="490">
        <v>0</v>
      </c>
      <c r="Q27" s="490">
        <v>0</v>
      </c>
      <c r="R27" s="490">
        <v>4</v>
      </c>
      <c r="S27" s="490">
        <v>2</v>
      </c>
      <c r="T27" s="490">
        <v>0</v>
      </c>
      <c r="U27" s="490">
        <v>8</v>
      </c>
      <c r="V27" s="490">
        <v>3</v>
      </c>
      <c r="W27" s="490">
        <v>0</v>
      </c>
      <c r="X27" s="490">
        <v>6</v>
      </c>
      <c r="Y27" s="490">
        <v>1</v>
      </c>
      <c r="Z27" s="490">
        <v>0</v>
      </c>
      <c r="AA27" s="490">
        <v>0</v>
      </c>
      <c r="AB27" s="490">
        <v>0</v>
      </c>
      <c r="AC27" s="371">
        <v>0</v>
      </c>
      <c r="AD27" s="426" t="s">
        <v>6</v>
      </c>
    </row>
    <row r="28" spans="1:30" s="135" customFormat="1" ht="16.5">
      <c r="A28" s="204">
        <v>23</v>
      </c>
      <c r="B28" s="374" t="s">
        <v>386</v>
      </c>
      <c r="C28" s="353">
        <v>4341</v>
      </c>
      <c r="D28" s="353">
        <v>242</v>
      </c>
      <c r="E28" s="353">
        <v>0</v>
      </c>
      <c r="F28" s="353">
        <v>5444</v>
      </c>
      <c r="G28" s="353">
        <v>211</v>
      </c>
      <c r="H28" s="353">
        <v>0</v>
      </c>
      <c r="I28" s="353">
        <v>3758</v>
      </c>
      <c r="J28" s="353">
        <v>177</v>
      </c>
      <c r="K28" s="353">
        <v>0</v>
      </c>
      <c r="L28" s="353">
        <v>2088</v>
      </c>
      <c r="M28" s="353">
        <v>84</v>
      </c>
      <c r="N28" s="353">
        <v>0</v>
      </c>
      <c r="O28" s="489">
        <v>891</v>
      </c>
      <c r="P28" s="489">
        <v>58</v>
      </c>
      <c r="Q28" s="489">
        <v>0</v>
      </c>
      <c r="R28" s="489">
        <v>772</v>
      </c>
      <c r="S28" s="489">
        <v>67</v>
      </c>
      <c r="T28" s="489">
        <v>0</v>
      </c>
      <c r="U28" s="489">
        <v>354</v>
      </c>
      <c r="V28" s="489">
        <v>71</v>
      </c>
      <c r="W28" s="489">
        <v>0</v>
      </c>
      <c r="X28" s="489">
        <v>361</v>
      </c>
      <c r="Y28" s="489">
        <v>74</v>
      </c>
      <c r="Z28" s="489">
        <v>0</v>
      </c>
      <c r="AA28" s="489">
        <v>8</v>
      </c>
      <c r="AB28" s="489">
        <v>5</v>
      </c>
      <c r="AC28" s="375">
        <v>0</v>
      </c>
      <c r="AD28" s="425" t="s">
        <v>22</v>
      </c>
    </row>
    <row r="29" spans="1:30" s="135" customFormat="1" ht="16.5">
      <c r="A29" s="185">
        <v>24</v>
      </c>
      <c r="B29" s="372" t="s">
        <v>385</v>
      </c>
      <c r="C29" s="348">
        <v>3512</v>
      </c>
      <c r="D29" s="348">
        <v>2617</v>
      </c>
      <c r="E29" s="348">
        <v>1</v>
      </c>
      <c r="F29" s="348">
        <v>2688</v>
      </c>
      <c r="G29" s="348">
        <v>2147</v>
      </c>
      <c r="H29" s="348">
        <v>0</v>
      </c>
      <c r="I29" s="348">
        <v>1792</v>
      </c>
      <c r="J29" s="348">
        <v>1434</v>
      </c>
      <c r="K29" s="348">
        <v>0</v>
      </c>
      <c r="L29" s="348">
        <v>1711</v>
      </c>
      <c r="M29" s="348">
        <v>1406</v>
      </c>
      <c r="N29" s="348">
        <v>0</v>
      </c>
      <c r="O29" s="490">
        <v>870</v>
      </c>
      <c r="P29" s="490">
        <v>735</v>
      </c>
      <c r="Q29" s="490">
        <v>0</v>
      </c>
      <c r="R29" s="490">
        <v>874</v>
      </c>
      <c r="S29" s="490">
        <v>766</v>
      </c>
      <c r="T29" s="490">
        <v>0</v>
      </c>
      <c r="U29" s="490">
        <v>611</v>
      </c>
      <c r="V29" s="490">
        <v>540</v>
      </c>
      <c r="W29" s="490">
        <v>0</v>
      </c>
      <c r="X29" s="490">
        <v>426</v>
      </c>
      <c r="Y29" s="490">
        <v>375</v>
      </c>
      <c r="Z29" s="490">
        <v>0</v>
      </c>
      <c r="AA29" s="490">
        <v>14</v>
      </c>
      <c r="AB29" s="490">
        <v>12</v>
      </c>
      <c r="AC29" s="371">
        <v>0</v>
      </c>
      <c r="AD29" s="426" t="s">
        <v>28</v>
      </c>
    </row>
    <row r="30" spans="1:30" s="135" customFormat="1" ht="16.5">
      <c r="A30" s="204">
        <v>25</v>
      </c>
      <c r="B30" s="374" t="s">
        <v>384</v>
      </c>
      <c r="C30" s="353">
        <v>10546</v>
      </c>
      <c r="D30" s="353">
        <v>9545</v>
      </c>
      <c r="E30" s="353">
        <v>14</v>
      </c>
      <c r="F30" s="353">
        <v>7051</v>
      </c>
      <c r="G30" s="353">
        <v>6571</v>
      </c>
      <c r="H30" s="353">
        <v>6</v>
      </c>
      <c r="I30" s="353">
        <v>13079</v>
      </c>
      <c r="J30" s="353">
        <v>12600</v>
      </c>
      <c r="K30" s="353">
        <v>13</v>
      </c>
      <c r="L30" s="353">
        <v>12437</v>
      </c>
      <c r="M30" s="353">
        <v>11636</v>
      </c>
      <c r="N30" s="353">
        <v>1</v>
      </c>
      <c r="O30" s="489">
        <v>3395</v>
      </c>
      <c r="P30" s="489">
        <v>3100</v>
      </c>
      <c r="Q30" s="489">
        <v>2</v>
      </c>
      <c r="R30" s="489">
        <v>10136</v>
      </c>
      <c r="S30" s="489">
        <v>9028</v>
      </c>
      <c r="T30" s="489">
        <v>4</v>
      </c>
      <c r="U30" s="489">
        <v>12771</v>
      </c>
      <c r="V30" s="489">
        <v>9374</v>
      </c>
      <c r="W30" s="489">
        <v>3</v>
      </c>
      <c r="X30" s="489">
        <v>22412</v>
      </c>
      <c r="Y30" s="489">
        <v>12418</v>
      </c>
      <c r="Z30" s="489">
        <v>1</v>
      </c>
      <c r="AA30" s="489">
        <v>403</v>
      </c>
      <c r="AB30" s="489">
        <v>230</v>
      </c>
      <c r="AC30" s="375">
        <v>0</v>
      </c>
      <c r="AD30" s="425" t="s">
        <v>23</v>
      </c>
    </row>
    <row r="31" spans="1:30" s="135" customFormat="1" ht="16.5">
      <c r="A31" s="185">
        <v>26</v>
      </c>
      <c r="B31" s="372" t="s">
        <v>383</v>
      </c>
      <c r="C31" s="348">
        <v>961</v>
      </c>
      <c r="D31" s="348">
        <v>47</v>
      </c>
      <c r="E31" s="348">
        <v>0</v>
      </c>
      <c r="F31" s="348">
        <v>508</v>
      </c>
      <c r="G31" s="348">
        <v>13</v>
      </c>
      <c r="H31" s="348">
        <v>0</v>
      </c>
      <c r="I31" s="348">
        <v>409</v>
      </c>
      <c r="J31" s="348">
        <v>13</v>
      </c>
      <c r="K31" s="348">
        <v>0</v>
      </c>
      <c r="L31" s="348">
        <v>296</v>
      </c>
      <c r="M31" s="348">
        <v>6</v>
      </c>
      <c r="N31" s="348">
        <v>0</v>
      </c>
      <c r="O31" s="490">
        <v>28668</v>
      </c>
      <c r="P31" s="490">
        <v>6485</v>
      </c>
      <c r="Q31" s="490">
        <v>0</v>
      </c>
      <c r="R31" s="490">
        <v>10792</v>
      </c>
      <c r="S31" s="490">
        <v>1464</v>
      </c>
      <c r="T31" s="490">
        <v>0</v>
      </c>
      <c r="U31" s="490">
        <v>7039</v>
      </c>
      <c r="V31" s="490">
        <v>503</v>
      </c>
      <c r="W31" s="490">
        <v>0</v>
      </c>
      <c r="X31" s="490">
        <v>13585</v>
      </c>
      <c r="Y31" s="490">
        <v>1297</v>
      </c>
      <c r="Z31" s="490">
        <v>0</v>
      </c>
      <c r="AA31" s="490">
        <v>26</v>
      </c>
      <c r="AB31" s="490">
        <v>2</v>
      </c>
      <c r="AC31" s="371">
        <v>0</v>
      </c>
      <c r="AD31" s="426" t="s">
        <v>7</v>
      </c>
    </row>
    <row r="32" spans="1:30" s="145" customFormat="1" ht="16.5">
      <c r="A32" s="204">
        <v>27</v>
      </c>
      <c r="B32" s="374" t="s">
        <v>104</v>
      </c>
      <c r="C32" s="353">
        <v>39238</v>
      </c>
      <c r="D32" s="353">
        <v>158</v>
      </c>
      <c r="E32" s="353">
        <v>0</v>
      </c>
      <c r="F32" s="353">
        <v>32345</v>
      </c>
      <c r="G32" s="353">
        <v>159</v>
      </c>
      <c r="H32" s="353">
        <v>0</v>
      </c>
      <c r="I32" s="353">
        <v>86486</v>
      </c>
      <c r="J32" s="353">
        <v>22134</v>
      </c>
      <c r="K32" s="353">
        <v>0</v>
      </c>
      <c r="L32" s="353">
        <v>92732</v>
      </c>
      <c r="M32" s="353">
        <v>14457</v>
      </c>
      <c r="N32" s="353">
        <v>0</v>
      </c>
      <c r="O32" s="489">
        <v>15</v>
      </c>
      <c r="P32" s="489">
        <v>0</v>
      </c>
      <c r="Q32" s="489">
        <v>0</v>
      </c>
      <c r="R32" s="489">
        <v>13</v>
      </c>
      <c r="S32" s="489">
        <v>6</v>
      </c>
      <c r="T32" s="489">
        <v>0</v>
      </c>
      <c r="U32" s="489">
        <v>19</v>
      </c>
      <c r="V32" s="489">
        <v>4</v>
      </c>
      <c r="W32" s="489">
        <v>0</v>
      </c>
      <c r="X32" s="489">
        <v>24</v>
      </c>
      <c r="Y32" s="489">
        <v>3</v>
      </c>
      <c r="Z32" s="489">
        <v>0</v>
      </c>
      <c r="AA32" s="489">
        <v>0</v>
      </c>
      <c r="AB32" s="489">
        <v>0</v>
      </c>
      <c r="AC32" s="375">
        <v>0</v>
      </c>
      <c r="AD32" s="425" t="s">
        <v>24</v>
      </c>
    </row>
    <row r="33" spans="1:30" s="135" customFormat="1" ht="16.5">
      <c r="A33" s="185">
        <v>28</v>
      </c>
      <c r="B33" s="372" t="s">
        <v>379</v>
      </c>
      <c r="C33" s="348">
        <v>35236</v>
      </c>
      <c r="D33" s="348">
        <v>5928</v>
      </c>
      <c r="E33" s="348">
        <v>59</v>
      </c>
      <c r="F33" s="348">
        <v>31265</v>
      </c>
      <c r="G33" s="348">
        <v>4952</v>
      </c>
      <c r="H33" s="348">
        <v>29</v>
      </c>
      <c r="I33" s="348">
        <v>26440</v>
      </c>
      <c r="J33" s="348">
        <v>3162</v>
      </c>
      <c r="K33" s="348">
        <v>8</v>
      </c>
      <c r="L33" s="348">
        <v>25928</v>
      </c>
      <c r="M33" s="348">
        <v>2179</v>
      </c>
      <c r="N33" s="348">
        <v>6</v>
      </c>
      <c r="O33" s="490">
        <v>14049</v>
      </c>
      <c r="P33" s="490">
        <v>2399</v>
      </c>
      <c r="Q33" s="490">
        <v>7</v>
      </c>
      <c r="R33" s="490">
        <v>28987</v>
      </c>
      <c r="S33" s="490">
        <v>9694</v>
      </c>
      <c r="T33" s="490">
        <v>3</v>
      </c>
      <c r="U33" s="490">
        <v>40594</v>
      </c>
      <c r="V33" s="490">
        <v>7277</v>
      </c>
      <c r="W33" s="490">
        <v>3</v>
      </c>
      <c r="X33" s="490">
        <v>26493</v>
      </c>
      <c r="Y33" s="490">
        <v>3565</v>
      </c>
      <c r="Z33" s="490">
        <v>3</v>
      </c>
      <c r="AA33" s="490">
        <v>0</v>
      </c>
      <c r="AB33" s="490">
        <v>0</v>
      </c>
      <c r="AC33" s="371">
        <v>0</v>
      </c>
      <c r="AD33" s="426" t="s">
        <v>8</v>
      </c>
    </row>
    <row r="34" spans="1:30" s="135" customFormat="1" ht="49.5">
      <c r="A34" s="204">
        <v>29</v>
      </c>
      <c r="B34" s="374" t="s">
        <v>473</v>
      </c>
      <c r="C34" s="353">
        <v>485</v>
      </c>
      <c r="D34" s="353">
        <v>140</v>
      </c>
      <c r="E34" s="353">
        <v>0</v>
      </c>
      <c r="F34" s="353">
        <v>505</v>
      </c>
      <c r="G34" s="353">
        <v>141</v>
      </c>
      <c r="H34" s="353">
        <v>0</v>
      </c>
      <c r="I34" s="353">
        <v>259</v>
      </c>
      <c r="J34" s="353">
        <v>29</v>
      </c>
      <c r="K34" s="353">
        <v>0</v>
      </c>
      <c r="L34" s="353">
        <v>202</v>
      </c>
      <c r="M34" s="353">
        <v>50</v>
      </c>
      <c r="N34" s="353">
        <v>0</v>
      </c>
      <c r="O34" s="489">
        <v>85</v>
      </c>
      <c r="P34" s="489">
        <v>28</v>
      </c>
      <c r="Q34" s="489">
        <v>2</v>
      </c>
      <c r="R34" s="489">
        <v>27</v>
      </c>
      <c r="S34" s="489">
        <v>11</v>
      </c>
      <c r="T34" s="489">
        <v>0</v>
      </c>
      <c r="U34" s="489">
        <v>50</v>
      </c>
      <c r="V34" s="489">
        <v>20</v>
      </c>
      <c r="W34" s="489">
        <v>0</v>
      </c>
      <c r="X34" s="489">
        <v>95</v>
      </c>
      <c r="Y34" s="489">
        <v>39</v>
      </c>
      <c r="Z34" s="489">
        <v>0</v>
      </c>
      <c r="AA34" s="489">
        <v>0</v>
      </c>
      <c r="AB34" s="489">
        <v>0</v>
      </c>
      <c r="AC34" s="375">
        <v>0</v>
      </c>
      <c r="AD34" s="425" t="s">
        <v>502</v>
      </c>
    </row>
    <row r="35" spans="1:30" s="135" customFormat="1" ht="16.5">
      <c r="A35" s="185">
        <v>30</v>
      </c>
      <c r="B35" s="372" t="s">
        <v>377</v>
      </c>
      <c r="C35" s="348">
        <v>157</v>
      </c>
      <c r="D35" s="348">
        <v>0</v>
      </c>
      <c r="E35" s="348">
        <v>0</v>
      </c>
      <c r="F35" s="348">
        <v>114</v>
      </c>
      <c r="G35" s="348">
        <v>3</v>
      </c>
      <c r="H35" s="348">
        <v>0</v>
      </c>
      <c r="I35" s="348">
        <v>44</v>
      </c>
      <c r="J35" s="348">
        <v>0</v>
      </c>
      <c r="K35" s="348">
        <v>0</v>
      </c>
      <c r="L35" s="348">
        <v>22</v>
      </c>
      <c r="M35" s="348">
        <v>0</v>
      </c>
      <c r="N35" s="348">
        <v>0</v>
      </c>
      <c r="O35" s="490">
        <v>7</v>
      </c>
      <c r="P35" s="490">
        <v>0</v>
      </c>
      <c r="Q35" s="490">
        <v>0</v>
      </c>
      <c r="R35" s="490">
        <v>6</v>
      </c>
      <c r="S35" s="490">
        <v>0</v>
      </c>
      <c r="T35" s="490">
        <v>0</v>
      </c>
      <c r="U35" s="490">
        <v>2</v>
      </c>
      <c r="V35" s="490">
        <v>0</v>
      </c>
      <c r="W35" s="490">
        <v>0</v>
      </c>
      <c r="X35" s="490">
        <v>2</v>
      </c>
      <c r="Y35" s="490">
        <v>0</v>
      </c>
      <c r="Z35" s="490">
        <v>0</v>
      </c>
      <c r="AA35" s="490">
        <v>0</v>
      </c>
      <c r="AB35" s="490">
        <v>0</v>
      </c>
      <c r="AC35" s="371">
        <v>0</v>
      </c>
      <c r="AD35" s="426" t="s">
        <v>29</v>
      </c>
    </row>
    <row r="36" spans="1:30" s="135" customFormat="1" ht="66">
      <c r="A36" s="204">
        <v>31</v>
      </c>
      <c r="B36" s="374" t="s">
        <v>472</v>
      </c>
      <c r="C36" s="353">
        <v>375</v>
      </c>
      <c r="D36" s="353">
        <v>30</v>
      </c>
      <c r="E36" s="353">
        <v>0</v>
      </c>
      <c r="F36" s="353">
        <v>290</v>
      </c>
      <c r="G36" s="353">
        <v>17</v>
      </c>
      <c r="H36" s="353">
        <v>0</v>
      </c>
      <c r="I36" s="353">
        <v>221</v>
      </c>
      <c r="J36" s="353">
        <v>9</v>
      </c>
      <c r="K36" s="353">
        <v>1</v>
      </c>
      <c r="L36" s="353">
        <v>81</v>
      </c>
      <c r="M36" s="353">
        <v>4</v>
      </c>
      <c r="N36" s="353">
        <v>0</v>
      </c>
      <c r="O36" s="489">
        <v>40</v>
      </c>
      <c r="P36" s="489">
        <v>2</v>
      </c>
      <c r="Q36" s="489">
        <v>0</v>
      </c>
      <c r="R36" s="489">
        <v>54</v>
      </c>
      <c r="S36" s="489">
        <v>5</v>
      </c>
      <c r="T36" s="489">
        <v>0</v>
      </c>
      <c r="U36" s="489">
        <v>111</v>
      </c>
      <c r="V36" s="489">
        <v>16</v>
      </c>
      <c r="W36" s="489">
        <v>0</v>
      </c>
      <c r="X36" s="489">
        <v>125</v>
      </c>
      <c r="Y36" s="489">
        <v>34</v>
      </c>
      <c r="Z36" s="489">
        <v>1</v>
      </c>
      <c r="AA36" s="489">
        <v>0</v>
      </c>
      <c r="AB36" s="489">
        <v>0</v>
      </c>
      <c r="AC36" s="375">
        <v>0</v>
      </c>
      <c r="AD36" s="425" t="s">
        <v>503</v>
      </c>
    </row>
    <row r="37" spans="1:30" s="135" customFormat="1" ht="16.5">
      <c r="A37" s="185">
        <v>32</v>
      </c>
      <c r="B37" s="372" t="s">
        <v>412</v>
      </c>
      <c r="C37" s="348">
        <v>48</v>
      </c>
      <c r="D37" s="348">
        <v>7</v>
      </c>
      <c r="E37" s="348">
        <v>0</v>
      </c>
      <c r="F37" s="348">
        <v>38</v>
      </c>
      <c r="G37" s="348">
        <v>4</v>
      </c>
      <c r="H37" s="348">
        <v>0</v>
      </c>
      <c r="I37" s="348">
        <v>24</v>
      </c>
      <c r="J37" s="348">
        <v>1</v>
      </c>
      <c r="K37" s="348">
        <v>0</v>
      </c>
      <c r="L37" s="348"/>
      <c r="M37" s="348">
        <v>0</v>
      </c>
      <c r="N37" s="348">
        <v>0</v>
      </c>
      <c r="O37" s="490">
        <v>135</v>
      </c>
      <c r="P37" s="490">
        <v>7</v>
      </c>
      <c r="Q37" s="490">
        <v>1</v>
      </c>
      <c r="R37" s="490">
        <v>167</v>
      </c>
      <c r="S37" s="490">
        <v>29</v>
      </c>
      <c r="T37" s="490">
        <v>0</v>
      </c>
      <c r="U37" s="490">
        <v>263</v>
      </c>
      <c r="V37" s="490">
        <v>43</v>
      </c>
      <c r="W37" s="490">
        <v>1</v>
      </c>
      <c r="X37" s="490">
        <v>329</v>
      </c>
      <c r="Y37" s="490">
        <v>40</v>
      </c>
      <c r="Z37" s="490">
        <v>1</v>
      </c>
      <c r="AA37" s="490">
        <v>5</v>
      </c>
      <c r="AB37" s="490">
        <v>3</v>
      </c>
      <c r="AC37" s="371">
        <v>0</v>
      </c>
      <c r="AD37" s="426" t="s">
        <v>12</v>
      </c>
    </row>
    <row r="38" spans="1:30" s="145" customFormat="1" ht="16.5">
      <c r="A38" s="204">
        <v>33</v>
      </c>
      <c r="B38" s="374" t="s">
        <v>471</v>
      </c>
      <c r="C38" s="353">
        <v>31</v>
      </c>
      <c r="D38" s="353">
        <v>0</v>
      </c>
      <c r="E38" s="353">
        <v>0</v>
      </c>
      <c r="F38" s="353">
        <v>577</v>
      </c>
      <c r="G38" s="353">
        <v>3</v>
      </c>
      <c r="H38" s="353">
        <v>0</v>
      </c>
      <c r="I38" s="353">
        <v>473</v>
      </c>
      <c r="J38" s="353">
        <v>1</v>
      </c>
      <c r="K38" s="353">
        <v>0</v>
      </c>
      <c r="L38" s="353">
        <v>713</v>
      </c>
      <c r="M38" s="353">
        <v>19</v>
      </c>
      <c r="N38" s="353">
        <v>0</v>
      </c>
      <c r="O38" s="489">
        <v>37</v>
      </c>
      <c r="P38" s="489">
        <v>1</v>
      </c>
      <c r="Q38" s="489">
        <v>0</v>
      </c>
      <c r="R38" s="489">
        <v>31</v>
      </c>
      <c r="S38" s="489">
        <v>2</v>
      </c>
      <c r="T38" s="489">
        <v>0</v>
      </c>
      <c r="U38" s="489">
        <v>35</v>
      </c>
      <c r="V38" s="489">
        <v>1</v>
      </c>
      <c r="W38" s="489">
        <v>0</v>
      </c>
      <c r="X38" s="489">
        <v>25</v>
      </c>
      <c r="Y38" s="489">
        <v>5</v>
      </c>
      <c r="Z38" s="489">
        <v>0</v>
      </c>
      <c r="AA38" s="489">
        <v>0</v>
      </c>
      <c r="AB38" s="489">
        <v>0</v>
      </c>
      <c r="AC38" s="375">
        <v>0</v>
      </c>
      <c r="AD38" s="425" t="s">
        <v>504</v>
      </c>
    </row>
    <row r="39" spans="1:30" s="145" customFormat="1" ht="16.5">
      <c r="A39" s="185">
        <v>34</v>
      </c>
      <c r="B39" s="372" t="s">
        <v>341</v>
      </c>
      <c r="C39" s="348"/>
      <c r="D39" s="348"/>
      <c r="E39" s="348"/>
      <c r="F39" s="348"/>
      <c r="G39" s="348"/>
      <c r="H39" s="348"/>
      <c r="I39" s="348"/>
      <c r="J39" s="348"/>
      <c r="K39" s="348"/>
      <c r="L39" s="348"/>
      <c r="M39" s="348"/>
      <c r="N39" s="348"/>
      <c r="O39" s="490">
        <v>0</v>
      </c>
      <c r="P39" s="490">
        <v>0</v>
      </c>
      <c r="Q39" s="490">
        <v>0</v>
      </c>
      <c r="R39" s="490">
        <v>0</v>
      </c>
      <c r="S39" s="490">
        <v>0</v>
      </c>
      <c r="T39" s="490">
        <v>0</v>
      </c>
      <c r="U39" s="490">
        <v>2</v>
      </c>
      <c r="V39" s="490">
        <v>0</v>
      </c>
      <c r="W39" s="490">
        <v>0</v>
      </c>
      <c r="X39" s="490">
        <v>9</v>
      </c>
      <c r="Y39" s="490">
        <v>1</v>
      </c>
      <c r="Z39" s="490">
        <v>1</v>
      </c>
      <c r="AA39" s="490">
        <v>0</v>
      </c>
      <c r="AB39" s="490">
        <v>0</v>
      </c>
      <c r="AC39" s="371">
        <v>0</v>
      </c>
      <c r="AD39" s="426" t="s">
        <v>340</v>
      </c>
    </row>
    <row r="40" spans="1:30" s="145" customFormat="1" ht="16.5">
      <c r="A40" s="204">
        <v>35</v>
      </c>
      <c r="B40" s="374" t="s">
        <v>457</v>
      </c>
      <c r="C40" s="353"/>
      <c r="D40" s="353"/>
      <c r="E40" s="353"/>
      <c r="F40" s="353"/>
      <c r="G40" s="353"/>
      <c r="H40" s="353"/>
      <c r="I40" s="353"/>
      <c r="J40" s="353"/>
      <c r="K40" s="353"/>
      <c r="L40" s="353">
        <v>0</v>
      </c>
      <c r="M40" s="353"/>
      <c r="N40" s="353"/>
      <c r="O40" s="489">
        <v>6</v>
      </c>
      <c r="P40" s="489">
        <v>0</v>
      </c>
      <c r="Q40" s="489">
        <v>0</v>
      </c>
      <c r="R40" s="489">
        <v>1</v>
      </c>
      <c r="S40" s="489">
        <v>0</v>
      </c>
      <c r="T40" s="489">
        <v>0</v>
      </c>
      <c r="U40" s="489">
        <v>0</v>
      </c>
      <c r="V40" s="489">
        <v>0</v>
      </c>
      <c r="W40" s="489">
        <v>0</v>
      </c>
      <c r="X40" s="489">
        <v>0</v>
      </c>
      <c r="Y40" s="489">
        <v>0</v>
      </c>
      <c r="Z40" s="489">
        <v>0</v>
      </c>
      <c r="AA40" s="489">
        <v>0</v>
      </c>
      <c r="AB40" s="489">
        <v>0</v>
      </c>
      <c r="AC40" s="375">
        <v>0</v>
      </c>
      <c r="AD40" s="425" t="s">
        <v>30</v>
      </c>
    </row>
    <row r="41" spans="1:30" s="135" customFormat="1" ht="16.5">
      <c r="A41" s="185">
        <v>36</v>
      </c>
      <c r="B41" s="372" t="s">
        <v>372</v>
      </c>
      <c r="C41" s="348">
        <v>2</v>
      </c>
      <c r="D41" s="348">
        <v>0</v>
      </c>
      <c r="E41" s="348">
        <v>0</v>
      </c>
      <c r="F41" s="348">
        <v>1</v>
      </c>
      <c r="G41" s="348">
        <v>0</v>
      </c>
      <c r="H41" s="348">
        <v>0</v>
      </c>
      <c r="I41" s="348">
        <v>5</v>
      </c>
      <c r="J41" s="348">
        <v>0</v>
      </c>
      <c r="K41" s="348">
        <v>0</v>
      </c>
      <c r="L41" s="348">
        <v>11</v>
      </c>
      <c r="M41" s="348">
        <v>0</v>
      </c>
      <c r="N41" s="348">
        <v>0</v>
      </c>
      <c r="O41" s="490">
        <v>15</v>
      </c>
      <c r="P41" s="490">
        <v>0</v>
      </c>
      <c r="Q41" s="490">
        <v>0</v>
      </c>
      <c r="R41" s="490">
        <v>5</v>
      </c>
      <c r="S41" s="490">
        <v>0</v>
      </c>
      <c r="T41" s="490">
        <v>0</v>
      </c>
      <c r="U41" s="490">
        <v>0</v>
      </c>
      <c r="V41" s="490">
        <v>0</v>
      </c>
      <c r="W41" s="490">
        <v>0</v>
      </c>
      <c r="X41" s="490">
        <v>5</v>
      </c>
      <c r="Y41" s="490">
        <v>0</v>
      </c>
      <c r="Z41" s="490">
        <v>0</v>
      </c>
      <c r="AA41" s="490">
        <v>0</v>
      </c>
      <c r="AB41" s="490">
        <v>0</v>
      </c>
      <c r="AC41" s="371">
        <v>0</v>
      </c>
      <c r="AD41" s="426" t="s">
        <v>31</v>
      </c>
    </row>
    <row r="42" spans="1:30" s="135" customFormat="1" ht="16.5" customHeight="1">
      <c r="A42" s="204"/>
      <c r="B42" s="376" t="s">
        <v>231</v>
      </c>
      <c r="C42" s="356">
        <v>1087285</v>
      </c>
      <c r="D42" s="356">
        <v>711502</v>
      </c>
      <c r="E42" s="356">
        <f>SUM(E6:E41)</f>
        <v>331</v>
      </c>
      <c r="F42" s="356">
        <f>SUM(F6:F41)</f>
        <v>844272</v>
      </c>
      <c r="G42" s="356">
        <f>SUM(G6:G41)</f>
        <v>529515</v>
      </c>
      <c r="H42" s="356">
        <f>SUM(H6:H41)</f>
        <v>194</v>
      </c>
      <c r="I42" s="356">
        <v>429928</v>
      </c>
      <c r="J42" s="356">
        <v>207198</v>
      </c>
      <c r="K42" s="356">
        <v>96</v>
      </c>
      <c r="L42" s="356">
        <f>SUM(L6:L41)</f>
        <v>338368</v>
      </c>
      <c r="M42" s="356">
        <f>SUM(M6:M41)</f>
        <v>156938</v>
      </c>
      <c r="N42" s="356">
        <f>SUM(N6:N41)</f>
        <v>77</v>
      </c>
      <c r="O42" s="491">
        <f>SUM(O6:O41)</f>
        <v>186532</v>
      </c>
      <c r="P42" s="491">
        <f t="shared" ref="P42:T42" si="0">SUM(P6:P41)</f>
        <v>119088</v>
      </c>
      <c r="Q42" s="491">
        <f t="shared" si="0"/>
        <v>93</v>
      </c>
      <c r="R42" s="491">
        <f t="shared" si="0"/>
        <v>161753</v>
      </c>
      <c r="S42" s="491">
        <f t="shared" si="0"/>
        <v>101566</v>
      </c>
      <c r="T42" s="491">
        <f t="shared" si="0"/>
        <v>90</v>
      </c>
      <c r="U42" s="491">
        <f>SUM(U6:U41)</f>
        <v>176522</v>
      </c>
      <c r="V42" s="491">
        <f t="shared" ref="V42:AC42" si="1">SUM(V6:V41)</f>
        <v>101068</v>
      </c>
      <c r="W42" s="491">
        <f t="shared" si="1"/>
        <v>83</v>
      </c>
      <c r="X42" s="491">
        <f t="shared" si="1"/>
        <v>223961</v>
      </c>
      <c r="Y42" s="491">
        <f t="shared" si="1"/>
        <v>134889</v>
      </c>
      <c r="Z42" s="491">
        <f t="shared" si="1"/>
        <v>72</v>
      </c>
      <c r="AA42" s="491">
        <f t="shared" si="1"/>
        <v>9095</v>
      </c>
      <c r="AB42" s="491">
        <f t="shared" si="1"/>
        <v>6823</v>
      </c>
      <c r="AC42" s="377">
        <f t="shared" si="1"/>
        <v>1</v>
      </c>
      <c r="AD42" s="427" t="s">
        <v>9</v>
      </c>
    </row>
    <row r="43" spans="1:30" ht="15.75">
      <c r="A43" s="378" t="s">
        <v>470</v>
      </c>
      <c r="B43" s="373"/>
      <c r="C43" s="379"/>
      <c r="D43" s="379"/>
      <c r="E43" s="379"/>
      <c r="F43" s="379"/>
      <c r="G43" s="379"/>
      <c r="H43" s="379"/>
      <c r="I43" s="379"/>
      <c r="J43" s="379"/>
      <c r="K43" s="379"/>
      <c r="L43" s="380"/>
      <c r="M43" s="379"/>
      <c r="N43" s="379"/>
      <c r="O43" s="361"/>
      <c r="P43" s="361"/>
      <c r="Q43" s="361"/>
      <c r="R43" s="361"/>
      <c r="S43" s="361"/>
      <c r="T43" s="338"/>
      <c r="U43" s="338"/>
      <c r="V43" s="338"/>
      <c r="W43" s="338"/>
      <c r="X43" s="338"/>
      <c r="Y43" s="338"/>
      <c r="Z43" s="338"/>
      <c r="AA43" s="338"/>
      <c r="AB43" s="338"/>
      <c r="AC43" s="338"/>
      <c r="AD43" s="381"/>
    </row>
    <row r="44" spans="1:30">
      <c r="A44" s="601" t="s">
        <v>469</v>
      </c>
      <c r="B44" s="602"/>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3"/>
    </row>
    <row r="45" spans="1:30">
      <c r="A45" s="604" t="s">
        <v>868</v>
      </c>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6"/>
    </row>
    <row r="50" spans="4:5">
      <c r="E50" s="129"/>
    </row>
    <row r="51" spans="4:5">
      <c r="D51" t="s">
        <v>468</v>
      </c>
    </row>
  </sheetData>
  <mergeCells count="16">
    <mergeCell ref="A2:AD2"/>
    <mergeCell ref="U4:W4"/>
    <mergeCell ref="X4:Z4"/>
    <mergeCell ref="A45:AD45"/>
    <mergeCell ref="A44:AD44"/>
    <mergeCell ref="O4:Q4"/>
    <mergeCell ref="A3:AD3"/>
    <mergeCell ref="A4:A5"/>
    <mergeCell ref="AD4:AD5"/>
    <mergeCell ref="C4:E4"/>
    <mergeCell ref="F4:H4"/>
    <mergeCell ref="I4:K4"/>
    <mergeCell ref="L4:N4"/>
    <mergeCell ref="B4:B5"/>
    <mergeCell ref="R4:T4"/>
    <mergeCell ref="AA4:AC4"/>
  </mergeCells>
  <printOptions horizontalCentered="1"/>
  <pageMargins left="0.23622047244094491" right="0.23622047244094491" top="0.27559055118110237" bottom="0.27559055118110237" header="0.31496062992125984" footer="0.31496062992125984"/>
  <pageSetup paperSize="9" scale="71" fitToHeight="0" orientation="landscape" r:id="rId1"/>
  <rowBreaks count="1" manualBreakCount="1">
    <brk id="33" max="29"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2:AK56"/>
  <sheetViews>
    <sheetView view="pageBreakPreview" zoomScaleSheetLayoutView="100" workbookViewId="0">
      <selection activeCell="B18" sqref="B18"/>
    </sheetView>
  </sheetViews>
  <sheetFormatPr defaultColWidth="9.140625" defaultRowHeight="15"/>
  <cols>
    <col min="1" max="1" width="6.5703125" style="100" customWidth="1"/>
    <col min="2" max="2" width="20.42578125" style="128" customWidth="1"/>
    <col min="3" max="3" width="6.7109375" style="5" hidden="1" customWidth="1"/>
    <col min="4" max="4" width="7.7109375" style="5" hidden="1" customWidth="1"/>
    <col min="5" max="5" width="6.7109375" style="5" hidden="1" customWidth="1"/>
    <col min="6" max="6" width="8.140625" style="5" hidden="1" customWidth="1"/>
    <col min="7" max="7" width="6.7109375" style="5" hidden="1" customWidth="1"/>
    <col min="8" max="8" width="7" style="5" hidden="1" customWidth="1"/>
    <col min="9" max="9" width="13.5703125" style="5" hidden="1" customWidth="1"/>
    <col min="10" max="10" width="10.5703125" style="5" hidden="1" customWidth="1"/>
    <col min="11" max="11" width="9.7109375" style="5" hidden="1" customWidth="1"/>
    <col min="12" max="12" width="10.5703125" style="5" hidden="1" customWidth="1"/>
    <col min="13" max="13" width="9.7109375" style="5" hidden="1" customWidth="1"/>
    <col min="14" max="14" width="10.5703125" style="5" hidden="1" customWidth="1"/>
    <col min="15" max="20" width="8.7109375" style="5" hidden="1" customWidth="1"/>
    <col min="21" max="21" width="9.85546875" style="5" hidden="1" customWidth="1"/>
    <col min="22" max="22" width="8.7109375" style="5" hidden="1" customWidth="1"/>
    <col min="23" max="23" width="10" style="5" hidden="1" customWidth="1"/>
    <col min="24" max="24" width="8.7109375" style="5" hidden="1" customWidth="1"/>
    <col min="25" max="29" width="11.7109375" style="5" customWidth="1"/>
    <col min="30" max="30" width="13.5703125" style="5" customWidth="1"/>
    <col min="31" max="36" width="11.7109375" style="5" customWidth="1"/>
    <col min="37" max="37" width="19.5703125" style="5" customWidth="1"/>
    <col min="38" max="16384" width="9.140625" style="5"/>
  </cols>
  <sheetData>
    <row r="2" spans="1:37" ht="17.25">
      <c r="A2" s="800" t="s">
        <v>778</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2"/>
    </row>
    <row r="3" spans="1:37" ht="22.5" customHeight="1">
      <c r="A3" s="583" t="s">
        <v>609</v>
      </c>
      <c r="B3" s="615"/>
      <c r="C3" s="615"/>
      <c r="D3" s="615"/>
      <c r="E3" s="615"/>
      <c r="F3" s="615"/>
      <c r="G3" s="615"/>
      <c r="H3" s="615"/>
      <c r="I3" s="615"/>
      <c r="J3" s="615"/>
      <c r="K3" s="615"/>
      <c r="L3" s="615"/>
      <c r="M3" s="615"/>
      <c r="N3" s="615"/>
      <c r="O3" s="615"/>
      <c r="P3" s="806"/>
      <c r="Q3" s="615"/>
      <c r="R3" s="615"/>
      <c r="S3" s="615"/>
      <c r="T3" s="615"/>
      <c r="U3" s="615"/>
      <c r="V3" s="615"/>
      <c r="W3" s="615"/>
      <c r="X3" s="615"/>
      <c r="Y3" s="615"/>
      <c r="Z3" s="615"/>
      <c r="AA3" s="615"/>
      <c r="AB3" s="615"/>
      <c r="AC3" s="615"/>
      <c r="AD3" s="615"/>
      <c r="AE3" s="615"/>
      <c r="AF3" s="615"/>
      <c r="AG3" s="615"/>
      <c r="AH3" s="615"/>
      <c r="AI3" s="615"/>
      <c r="AJ3" s="615"/>
      <c r="AK3" s="616"/>
    </row>
    <row r="4" spans="1:37" ht="27.75" customHeight="1">
      <c r="A4" s="524" t="s">
        <v>764</v>
      </c>
      <c r="B4" s="784" t="s">
        <v>775</v>
      </c>
      <c r="C4" s="524">
        <v>2007</v>
      </c>
      <c r="D4" s="524"/>
      <c r="E4" s="524">
        <v>2008</v>
      </c>
      <c r="F4" s="524"/>
      <c r="G4" s="524">
        <v>2009</v>
      </c>
      <c r="H4" s="524"/>
      <c r="I4" s="524">
        <v>2010</v>
      </c>
      <c r="J4" s="524"/>
      <c r="K4" s="524">
        <v>2011</v>
      </c>
      <c r="L4" s="524"/>
      <c r="M4" s="524">
        <v>2012</v>
      </c>
      <c r="N4" s="524"/>
      <c r="O4" s="524">
        <v>2013</v>
      </c>
      <c r="P4" s="524"/>
      <c r="Q4" s="524">
        <v>2014</v>
      </c>
      <c r="R4" s="524"/>
      <c r="S4" s="524">
        <v>2015</v>
      </c>
      <c r="T4" s="524"/>
      <c r="U4" s="524">
        <v>2016</v>
      </c>
      <c r="V4" s="524"/>
      <c r="W4" s="527">
        <v>2017</v>
      </c>
      <c r="X4" s="527"/>
      <c r="Y4" s="524">
        <v>2018</v>
      </c>
      <c r="Z4" s="524"/>
      <c r="AA4" s="524">
        <v>2019</v>
      </c>
      <c r="AB4" s="524"/>
      <c r="AC4" s="524">
        <v>2020</v>
      </c>
      <c r="AD4" s="524"/>
      <c r="AE4" s="524">
        <v>2021</v>
      </c>
      <c r="AF4" s="524"/>
      <c r="AG4" s="524">
        <v>2022</v>
      </c>
      <c r="AH4" s="524"/>
      <c r="AI4" s="524" t="s">
        <v>523</v>
      </c>
      <c r="AJ4" s="524"/>
      <c r="AK4" s="781" t="s">
        <v>489</v>
      </c>
    </row>
    <row r="5" spans="1:37" ht="50.25" customHeight="1">
      <c r="A5" s="524"/>
      <c r="B5" s="784"/>
      <c r="C5" s="350" t="s">
        <v>421</v>
      </c>
      <c r="D5" s="350" t="s">
        <v>420</v>
      </c>
      <c r="E5" s="350" t="s">
        <v>421</v>
      </c>
      <c r="F5" s="350" t="s">
        <v>420</v>
      </c>
      <c r="G5" s="350" t="s">
        <v>421</v>
      </c>
      <c r="H5" s="350" t="s">
        <v>420</v>
      </c>
      <c r="I5" s="350" t="s">
        <v>421</v>
      </c>
      <c r="J5" s="350" t="s">
        <v>420</v>
      </c>
      <c r="K5" s="350" t="s">
        <v>421</v>
      </c>
      <c r="L5" s="350" t="s">
        <v>420</v>
      </c>
      <c r="M5" s="350" t="s">
        <v>421</v>
      </c>
      <c r="N5" s="350" t="s">
        <v>420</v>
      </c>
      <c r="O5" s="350" t="s">
        <v>421</v>
      </c>
      <c r="P5" s="350" t="s">
        <v>420</v>
      </c>
      <c r="Q5" s="350" t="s">
        <v>421</v>
      </c>
      <c r="R5" s="350" t="s">
        <v>420</v>
      </c>
      <c r="S5" s="350" t="s">
        <v>421</v>
      </c>
      <c r="T5" s="350" t="s">
        <v>420</v>
      </c>
      <c r="U5" s="350" t="s">
        <v>421</v>
      </c>
      <c r="V5" s="350" t="s">
        <v>420</v>
      </c>
      <c r="W5" s="350" t="s">
        <v>421</v>
      </c>
      <c r="X5" s="350" t="s">
        <v>420</v>
      </c>
      <c r="Y5" s="350" t="s">
        <v>776</v>
      </c>
      <c r="Z5" s="350" t="s">
        <v>777</v>
      </c>
      <c r="AA5" s="350" t="s">
        <v>776</v>
      </c>
      <c r="AB5" s="350" t="s">
        <v>777</v>
      </c>
      <c r="AC5" s="350" t="s">
        <v>776</v>
      </c>
      <c r="AD5" s="350" t="s">
        <v>777</v>
      </c>
      <c r="AE5" s="350" t="s">
        <v>776</v>
      </c>
      <c r="AF5" s="350" t="s">
        <v>777</v>
      </c>
      <c r="AG5" s="350" t="s">
        <v>776</v>
      </c>
      <c r="AH5" s="350" t="s">
        <v>777</v>
      </c>
      <c r="AI5" s="350" t="s">
        <v>776</v>
      </c>
      <c r="AJ5" s="350" t="s">
        <v>777</v>
      </c>
      <c r="AK5" s="781"/>
    </row>
    <row r="6" spans="1:37" ht="24.95" customHeight="1">
      <c r="A6" s="184">
        <v>1</v>
      </c>
      <c r="B6" s="384" t="s">
        <v>417</v>
      </c>
      <c r="C6" s="385">
        <v>587</v>
      </c>
      <c r="D6" s="385">
        <v>2</v>
      </c>
      <c r="E6" s="385">
        <v>313</v>
      </c>
      <c r="F6" s="385">
        <v>2</v>
      </c>
      <c r="G6" s="385">
        <v>1190</v>
      </c>
      <c r="H6" s="385">
        <v>11</v>
      </c>
      <c r="I6" s="385">
        <v>776</v>
      </c>
      <c r="J6" s="385">
        <v>3</v>
      </c>
      <c r="K6" s="385">
        <v>1209</v>
      </c>
      <c r="L6" s="385">
        <v>6</v>
      </c>
      <c r="M6" s="385">
        <v>2299</v>
      </c>
      <c r="N6" s="385">
        <v>2</v>
      </c>
      <c r="O6" s="353">
        <v>910</v>
      </c>
      <c r="P6" s="353">
        <v>1</v>
      </c>
      <c r="Q6" s="353">
        <v>1262</v>
      </c>
      <c r="R6" s="353">
        <v>5</v>
      </c>
      <c r="S6" s="353">
        <v>3159</v>
      </c>
      <c r="T6" s="353">
        <v>2</v>
      </c>
      <c r="U6" s="353">
        <v>3417</v>
      </c>
      <c r="V6" s="353">
        <v>2</v>
      </c>
      <c r="W6" s="353">
        <v>4925</v>
      </c>
      <c r="X6" s="353">
        <v>0</v>
      </c>
      <c r="Y6" s="437">
        <v>4011</v>
      </c>
      <c r="Z6" s="437">
        <v>0</v>
      </c>
      <c r="AA6" s="437">
        <v>5286</v>
      </c>
      <c r="AB6" s="437">
        <v>0</v>
      </c>
      <c r="AC6" s="437">
        <v>925</v>
      </c>
      <c r="AD6" s="437">
        <v>0</v>
      </c>
      <c r="AE6" s="437">
        <v>4760</v>
      </c>
      <c r="AF6" s="437">
        <v>0</v>
      </c>
      <c r="AG6" s="437">
        <v>6391</v>
      </c>
      <c r="AH6" s="437">
        <v>0</v>
      </c>
      <c r="AI6" s="437">
        <v>3926</v>
      </c>
      <c r="AJ6" s="437">
        <v>0</v>
      </c>
      <c r="AK6" s="385" t="s">
        <v>10</v>
      </c>
    </row>
    <row r="7" spans="1:37" ht="24.95" customHeight="1">
      <c r="A7" s="388">
        <v>2</v>
      </c>
      <c r="B7" s="383" t="s">
        <v>416</v>
      </c>
      <c r="C7" s="382">
        <v>0</v>
      </c>
      <c r="D7" s="382">
        <v>0</v>
      </c>
      <c r="E7" s="382">
        <v>0</v>
      </c>
      <c r="F7" s="382">
        <v>0</v>
      </c>
      <c r="G7" s="382">
        <v>0</v>
      </c>
      <c r="H7" s="382">
        <v>0</v>
      </c>
      <c r="I7" s="382">
        <v>0</v>
      </c>
      <c r="J7" s="382">
        <v>0</v>
      </c>
      <c r="K7" s="382">
        <v>0</v>
      </c>
      <c r="L7" s="382">
        <v>0</v>
      </c>
      <c r="M7" s="382">
        <v>346</v>
      </c>
      <c r="N7" s="382">
        <v>0</v>
      </c>
      <c r="O7" s="348">
        <v>0</v>
      </c>
      <c r="P7" s="348">
        <v>0</v>
      </c>
      <c r="Q7" s="348">
        <v>27</v>
      </c>
      <c r="R7" s="348">
        <v>0</v>
      </c>
      <c r="S7" s="348">
        <v>1933</v>
      </c>
      <c r="T7" s="348">
        <v>1</v>
      </c>
      <c r="U7" s="348">
        <v>13</v>
      </c>
      <c r="V7" s="348">
        <v>0</v>
      </c>
      <c r="W7" s="348">
        <v>18</v>
      </c>
      <c r="X7" s="348">
        <v>0</v>
      </c>
      <c r="Y7" s="436">
        <v>1</v>
      </c>
      <c r="Z7" s="436">
        <v>0</v>
      </c>
      <c r="AA7" s="436" t="s">
        <v>488</v>
      </c>
      <c r="AB7" s="436">
        <v>0</v>
      </c>
      <c r="AC7" s="436">
        <v>1</v>
      </c>
      <c r="AD7" s="436">
        <v>0</v>
      </c>
      <c r="AE7" s="436">
        <v>7</v>
      </c>
      <c r="AF7" s="436">
        <v>0</v>
      </c>
      <c r="AG7" s="436">
        <v>114</v>
      </c>
      <c r="AH7" s="436">
        <v>0</v>
      </c>
      <c r="AI7" s="436">
        <v>17</v>
      </c>
      <c r="AJ7" s="436">
        <v>0</v>
      </c>
      <c r="AK7" s="382" t="s">
        <v>11</v>
      </c>
    </row>
    <row r="8" spans="1:37" ht="24.95" customHeight="1">
      <c r="A8" s="184">
        <v>3</v>
      </c>
      <c r="B8" s="384" t="s">
        <v>415</v>
      </c>
      <c r="C8" s="385">
        <v>0</v>
      </c>
      <c r="D8" s="385">
        <v>0</v>
      </c>
      <c r="E8" s="385">
        <v>0</v>
      </c>
      <c r="F8" s="385">
        <v>0</v>
      </c>
      <c r="G8" s="385">
        <v>0</v>
      </c>
      <c r="H8" s="385">
        <v>0</v>
      </c>
      <c r="I8" s="385">
        <v>237</v>
      </c>
      <c r="J8" s="385">
        <v>2</v>
      </c>
      <c r="K8" s="385">
        <v>0</v>
      </c>
      <c r="L8" s="385">
        <v>0</v>
      </c>
      <c r="M8" s="385">
        <v>1058</v>
      </c>
      <c r="N8" s="385">
        <v>5</v>
      </c>
      <c r="O8" s="353">
        <v>4526</v>
      </c>
      <c r="P8" s="353">
        <v>2</v>
      </c>
      <c r="Q8" s="353">
        <v>85</v>
      </c>
      <c r="R8" s="353">
        <v>0</v>
      </c>
      <c r="S8" s="353">
        <v>1076</v>
      </c>
      <c r="T8" s="353">
        <v>1</v>
      </c>
      <c r="U8" s="353">
        <v>6157</v>
      </c>
      <c r="V8" s="353">
        <v>4</v>
      </c>
      <c r="W8" s="353">
        <v>5024</v>
      </c>
      <c r="X8" s="353">
        <v>1</v>
      </c>
      <c r="Y8" s="437">
        <v>166</v>
      </c>
      <c r="Z8" s="437">
        <v>0</v>
      </c>
      <c r="AA8" s="437">
        <v>196</v>
      </c>
      <c r="AB8" s="437">
        <v>0</v>
      </c>
      <c r="AC8" s="437">
        <v>33</v>
      </c>
      <c r="AD8" s="437">
        <v>0</v>
      </c>
      <c r="AE8" s="437">
        <v>103</v>
      </c>
      <c r="AF8" s="437">
        <v>0</v>
      </c>
      <c r="AG8" s="437">
        <v>1826</v>
      </c>
      <c r="AH8" s="437">
        <v>2</v>
      </c>
      <c r="AI8" s="437">
        <v>5604</v>
      </c>
      <c r="AJ8" s="437">
        <v>6</v>
      </c>
      <c r="AK8" s="385" t="s">
        <v>0</v>
      </c>
    </row>
    <row r="9" spans="1:37" ht="24.95" customHeight="1">
      <c r="A9" s="388">
        <v>4</v>
      </c>
      <c r="B9" s="383" t="s">
        <v>414</v>
      </c>
      <c r="C9" s="382">
        <v>0</v>
      </c>
      <c r="D9" s="382">
        <v>0</v>
      </c>
      <c r="E9" s="382">
        <v>1</v>
      </c>
      <c r="F9" s="382">
        <v>0</v>
      </c>
      <c r="G9" s="382">
        <v>1</v>
      </c>
      <c r="H9" s="382">
        <v>0</v>
      </c>
      <c r="I9" s="382">
        <v>510</v>
      </c>
      <c r="J9" s="382">
        <v>0</v>
      </c>
      <c r="K9" s="382">
        <v>21</v>
      </c>
      <c r="L9" s="382">
        <v>0</v>
      </c>
      <c r="M9" s="382">
        <v>872</v>
      </c>
      <c r="N9" s="382">
        <v>3</v>
      </c>
      <c r="O9" s="348">
        <v>1246</v>
      </c>
      <c r="P9" s="348">
        <v>5</v>
      </c>
      <c r="Q9" s="348">
        <v>297</v>
      </c>
      <c r="R9" s="348">
        <v>0</v>
      </c>
      <c r="S9" s="348">
        <v>1771</v>
      </c>
      <c r="T9" s="348">
        <v>0</v>
      </c>
      <c r="U9" s="348">
        <v>1912</v>
      </c>
      <c r="V9" s="348">
        <v>0</v>
      </c>
      <c r="W9" s="348">
        <v>1854</v>
      </c>
      <c r="X9" s="348">
        <v>0</v>
      </c>
      <c r="Y9" s="436">
        <v>2142</v>
      </c>
      <c r="Z9" s="436">
        <v>0</v>
      </c>
      <c r="AA9" s="436">
        <v>6712</v>
      </c>
      <c r="AB9" s="436">
        <v>0</v>
      </c>
      <c r="AC9" s="436">
        <v>493</v>
      </c>
      <c r="AD9" s="436">
        <v>2</v>
      </c>
      <c r="AE9" s="436">
        <v>633</v>
      </c>
      <c r="AF9" s="436">
        <v>2</v>
      </c>
      <c r="AG9" s="436">
        <v>13972</v>
      </c>
      <c r="AH9" s="436">
        <v>32</v>
      </c>
      <c r="AI9" s="436">
        <v>2515</v>
      </c>
      <c r="AJ9" s="436">
        <v>7</v>
      </c>
      <c r="AK9" s="382" t="s">
        <v>1</v>
      </c>
    </row>
    <row r="10" spans="1:37" ht="24.95" customHeight="1">
      <c r="A10" s="184">
        <v>5</v>
      </c>
      <c r="B10" s="384" t="s">
        <v>413</v>
      </c>
      <c r="C10" s="385">
        <v>0</v>
      </c>
      <c r="D10" s="385">
        <v>0</v>
      </c>
      <c r="E10" s="385">
        <v>0</v>
      </c>
      <c r="F10" s="385">
        <v>0</v>
      </c>
      <c r="G10" s="385">
        <v>26</v>
      </c>
      <c r="H10" s="385">
        <v>7</v>
      </c>
      <c r="I10" s="385">
        <v>4</v>
      </c>
      <c r="J10" s="385">
        <v>0</v>
      </c>
      <c r="K10" s="385">
        <v>313</v>
      </c>
      <c r="L10" s="385">
        <v>11</v>
      </c>
      <c r="M10" s="385">
        <v>45</v>
      </c>
      <c r="N10" s="385">
        <v>0</v>
      </c>
      <c r="O10" s="353">
        <v>83</v>
      </c>
      <c r="P10" s="353">
        <v>2</v>
      </c>
      <c r="Q10" s="353">
        <v>440</v>
      </c>
      <c r="R10" s="353">
        <v>9</v>
      </c>
      <c r="S10" s="353">
        <v>384</v>
      </c>
      <c r="T10" s="353">
        <v>1</v>
      </c>
      <c r="U10" s="353">
        <v>356</v>
      </c>
      <c r="V10" s="353">
        <v>0</v>
      </c>
      <c r="W10" s="353">
        <v>444</v>
      </c>
      <c r="X10" s="353">
        <v>0</v>
      </c>
      <c r="Y10" s="437">
        <v>2674</v>
      </c>
      <c r="Z10" s="437">
        <v>10</v>
      </c>
      <c r="AA10" s="437">
        <v>722</v>
      </c>
      <c r="AB10" s="437">
        <v>0</v>
      </c>
      <c r="AC10" s="437">
        <v>57</v>
      </c>
      <c r="AD10" s="437">
        <v>0</v>
      </c>
      <c r="AE10" s="437">
        <v>1086</v>
      </c>
      <c r="AF10" s="437">
        <v>0</v>
      </c>
      <c r="AG10" s="437">
        <v>2679</v>
      </c>
      <c r="AH10" s="437">
        <v>10</v>
      </c>
      <c r="AI10" s="437">
        <v>733</v>
      </c>
      <c r="AJ10" s="437">
        <v>0</v>
      </c>
      <c r="AK10" s="385" t="s">
        <v>34</v>
      </c>
    </row>
    <row r="11" spans="1:37" ht="24.95" customHeight="1">
      <c r="A11" s="388">
        <v>6</v>
      </c>
      <c r="B11" s="383" t="s">
        <v>412</v>
      </c>
      <c r="C11" s="382">
        <v>548</v>
      </c>
      <c r="D11" s="382">
        <v>1</v>
      </c>
      <c r="E11" s="382">
        <v>1312</v>
      </c>
      <c r="F11" s="382">
        <v>2</v>
      </c>
      <c r="G11" s="382">
        <v>1153</v>
      </c>
      <c r="H11" s="382">
        <v>3</v>
      </c>
      <c r="I11" s="382">
        <v>6259</v>
      </c>
      <c r="J11" s="382">
        <v>8</v>
      </c>
      <c r="K11" s="382">
        <v>1131</v>
      </c>
      <c r="L11" s="382">
        <v>8</v>
      </c>
      <c r="M11" s="382">
        <v>2093</v>
      </c>
      <c r="N11" s="382">
        <v>4</v>
      </c>
      <c r="O11" s="348">
        <v>5574</v>
      </c>
      <c r="P11" s="348">
        <v>6</v>
      </c>
      <c r="Q11" s="348">
        <v>995</v>
      </c>
      <c r="R11" s="348">
        <v>3</v>
      </c>
      <c r="S11" s="348">
        <v>15867</v>
      </c>
      <c r="T11" s="348">
        <v>60</v>
      </c>
      <c r="U11" s="348">
        <v>4431</v>
      </c>
      <c r="V11" s="348">
        <v>10</v>
      </c>
      <c r="W11" s="348">
        <v>9271</v>
      </c>
      <c r="X11" s="348">
        <v>10</v>
      </c>
      <c r="Y11" s="436">
        <v>7136</v>
      </c>
      <c r="Z11" s="436">
        <v>4</v>
      </c>
      <c r="AA11" s="436">
        <v>5077</v>
      </c>
      <c r="AB11" s="436">
        <v>0</v>
      </c>
      <c r="AC11" s="436">
        <v>1269</v>
      </c>
      <c r="AD11" s="436">
        <v>0</v>
      </c>
      <c r="AE11" s="436">
        <v>13089</v>
      </c>
      <c r="AF11" s="436">
        <v>23</v>
      </c>
      <c r="AG11" s="436">
        <v>10183</v>
      </c>
      <c r="AH11" s="436">
        <v>9</v>
      </c>
      <c r="AI11" s="436">
        <v>5221</v>
      </c>
      <c r="AJ11" s="436">
        <v>1</v>
      </c>
      <c r="AK11" s="382" t="s">
        <v>12</v>
      </c>
    </row>
    <row r="12" spans="1:37" ht="24.95" customHeight="1">
      <c r="A12" s="184">
        <v>7</v>
      </c>
      <c r="B12" s="384" t="s">
        <v>410</v>
      </c>
      <c r="C12" s="385">
        <v>36</v>
      </c>
      <c r="D12" s="385">
        <v>0</v>
      </c>
      <c r="E12" s="385">
        <v>43</v>
      </c>
      <c r="F12" s="385">
        <v>0</v>
      </c>
      <c r="G12" s="385">
        <v>277</v>
      </c>
      <c r="H12" s="385">
        <v>5</v>
      </c>
      <c r="I12" s="385">
        <v>242</v>
      </c>
      <c r="J12" s="385">
        <v>0</v>
      </c>
      <c r="K12" s="385">
        <v>26</v>
      </c>
      <c r="L12" s="385">
        <v>0</v>
      </c>
      <c r="M12" s="385">
        <v>39</v>
      </c>
      <c r="N12" s="385">
        <v>0</v>
      </c>
      <c r="O12" s="353">
        <v>198</v>
      </c>
      <c r="P12" s="353">
        <v>2</v>
      </c>
      <c r="Q12" s="353">
        <v>168</v>
      </c>
      <c r="R12" s="353">
        <v>1</v>
      </c>
      <c r="S12" s="353">
        <v>293</v>
      </c>
      <c r="T12" s="353">
        <v>0</v>
      </c>
      <c r="U12" s="353">
        <v>150</v>
      </c>
      <c r="V12" s="353">
        <v>0</v>
      </c>
      <c r="W12" s="353">
        <v>235</v>
      </c>
      <c r="X12" s="353">
        <v>0</v>
      </c>
      <c r="Y12" s="437">
        <v>335</v>
      </c>
      <c r="Z12" s="437">
        <v>1</v>
      </c>
      <c r="AA12" s="437">
        <v>992</v>
      </c>
      <c r="AB12" s="437">
        <v>0</v>
      </c>
      <c r="AC12" s="437">
        <v>376</v>
      </c>
      <c r="AD12" s="437">
        <v>0</v>
      </c>
      <c r="AE12" s="437">
        <v>649</v>
      </c>
      <c r="AF12" s="437">
        <v>0</v>
      </c>
      <c r="AG12" s="437">
        <v>443</v>
      </c>
      <c r="AH12" s="437">
        <v>1</v>
      </c>
      <c r="AI12" s="437">
        <v>264</v>
      </c>
      <c r="AJ12" s="437">
        <v>0</v>
      </c>
      <c r="AK12" s="385" t="s">
        <v>13</v>
      </c>
    </row>
    <row r="13" spans="1:37" ht="24.95" customHeight="1">
      <c r="A13" s="388">
        <v>8</v>
      </c>
      <c r="B13" s="383" t="s">
        <v>409</v>
      </c>
      <c r="C13" s="382">
        <v>570</v>
      </c>
      <c r="D13" s="382">
        <v>2</v>
      </c>
      <c r="E13" s="382">
        <v>1065</v>
      </c>
      <c r="F13" s="382">
        <v>2</v>
      </c>
      <c r="G13" s="382">
        <v>2461</v>
      </c>
      <c r="H13" s="382">
        <v>2</v>
      </c>
      <c r="I13" s="382">
        <v>2568</v>
      </c>
      <c r="J13" s="382">
        <v>1</v>
      </c>
      <c r="K13" s="382">
        <v>1693</v>
      </c>
      <c r="L13" s="382">
        <v>9</v>
      </c>
      <c r="M13" s="382">
        <v>3067</v>
      </c>
      <c r="N13" s="382">
        <v>6</v>
      </c>
      <c r="O13" s="348">
        <v>6272</v>
      </c>
      <c r="P13" s="348">
        <v>15</v>
      </c>
      <c r="Q13" s="348">
        <v>2320</v>
      </c>
      <c r="R13" s="348">
        <v>3</v>
      </c>
      <c r="S13" s="348">
        <v>5590</v>
      </c>
      <c r="T13" s="348">
        <v>9</v>
      </c>
      <c r="U13" s="348">
        <v>8028</v>
      </c>
      <c r="V13" s="348">
        <v>14</v>
      </c>
      <c r="W13" s="348">
        <v>4753</v>
      </c>
      <c r="X13" s="348">
        <v>6</v>
      </c>
      <c r="Y13" s="436">
        <v>7579</v>
      </c>
      <c r="Z13" s="436">
        <v>5</v>
      </c>
      <c r="AA13" s="436">
        <v>18219</v>
      </c>
      <c r="AB13" s="436">
        <v>17</v>
      </c>
      <c r="AC13" s="436">
        <v>1564</v>
      </c>
      <c r="AD13" s="436">
        <v>2</v>
      </c>
      <c r="AE13" s="436">
        <v>10983</v>
      </c>
      <c r="AF13" s="436">
        <v>14</v>
      </c>
      <c r="AG13" s="436">
        <v>6682</v>
      </c>
      <c r="AH13" s="436">
        <v>7</v>
      </c>
      <c r="AI13" s="436">
        <v>3334</v>
      </c>
      <c r="AJ13" s="436">
        <v>1</v>
      </c>
      <c r="AK13" s="382" t="s">
        <v>25</v>
      </c>
    </row>
    <row r="14" spans="1:37" ht="24.95" customHeight="1">
      <c r="A14" s="184">
        <v>9</v>
      </c>
      <c r="B14" s="384" t="s">
        <v>407</v>
      </c>
      <c r="C14" s="385">
        <v>365</v>
      </c>
      <c r="D14" s="385">
        <v>11</v>
      </c>
      <c r="E14" s="385">
        <v>1137</v>
      </c>
      <c r="F14" s="385">
        <v>9</v>
      </c>
      <c r="G14" s="385">
        <v>125</v>
      </c>
      <c r="H14" s="385">
        <v>1</v>
      </c>
      <c r="I14" s="385">
        <v>866</v>
      </c>
      <c r="J14" s="385">
        <v>20</v>
      </c>
      <c r="K14" s="385">
        <v>267</v>
      </c>
      <c r="L14" s="385">
        <v>3</v>
      </c>
      <c r="M14" s="385">
        <v>768</v>
      </c>
      <c r="N14" s="385">
        <v>2</v>
      </c>
      <c r="O14" s="353">
        <v>1784</v>
      </c>
      <c r="P14" s="353">
        <v>5</v>
      </c>
      <c r="Q14" s="353">
        <v>214</v>
      </c>
      <c r="R14" s="353">
        <v>2</v>
      </c>
      <c r="S14" s="353">
        <v>9921</v>
      </c>
      <c r="T14" s="353">
        <v>13</v>
      </c>
      <c r="U14" s="353">
        <v>2493</v>
      </c>
      <c r="V14" s="353">
        <v>0</v>
      </c>
      <c r="W14" s="353">
        <v>4550</v>
      </c>
      <c r="X14" s="353">
        <v>0</v>
      </c>
      <c r="Y14" s="437">
        <v>1898</v>
      </c>
      <c r="Z14" s="437">
        <v>0</v>
      </c>
      <c r="AA14" s="437">
        <v>1207</v>
      </c>
      <c r="AB14" s="437">
        <v>0</v>
      </c>
      <c r="AC14" s="437">
        <v>1377</v>
      </c>
      <c r="AD14" s="437">
        <v>0</v>
      </c>
      <c r="AE14" s="437">
        <v>11835</v>
      </c>
      <c r="AF14" s="437">
        <v>13</v>
      </c>
      <c r="AG14" s="437">
        <v>8996</v>
      </c>
      <c r="AH14" s="437">
        <v>18</v>
      </c>
      <c r="AI14" s="437">
        <v>2892</v>
      </c>
      <c r="AJ14" s="437">
        <v>4</v>
      </c>
      <c r="AK14" s="385" t="s">
        <v>14</v>
      </c>
    </row>
    <row r="15" spans="1:37" ht="24.95" customHeight="1">
      <c r="A15" s="388">
        <v>10</v>
      </c>
      <c r="B15" s="383" t="s">
        <v>405</v>
      </c>
      <c r="C15" s="382">
        <v>0</v>
      </c>
      <c r="D15" s="382">
        <v>0</v>
      </c>
      <c r="E15" s="382">
        <v>0</v>
      </c>
      <c r="F15" s="382">
        <v>0</v>
      </c>
      <c r="G15" s="382">
        <v>0</v>
      </c>
      <c r="H15" s="382">
        <v>0</v>
      </c>
      <c r="I15" s="382">
        <v>3</v>
      </c>
      <c r="J15" s="382">
        <v>0</v>
      </c>
      <c r="K15" s="382">
        <v>0</v>
      </c>
      <c r="L15" s="382">
        <v>0</v>
      </c>
      <c r="M15" s="382">
        <v>73</v>
      </c>
      <c r="N15" s="382">
        <v>0</v>
      </c>
      <c r="O15" s="348">
        <v>89</v>
      </c>
      <c r="P15" s="348">
        <v>2</v>
      </c>
      <c r="Q15" s="348">
        <v>2</v>
      </c>
      <c r="R15" s="348">
        <v>0</v>
      </c>
      <c r="S15" s="348">
        <v>19</v>
      </c>
      <c r="T15" s="348">
        <v>1</v>
      </c>
      <c r="U15" s="348">
        <v>322</v>
      </c>
      <c r="V15" s="348">
        <v>0</v>
      </c>
      <c r="W15" s="348">
        <v>452</v>
      </c>
      <c r="X15" s="348">
        <v>0</v>
      </c>
      <c r="Y15" s="436">
        <v>4672</v>
      </c>
      <c r="Z15" s="436">
        <v>7</v>
      </c>
      <c r="AA15" s="436">
        <v>344</v>
      </c>
      <c r="AB15" s="436">
        <v>2</v>
      </c>
      <c r="AC15" s="436">
        <v>21</v>
      </c>
      <c r="AD15" s="436">
        <v>0</v>
      </c>
      <c r="AE15" s="436">
        <v>349</v>
      </c>
      <c r="AF15" s="436">
        <v>0</v>
      </c>
      <c r="AG15" s="436">
        <v>3326</v>
      </c>
      <c r="AH15" s="436">
        <v>1</v>
      </c>
      <c r="AI15" s="436">
        <v>596</v>
      </c>
      <c r="AJ15" s="436">
        <v>0</v>
      </c>
      <c r="AK15" s="382" t="s">
        <v>2</v>
      </c>
    </row>
    <row r="16" spans="1:37" ht="24.95" customHeight="1">
      <c r="A16" s="184">
        <v>11</v>
      </c>
      <c r="B16" s="384" t="s">
        <v>471</v>
      </c>
      <c r="C16" s="385">
        <v>0</v>
      </c>
      <c r="D16" s="385">
        <v>0</v>
      </c>
      <c r="E16" s="385">
        <v>0</v>
      </c>
      <c r="F16" s="385">
        <v>0</v>
      </c>
      <c r="G16" s="385">
        <v>2</v>
      </c>
      <c r="H16" s="385">
        <v>0</v>
      </c>
      <c r="I16" s="385">
        <v>0</v>
      </c>
      <c r="J16" s="385">
        <v>0</v>
      </c>
      <c r="K16" s="385">
        <v>3</v>
      </c>
      <c r="L16" s="385">
        <v>0</v>
      </c>
      <c r="M16" s="385">
        <v>17</v>
      </c>
      <c r="N16" s="385">
        <v>1</v>
      </c>
      <c r="O16" s="353">
        <v>1837</v>
      </c>
      <c r="P16" s="353">
        <v>3</v>
      </c>
      <c r="Q16" s="353">
        <v>1</v>
      </c>
      <c r="R16" s="353">
        <v>0</v>
      </c>
      <c r="S16" s="353">
        <v>153</v>
      </c>
      <c r="T16" s="353">
        <v>0</v>
      </c>
      <c r="U16" s="353">
        <v>79</v>
      </c>
      <c r="V16" s="353">
        <v>1</v>
      </c>
      <c r="W16" s="353">
        <v>488</v>
      </c>
      <c r="X16" s="353">
        <v>0</v>
      </c>
      <c r="Y16" s="437">
        <v>214</v>
      </c>
      <c r="Z16" s="437">
        <v>0</v>
      </c>
      <c r="AA16" s="437">
        <v>439</v>
      </c>
      <c r="AB16" s="437">
        <v>0</v>
      </c>
      <c r="AC16" s="437">
        <v>53</v>
      </c>
      <c r="AD16" s="437">
        <v>0</v>
      </c>
      <c r="AE16" s="437">
        <v>1709</v>
      </c>
      <c r="AF16" s="437">
        <v>4</v>
      </c>
      <c r="AG16" s="437">
        <v>8269</v>
      </c>
      <c r="AH16" s="437">
        <v>18</v>
      </c>
      <c r="AI16" s="437">
        <v>1192</v>
      </c>
      <c r="AJ16" s="437">
        <v>0</v>
      </c>
      <c r="AK16" s="385" t="s">
        <v>32</v>
      </c>
    </row>
    <row r="17" spans="1:37" ht="24.95" customHeight="1">
      <c r="A17" s="388">
        <v>12</v>
      </c>
      <c r="B17" s="383" t="s">
        <v>400</v>
      </c>
      <c r="C17" s="382">
        <v>0</v>
      </c>
      <c r="D17" s="382">
        <v>0</v>
      </c>
      <c r="E17" s="382">
        <v>0</v>
      </c>
      <c r="F17" s="382">
        <v>0</v>
      </c>
      <c r="G17" s="382">
        <v>0</v>
      </c>
      <c r="H17" s="382">
        <v>0</v>
      </c>
      <c r="I17" s="382">
        <v>27</v>
      </c>
      <c r="J17" s="382">
        <v>0</v>
      </c>
      <c r="K17" s="382">
        <v>36</v>
      </c>
      <c r="L17" s="382">
        <v>0</v>
      </c>
      <c r="M17" s="382">
        <v>42</v>
      </c>
      <c r="N17" s="382">
        <v>0</v>
      </c>
      <c r="O17" s="348">
        <v>161</v>
      </c>
      <c r="P17" s="348">
        <v>0</v>
      </c>
      <c r="Q17" s="348">
        <v>36</v>
      </c>
      <c r="R17" s="348">
        <v>0</v>
      </c>
      <c r="S17" s="348">
        <v>102</v>
      </c>
      <c r="T17" s="348">
        <v>0</v>
      </c>
      <c r="U17" s="348">
        <v>414</v>
      </c>
      <c r="V17" s="348">
        <v>1</v>
      </c>
      <c r="W17" s="348" t="s">
        <v>487</v>
      </c>
      <c r="X17" s="348">
        <v>5</v>
      </c>
      <c r="Y17" s="436">
        <v>463</v>
      </c>
      <c r="Z17" s="436">
        <v>1</v>
      </c>
      <c r="AA17" s="436">
        <v>825</v>
      </c>
      <c r="AB17" s="436">
        <v>0</v>
      </c>
      <c r="AC17" s="436">
        <v>79</v>
      </c>
      <c r="AD17" s="436">
        <v>0</v>
      </c>
      <c r="AE17" s="436">
        <v>220</v>
      </c>
      <c r="AF17" s="436">
        <v>1</v>
      </c>
      <c r="AG17" s="436">
        <v>290</v>
      </c>
      <c r="AH17" s="436">
        <v>0</v>
      </c>
      <c r="AI17" s="436">
        <v>958</v>
      </c>
      <c r="AJ17" s="436">
        <v>2</v>
      </c>
      <c r="AK17" s="382" t="s">
        <v>3</v>
      </c>
    </row>
    <row r="18" spans="1:37" ht="24.95" customHeight="1">
      <c r="A18" s="184">
        <v>13</v>
      </c>
      <c r="B18" s="384" t="s">
        <v>399</v>
      </c>
      <c r="C18" s="385">
        <v>230</v>
      </c>
      <c r="D18" s="385">
        <v>0</v>
      </c>
      <c r="E18" s="385">
        <v>339</v>
      </c>
      <c r="F18" s="385">
        <v>3</v>
      </c>
      <c r="G18" s="385">
        <v>1764</v>
      </c>
      <c r="H18" s="385">
        <v>8</v>
      </c>
      <c r="I18" s="385">
        <v>2285</v>
      </c>
      <c r="J18" s="385">
        <v>7</v>
      </c>
      <c r="K18" s="385">
        <v>405</v>
      </c>
      <c r="L18" s="385">
        <v>5</v>
      </c>
      <c r="M18" s="385">
        <v>3924</v>
      </c>
      <c r="N18" s="385">
        <v>21</v>
      </c>
      <c r="O18" s="353">
        <v>6408</v>
      </c>
      <c r="P18" s="353">
        <v>12</v>
      </c>
      <c r="Q18" s="353">
        <v>3358</v>
      </c>
      <c r="R18" s="353">
        <v>2</v>
      </c>
      <c r="S18" s="353">
        <v>5077</v>
      </c>
      <c r="T18" s="353">
        <v>9</v>
      </c>
      <c r="U18" s="353">
        <v>6083</v>
      </c>
      <c r="V18" s="353">
        <v>8</v>
      </c>
      <c r="W18" s="353">
        <v>17844</v>
      </c>
      <c r="X18" s="353">
        <v>10</v>
      </c>
      <c r="Y18" s="437">
        <v>4427</v>
      </c>
      <c r="Z18" s="437">
        <v>4</v>
      </c>
      <c r="AA18" s="437">
        <v>16986</v>
      </c>
      <c r="AB18" s="437">
        <v>13</v>
      </c>
      <c r="AC18" s="437">
        <v>3823</v>
      </c>
      <c r="AD18" s="437">
        <v>0</v>
      </c>
      <c r="AE18" s="437">
        <v>7393</v>
      </c>
      <c r="AF18" s="437">
        <v>7</v>
      </c>
      <c r="AG18" s="437">
        <v>9889</v>
      </c>
      <c r="AH18" s="437">
        <v>9</v>
      </c>
      <c r="AI18" s="437">
        <v>9185</v>
      </c>
      <c r="AJ18" s="437">
        <v>0</v>
      </c>
      <c r="AK18" s="385" t="s">
        <v>15</v>
      </c>
    </row>
    <row r="19" spans="1:37" ht="24.95" customHeight="1">
      <c r="A19" s="388">
        <v>14</v>
      </c>
      <c r="B19" s="383" t="s">
        <v>398</v>
      </c>
      <c r="C19" s="382">
        <v>603</v>
      </c>
      <c r="D19" s="382">
        <v>11</v>
      </c>
      <c r="E19" s="382">
        <v>733</v>
      </c>
      <c r="F19" s="382">
        <v>3</v>
      </c>
      <c r="G19" s="382">
        <v>1425</v>
      </c>
      <c r="H19" s="382">
        <v>6</v>
      </c>
      <c r="I19" s="382">
        <v>2597</v>
      </c>
      <c r="J19" s="382">
        <v>17</v>
      </c>
      <c r="K19" s="382">
        <v>1304</v>
      </c>
      <c r="L19" s="382">
        <v>10</v>
      </c>
      <c r="M19" s="382">
        <v>4172</v>
      </c>
      <c r="N19" s="382">
        <v>15</v>
      </c>
      <c r="O19" s="348">
        <v>7938</v>
      </c>
      <c r="P19" s="348">
        <v>29</v>
      </c>
      <c r="Q19" s="348">
        <v>2575</v>
      </c>
      <c r="R19" s="348">
        <v>11</v>
      </c>
      <c r="S19" s="348">
        <v>4075</v>
      </c>
      <c r="T19" s="348">
        <v>25</v>
      </c>
      <c r="U19" s="348">
        <v>7439</v>
      </c>
      <c r="V19" s="348">
        <v>13</v>
      </c>
      <c r="W19" s="348">
        <v>19994</v>
      </c>
      <c r="X19" s="348">
        <v>37</v>
      </c>
      <c r="Y19" s="436">
        <v>4083</v>
      </c>
      <c r="Z19" s="436">
        <v>32</v>
      </c>
      <c r="AA19" s="436">
        <v>4652</v>
      </c>
      <c r="AB19" s="436">
        <v>16</v>
      </c>
      <c r="AC19" s="436">
        <v>4399</v>
      </c>
      <c r="AD19" s="436">
        <v>5</v>
      </c>
      <c r="AE19" s="436">
        <v>3251</v>
      </c>
      <c r="AF19" s="436">
        <v>27</v>
      </c>
      <c r="AG19" s="436">
        <v>4432</v>
      </c>
      <c r="AH19" s="436">
        <v>29</v>
      </c>
      <c r="AI19" s="436">
        <v>9770</v>
      </c>
      <c r="AJ19" s="436">
        <v>37</v>
      </c>
      <c r="AK19" s="382" t="s">
        <v>4</v>
      </c>
    </row>
    <row r="20" spans="1:37" ht="24.95" customHeight="1">
      <c r="A20" s="184">
        <v>15</v>
      </c>
      <c r="B20" s="384" t="s">
        <v>397</v>
      </c>
      <c r="C20" s="385">
        <v>51</v>
      </c>
      <c r="D20" s="385">
        <v>2</v>
      </c>
      <c r="E20" s="385">
        <v>3</v>
      </c>
      <c r="F20" s="385">
        <v>0</v>
      </c>
      <c r="G20" s="385">
        <v>1467</v>
      </c>
      <c r="H20" s="385">
        <v>5</v>
      </c>
      <c r="I20" s="385">
        <v>175</v>
      </c>
      <c r="J20" s="385">
        <v>1</v>
      </c>
      <c r="K20" s="385">
        <v>50</v>
      </c>
      <c r="L20" s="385">
        <v>0</v>
      </c>
      <c r="M20" s="385">
        <v>239</v>
      </c>
      <c r="N20" s="385">
        <v>6</v>
      </c>
      <c r="O20" s="353">
        <v>1255</v>
      </c>
      <c r="P20" s="353">
        <v>9</v>
      </c>
      <c r="Q20" s="353">
        <v>2131</v>
      </c>
      <c r="R20" s="353">
        <v>13</v>
      </c>
      <c r="S20" s="353">
        <v>2108</v>
      </c>
      <c r="T20" s="353">
        <v>8</v>
      </c>
      <c r="U20" s="353">
        <v>3150</v>
      </c>
      <c r="V20" s="353">
        <v>12</v>
      </c>
      <c r="W20" s="353">
        <v>2666</v>
      </c>
      <c r="X20" s="353">
        <v>6</v>
      </c>
      <c r="Y20" s="437">
        <v>4506</v>
      </c>
      <c r="Z20" s="437">
        <v>5</v>
      </c>
      <c r="AA20" s="437">
        <v>4189</v>
      </c>
      <c r="AB20" s="437">
        <v>2</v>
      </c>
      <c r="AC20" s="437">
        <v>806</v>
      </c>
      <c r="AD20" s="437">
        <v>0</v>
      </c>
      <c r="AE20" s="437">
        <v>15592</v>
      </c>
      <c r="AF20" s="437">
        <v>11</v>
      </c>
      <c r="AG20" s="437">
        <v>3318</v>
      </c>
      <c r="AH20" s="437">
        <v>2</v>
      </c>
      <c r="AI20" s="437">
        <v>1544</v>
      </c>
      <c r="AJ20" s="437">
        <v>0</v>
      </c>
      <c r="AK20" s="385" t="s">
        <v>5</v>
      </c>
    </row>
    <row r="21" spans="1:37" ht="24.95" customHeight="1">
      <c r="A21" s="388">
        <v>16</v>
      </c>
      <c r="B21" s="383" t="s">
        <v>396</v>
      </c>
      <c r="C21" s="382">
        <v>614</v>
      </c>
      <c r="D21" s="382">
        <v>21</v>
      </c>
      <c r="E21" s="382">
        <v>743</v>
      </c>
      <c r="F21" s="382">
        <v>22</v>
      </c>
      <c r="G21" s="382">
        <v>2255</v>
      </c>
      <c r="H21" s="382">
        <v>20</v>
      </c>
      <c r="I21" s="382">
        <v>1489</v>
      </c>
      <c r="J21" s="382">
        <v>5</v>
      </c>
      <c r="K21" s="382">
        <v>1138</v>
      </c>
      <c r="L21" s="382">
        <v>25</v>
      </c>
      <c r="M21" s="382">
        <v>2931</v>
      </c>
      <c r="N21" s="382">
        <v>59</v>
      </c>
      <c r="O21" s="348">
        <v>5610</v>
      </c>
      <c r="P21" s="348">
        <v>48</v>
      </c>
      <c r="Q21" s="348">
        <v>8573</v>
      </c>
      <c r="R21" s="348">
        <v>54</v>
      </c>
      <c r="S21" s="348">
        <v>4936</v>
      </c>
      <c r="T21" s="348">
        <v>23</v>
      </c>
      <c r="U21" s="348">
        <v>6792</v>
      </c>
      <c r="V21" s="348">
        <v>33</v>
      </c>
      <c r="W21" s="348">
        <v>7829</v>
      </c>
      <c r="X21" s="348">
        <v>65</v>
      </c>
      <c r="Y21" s="436">
        <v>11011</v>
      </c>
      <c r="Z21" s="436">
        <v>55</v>
      </c>
      <c r="AA21" s="436">
        <v>14907</v>
      </c>
      <c r="AB21" s="436">
        <v>29</v>
      </c>
      <c r="AC21" s="436">
        <v>3356</v>
      </c>
      <c r="AD21" s="436">
        <v>10</v>
      </c>
      <c r="AE21" s="436">
        <v>12720</v>
      </c>
      <c r="AF21" s="436">
        <v>42</v>
      </c>
      <c r="AG21" s="436">
        <v>8578</v>
      </c>
      <c r="AH21" s="436">
        <v>27</v>
      </c>
      <c r="AI21" s="436">
        <v>8496</v>
      </c>
      <c r="AJ21" s="436">
        <v>2</v>
      </c>
      <c r="AK21" s="382" t="s">
        <v>16</v>
      </c>
    </row>
    <row r="22" spans="1:37" ht="24.95" customHeight="1">
      <c r="A22" s="184">
        <v>17</v>
      </c>
      <c r="B22" s="384" t="s">
        <v>395</v>
      </c>
      <c r="C22" s="385">
        <v>51</v>
      </c>
      <c r="D22" s="385">
        <v>1</v>
      </c>
      <c r="E22" s="385">
        <v>0</v>
      </c>
      <c r="F22" s="385">
        <v>0</v>
      </c>
      <c r="G22" s="385">
        <v>0</v>
      </c>
      <c r="H22" s="385">
        <v>0</v>
      </c>
      <c r="I22" s="385">
        <v>7</v>
      </c>
      <c r="J22" s="385">
        <v>0</v>
      </c>
      <c r="K22" s="385">
        <v>220</v>
      </c>
      <c r="L22" s="385">
        <v>0</v>
      </c>
      <c r="M22" s="385">
        <v>6</v>
      </c>
      <c r="N22" s="385">
        <v>0</v>
      </c>
      <c r="O22" s="353">
        <v>9</v>
      </c>
      <c r="P22" s="353">
        <v>0</v>
      </c>
      <c r="Q22" s="353">
        <v>0</v>
      </c>
      <c r="R22" s="353">
        <v>0</v>
      </c>
      <c r="S22" s="353">
        <v>52</v>
      </c>
      <c r="T22" s="353">
        <v>0</v>
      </c>
      <c r="U22" s="353">
        <v>51</v>
      </c>
      <c r="V22" s="353">
        <v>1</v>
      </c>
      <c r="W22" s="353">
        <v>193</v>
      </c>
      <c r="X22" s="353">
        <v>1</v>
      </c>
      <c r="Y22" s="437">
        <v>14</v>
      </c>
      <c r="Z22" s="437">
        <v>0</v>
      </c>
      <c r="AA22" s="437">
        <v>359</v>
      </c>
      <c r="AB22" s="437">
        <v>0</v>
      </c>
      <c r="AC22" s="437">
        <v>37</v>
      </c>
      <c r="AD22" s="437">
        <v>0</v>
      </c>
      <c r="AE22" s="437">
        <v>203</v>
      </c>
      <c r="AF22" s="437">
        <v>0</v>
      </c>
      <c r="AG22" s="437">
        <v>503</v>
      </c>
      <c r="AH22" s="437">
        <v>4</v>
      </c>
      <c r="AI22" s="437">
        <v>521</v>
      </c>
      <c r="AJ22" s="437">
        <v>0</v>
      </c>
      <c r="AK22" s="385" t="s">
        <v>17</v>
      </c>
    </row>
    <row r="23" spans="1:37" ht="24.95" customHeight="1">
      <c r="A23" s="388">
        <v>18</v>
      </c>
      <c r="B23" s="383" t="s">
        <v>394</v>
      </c>
      <c r="C23" s="382">
        <v>0</v>
      </c>
      <c r="D23" s="382">
        <v>0</v>
      </c>
      <c r="E23" s="382">
        <v>0</v>
      </c>
      <c r="F23" s="382">
        <v>0</v>
      </c>
      <c r="G23" s="382">
        <v>0</v>
      </c>
      <c r="H23" s="382">
        <v>0</v>
      </c>
      <c r="I23" s="382">
        <v>1</v>
      </c>
      <c r="J23" s="382">
        <v>0</v>
      </c>
      <c r="K23" s="382">
        <v>0</v>
      </c>
      <c r="L23" s="382">
        <v>0</v>
      </c>
      <c r="M23" s="382">
        <v>27</v>
      </c>
      <c r="N23" s="382">
        <v>2</v>
      </c>
      <c r="O23" s="348">
        <v>43</v>
      </c>
      <c r="P23" s="348">
        <v>0</v>
      </c>
      <c r="Q23" s="348">
        <v>0</v>
      </c>
      <c r="R23" s="348">
        <v>0</v>
      </c>
      <c r="S23" s="348">
        <v>13</v>
      </c>
      <c r="T23" s="348">
        <v>0</v>
      </c>
      <c r="U23" s="348">
        <v>172</v>
      </c>
      <c r="V23" s="348">
        <v>0</v>
      </c>
      <c r="W23" s="348">
        <v>52</v>
      </c>
      <c r="X23" s="348">
        <v>0</v>
      </c>
      <c r="Y23" s="436">
        <v>44</v>
      </c>
      <c r="Z23" s="436">
        <v>0</v>
      </c>
      <c r="AA23" s="436">
        <v>82</v>
      </c>
      <c r="AB23" s="436">
        <v>0</v>
      </c>
      <c r="AC23" s="436">
        <v>4</v>
      </c>
      <c r="AD23" s="436">
        <v>0</v>
      </c>
      <c r="AE23" s="436">
        <v>129</v>
      </c>
      <c r="AF23" s="436">
        <v>0</v>
      </c>
      <c r="AG23" s="436">
        <v>26</v>
      </c>
      <c r="AH23" s="436">
        <v>0</v>
      </c>
      <c r="AI23" s="436">
        <v>59</v>
      </c>
      <c r="AJ23" s="436">
        <v>0</v>
      </c>
      <c r="AK23" s="382" t="s">
        <v>18</v>
      </c>
    </row>
    <row r="24" spans="1:37" ht="24.95" customHeight="1">
      <c r="A24" s="184">
        <v>19</v>
      </c>
      <c r="B24" s="384" t="s">
        <v>393</v>
      </c>
      <c r="C24" s="385">
        <v>0</v>
      </c>
      <c r="D24" s="385">
        <v>0</v>
      </c>
      <c r="E24" s="385">
        <v>0</v>
      </c>
      <c r="F24" s="385">
        <v>0</v>
      </c>
      <c r="G24" s="385">
        <v>0</v>
      </c>
      <c r="H24" s="385">
        <v>0</v>
      </c>
      <c r="I24" s="385">
        <v>0</v>
      </c>
      <c r="J24" s="385">
        <v>0</v>
      </c>
      <c r="K24" s="385">
        <v>0</v>
      </c>
      <c r="L24" s="385">
        <v>0</v>
      </c>
      <c r="M24" s="385">
        <v>6</v>
      </c>
      <c r="N24" s="385">
        <v>0</v>
      </c>
      <c r="O24" s="353">
        <v>7</v>
      </c>
      <c r="P24" s="353">
        <v>0</v>
      </c>
      <c r="Q24" s="353">
        <v>19</v>
      </c>
      <c r="R24" s="353">
        <v>0</v>
      </c>
      <c r="S24" s="353">
        <v>43</v>
      </c>
      <c r="T24" s="353">
        <v>0</v>
      </c>
      <c r="U24" s="353">
        <v>580</v>
      </c>
      <c r="V24" s="353">
        <v>0</v>
      </c>
      <c r="W24" s="353">
        <v>136</v>
      </c>
      <c r="X24" s="353">
        <v>0</v>
      </c>
      <c r="Y24" s="437">
        <v>68</v>
      </c>
      <c r="Z24" s="437">
        <v>0</v>
      </c>
      <c r="AA24" s="437">
        <v>42</v>
      </c>
      <c r="AB24" s="437">
        <v>0</v>
      </c>
      <c r="AC24" s="437">
        <v>67</v>
      </c>
      <c r="AD24" s="437">
        <v>0</v>
      </c>
      <c r="AE24" s="437">
        <v>83</v>
      </c>
      <c r="AF24" s="437">
        <v>0</v>
      </c>
      <c r="AG24" s="437">
        <v>1868</v>
      </c>
      <c r="AH24" s="437">
        <v>5</v>
      </c>
      <c r="AI24" s="437">
        <v>821</v>
      </c>
      <c r="AJ24" s="437">
        <v>1</v>
      </c>
      <c r="AK24" s="385" t="s">
        <v>35</v>
      </c>
    </row>
    <row r="25" spans="1:37" ht="24.95" customHeight="1">
      <c r="A25" s="388">
        <v>20</v>
      </c>
      <c r="B25" s="383" t="s">
        <v>392</v>
      </c>
      <c r="C25" s="382">
        <v>0</v>
      </c>
      <c r="D25" s="382">
        <v>0</v>
      </c>
      <c r="E25" s="382">
        <v>0</v>
      </c>
      <c r="F25" s="382">
        <v>0</v>
      </c>
      <c r="G25" s="382">
        <v>25</v>
      </c>
      <c r="H25" s="382">
        <v>0</v>
      </c>
      <c r="I25" s="382">
        <v>0</v>
      </c>
      <c r="J25" s="382">
        <v>0</v>
      </c>
      <c r="K25" s="382">
        <v>3</v>
      </c>
      <c r="L25" s="382">
        <v>0</v>
      </c>
      <c r="M25" s="382">
        <v>0</v>
      </c>
      <c r="N25" s="382">
        <v>0</v>
      </c>
      <c r="O25" s="348">
        <v>0</v>
      </c>
      <c r="P25" s="348">
        <v>0</v>
      </c>
      <c r="Q25" s="348">
        <v>0</v>
      </c>
      <c r="R25" s="348">
        <v>0</v>
      </c>
      <c r="S25" s="348">
        <v>21</v>
      </c>
      <c r="T25" s="348">
        <v>1</v>
      </c>
      <c r="U25" s="348">
        <v>142</v>
      </c>
      <c r="V25" s="348">
        <v>0</v>
      </c>
      <c r="W25" s="348">
        <v>357</v>
      </c>
      <c r="X25" s="348">
        <v>0</v>
      </c>
      <c r="Y25" s="436">
        <v>369</v>
      </c>
      <c r="Z25" s="436">
        <v>0</v>
      </c>
      <c r="AA25" s="436">
        <v>8</v>
      </c>
      <c r="AB25" s="436">
        <v>0</v>
      </c>
      <c r="AC25" s="436">
        <v>1</v>
      </c>
      <c r="AD25" s="436">
        <v>0</v>
      </c>
      <c r="AE25" s="436">
        <v>24</v>
      </c>
      <c r="AF25" s="436">
        <v>0</v>
      </c>
      <c r="AG25" s="436">
        <v>154</v>
      </c>
      <c r="AH25" s="436">
        <v>0</v>
      </c>
      <c r="AI25" s="436">
        <v>400</v>
      </c>
      <c r="AJ25" s="436">
        <v>0</v>
      </c>
      <c r="AK25" s="382" t="s">
        <v>19</v>
      </c>
    </row>
    <row r="26" spans="1:37" ht="24.95" customHeight="1">
      <c r="A26" s="184">
        <v>21</v>
      </c>
      <c r="B26" s="384" t="s">
        <v>391</v>
      </c>
      <c r="C26" s="385">
        <v>4</v>
      </c>
      <c r="D26" s="385">
        <v>0</v>
      </c>
      <c r="E26" s="385">
        <v>0</v>
      </c>
      <c r="F26" s="385">
        <v>0</v>
      </c>
      <c r="G26" s="385">
        <v>0</v>
      </c>
      <c r="H26" s="385">
        <v>0</v>
      </c>
      <c r="I26" s="385">
        <v>29</v>
      </c>
      <c r="J26" s="385">
        <v>5</v>
      </c>
      <c r="K26" s="385">
        <v>1816</v>
      </c>
      <c r="L26" s="385">
        <v>33</v>
      </c>
      <c r="M26" s="385">
        <v>2255</v>
      </c>
      <c r="N26" s="385">
        <v>6</v>
      </c>
      <c r="O26" s="353">
        <v>7132</v>
      </c>
      <c r="P26" s="353">
        <v>6</v>
      </c>
      <c r="Q26" s="353">
        <v>6433</v>
      </c>
      <c r="R26" s="353">
        <v>9</v>
      </c>
      <c r="S26" s="353">
        <v>2450</v>
      </c>
      <c r="T26" s="353">
        <v>2</v>
      </c>
      <c r="U26" s="353">
        <v>8380</v>
      </c>
      <c r="V26" s="353">
        <v>11</v>
      </c>
      <c r="W26" s="353">
        <v>4158</v>
      </c>
      <c r="X26" s="353">
        <v>6</v>
      </c>
      <c r="Y26" s="437">
        <v>5198</v>
      </c>
      <c r="Z26" s="437">
        <v>5</v>
      </c>
      <c r="AA26" s="437">
        <v>3758</v>
      </c>
      <c r="AB26" s="437">
        <v>4</v>
      </c>
      <c r="AC26" s="437">
        <v>496</v>
      </c>
      <c r="AD26" s="437">
        <v>0</v>
      </c>
      <c r="AE26" s="437">
        <v>7548</v>
      </c>
      <c r="AF26" s="437">
        <v>0</v>
      </c>
      <c r="AG26" s="437">
        <v>7063</v>
      </c>
      <c r="AH26" s="437">
        <v>0</v>
      </c>
      <c r="AI26" s="437">
        <v>6563</v>
      </c>
      <c r="AJ26" s="437">
        <v>0</v>
      </c>
      <c r="AK26" s="385" t="s">
        <v>20</v>
      </c>
    </row>
    <row r="27" spans="1:37" ht="24.95" customHeight="1">
      <c r="A27" s="388">
        <v>22</v>
      </c>
      <c r="B27" s="383" t="s">
        <v>389</v>
      </c>
      <c r="C27" s="382">
        <v>28</v>
      </c>
      <c r="D27" s="382">
        <v>0</v>
      </c>
      <c r="E27" s="382">
        <v>4349</v>
      </c>
      <c r="F27" s="382">
        <v>21</v>
      </c>
      <c r="G27" s="382">
        <v>245</v>
      </c>
      <c r="H27" s="382">
        <v>1</v>
      </c>
      <c r="I27" s="382">
        <v>4012</v>
      </c>
      <c r="J27" s="382">
        <v>15</v>
      </c>
      <c r="K27" s="382">
        <v>3921</v>
      </c>
      <c r="L27" s="382">
        <v>33</v>
      </c>
      <c r="M27" s="382">
        <v>770</v>
      </c>
      <c r="N27" s="382">
        <v>9</v>
      </c>
      <c r="O27" s="348">
        <v>4117</v>
      </c>
      <c r="P27" s="348">
        <v>25</v>
      </c>
      <c r="Q27" s="348">
        <v>472</v>
      </c>
      <c r="R27" s="348">
        <v>8</v>
      </c>
      <c r="S27" s="348">
        <v>14128</v>
      </c>
      <c r="T27" s="348">
        <v>18</v>
      </c>
      <c r="U27" s="348">
        <v>10439</v>
      </c>
      <c r="V27" s="348">
        <v>15</v>
      </c>
      <c r="W27" s="348">
        <v>15398</v>
      </c>
      <c r="X27" s="348">
        <v>18</v>
      </c>
      <c r="Y27" s="436">
        <v>14980</v>
      </c>
      <c r="Z27" s="436">
        <v>9</v>
      </c>
      <c r="AA27" s="436">
        <v>10289</v>
      </c>
      <c r="AB27" s="436">
        <v>14</v>
      </c>
      <c r="AC27" s="436">
        <v>8435</v>
      </c>
      <c r="AD27" s="436">
        <v>22</v>
      </c>
      <c r="AE27" s="436">
        <v>23389</v>
      </c>
      <c r="AF27" s="436">
        <v>55</v>
      </c>
      <c r="AG27" s="436">
        <v>11030</v>
      </c>
      <c r="AH27" s="436">
        <v>41</v>
      </c>
      <c r="AI27" s="436">
        <v>4246</v>
      </c>
      <c r="AJ27" s="436">
        <v>0</v>
      </c>
      <c r="AK27" s="382" t="s">
        <v>21</v>
      </c>
    </row>
    <row r="28" spans="1:37" ht="24.95" customHeight="1">
      <c r="A28" s="184">
        <v>23</v>
      </c>
      <c r="B28" s="384" t="s">
        <v>388</v>
      </c>
      <c r="C28" s="385">
        <v>540</v>
      </c>
      <c r="D28" s="385">
        <v>10</v>
      </c>
      <c r="E28" s="385">
        <v>682</v>
      </c>
      <c r="F28" s="385">
        <v>4</v>
      </c>
      <c r="G28" s="385">
        <v>1389</v>
      </c>
      <c r="H28" s="385">
        <v>18</v>
      </c>
      <c r="I28" s="385">
        <v>1823</v>
      </c>
      <c r="J28" s="385">
        <v>9</v>
      </c>
      <c r="K28" s="385">
        <v>1072</v>
      </c>
      <c r="L28" s="385">
        <v>4</v>
      </c>
      <c r="M28" s="385">
        <v>1295</v>
      </c>
      <c r="N28" s="385">
        <v>10</v>
      </c>
      <c r="O28" s="353">
        <v>4413</v>
      </c>
      <c r="P28" s="353">
        <v>10</v>
      </c>
      <c r="Q28" s="353">
        <v>1243</v>
      </c>
      <c r="R28" s="353">
        <v>7</v>
      </c>
      <c r="S28" s="353">
        <v>4043</v>
      </c>
      <c r="T28" s="353">
        <v>7</v>
      </c>
      <c r="U28" s="353">
        <v>5292</v>
      </c>
      <c r="V28" s="353">
        <v>16</v>
      </c>
      <c r="W28" s="353">
        <v>8427</v>
      </c>
      <c r="X28" s="353">
        <v>14</v>
      </c>
      <c r="Y28" s="437">
        <v>9587</v>
      </c>
      <c r="Z28" s="437">
        <v>10</v>
      </c>
      <c r="AA28" s="437">
        <v>13706</v>
      </c>
      <c r="AB28" s="437">
        <v>17</v>
      </c>
      <c r="AC28" s="437">
        <v>2023</v>
      </c>
      <c r="AD28" s="437">
        <v>7</v>
      </c>
      <c r="AE28" s="437">
        <v>20749</v>
      </c>
      <c r="AF28" s="437">
        <v>96</v>
      </c>
      <c r="AG28" s="437">
        <v>13491</v>
      </c>
      <c r="AH28" s="437">
        <v>10</v>
      </c>
      <c r="AI28" s="437">
        <v>5094</v>
      </c>
      <c r="AJ28" s="437">
        <v>6</v>
      </c>
      <c r="AK28" s="385" t="s">
        <v>27</v>
      </c>
    </row>
    <row r="29" spans="1:37" ht="24.95" customHeight="1">
      <c r="A29" s="388">
        <v>24</v>
      </c>
      <c r="B29" s="383" t="s">
        <v>387</v>
      </c>
      <c r="C29" s="382">
        <v>0</v>
      </c>
      <c r="D29" s="382">
        <v>0</v>
      </c>
      <c r="E29" s="382">
        <v>0</v>
      </c>
      <c r="F29" s="382">
        <v>0</v>
      </c>
      <c r="G29" s="382">
        <v>0</v>
      </c>
      <c r="H29" s="382">
        <v>0</v>
      </c>
      <c r="I29" s="382">
        <v>0</v>
      </c>
      <c r="J29" s="382">
        <v>0</v>
      </c>
      <c r="K29" s="382">
        <v>2</v>
      </c>
      <c r="L29" s="382">
        <v>0</v>
      </c>
      <c r="M29" s="382">
        <v>2</v>
      </c>
      <c r="N29" s="382">
        <v>0</v>
      </c>
      <c r="O29" s="348">
        <v>38</v>
      </c>
      <c r="P29" s="348">
        <v>0</v>
      </c>
      <c r="Q29" s="348">
        <v>5</v>
      </c>
      <c r="R29" s="348">
        <v>0</v>
      </c>
      <c r="S29" s="348">
        <v>21</v>
      </c>
      <c r="T29" s="348">
        <v>0</v>
      </c>
      <c r="U29" s="348">
        <v>82</v>
      </c>
      <c r="V29" s="348">
        <v>0</v>
      </c>
      <c r="W29" s="348">
        <v>312</v>
      </c>
      <c r="X29" s="348">
        <v>0</v>
      </c>
      <c r="Y29" s="436">
        <v>320</v>
      </c>
      <c r="Z29" s="436">
        <v>0</v>
      </c>
      <c r="AA29" s="436">
        <v>444</v>
      </c>
      <c r="AB29" s="436">
        <v>0</v>
      </c>
      <c r="AC29" s="436">
        <v>11</v>
      </c>
      <c r="AD29" s="436">
        <v>0</v>
      </c>
      <c r="AE29" s="436">
        <v>243</v>
      </c>
      <c r="AF29" s="436">
        <v>1</v>
      </c>
      <c r="AG29" s="436">
        <v>264</v>
      </c>
      <c r="AH29" s="436">
        <v>0</v>
      </c>
      <c r="AI29" s="436">
        <v>163</v>
      </c>
      <c r="AJ29" s="436">
        <v>0</v>
      </c>
      <c r="AK29" s="382" t="s">
        <v>6</v>
      </c>
    </row>
    <row r="30" spans="1:37" ht="24.95" customHeight="1">
      <c r="A30" s="184">
        <v>25</v>
      </c>
      <c r="B30" s="384" t="s">
        <v>386</v>
      </c>
      <c r="C30" s="385">
        <v>707</v>
      </c>
      <c r="D30" s="385">
        <v>2</v>
      </c>
      <c r="E30" s="385">
        <v>530</v>
      </c>
      <c r="F30" s="385">
        <v>3</v>
      </c>
      <c r="G30" s="385">
        <v>1072</v>
      </c>
      <c r="H30" s="385">
        <v>7</v>
      </c>
      <c r="I30" s="385">
        <v>2051</v>
      </c>
      <c r="J30" s="385">
        <v>8</v>
      </c>
      <c r="K30" s="385">
        <v>2501</v>
      </c>
      <c r="L30" s="385">
        <v>9</v>
      </c>
      <c r="M30" s="385">
        <v>12826</v>
      </c>
      <c r="N30" s="385">
        <v>66</v>
      </c>
      <c r="O30" s="353">
        <v>6122</v>
      </c>
      <c r="P30" s="353">
        <v>0</v>
      </c>
      <c r="Q30" s="353">
        <v>2804</v>
      </c>
      <c r="R30" s="353">
        <v>3</v>
      </c>
      <c r="S30" s="353">
        <v>4535</v>
      </c>
      <c r="T30" s="353">
        <v>12</v>
      </c>
      <c r="U30" s="353">
        <v>2531</v>
      </c>
      <c r="V30" s="353">
        <v>5</v>
      </c>
      <c r="W30" s="353">
        <v>23294</v>
      </c>
      <c r="X30" s="353">
        <v>65</v>
      </c>
      <c r="Y30" s="437">
        <v>4486</v>
      </c>
      <c r="Z30" s="437">
        <v>13</v>
      </c>
      <c r="AA30" s="437">
        <v>8527</v>
      </c>
      <c r="AB30" s="437">
        <v>5</v>
      </c>
      <c r="AC30" s="437">
        <v>2410</v>
      </c>
      <c r="AD30" s="437">
        <v>0</v>
      </c>
      <c r="AE30" s="437">
        <v>6039</v>
      </c>
      <c r="AF30" s="437">
        <v>8</v>
      </c>
      <c r="AG30" s="437">
        <v>6430</v>
      </c>
      <c r="AH30" s="437">
        <v>8</v>
      </c>
      <c r="AI30" s="437">
        <v>4148</v>
      </c>
      <c r="AJ30" s="437">
        <v>3</v>
      </c>
      <c r="AK30" s="385" t="s">
        <v>22</v>
      </c>
    </row>
    <row r="31" spans="1:37" ht="24.95" customHeight="1">
      <c r="A31" s="388">
        <v>26</v>
      </c>
      <c r="B31" s="383" t="s">
        <v>385</v>
      </c>
      <c r="C31" s="382"/>
      <c r="D31" s="382"/>
      <c r="E31" s="382"/>
      <c r="F31" s="382"/>
      <c r="G31" s="382"/>
      <c r="H31" s="382"/>
      <c r="I31" s="382"/>
      <c r="J31" s="382"/>
      <c r="K31" s="382"/>
      <c r="L31" s="382"/>
      <c r="M31" s="382"/>
      <c r="N31" s="382"/>
      <c r="O31" s="348">
        <v>0</v>
      </c>
      <c r="P31" s="348">
        <v>0</v>
      </c>
      <c r="Q31" s="348">
        <v>704</v>
      </c>
      <c r="R31" s="348">
        <v>1</v>
      </c>
      <c r="S31" s="348">
        <v>1831</v>
      </c>
      <c r="T31" s="348">
        <v>2</v>
      </c>
      <c r="U31" s="348">
        <v>4037</v>
      </c>
      <c r="V31" s="348">
        <v>4</v>
      </c>
      <c r="W31" s="348">
        <v>5369</v>
      </c>
      <c r="X31" s="348">
        <v>0</v>
      </c>
      <c r="Y31" s="436">
        <v>4592</v>
      </c>
      <c r="Z31" s="436">
        <v>2</v>
      </c>
      <c r="AA31" s="436">
        <v>13331</v>
      </c>
      <c r="AB31" s="436">
        <v>7</v>
      </c>
      <c r="AC31" s="436">
        <v>2173</v>
      </c>
      <c r="AD31" s="436">
        <v>0</v>
      </c>
      <c r="AE31" s="436">
        <v>7135</v>
      </c>
      <c r="AF31" s="436">
        <v>0</v>
      </c>
      <c r="AG31" s="436">
        <v>8972</v>
      </c>
      <c r="AH31" s="436">
        <v>0</v>
      </c>
      <c r="AI31" s="436">
        <v>5138</v>
      </c>
      <c r="AJ31" s="436">
        <v>0</v>
      </c>
      <c r="AK31" s="382" t="s">
        <v>28</v>
      </c>
    </row>
    <row r="32" spans="1:37" ht="24.95" customHeight="1">
      <c r="A32" s="184">
        <v>27</v>
      </c>
      <c r="B32" s="384" t="s">
        <v>384</v>
      </c>
      <c r="C32" s="385">
        <v>0</v>
      </c>
      <c r="D32" s="385">
        <v>0</v>
      </c>
      <c r="E32" s="385">
        <v>0</v>
      </c>
      <c r="F32" s="385">
        <v>0</v>
      </c>
      <c r="G32" s="385">
        <v>0</v>
      </c>
      <c r="H32" s="385">
        <v>0</v>
      </c>
      <c r="I32" s="385">
        <v>0</v>
      </c>
      <c r="J32" s="385">
        <v>0</v>
      </c>
      <c r="K32" s="385">
        <v>0</v>
      </c>
      <c r="L32" s="385">
        <v>0</v>
      </c>
      <c r="M32" s="385">
        <v>9</v>
      </c>
      <c r="N32" s="385">
        <v>0</v>
      </c>
      <c r="O32" s="353">
        <v>8</v>
      </c>
      <c r="P32" s="353">
        <v>0</v>
      </c>
      <c r="Q32" s="353">
        <v>6</v>
      </c>
      <c r="R32" s="353">
        <v>0</v>
      </c>
      <c r="S32" s="353">
        <v>40</v>
      </c>
      <c r="T32" s="353">
        <v>0</v>
      </c>
      <c r="U32" s="353">
        <v>102</v>
      </c>
      <c r="V32" s="353">
        <v>0</v>
      </c>
      <c r="W32" s="353">
        <v>127</v>
      </c>
      <c r="X32" s="353">
        <v>0</v>
      </c>
      <c r="Y32" s="437">
        <v>100</v>
      </c>
      <c r="Z32" s="437">
        <v>0</v>
      </c>
      <c r="AA32" s="437">
        <v>114</v>
      </c>
      <c r="AB32" s="437">
        <v>0</v>
      </c>
      <c r="AC32" s="437">
        <v>24</v>
      </c>
      <c r="AD32" s="437">
        <v>0</v>
      </c>
      <c r="AE32" s="437">
        <v>349</v>
      </c>
      <c r="AF32" s="437">
        <v>0</v>
      </c>
      <c r="AG32" s="437">
        <v>56</v>
      </c>
      <c r="AH32" s="437">
        <v>0</v>
      </c>
      <c r="AI32" s="437">
        <v>744</v>
      </c>
      <c r="AJ32" s="437">
        <v>0</v>
      </c>
      <c r="AK32" s="385" t="s">
        <v>23</v>
      </c>
    </row>
    <row r="33" spans="1:37" ht="24.95" customHeight="1">
      <c r="A33" s="388">
        <v>28</v>
      </c>
      <c r="B33" s="383" t="s">
        <v>383</v>
      </c>
      <c r="C33" s="382">
        <v>132</v>
      </c>
      <c r="D33" s="382">
        <v>2</v>
      </c>
      <c r="E33" s="382">
        <v>51</v>
      </c>
      <c r="F33" s="382">
        <v>2</v>
      </c>
      <c r="G33" s="382">
        <v>168</v>
      </c>
      <c r="H33" s="382">
        <v>2</v>
      </c>
      <c r="I33" s="382">
        <v>960</v>
      </c>
      <c r="J33" s="382">
        <v>8</v>
      </c>
      <c r="K33" s="382">
        <v>155</v>
      </c>
      <c r="L33" s="382">
        <v>5</v>
      </c>
      <c r="M33" s="382">
        <v>342</v>
      </c>
      <c r="N33" s="382">
        <v>4</v>
      </c>
      <c r="O33" s="348">
        <v>1414</v>
      </c>
      <c r="P33" s="348">
        <v>5</v>
      </c>
      <c r="Q33" s="348">
        <v>200</v>
      </c>
      <c r="R33" s="348">
        <v>0</v>
      </c>
      <c r="S33" s="348">
        <v>2892</v>
      </c>
      <c r="T33" s="348">
        <v>9</v>
      </c>
      <c r="U33" s="348">
        <v>15033</v>
      </c>
      <c r="V33" s="348">
        <v>42</v>
      </c>
      <c r="W33" s="348">
        <v>3092</v>
      </c>
      <c r="X33" s="348">
        <v>28</v>
      </c>
      <c r="Y33" s="436">
        <v>3829</v>
      </c>
      <c r="Z33" s="436">
        <v>4</v>
      </c>
      <c r="AA33" s="436">
        <v>10557</v>
      </c>
      <c r="AB33" s="436">
        <v>26</v>
      </c>
      <c r="AC33" s="436">
        <v>3715</v>
      </c>
      <c r="AD33" s="436">
        <v>6</v>
      </c>
      <c r="AE33" s="436">
        <v>29750</v>
      </c>
      <c r="AF33" s="436">
        <v>29</v>
      </c>
      <c r="AG33" s="436">
        <v>19821</v>
      </c>
      <c r="AH33" s="436">
        <v>33</v>
      </c>
      <c r="AI33" s="436">
        <v>5742</v>
      </c>
      <c r="AJ33" s="436">
        <v>5</v>
      </c>
      <c r="AK33" s="382" t="s">
        <v>7</v>
      </c>
    </row>
    <row r="34" spans="1:37" ht="24.95" customHeight="1">
      <c r="A34" s="184">
        <v>29</v>
      </c>
      <c r="B34" s="384" t="s">
        <v>460</v>
      </c>
      <c r="C34" s="385">
        <v>0</v>
      </c>
      <c r="D34" s="385">
        <v>0</v>
      </c>
      <c r="E34" s="385">
        <v>20</v>
      </c>
      <c r="F34" s="385">
        <v>0</v>
      </c>
      <c r="G34" s="385">
        <v>0</v>
      </c>
      <c r="H34" s="385">
        <v>0</v>
      </c>
      <c r="I34" s="385">
        <v>178</v>
      </c>
      <c r="J34" s="385">
        <v>0</v>
      </c>
      <c r="K34" s="385">
        <v>454</v>
      </c>
      <c r="L34" s="385">
        <v>5</v>
      </c>
      <c r="M34" s="385">
        <v>110</v>
      </c>
      <c r="N34" s="385">
        <v>2</v>
      </c>
      <c r="O34" s="353">
        <v>54</v>
      </c>
      <c r="P34" s="353">
        <v>0</v>
      </c>
      <c r="Q34" s="353">
        <v>106</v>
      </c>
      <c r="R34" s="353">
        <v>0</v>
      </c>
      <c r="S34" s="353">
        <v>1655</v>
      </c>
      <c r="T34" s="353">
        <v>1</v>
      </c>
      <c r="U34" s="353">
        <v>2146</v>
      </c>
      <c r="V34" s="353">
        <v>4</v>
      </c>
      <c r="W34" s="353">
        <v>849</v>
      </c>
      <c r="X34" s="353">
        <v>0</v>
      </c>
      <c r="Y34" s="437">
        <v>689</v>
      </c>
      <c r="Z34" s="437">
        <v>3</v>
      </c>
      <c r="AA34" s="437">
        <v>10622</v>
      </c>
      <c r="AB34" s="437">
        <v>8</v>
      </c>
      <c r="AC34" s="437">
        <v>76</v>
      </c>
      <c r="AD34" s="437">
        <v>1</v>
      </c>
      <c r="AE34" s="437">
        <v>738</v>
      </c>
      <c r="AF34" s="437">
        <v>2</v>
      </c>
      <c r="AG34" s="437">
        <v>2337</v>
      </c>
      <c r="AH34" s="437">
        <v>0</v>
      </c>
      <c r="AI34" s="437">
        <v>1588</v>
      </c>
      <c r="AJ34" s="437">
        <v>14</v>
      </c>
      <c r="AK34" s="385" t="s">
        <v>24</v>
      </c>
    </row>
    <row r="35" spans="1:37" ht="24.95" customHeight="1">
      <c r="A35" s="388">
        <v>30</v>
      </c>
      <c r="B35" s="383" t="s">
        <v>379</v>
      </c>
      <c r="C35" s="382">
        <v>95</v>
      </c>
      <c r="D35" s="382">
        <v>4</v>
      </c>
      <c r="E35" s="382">
        <v>1038</v>
      </c>
      <c r="F35" s="382">
        <v>7</v>
      </c>
      <c r="G35" s="382">
        <v>399</v>
      </c>
      <c r="H35" s="382">
        <v>0</v>
      </c>
      <c r="I35" s="382">
        <v>805</v>
      </c>
      <c r="J35" s="382">
        <v>1</v>
      </c>
      <c r="K35" s="382">
        <v>510</v>
      </c>
      <c r="L35" s="382">
        <v>0</v>
      </c>
      <c r="M35" s="382">
        <v>6456</v>
      </c>
      <c r="N35" s="382">
        <v>11</v>
      </c>
      <c r="O35" s="348">
        <v>5920</v>
      </c>
      <c r="P35" s="348">
        <v>6</v>
      </c>
      <c r="Q35" s="348">
        <v>3934</v>
      </c>
      <c r="R35" s="348">
        <v>4</v>
      </c>
      <c r="S35" s="348">
        <v>8516</v>
      </c>
      <c r="T35" s="348">
        <v>14</v>
      </c>
      <c r="U35" s="348">
        <v>22865</v>
      </c>
      <c r="V35" s="348">
        <v>45</v>
      </c>
      <c r="W35" s="348">
        <v>37746</v>
      </c>
      <c r="X35" s="348">
        <v>46</v>
      </c>
      <c r="Y35" s="436"/>
      <c r="Z35" s="436"/>
      <c r="AA35" s="436">
        <v>0</v>
      </c>
      <c r="AB35" s="436">
        <v>0</v>
      </c>
      <c r="AC35" s="436">
        <v>5166</v>
      </c>
      <c r="AD35" s="436">
        <v>0</v>
      </c>
      <c r="AE35" s="436">
        <v>8264</v>
      </c>
      <c r="AF35" s="436">
        <v>7</v>
      </c>
      <c r="AG35" s="436">
        <v>67271</v>
      </c>
      <c r="AH35" s="436">
        <v>30</v>
      </c>
      <c r="AI35" s="436">
        <v>0</v>
      </c>
      <c r="AJ35" s="436">
        <v>0</v>
      </c>
      <c r="AK35" s="382" t="s">
        <v>8</v>
      </c>
    </row>
    <row r="36" spans="1:37" ht="33.75" customHeight="1">
      <c r="A36" s="184">
        <v>31</v>
      </c>
      <c r="B36" s="384" t="s">
        <v>486</v>
      </c>
      <c r="C36" s="385">
        <v>0</v>
      </c>
      <c r="D36" s="385">
        <v>0</v>
      </c>
      <c r="E36" s="385">
        <v>0</v>
      </c>
      <c r="F36" s="385">
        <v>0</v>
      </c>
      <c r="G36" s="385">
        <v>0</v>
      </c>
      <c r="H36" s="385">
        <v>0</v>
      </c>
      <c r="I36" s="385">
        <v>25</v>
      </c>
      <c r="J36" s="385">
        <v>0</v>
      </c>
      <c r="K36" s="385">
        <v>6</v>
      </c>
      <c r="L36" s="385">
        <v>0</v>
      </c>
      <c r="M36" s="385">
        <v>24</v>
      </c>
      <c r="N36" s="385">
        <v>0</v>
      </c>
      <c r="O36" s="353">
        <v>67</v>
      </c>
      <c r="P36" s="353">
        <v>0</v>
      </c>
      <c r="Q36" s="353">
        <v>139</v>
      </c>
      <c r="R36" s="353">
        <v>0</v>
      </c>
      <c r="S36" s="353">
        <v>153</v>
      </c>
      <c r="T36" s="353">
        <v>0</v>
      </c>
      <c r="U36" s="353">
        <v>92</v>
      </c>
      <c r="V36" s="353">
        <v>0</v>
      </c>
      <c r="W36" s="353">
        <v>18</v>
      </c>
      <c r="X36" s="353">
        <v>0</v>
      </c>
      <c r="Y36" s="437">
        <v>49</v>
      </c>
      <c r="Z36" s="437">
        <v>0</v>
      </c>
      <c r="AA36" s="437" t="s">
        <v>485</v>
      </c>
      <c r="AB36" s="437">
        <v>0</v>
      </c>
      <c r="AC36" s="437">
        <v>98</v>
      </c>
      <c r="AD36" s="437">
        <v>0</v>
      </c>
      <c r="AE36" s="437">
        <v>175</v>
      </c>
      <c r="AF36" s="437">
        <v>0</v>
      </c>
      <c r="AG36" s="437">
        <v>1014</v>
      </c>
      <c r="AH36" s="437">
        <v>3</v>
      </c>
      <c r="AI36" s="437">
        <v>540</v>
      </c>
      <c r="AJ36" s="437">
        <v>0</v>
      </c>
      <c r="AK36" s="385" t="s">
        <v>246</v>
      </c>
    </row>
    <row r="37" spans="1:37" s="47" customFormat="1" ht="24.95" customHeight="1">
      <c r="A37" s="388">
        <v>32</v>
      </c>
      <c r="B37" s="383" t="s">
        <v>377</v>
      </c>
      <c r="C37" s="382">
        <v>99</v>
      </c>
      <c r="D37" s="382">
        <v>0</v>
      </c>
      <c r="E37" s="382">
        <v>167</v>
      </c>
      <c r="F37" s="382">
        <v>0</v>
      </c>
      <c r="G37" s="382">
        <v>25</v>
      </c>
      <c r="H37" s="382">
        <v>0</v>
      </c>
      <c r="I37" s="382">
        <v>221</v>
      </c>
      <c r="J37" s="382">
        <v>0</v>
      </c>
      <c r="K37" s="382">
        <v>73</v>
      </c>
      <c r="L37" s="382">
        <v>0</v>
      </c>
      <c r="M37" s="382">
        <v>351</v>
      </c>
      <c r="N37" s="382">
        <v>2</v>
      </c>
      <c r="O37" s="348">
        <v>107</v>
      </c>
      <c r="P37" s="348">
        <v>0</v>
      </c>
      <c r="Q37" s="348">
        <v>13</v>
      </c>
      <c r="R37" s="348">
        <v>0</v>
      </c>
      <c r="S37" s="348">
        <v>966</v>
      </c>
      <c r="T37" s="348">
        <v>1</v>
      </c>
      <c r="U37" s="348">
        <v>1246</v>
      </c>
      <c r="V37" s="348">
        <v>0</v>
      </c>
      <c r="W37" s="348">
        <v>1125</v>
      </c>
      <c r="X37" s="348">
        <v>0</v>
      </c>
      <c r="Y37" s="436">
        <v>301</v>
      </c>
      <c r="Z37" s="436">
        <v>0</v>
      </c>
      <c r="AA37" s="436">
        <v>286</v>
      </c>
      <c r="AB37" s="436">
        <v>0</v>
      </c>
      <c r="AC37" s="436">
        <v>265</v>
      </c>
      <c r="AD37" s="436">
        <v>0</v>
      </c>
      <c r="AE37" s="436">
        <v>1596</v>
      </c>
      <c r="AF37" s="436">
        <v>3</v>
      </c>
      <c r="AG37" s="436">
        <v>910</v>
      </c>
      <c r="AH37" s="436">
        <v>1</v>
      </c>
      <c r="AI37" s="436">
        <v>93</v>
      </c>
      <c r="AJ37" s="436">
        <v>0</v>
      </c>
      <c r="AK37" s="382" t="s">
        <v>29</v>
      </c>
    </row>
    <row r="38" spans="1:37" ht="33" customHeight="1">
      <c r="A38" s="184">
        <v>33</v>
      </c>
      <c r="B38" s="384" t="s">
        <v>484</v>
      </c>
      <c r="C38" s="385">
        <v>0</v>
      </c>
      <c r="D38" s="385">
        <v>0</v>
      </c>
      <c r="E38" s="385">
        <v>0</v>
      </c>
      <c r="F38" s="385">
        <v>0</v>
      </c>
      <c r="G38" s="385">
        <v>0</v>
      </c>
      <c r="H38" s="385">
        <v>0</v>
      </c>
      <c r="I38" s="385">
        <v>46</v>
      </c>
      <c r="J38" s="385">
        <v>0</v>
      </c>
      <c r="K38" s="385">
        <v>68</v>
      </c>
      <c r="L38" s="385">
        <v>0</v>
      </c>
      <c r="M38" s="385">
        <v>156</v>
      </c>
      <c r="N38" s="385">
        <v>1</v>
      </c>
      <c r="O38" s="353">
        <v>190</v>
      </c>
      <c r="P38" s="353">
        <v>0</v>
      </c>
      <c r="Q38" s="353">
        <v>641</v>
      </c>
      <c r="R38" s="353">
        <v>1</v>
      </c>
      <c r="S38" s="353">
        <v>1154</v>
      </c>
      <c r="T38" s="353">
        <v>0</v>
      </c>
      <c r="U38" s="353">
        <v>4161</v>
      </c>
      <c r="V38" s="353">
        <v>2</v>
      </c>
      <c r="W38" s="353">
        <v>2064</v>
      </c>
      <c r="X38" s="353">
        <v>0</v>
      </c>
      <c r="Y38" s="437">
        <v>493</v>
      </c>
      <c r="Z38" s="437">
        <v>0</v>
      </c>
      <c r="AA38" s="437">
        <v>1491</v>
      </c>
      <c r="AB38" s="437">
        <v>2</v>
      </c>
      <c r="AC38" s="437">
        <v>248</v>
      </c>
      <c r="AD38" s="437">
        <v>0</v>
      </c>
      <c r="AE38" s="437">
        <v>547</v>
      </c>
      <c r="AF38" s="437">
        <v>0</v>
      </c>
      <c r="AG38" s="437">
        <v>685</v>
      </c>
      <c r="AH38" s="437">
        <v>0</v>
      </c>
      <c r="AI38" s="437">
        <v>478</v>
      </c>
      <c r="AJ38" s="437">
        <v>0</v>
      </c>
      <c r="AK38" s="385" t="s">
        <v>483</v>
      </c>
    </row>
    <row r="39" spans="1:37" ht="24.95" customHeight="1">
      <c r="A39" s="388">
        <v>34</v>
      </c>
      <c r="B39" s="383" t="s">
        <v>375</v>
      </c>
      <c r="C39" s="382">
        <v>0</v>
      </c>
      <c r="D39" s="382">
        <v>0</v>
      </c>
      <c r="E39" s="382">
        <v>0</v>
      </c>
      <c r="F39" s="382">
        <v>0</v>
      </c>
      <c r="G39" s="382">
        <v>0</v>
      </c>
      <c r="H39" s="382">
        <v>0</v>
      </c>
      <c r="I39" s="382">
        <v>0</v>
      </c>
      <c r="J39" s="382">
        <v>0</v>
      </c>
      <c r="K39" s="382">
        <v>0</v>
      </c>
      <c r="L39" s="382">
        <v>0</v>
      </c>
      <c r="M39" s="382">
        <v>96</v>
      </c>
      <c r="N39" s="382">
        <v>0</v>
      </c>
      <c r="O39" s="348">
        <v>61</v>
      </c>
      <c r="P39" s="348">
        <v>0</v>
      </c>
      <c r="Q39" s="348">
        <v>46</v>
      </c>
      <c r="R39" s="348">
        <v>0</v>
      </c>
      <c r="S39" s="348">
        <v>165</v>
      </c>
      <c r="T39" s="348">
        <v>0</v>
      </c>
      <c r="U39" s="348">
        <v>89</v>
      </c>
      <c r="V39" s="348">
        <v>0</v>
      </c>
      <c r="W39" s="348">
        <v>59</v>
      </c>
      <c r="X39" s="348">
        <v>0</v>
      </c>
      <c r="Y39" s="436">
        <v>163</v>
      </c>
      <c r="Z39" s="436">
        <v>0</v>
      </c>
      <c r="AA39" s="436" t="s">
        <v>482</v>
      </c>
      <c r="AB39" s="436">
        <v>2</v>
      </c>
      <c r="AC39" s="436">
        <v>71</v>
      </c>
      <c r="AD39" s="436">
        <v>0</v>
      </c>
      <c r="AE39" s="436">
        <v>279</v>
      </c>
      <c r="AF39" s="436">
        <v>0</v>
      </c>
      <c r="AG39" s="436">
        <v>228</v>
      </c>
      <c r="AH39" s="436">
        <v>0</v>
      </c>
      <c r="AI39" s="436">
        <v>94</v>
      </c>
      <c r="AJ39" s="436">
        <v>0</v>
      </c>
      <c r="AK39" s="382" t="s">
        <v>36</v>
      </c>
    </row>
    <row r="40" spans="1:37" ht="24.95" customHeight="1">
      <c r="A40" s="184">
        <v>35</v>
      </c>
      <c r="B40" s="384" t="s">
        <v>357</v>
      </c>
      <c r="C40" s="385"/>
      <c r="D40" s="385"/>
      <c r="E40" s="385"/>
      <c r="F40" s="385"/>
      <c r="G40" s="385"/>
      <c r="H40" s="385"/>
      <c r="I40" s="385"/>
      <c r="J40" s="385"/>
      <c r="K40" s="385"/>
      <c r="L40" s="385"/>
      <c r="M40" s="385"/>
      <c r="N40" s="385"/>
      <c r="O40" s="353"/>
      <c r="P40" s="353"/>
      <c r="Q40" s="353"/>
      <c r="R40" s="353"/>
      <c r="S40" s="353"/>
      <c r="T40" s="353"/>
      <c r="U40" s="353"/>
      <c r="V40" s="353"/>
      <c r="W40" s="353"/>
      <c r="X40" s="353"/>
      <c r="Y40" s="437"/>
      <c r="Z40" s="437"/>
      <c r="AA40" s="437"/>
      <c r="AB40" s="437"/>
      <c r="AC40" s="437"/>
      <c r="AD40" s="437"/>
      <c r="AE40" s="437">
        <v>1</v>
      </c>
      <c r="AF40" s="437">
        <v>0</v>
      </c>
      <c r="AG40" s="437">
        <v>67</v>
      </c>
      <c r="AH40" s="437">
        <v>0</v>
      </c>
      <c r="AI40" s="437">
        <v>286</v>
      </c>
      <c r="AJ40" s="437">
        <v>0</v>
      </c>
      <c r="AK40" s="385" t="s">
        <v>30</v>
      </c>
    </row>
    <row r="41" spans="1:37" ht="24.95" customHeight="1">
      <c r="A41" s="388">
        <v>36</v>
      </c>
      <c r="B41" s="383" t="s">
        <v>372</v>
      </c>
      <c r="C41" s="382">
        <v>274</v>
      </c>
      <c r="D41" s="382">
        <v>0</v>
      </c>
      <c r="E41" s="382">
        <v>35</v>
      </c>
      <c r="F41" s="382">
        <v>0</v>
      </c>
      <c r="G41" s="382">
        <v>66</v>
      </c>
      <c r="H41" s="382">
        <v>0</v>
      </c>
      <c r="I41" s="382">
        <v>96</v>
      </c>
      <c r="J41" s="382">
        <v>0</v>
      </c>
      <c r="K41" s="382">
        <v>463</v>
      </c>
      <c r="L41" s="382">
        <v>3</v>
      </c>
      <c r="M41" s="382">
        <v>3506</v>
      </c>
      <c r="N41" s="382">
        <v>5</v>
      </c>
      <c r="O41" s="348">
        <v>2215</v>
      </c>
      <c r="P41" s="348">
        <v>0</v>
      </c>
      <c r="Q41" s="348">
        <v>1322</v>
      </c>
      <c r="R41" s="348">
        <v>1</v>
      </c>
      <c r="S41" s="348">
        <v>771</v>
      </c>
      <c r="T41" s="348">
        <v>0</v>
      </c>
      <c r="U41" s="348">
        <v>490</v>
      </c>
      <c r="V41" s="348">
        <v>2</v>
      </c>
      <c r="W41" s="348">
        <v>4568</v>
      </c>
      <c r="X41" s="348">
        <v>7</v>
      </c>
      <c r="Y41" s="436">
        <v>592</v>
      </c>
      <c r="Z41" s="436">
        <v>2</v>
      </c>
      <c r="AA41" s="436">
        <v>2030</v>
      </c>
      <c r="AB41" s="436">
        <v>2</v>
      </c>
      <c r="AC41" s="436">
        <v>633</v>
      </c>
      <c r="AD41" s="436">
        <v>1</v>
      </c>
      <c r="AE41" s="436">
        <v>1625</v>
      </c>
      <c r="AF41" s="436">
        <v>1</v>
      </c>
      <c r="AG41" s="436">
        <v>1673</v>
      </c>
      <c r="AH41" s="436">
        <v>3</v>
      </c>
      <c r="AI41" s="436">
        <v>1233</v>
      </c>
      <c r="AJ41" s="436">
        <v>2</v>
      </c>
      <c r="AK41" s="382" t="s">
        <v>31</v>
      </c>
    </row>
    <row r="42" spans="1:37" ht="24.95" customHeight="1">
      <c r="A42" s="184"/>
      <c r="B42" s="387" t="s">
        <v>330</v>
      </c>
      <c r="C42" s="386">
        <v>5534</v>
      </c>
      <c r="D42" s="386">
        <v>69</v>
      </c>
      <c r="E42" s="386">
        <v>12561</v>
      </c>
      <c r="F42" s="386">
        <v>80</v>
      </c>
      <c r="G42" s="386">
        <v>15535</v>
      </c>
      <c r="H42" s="386">
        <v>96</v>
      </c>
      <c r="I42" s="386">
        <f t="shared" ref="I42:R42" si="0">SUM(I6:I41)</f>
        <v>28292</v>
      </c>
      <c r="J42" s="386">
        <f t="shared" si="0"/>
        <v>110</v>
      </c>
      <c r="K42" s="386">
        <f t="shared" si="0"/>
        <v>18860</v>
      </c>
      <c r="L42" s="386">
        <f t="shared" si="0"/>
        <v>169</v>
      </c>
      <c r="M42" s="386">
        <f t="shared" si="0"/>
        <v>50222</v>
      </c>
      <c r="N42" s="386">
        <f t="shared" si="0"/>
        <v>242</v>
      </c>
      <c r="O42" s="356">
        <f t="shared" si="0"/>
        <v>75808</v>
      </c>
      <c r="P42" s="356">
        <f t="shared" si="0"/>
        <v>193</v>
      </c>
      <c r="Q42" s="356">
        <f t="shared" si="0"/>
        <v>40571</v>
      </c>
      <c r="R42" s="356">
        <f t="shared" si="0"/>
        <v>137</v>
      </c>
      <c r="S42" s="356">
        <v>99913</v>
      </c>
      <c r="T42" s="356">
        <v>220</v>
      </c>
      <c r="U42" s="356">
        <v>129166</v>
      </c>
      <c r="V42" s="356">
        <v>245</v>
      </c>
      <c r="W42" s="356">
        <v>188401</v>
      </c>
      <c r="X42" s="356">
        <v>325</v>
      </c>
      <c r="Y42" s="438">
        <f t="shared" ref="Y42:AG42" si="1">SUM(Y6:Y41)</f>
        <v>101192</v>
      </c>
      <c r="Z42" s="438">
        <f t="shared" si="1"/>
        <v>172</v>
      </c>
      <c r="AA42" s="438">
        <f t="shared" si="1"/>
        <v>156399</v>
      </c>
      <c r="AB42" s="438">
        <f t="shared" si="1"/>
        <v>166</v>
      </c>
      <c r="AC42" s="438">
        <f t="shared" si="1"/>
        <v>44585</v>
      </c>
      <c r="AD42" s="438">
        <f t="shared" si="1"/>
        <v>56</v>
      </c>
      <c r="AE42" s="438">
        <f t="shared" si="1"/>
        <v>193245</v>
      </c>
      <c r="AF42" s="438">
        <f t="shared" si="1"/>
        <v>346</v>
      </c>
      <c r="AG42" s="438">
        <f t="shared" si="1"/>
        <v>233251</v>
      </c>
      <c r="AH42" s="438">
        <f t="shared" ref="AH42:AJ42" si="2">SUM(AH6:AH41)</f>
        <v>303</v>
      </c>
      <c r="AI42" s="438">
        <f t="shared" si="2"/>
        <v>94198</v>
      </c>
      <c r="AJ42" s="438">
        <f t="shared" si="2"/>
        <v>91</v>
      </c>
      <c r="AK42" s="386" t="s">
        <v>331</v>
      </c>
    </row>
    <row r="43" spans="1:37">
      <c r="A43" s="810" t="s">
        <v>481</v>
      </c>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2"/>
    </row>
    <row r="44" spans="1:37" s="47" customFormat="1">
      <c r="A44" s="803" t="s">
        <v>480</v>
      </c>
      <c r="B44" s="804"/>
      <c r="C44" s="804"/>
      <c r="D44" s="804"/>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5"/>
    </row>
    <row r="45" spans="1:37" s="47" customFormat="1">
      <c r="A45" s="807" t="s">
        <v>821</v>
      </c>
      <c r="B45" s="808"/>
      <c r="C45" s="808"/>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9"/>
    </row>
    <row r="46" spans="1:37" s="47" customFormat="1">
      <c r="B46" s="51"/>
    </row>
    <row r="53" spans="20:29">
      <c r="T53" s="5" t="s">
        <v>369</v>
      </c>
    </row>
    <row r="56" spans="20:29">
      <c r="AC56" s="146"/>
    </row>
  </sheetData>
  <mergeCells count="25">
    <mergeCell ref="A45:AK45"/>
    <mergeCell ref="S4:T4"/>
    <mergeCell ref="U4:V4"/>
    <mergeCell ref="W4:X4"/>
    <mergeCell ref="Y4:Z4"/>
    <mergeCell ref="A43:AK43"/>
    <mergeCell ref="AE4:AF4"/>
    <mergeCell ref="B4:B5"/>
    <mergeCell ref="AA4:AB4"/>
    <mergeCell ref="AC4:AD4"/>
    <mergeCell ref="AI4:AJ4"/>
    <mergeCell ref="A2:AK2"/>
    <mergeCell ref="AG4:AH4"/>
    <mergeCell ref="A44:AK44"/>
    <mergeCell ref="O4:P4"/>
    <mergeCell ref="Q4:R4"/>
    <mergeCell ref="A3:AK3"/>
    <mergeCell ref="A4:A5"/>
    <mergeCell ref="AK4:AK5"/>
    <mergeCell ref="C4:D4"/>
    <mergeCell ref="E4:F4"/>
    <mergeCell ref="G4:H4"/>
    <mergeCell ref="I4:J4"/>
    <mergeCell ref="K4:L4"/>
    <mergeCell ref="M4:N4"/>
  </mergeCells>
  <printOptions horizontalCentered="1"/>
  <pageMargins left="0.23622047244094491" right="0.23622047244094491" top="0.27559055118110237" bottom="0.27559055118110237" header="0.31496062992125984" footer="0.31496062992125984"/>
  <pageSetup paperSize="9" scale="74" orientation="landscape" r:id="rId1"/>
  <rowBreaks count="2" manualBreakCount="2">
    <brk id="25" max="34" man="1"/>
    <brk id="45" max="34"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M47"/>
  <sheetViews>
    <sheetView view="pageBreakPreview" zoomScaleSheetLayoutView="100" workbookViewId="0">
      <selection activeCell="B18" sqref="B18"/>
    </sheetView>
  </sheetViews>
  <sheetFormatPr defaultColWidth="9.140625" defaultRowHeight="15"/>
  <cols>
    <col min="1" max="1" width="9.140625" style="104" customWidth="1"/>
    <col min="2" max="2" width="21.28515625" style="147" customWidth="1"/>
    <col min="3" max="4" width="10.7109375" style="104" hidden="1" customWidth="1"/>
    <col min="5" max="11" width="10.7109375" style="104" customWidth="1"/>
    <col min="12" max="12" width="23.42578125" style="10" customWidth="1"/>
    <col min="13" max="16384" width="9.140625" style="10"/>
  </cols>
  <sheetData>
    <row r="1" spans="1:13" ht="17.25">
      <c r="A1" s="580" t="s">
        <v>779</v>
      </c>
      <c r="B1" s="581"/>
      <c r="C1" s="581"/>
      <c r="D1" s="581"/>
      <c r="E1" s="581"/>
      <c r="F1" s="581"/>
      <c r="G1" s="581"/>
      <c r="H1" s="581"/>
      <c r="I1" s="581"/>
      <c r="J1" s="581"/>
      <c r="K1" s="581"/>
      <c r="L1" s="582"/>
      <c r="M1" s="389"/>
    </row>
    <row r="2" spans="1:13" ht="18.75" customHeight="1">
      <c r="A2" s="583" t="s">
        <v>610</v>
      </c>
      <c r="B2" s="584"/>
      <c r="C2" s="584"/>
      <c r="D2" s="584"/>
      <c r="E2" s="584"/>
      <c r="F2" s="584"/>
      <c r="G2" s="584"/>
      <c r="H2" s="584"/>
      <c r="I2" s="584"/>
      <c r="J2" s="584"/>
      <c r="K2" s="584"/>
      <c r="L2" s="585"/>
      <c r="M2" s="389"/>
    </row>
    <row r="3" spans="1:13" s="150" customFormat="1" ht="31.5">
      <c r="A3" s="244" t="s">
        <v>636</v>
      </c>
      <c r="B3" s="431" t="s">
        <v>577</v>
      </c>
      <c r="C3" s="305">
        <v>2015</v>
      </c>
      <c r="D3" s="305">
        <v>2016</v>
      </c>
      <c r="E3" s="305" t="s">
        <v>495</v>
      </c>
      <c r="F3" s="305">
        <v>2018</v>
      </c>
      <c r="G3" s="305">
        <v>2019</v>
      </c>
      <c r="H3" s="305">
        <v>2020</v>
      </c>
      <c r="I3" s="305">
        <v>2021</v>
      </c>
      <c r="J3" s="305">
        <v>2022</v>
      </c>
      <c r="K3" s="305" t="s">
        <v>523</v>
      </c>
      <c r="L3" s="428" t="s">
        <v>758</v>
      </c>
      <c r="M3" s="390"/>
    </row>
    <row r="4" spans="1:13" ht="16.5" customHeight="1">
      <c r="A4" s="307">
        <v>1</v>
      </c>
      <c r="B4" s="308" t="s">
        <v>195</v>
      </c>
      <c r="C4" s="354">
        <v>817</v>
      </c>
      <c r="D4" s="354">
        <v>960</v>
      </c>
      <c r="E4" s="443">
        <v>1162</v>
      </c>
      <c r="F4" s="443">
        <v>622</v>
      </c>
      <c r="G4" s="443">
        <v>832</v>
      </c>
      <c r="H4" s="443">
        <v>318</v>
      </c>
      <c r="I4" s="443">
        <v>753</v>
      </c>
      <c r="J4" s="443">
        <v>1611</v>
      </c>
      <c r="K4" s="443">
        <v>229</v>
      </c>
      <c r="L4" s="423" t="s">
        <v>10</v>
      </c>
      <c r="M4" s="389"/>
    </row>
    <row r="5" spans="1:13" ht="16.5" customHeight="1">
      <c r="A5" s="299">
        <v>2</v>
      </c>
      <c r="B5" s="201" t="s">
        <v>196</v>
      </c>
      <c r="C5" s="349">
        <v>35</v>
      </c>
      <c r="D5" s="349">
        <v>239</v>
      </c>
      <c r="E5" s="444">
        <v>133</v>
      </c>
      <c r="F5" s="444">
        <v>507</v>
      </c>
      <c r="G5" s="444">
        <v>332</v>
      </c>
      <c r="H5" s="444">
        <v>0</v>
      </c>
      <c r="I5" s="445" t="s">
        <v>526</v>
      </c>
      <c r="J5" s="444">
        <v>0</v>
      </c>
      <c r="K5" s="444">
        <v>0</v>
      </c>
      <c r="L5" s="429" t="s">
        <v>11</v>
      </c>
      <c r="M5" s="389"/>
    </row>
    <row r="6" spans="1:13" ht="16.5" customHeight="1">
      <c r="A6" s="307">
        <v>3</v>
      </c>
      <c r="B6" s="308" t="s">
        <v>197</v>
      </c>
      <c r="C6" s="354">
        <v>0</v>
      </c>
      <c r="D6" s="354">
        <v>40</v>
      </c>
      <c r="E6" s="443">
        <v>41</v>
      </c>
      <c r="F6" s="443">
        <v>3</v>
      </c>
      <c r="G6" s="443">
        <v>0</v>
      </c>
      <c r="H6" s="443">
        <v>0</v>
      </c>
      <c r="I6" s="443" t="s">
        <v>527</v>
      </c>
      <c r="J6" s="443">
        <v>0</v>
      </c>
      <c r="K6" s="443">
        <v>0</v>
      </c>
      <c r="L6" s="423" t="s">
        <v>0</v>
      </c>
      <c r="M6" s="389"/>
    </row>
    <row r="7" spans="1:13" ht="16.5" customHeight="1">
      <c r="A7" s="299">
        <v>4</v>
      </c>
      <c r="B7" s="201" t="s">
        <v>198</v>
      </c>
      <c r="C7" s="349">
        <v>3</v>
      </c>
      <c r="D7" s="349">
        <v>566</v>
      </c>
      <c r="E7" s="444">
        <v>1251</v>
      </c>
      <c r="F7" s="444">
        <v>156</v>
      </c>
      <c r="G7" s="444">
        <v>594</v>
      </c>
      <c r="H7" s="444">
        <v>38</v>
      </c>
      <c r="I7" s="445">
        <v>40</v>
      </c>
      <c r="J7" s="444">
        <v>67</v>
      </c>
      <c r="K7" s="444">
        <v>4</v>
      </c>
      <c r="L7" s="429" t="s">
        <v>1</v>
      </c>
      <c r="M7" s="389"/>
    </row>
    <row r="8" spans="1:13" ht="16.5" customHeight="1">
      <c r="A8" s="307">
        <v>5</v>
      </c>
      <c r="B8" s="308" t="s">
        <v>530</v>
      </c>
      <c r="C8" s="354"/>
      <c r="D8" s="354"/>
      <c r="E8" s="443"/>
      <c r="F8" s="443">
        <v>0</v>
      </c>
      <c r="G8" s="443">
        <v>0</v>
      </c>
      <c r="H8" s="443">
        <v>0</v>
      </c>
      <c r="I8" s="443">
        <v>0</v>
      </c>
      <c r="J8" s="443">
        <v>252</v>
      </c>
      <c r="K8" s="443">
        <v>66</v>
      </c>
      <c r="L8" s="423" t="s">
        <v>34</v>
      </c>
      <c r="M8" s="389"/>
    </row>
    <row r="9" spans="1:13" ht="16.5" customHeight="1">
      <c r="A9" s="299">
        <v>6</v>
      </c>
      <c r="B9" s="201" t="s">
        <v>200</v>
      </c>
      <c r="C9" s="349">
        <v>64</v>
      </c>
      <c r="D9" s="349">
        <v>12279</v>
      </c>
      <c r="E9" s="444">
        <v>940</v>
      </c>
      <c r="F9" s="444">
        <v>407</v>
      </c>
      <c r="G9" s="444">
        <v>520</v>
      </c>
      <c r="H9" s="444">
        <v>126</v>
      </c>
      <c r="I9" s="445">
        <v>112</v>
      </c>
      <c r="J9" s="444">
        <v>61</v>
      </c>
      <c r="K9" s="444">
        <v>67</v>
      </c>
      <c r="L9" s="429" t="s">
        <v>12</v>
      </c>
      <c r="M9" s="389"/>
    </row>
    <row r="10" spans="1:13" ht="16.5" customHeight="1">
      <c r="A10" s="307">
        <v>7</v>
      </c>
      <c r="B10" s="308" t="s">
        <v>201</v>
      </c>
      <c r="C10" s="354">
        <v>561</v>
      </c>
      <c r="D10" s="354">
        <v>337</v>
      </c>
      <c r="E10" s="443">
        <v>509</v>
      </c>
      <c r="F10" s="443">
        <v>455</v>
      </c>
      <c r="G10" s="443">
        <v>867</v>
      </c>
      <c r="H10" s="443">
        <v>64</v>
      </c>
      <c r="I10" s="443">
        <v>114</v>
      </c>
      <c r="J10" s="443">
        <v>868</v>
      </c>
      <c r="K10" s="443">
        <v>720</v>
      </c>
      <c r="L10" s="423" t="s">
        <v>13</v>
      </c>
      <c r="M10" s="389"/>
    </row>
    <row r="11" spans="1:13" ht="16.5" customHeight="1">
      <c r="A11" s="299">
        <v>8</v>
      </c>
      <c r="B11" s="201" t="s">
        <v>202</v>
      </c>
      <c r="C11" s="349">
        <v>406</v>
      </c>
      <c r="D11" s="349">
        <v>3285</v>
      </c>
      <c r="E11" s="444">
        <v>7953</v>
      </c>
      <c r="F11" s="444">
        <v>10601</v>
      </c>
      <c r="G11" s="444">
        <v>8084</v>
      </c>
      <c r="H11" s="444">
        <v>8120</v>
      </c>
      <c r="I11" s="445">
        <v>32372</v>
      </c>
      <c r="J11" s="444">
        <v>20855</v>
      </c>
      <c r="K11" s="444">
        <v>15553</v>
      </c>
      <c r="L11" s="429" t="s">
        <v>25</v>
      </c>
      <c r="M11" s="389"/>
    </row>
    <row r="12" spans="1:13" ht="16.5" customHeight="1">
      <c r="A12" s="307">
        <v>9</v>
      </c>
      <c r="B12" s="308" t="s">
        <v>203</v>
      </c>
      <c r="C12" s="354">
        <v>1</v>
      </c>
      <c r="D12" s="354">
        <v>5394</v>
      </c>
      <c r="E12" s="443">
        <v>220</v>
      </c>
      <c r="F12" s="443">
        <v>62</v>
      </c>
      <c r="G12" s="443">
        <v>0</v>
      </c>
      <c r="H12" s="443">
        <v>930</v>
      </c>
      <c r="I12" s="443">
        <v>765</v>
      </c>
      <c r="J12" s="443">
        <v>2425</v>
      </c>
      <c r="K12" s="443">
        <v>2833</v>
      </c>
      <c r="L12" s="423" t="s">
        <v>14</v>
      </c>
      <c r="M12" s="389"/>
    </row>
    <row r="13" spans="1:13" ht="16.5" customHeight="1">
      <c r="A13" s="299">
        <v>10</v>
      </c>
      <c r="B13" s="201" t="s">
        <v>204</v>
      </c>
      <c r="C13" s="349"/>
      <c r="D13" s="349"/>
      <c r="E13" s="444"/>
      <c r="F13" s="444">
        <v>0</v>
      </c>
      <c r="G13" s="444">
        <v>0</v>
      </c>
      <c r="H13" s="444">
        <v>0</v>
      </c>
      <c r="I13" s="445">
        <v>0</v>
      </c>
      <c r="J13" s="444">
        <v>253</v>
      </c>
      <c r="K13" s="444">
        <v>378</v>
      </c>
      <c r="L13" s="429" t="s">
        <v>2</v>
      </c>
      <c r="M13" s="389"/>
    </row>
    <row r="14" spans="1:13" ht="16.5" customHeight="1">
      <c r="A14" s="307">
        <v>11</v>
      </c>
      <c r="B14" s="308" t="s">
        <v>205</v>
      </c>
      <c r="C14" s="354">
        <v>0</v>
      </c>
      <c r="D14" s="354">
        <v>1</v>
      </c>
      <c r="E14" s="443"/>
      <c r="F14" s="443">
        <v>1</v>
      </c>
      <c r="G14" s="443">
        <v>0</v>
      </c>
      <c r="H14" s="443">
        <v>1</v>
      </c>
      <c r="I14" s="443">
        <v>7</v>
      </c>
      <c r="J14" s="443">
        <v>37</v>
      </c>
      <c r="K14" s="443">
        <v>275</v>
      </c>
      <c r="L14" s="423" t="s">
        <v>32</v>
      </c>
      <c r="M14" s="389"/>
    </row>
    <row r="15" spans="1:13" ht="16.5" customHeight="1">
      <c r="A15" s="299">
        <v>12</v>
      </c>
      <c r="B15" s="201" t="s">
        <v>206</v>
      </c>
      <c r="C15" s="349">
        <v>21</v>
      </c>
      <c r="D15" s="349">
        <v>47</v>
      </c>
      <c r="E15" s="444">
        <v>269</v>
      </c>
      <c r="F15" s="444">
        <v>3405</v>
      </c>
      <c r="G15" s="444">
        <v>1691</v>
      </c>
      <c r="H15" s="444">
        <v>627</v>
      </c>
      <c r="I15" s="445">
        <v>1064</v>
      </c>
      <c r="J15" s="444">
        <v>2113</v>
      </c>
      <c r="K15" s="444">
        <v>5571</v>
      </c>
      <c r="L15" s="429" t="s">
        <v>3</v>
      </c>
      <c r="M15" s="389"/>
    </row>
    <row r="16" spans="1:13" ht="16.5" customHeight="1">
      <c r="A16" s="307">
        <v>13</v>
      </c>
      <c r="B16" s="308" t="s">
        <v>207</v>
      </c>
      <c r="C16" s="354">
        <v>20763</v>
      </c>
      <c r="D16" s="354">
        <v>15666</v>
      </c>
      <c r="E16" s="443">
        <v>32831</v>
      </c>
      <c r="F16" s="443">
        <v>20411</v>
      </c>
      <c r="G16" s="443">
        <v>43698</v>
      </c>
      <c r="H16" s="443">
        <v>16111</v>
      </c>
      <c r="I16" s="443">
        <v>40134</v>
      </c>
      <c r="J16" s="443">
        <v>65340</v>
      </c>
      <c r="K16" s="443">
        <v>34436</v>
      </c>
      <c r="L16" s="423" t="s">
        <v>15</v>
      </c>
      <c r="M16" s="389"/>
    </row>
    <row r="17" spans="1:13" ht="16.5" customHeight="1">
      <c r="A17" s="299">
        <v>14</v>
      </c>
      <c r="B17" s="201" t="s">
        <v>208</v>
      </c>
      <c r="C17" s="349">
        <v>175</v>
      </c>
      <c r="D17" s="349">
        <v>129</v>
      </c>
      <c r="E17" s="444">
        <v>78</v>
      </c>
      <c r="F17" s="444">
        <v>77</v>
      </c>
      <c r="G17" s="444">
        <v>109</v>
      </c>
      <c r="H17" s="444">
        <v>2302</v>
      </c>
      <c r="I17" s="445">
        <v>3030</v>
      </c>
      <c r="J17" s="444">
        <v>1511</v>
      </c>
      <c r="K17" s="444">
        <v>1131</v>
      </c>
      <c r="L17" s="429" t="s">
        <v>4</v>
      </c>
      <c r="M17" s="389"/>
    </row>
    <row r="18" spans="1:13" ht="16.5" customHeight="1">
      <c r="A18" s="307">
        <v>15</v>
      </c>
      <c r="B18" s="308" t="s">
        <v>209</v>
      </c>
      <c r="C18" s="354">
        <v>67</v>
      </c>
      <c r="D18" s="354">
        <v>2280</v>
      </c>
      <c r="E18" s="443">
        <v>2477</v>
      </c>
      <c r="F18" s="443">
        <v>3211</v>
      </c>
      <c r="G18" s="443">
        <v>2749</v>
      </c>
      <c r="H18" s="443">
        <v>1871</v>
      </c>
      <c r="I18" s="443">
        <v>3822</v>
      </c>
      <c r="J18" s="443">
        <v>4252</v>
      </c>
      <c r="K18" s="443">
        <v>3691</v>
      </c>
      <c r="L18" s="423" t="s">
        <v>5</v>
      </c>
      <c r="M18" s="389"/>
    </row>
    <row r="19" spans="1:13" ht="16.5" customHeight="1">
      <c r="A19" s="299">
        <v>16</v>
      </c>
      <c r="B19" s="201" t="s">
        <v>210</v>
      </c>
      <c r="C19" s="349">
        <v>391</v>
      </c>
      <c r="D19" s="349">
        <v>7570</v>
      </c>
      <c r="E19" s="444">
        <v>8110</v>
      </c>
      <c r="F19" s="444">
        <v>9884</v>
      </c>
      <c r="G19" s="444">
        <v>5158</v>
      </c>
      <c r="H19" s="444">
        <v>4258</v>
      </c>
      <c r="I19" s="445">
        <v>21680</v>
      </c>
      <c r="J19" s="444">
        <v>14785</v>
      </c>
      <c r="K19" s="444">
        <v>15905</v>
      </c>
      <c r="L19" s="429" t="s">
        <v>16</v>
      </c>
      <c r="M19" s="389"/>
    </row>
    <row r="20" spans="1:13" ht="16.5" customHeight="1">
      <c r="A20" s="307">
        <v>17</v>
      </c>
      <c r="B20" s="308" t="s">
        <v>211</v>
      </c>
      <c r="C20" s="354">
        <v>0</v>
      </c>
      <c r="D20" s="354">
        <v>0</v>
      </c>
      <c r="E20" s="443"/>
      <c r="F20" s="443">
        <v>2</v>
      </c>
      <c r="G20" s="443">
        <v>40</v>
      </c>
      <c r="H20" s="443">
        <v>0</v>
      </c>
      <c r="I20" s="443">
        <v>0</v>
      </c>
      <c r="J20" s="443">
        <v>0</v>
      </c>
      <c r="K20" s="443">
        <v>0</v>
      </c>
      <c r="L20" s="423" t="s">
        <v>17</v>
      </c>
      <c r="M20" s="389"/>
    </row>
    <row r="21" spans="1:13" ht="16.5" customHeight="1">
      <c r="A21" s="299">
        <v>18</v>
      </c>
      <c r="B21" s="201" t="s">
        <v>212</v>
      </c>
      <c r="C21" s="349">
        <v>78</v>
      </c>
      <c r="D21" s="349">
        <v>360</v>
      </c>
      <c r="E21" s="444">
        <v>236</v>
      </c>
      <c r="F21" s="444">
        <v>44</v>
      </c>
      <c r="G21" s="444">
        <v>114</v>
      </c>
      <c r="H21" s="444">
        <v>3</v>
      </c>
      <c r="I21" s="445">
        <v>0</v>
      </c>
      <c r="J21" s="444">
        <v>0</v>
      </c>
      <c r="K21" s="444">
        <v>79</v>
      </c>
      <c r="L21" s="429" t="s">
        <v>18</v>
      </c>
      <c r="M21" s="389"/>
    </row>
    <row r="22" spans="1:13" ht="16.5" customHeight="1">
      <c r="A22" s="307">
        <v>19</v>
      </c>
      <c r="B22" s="308" t="s">
        <v>494</v>
      </c>
      <c r="C22" s="354">
        <v>0</v>
      </c>
      <c r="D22" s="354">
        <v>0</v>
      </c>
      <c r="E22" s="443"/>
      <c r="F22" s="443">
        <v>93</v>
      </c>
      <c r="G22" s="443">
        <v>0</v>
      </c>
      <c r="H22" s="443">
        <v>34</v>
      </c>
      <c r="I22" s="443">
        <v>0</v>
      </c>
      <c r="J22" s="443">
        <v>195</v>
      </c>
      <c r="K22" s="443">
        <v>229</v>
      </c>
      <c r="L22" s="423" t="s">
        <v>493</v>
      </c>
      <c r="M22" s="389"/>
    </row>
    <row r="23" spans="1:13" ht="16.5" customHeight="1">
      <c r="A23" s="299">
        <v>20</v>
      </c>
      <c r="B23" s="201" t="s">
        <v>349</v>
      </c>
      <c r="C23" s="349"/>
      <c r="D23" s="349"/>
      <c r="E23" s="444"/>
      <c r="F23" s="444" t="s">
        <v>528</v>
      </c>
      <c r="G23" s="444"/>
      <c r="H23" s="444"/>
      <c r="I23" s="445"/>
      <c r="J23" s="444"/>
      <c r="K23" s="444">
        <v>6</v>
      </c>
      <c r="L23" s="429" t="s">
        <v>19</v>
      </c>
      <c r="M23" s="389"/>
    </row>
    <row r="24" spans="1:13" ht="16.5" customHeight="1">
      <c r="A24" s="307">
        <v>21</v>
      </c>
      <c r="B24" s="308" t="s">
        <v>215</v>
      </c>
      <c r="C24" s="354">
        <v>81</v>
      </c>
      <c r="D24" s="354">
        <v>51</v>
      </c>
      <c r="E24" s="443"/>
      <c r="F24" s="443">
        <v>0</v>
      </c>
      <c r="G24" s="443">
        <v>242</v>
      </c>
      <c r="H24" s="443">
        <v>15</v>
      </c>
      <c r="I24" s="443">
        <v>0</v>
      </c>
      <c r="J24" s="443" t="s">
        <v>526</v>
      </c>
      <c r="K24" s="443">
        <v>0</v>
      </c>
      <c r="L24" s="423" t="s">
        <v>20</v>
      </c>
      <c r="M24" s="389">
        <v>0</v>
      </c>
    </row>
    <row r="25" spans="1:13" ht="16.5" customHeight="1">
      <c r="A25" s="299">
        <v>22</v>
      </c>
      <c r="B25" s="201" t="s">
        <v>216</v>
      </c>
      <c r="C25" s="349">
        <v>180</v>
      </c>
      <c r="D25" s="349">
        <v>4407</v>
      </c>
      <c r="E25" s="444">
        <v>3251</v>
      </c>
      <c r="F25" s="444">
        <v>736</v>
      </c>
      <c r="G25" s="444">
        <v>372</v>
      </c>
      <c r="H25" s="444">
        <v>25</v>
      </c>
      <c r="I25" s="445">
        <v>644</v>
      </c>
      <c r="J25" s="444">
        <v>1087</v>
      </c>
      <c r="K25" s="444">
        <v>2034</v>
      </c>
      <c r="L25" s="429" t="s">
        <v>21</v>
      </c>
      <c r="M25" s="389"/>
    </row>
    <row r="26" spans="1:13" ht="16.5" customHeight="1">
      <c r="A26" s="307">
        <v>23</v>
      </c>
      <c r="B26" s="308" t="s">
        <v>217</v>
      </c>
      <c r="C26" s="354">
        <v>7</v>
      </c>
      <c r="D26" s="354">
        <v>2506</v>
      </c>
      <c r="E26" s="443">
        <v>1612</v>
      </c>
      <c r="F26" s="443">
        <v>254</v>
      </c>
      <c r="G26" s="443">
        <v>365</v>
      </c>
      <c r="H26" s="443">
        <v>1015</v>
      </c>
      <c r="I26" s="443">
        <v>1157</v>
      </c>
      <c r="J26" s="443">
        <v>212</v>
      </c>
      <c r="K26" s="443">
        <v>125</v>
      </c>
      <c r="L26" s="423" t="s">
        <v>27</v>
      </c>
      <c r="M26" s="389"/>
    </row>
    <row r="27" spans="1:13" ht="16.5" customHeight="1">
      <c r="A27" s="299">
        <v>24</v>
      </c>
      <c r="B27" s="201" t="s">
        <v>218</v>
      </c>
      <c r="C27" s="349">
        <v>0</v>
      </c>
      <c r="D27" s="349">
        <v>30</v>
      </c>
      <c r="E27" s="444">
        <v>130</v>
      </c>
      <c r="F27" s="444">
        <v>384</v>
      </c>
      <c r="G27" s="444">
        <v>1126</v>
      </c>
      <c r="H27" s="444">
        <v>253</v>
      </c>
      <c r="I27" s="445">
        <v>457</v>
      </c>
      <c r="J27" s="444">
        <v>1863</v>
      </c>
      <c r="K27" s="444">
        <v>919</v>
      </c>
      <c r="L27" s="429" t="s">
        <v>6</v>
      </c>
      <c r="M27" s="389"/>
    </row>
    <row r="28" spans="1:13" ht="16.5" customHeight="1">
      <c r="A28" s="307">
        <v>25</v>
      </c>
      <c r="B28" s="308" t="s">
        <v>219</v>
      </c>
      <c r="C28" s="354">
        <v>329</v>
      </c>
      <c r="D28" s="354">
        <v>86</v>
      </c>
      <c r="E28" s="443">
        <v>131</v>
      </c>
      <c r="F28" s="443">
        <v>284</v>
      </c>
      <c r="G28" s="443">
        <v>623</v>
      </c>
      <c r="H28" s="443">
        <v>1461</v>
      </c>
      <c r="I28" s="443">
        <v>3654</v>
      </c>
      <c r="J28" s="443">
        <v>4365</v>
      </c>
      <c r="K28" s="443">
        <v>75</v>
      </c>
      <c r="L28" s="423" t="s">
        <v>22</v>
      </c>
      <c r="M28" s="389"/>
    </row>
    <row r="29" spans="1:13" ht="16.5" customHeight="1">
      <c r="A29" s="299">
        <v>26</v>
      </c>
      <c r="B29" s="201" t="s">
        <v>230</v>
      </c>
      <c r="C29" s="349">
        <v>2067</v>
      </c>
      <c r="D29" s="349">
        <v>611</v>
      </c>
      <c r="E29" s="444">
        <v>1277</v>
      </c>
      <c r="F29" s="444">
        <v>1954</v>
      </c>
      <c r="G29" s="444">
        <v>5352</v>
      </c>
      <c r="H29" s="444">
        <v>364</v>
      </c>
      <c r="I29" s="445">
        <v>220</v>
      </c>
      <c r="J29" s="444">
        <v>6608</v>
      </c>
      <c r="K29" s="444">
        <v>668</v>
      </c>
      <c r="L29" s="429" t="s">
        <v>28</v>
      </c>
      <c r="M29" s="389"/>
    </row>
    <row r="30" spans="1:13" ht="16.5" customHeight="1">
      <c r="A30" s="307">
        <v>27</v>
      </c>
      <c r="B30" s="308" t="s">
        <v>220</v>
      </c>
      <c r="C30" s="354">
        <v>180</v>
      </c>
      <c r="D30" s="354">
        <v>311</v>
      </c>
      <c r="E30" s="443">
        <v>574</v>
      </c>
      <c r="F30" s="443">
        <v>683</v>
      </c>
      <c r="G30" s="443">
        <v>1105</v>
      </c>
      <c r="H30" s="443">
        <v>454</v>
      </c>
      <c r="I30" s="443">
        <v>948</v>
      </c>
      <c r="J30" s="443">
        <v>885</v>
      </c>
      <c r="K30" s="443">
        <v>637</v>
      </c>
      <c r="L30" s="423" t="s">
        <v>23</v>
      </c>
      <c r="M30" s="389"/>
    </row>
    <row r="31" spans="1:13" ht="16.5" customHeight="1">
      <c r="A31" s="299">
        <v>28</v>
      </c>
      <c r="B31" s="201" t="s">
        <v>221</v>
      </c>
      <c r="C31" s="349">
        <v>0</v>
      </c>
      <c r="D31" s="349">
        <v>2458</v>
      </c>
      <c r="E31" s="444">
        <v>103</v>
      </c>
      <c r="F31" s="444">
        <v>58</v>
      </c>
      <c r="G31" s="444">
        <v>72</v>
      </c>
      <c r="H31" s="444">
        <v>53</v>
      </c>
      <c r="I31" s="445">
        <v>70</v>
      </c>
      <c r="J31" s="444">
        <v>200</v>
      </c>
      <c r="K31" s="444">
        <v>250</v>
      </c>
      <c r="L31" s="429" t="s">
        <v>7</v>
      </c>
      <c r="M31" s="389"/>
    </row>
    <row r="32" spans="1:13" ht="16.5" customHeight="1">
      <c r="A32" s="307">
        <v>29</v>
      </c>
      <c r="B32" s="308" t="s">
        <v>222</v>
      </c>
      <c r="C32" s="354">
        <v>0</v>
      </c>
      <c r="D32" s="354">
        <v>35</v>
      </c>
      <c r="E32" s="443"/>
      <c r="F32" s="443">
        <v>29</v>
      </c>
      <c r="G32" s="443">
        <v>1</v>
      </c>
      <c r="H32" s="443">
        <v>0</v>
      </c>
      <c r="I32" s="443">
        <v>3</v>
      </c>
      <c r="J32" s="443">
        <v>2000</v>
      </c>
      <c r="K32" s="443">
        <v>190</v>
      </c>
      <c r="L32" s="423" t="s">
        <v>24</v>
      </c>
      <c r="M32" s="389"/>
    </row>
    <row r="33" spans="1:13" ht="16.5" customHeight="1">
      <c r="A33" s="299">
        <v>30</v>
      </c>
      <c r="B33" s="201" t="s">
        <v>223</v>
      </c>
      <c r="C33" s="349">
        <v>1013</v>
      </c>
      <c r="D33" s="349">
        <v>1071</v>
      </c>
      <c r="E33" s="444">
        <v>2103</v>
      </c>
      <c r="F33" s="444">
        <v>52</v>
      </c>
      <c r="G33" s="444" t="s">
        <v>456</v>
      </c>
      <c r="H33" s="444">
        <v>391</v>
      </c>
      <c r="I33" s="445" t="s">
        <v>529</v>
      </c>
      <c r="J33" s="444">
        <v>1533</v>
      </c>
      <c r="K33" s="444" t="s">
        <v>456</v>
      </c>
      <c r="L33" s="429" t="s">
        <v>8</v>
      </c>
      <c r="M33" s="389"/>
    </row>
    <row r="34" spans="1:13" ht="30.75" customHeight="1">
      <c r="A34" s="307">
        <v>31</v>
      </c>
      <c r="B34" s="308" t="s">
        <v>492</v>
      </c>
      <c r="C34" s="354">
        <v>68</v>
      </c>
      <c r="D34" s="354">
        <v>18</v>
      </c>
      <c r="E34" s="443">
        <v>93</v>
      </c>
      <c r="F34" s="443">
        <v>205</v>
      </c>
      <c r="G34" s="443">
        <v>702</v>
      </c>
      <c r="H34" s="443">
        <v>610</v>
      </c>
      <c r="I34" s="443">
        <v>187</v>
      </c>
      <c r="J34" s="443">
        <v>65</v>
      </c>
      <c r="K34" s="443">
        <v>696</v>
      </c>
      <c r="L34" s="423" t="s">
        <v>247</v>
      </c>
      <c r="M34" s="389"/>
    </row>
    <row r="35" spans="1:13" s="52" customFormat="1" ht="16.5" customHeight="1">
      <c r="A35" s="299">
        <v>32</v>
      </c>
      <c r="B35" s="201" t="s">
        <v>224</v>
      </c>
      <c r="C35" s="349">
        <v>1</v>
      </c>
      <c r="D35" s="349">
        <v>2857</v>
      </c>
      <c r="E35" s="444">
        <v>1810</v>
      </c>
      <c r="F35" s="444">
        <v>357</v>
      </c>
      <c r="G35" s="444">
        <v>82</v>
      </c>
      <c r="H35" s="444">
        <v>0</v>
      </c>
      <c r="I35" s="445">
        <v>397</v>
      </c>
      <c r="J35" s="444">
        <v>3600</v>
      </c>
      <c r="K35" s="444">
        <v>0</v>
      </c>
      <c r="L35" s="429" t="s">
        <v>29</v>
      </c>
      <c r="M35" s="391"/>
    </row>
    <row r="36" spans="1:13" ht="39.75" customHeight="1">
      <c r="A36" s="307">
        <v>33</v>
      </c>
      <c r="B36" s="308" t="s">
        <v>808</v>
      </c>
      <c r="C36" s="354">
        <v>0</v>
      </c>
      <c r="D36" s="354">
        <v>0</v>
      </c>
      <c r="E36" s="443"/>
      <c r="F36" s="443">
        <v>0</v>
      </c>
      <c r="G36" s="443">
        <v>0</v>
      </c>
      <c r="H36" s="443">
        <v>0</v>
      </c>
      <c r="I36" s="443">
        <v>0</v>
      </c>
      <c r="J36" s="443">
        <v>1</v>
      </c>
      <c r="K36" s="443">
        <v>0</v>
      </c>
      <c r="L36" s="425" t="s">
        <v>557</v>
      </c>
      <c r="M36" s="389"/>
    </row>
    <row r="37" spans="1:13" ht="16.5" customHeight="1">
      <c r="A37" s="299">
        <v>34</v>
      </c>
      <c r="B37" s="201" t="s">
        <v>227</v>
      </c>
      <c r="C37" s="349">
        <v>0</v>
      </c>
      <c r="D37" s="349">
        <v>0</v>
      </c>
      <c r="E37" s="444"/>
      <c r="F37" s="444" t="s">
        <v>456</v>
      </c>
      <c r="G37" s="444" t="s">
        <v>456</v>
      </c>
      <c r="H37" s="444">
        <v>0</v>
      </c>
      <c r="I37" s="445">
        <v>0</v>
      </c>
      <c r="J37" s="444">
        <v>103</v>
      </c>
      <c r="K37" s="444">
        <v>86</v>
      </c>
      <c r="L37" s="429" t="s">
        <v>30</v>
      </c>
      <c r="M37" s="389"/>
    </row>
    <row r="38" spans="1:13" ht="16.5" customHeight="1">
      <c r="A38" s="307">
        <v>35</v>
      </c>
      <c r="B38" s="308" t="s">
        <v>228</v>
      </c>
      <c r="C38" s="354">
        <v>245</v>
      </c>
      <c r="D38" s="354">
        <v>463</v>
      </c>
      <c r="E38" s="443">
        <v>475</v>
      </c>
      <c r="F38" s="443">
        <v>2876</v>
      </c>
      <c r="G38" s="443">
        <v>7084</v>
      </c>
      <c r="H38" s="443">
        <v>3980</v>
      </c>
      <c r="I38" s="443">
        <v>7284</v>
      </c>
      <c r="J38" s="443">
        <v>11440</v>
      </c>
      <c r="K38" s="443">
        <v>6602</v>
      </c>
      <c r="L38" s="423" t="s">
        <v>31</v>
      </c>
      <c r="M38" s="389"/>
    </row>
    <row r="39" spans="1:13" ht="16.5" customHeight="1">
      <c r="A39" s="299"/>
      <c r="B39" s="311" t="s">
        <v>233</v>
      </c>
      <c r="C39" s="393">
        <f t="shared" ref="C39:D39" si="0">SUM(C4:C38)</f>
        <v>27553</v>
      </c>
      <c r="D39" s="393">
        <f t="shared" si="0"/>
        <v>64057</v>
      </c>
      <c r="E39" s="446">
        <f>SUM(E4:E38)</f>
        <v>67769</v>
      </c>
      <c r="F39" s="446">
        <f t="shared" ref="F39:K39" si="1">SUM(F4:F38)</f>
        <v>57813</v>
      </c>
      <c r="G39" s="446">
        <f t="shared" si="1"/>
        <v>81914</v>
      </c>
      <c r="H39" s="446">
        <f t="shared" si="1"/>
        <v>43424</v>
      </c>
      <c r="I39" s="447">
        <f t="shared" ref="I39" si="2">SUM(I4:I38)</f>
        <v>118914</v>
      </c>
      <c r="J39" s="446">
        <f t="shared" ref="J39" si="3">SUM(J4:J38)</f>
        <v>148587</v>
      </c>
      <c r="K39" s="446">
        <f t="shared" si="1"/>
        <v>93455</v>
      </c>
      <c r="L39" s="430" t="s">
        <v>9</v>
      </c>
      <c r="M39" s="389"/>
    </row>
    <row r="40" spans="1:13" s="103" customFormat="1">
      <c r="A40" s="574" t="s">
        <v>491</v>
      </c>
      <c r="B40" s="575"/>
      <c r="C40" s="575"/>
      <c r="D40" s="575"/>
      <c r="E40" s="575"/>
      <c r="F40" s="575"/>
      <c r="G40" s="575"/>
      <c r="H40" s="575"/>
      <c r="I40" s="575"/>
      <c r="J40" s="575"/>
      <c r="K40" s="575"/>
      <c r="L40" s="576"/>
      <c r="M40" s="392"/>
    </row>
    <row r="41" spans="1:13" ht="16.5">
      <c r="A41" s="813" t="s">
        <v>490</v>
      </c>
      <c r="B41" s="814"/>
      <c r="C41" s="814"/>
      <c r="D41" s="814"/>
      <c r="E41" s="814"/>
      <c r="F41" s="814"/>
      <c r="G41" s="814"/>
      <c r="H41" s="814"/>
      <c r="I41" s="814"/>
      <c r="J41" s="814"/>
      <c r="K41" s="814"/>
      <c r="L41" s="815"/>
      <c r="M41" s="389"/>
    </row>
    <row r="42" spans="1:13" s="103" customFormat="1" ht="45.75" customHeight="1">
      <c r="A42" s="545" t="s">
        <v>869</v>
      </c>
      <c r="B42" s="546"/>
      <c r="C42" s="546"/>
      <c r="D42" s="546"/>
      <c r="E42" s="546"/>
      <c r="F42" s="546"/>
      <c r="G42" s="546"/>
      <c r="H42" s="546"/>
      <c r="I42" s="546"/>
      <c r="J42" s="546"/>
      <c r="K42" s="546"/>
      <c r="L42" s="547"/>
      <c r="M42" s="392"/>
    </row>
    <row r="43" spans="1:13" ht="15" customHeight="1">
      <c r="A43" s="10"/>
      <c r="B43" s="10"/>
      <c r="C43" s="10"/>
      <c r="D43" s="10"/>
      <c r="E43" s="10"/>
      <c r="F43" s="10"/>
      <c r="G43" s="10"/>
      <c r="H43" s="10"/>
      <c r="I43" s="10"/>
      <c r="J43" s="10"/>
      <c r="K43" s="10"/>
    </row>
    <row r="45" spans="1:13">
      <c r="B45" s="149"/>
    </row>
    <row r="47" spans="1:13">
      <c r="A47" s="148"/>
      <c r="B47" s="148"/>
      <c r="C47" s="148"/>
      <c r="D47" s="148"/>
      <c r="E47" s="148"/>
      <c r="F47" s="148"/>
      <c r="G47" s="148"/>
      <c r="H47" s="148"/>
      <c r="I47" s="148"/>
      <c r="J47" s="148"/>
      <c r="K47" s="148"/>
      <c r="L47" s="148"/>
    </row>
  </sheetData>
  <mergeCells count="5">
    <mergeCell ref="A42:L42"/>
    <mergeCell ref="A1:L1"/>
    <mergeCell ref="A2:L2"/>
    <mergeCell ref="A40:L40"/>
    <mergeCell ref="A41:L41"/>
  </mergeCells>
  <printOptions horizontalCentered="1"/>
  <pageMargins left="0.62992125984251968" right="0.23622047244094491" top="0.27559055118110237" bottom="0.27559055118110237" header="0.31496062992125984" footer="0.31496062992125984"/>
  <pageSetup paperSize="9" scale="71" orientation="portrait" r:id="rId1"/>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CE912-6F12-4BE5-BAAE-0E398D3E425A}">
  <sheetPr>
    <tabColor rgb="FF00B050"/>
    <pageSetUpPr fitToPage="1"/>
  </sheetPr>
  <dimension ref="A1:S44"/>
  <sheetViews>
    <sheetView zoomScale="98" zoomScaleNormal="98" workbookViewId="0">
      <selection activeCell="B18" sqref="B18"/>
    </sheetView>
  </sheetViews>
  <sheetFormatPr defaultRowHeight="15"/>
  <cols>
    <col min="2" max="2" width="20.140625" bestFit="1" customWidth="1"/>
    <col min="3" max="3" width="10.5703125" customWidth="1"/>
    <col min="19" max="19" width="24" customWidth="1"/>
  </cols>
  <sheetData>
    <row r="1" spans="1:19" ht="17.25">
      <c r="A1" s="518" t="s">
        <v>781</v>
      </c>
      <c r="B1" s="519"/>
      <c r="C1" s="519"/>
      <c r="D1" s="519"/>
      <c r="E1" s="519"/>
      <c r="F1" s="519"/>
      <c r="G1" s="519"/>
      <c r="H1" s="519"/>
      <c r="I1" s="519"/>
      <c r="J1" s="519"/>
      <c r="K1" s="519"/>
      <c r="L1" s="519"/>
      <c r="M1" s="519"/>
      <c r="N1" s="519"/>
      <c r="O1" s="519"/>
      <c r="P1" s="519"/>
      <c r="Q1" s="519"/>
      <c r="R1" s="519"/>
      <c r="S1" s="520"/>
    </row>
    <row r="2" spans="1:19" ht="16.5">
      <c r="A2" s="789" t="s">
        <v>611</v>
      </c>
      <c r="B2" s="790"/>
      <c r="C2" s="790"/>
      <c r="D2" s="790"/>
      <c r="E2" s="790"/>
      <c r="F2" s="790"/>
      <c r="G2" s="790"/>
      <c r="H2" s="790"/>
      <c r="I2" s="790"/>
      <c r="J2" s="790"/>
      <c r="K2" s="790"/>
      <c r="L2" s="790"/>
      <c r="M2" s="790"/>
      <c r="N2" s="790"/>
      <c r="O2" s="790"/>
      <c r="P2" s="790"/>
      <c r="Q2" s="790"/>
      <c r="R2" s="790"/>
      <c r="S2" s="791"/>
    </row>
    <row r="3" spans="1:19">
      <c r="A3" s="678" t="s">
        <v>785</v>
      </c>
      <c r="B3" s="821" t="s">
        <v>577</v>
      </c>
      <c r="C3" s="678">
        <v>2018</v>
      </c>
      <c r="D3" s="524"/>
      <c r="E3" s="524"/>
      <c r="F3" s="524"/>
      <c r="G3" s="678">
        <v>2019</v>
      </c>
      <c r="H3" s="524"/>
      <c r="I3" s="524"/>
      <c r="J3" s="524"/>
      <c r="K3" s="678">
        <v>2020</v>
      </c>
      <c r="L3" s="524"/>
      <c r="M3" s="524"/>
      <c r="N3" s="524"/>
      <c r="O3" s="678">
        <v>2021</v>
      </c>
      <c r="P3" s="524"/>
      <c r="Q3" s="524"/>
      <c r="R3" s="524"/>
      <c r="S3" s="781" t="s">
        <v>497</v>
      </c>
    </row>
    <row r="4" spans="1:19" ht="63">
      <c r="A4" s="678"/>
      <c r="B4" s="821"/>
      <c r="C4" s="454" t="s">
        <v>782</v>
      </c>
      <c r="D4" s="454" t="s">
        <v>783</v>
      </c>
      <c r="E4" s="454" t="s">
        <v>784</v>
      </c>
      <c r="F4" s="454" t="s">
        <v>783</v>
      </c>
      <c r="G4" s="454" t="s">
        <v>782</v>
      </c>
      <c r="H4" s="454" t="s">
        <v>783</v>
      </c>
      <c r="I4" s="454" t="s">
        <v>784</v>
      </c>
      <c r="J4" s="454" t="s">
        <v>783</v>
      </c>
      <c r="K4" s="454" t="s">
        <v>782</v>
      </c>
      <c r="L4" s="454" t="s">
        <v>783</v>
      </c>
      <c r="M4" s="454" t="s">
        <v>784</v>
      </c>
      <c r="N4" s="454" t="s">
        <v>783</v>
      </c>
      <c r="O4" s="454" t="s">
        <v>782</v>
      </c>
      <c r="P4" s="454" t="s">
        <v>783</v>
      </c>
      <c r="Q4" s="454" t="s">
        <v>784</v>
      </c>
      <c r="R4" s="454" t="s">
        <v>783</v>
      </c>
      <c r="S4" s="781"/>
    </row>
    <row r="5" spans="1:19" ht="24.95" customHeight="1">
      <c r="A5" s="307">
        <v>1</v>
      </c>
      <c r="B5" s="308" t="s">
        <v>195</v>
      </c>
      <c r="C5" s="437">
        <v>16</v>
      </c>
      <c r="D5" s="437">
        <v>0</v>
      </c>
      <c r="E5" s="437">
        <v>0</v>
      </c>
      <c r="F5" s="437">
        <v>0</v>
      </c>
      <c r="G5" s="448">
        <v>2</v>
      </c>
      <c r="H5" s="448">
        <v>0</v>
      </c>
      <c r="I5" s="448">
        <v>0</v>
      </c>
      <c r="J5" s="448">
        <v>0</v>
      </c>
      <c r="K5" s="448">
        <v>43</v>
      </c>
      <c r="L5" s="448">
        <v>0</v>
      </c>
      <c r="M5" s="448">
        <v>0</v>
      </c>
      <c r="N5" s="448">
        <v>0</v>
      </c>
      <c r="O5" s="448">
        <v>11</v>
      </c>
      <c r="P5" s="448">
        <v>0</v>
      </c>
      <c r="Q5" s="448">
        <v>0</v>
      </c>
      <c r="R5" s="448">
        <v>0</v>
      </c>
      <c r="S5" s="425" t="s">
        <v>10</v>
      </c>
    </row>
    <row r="6" spans="1:19" ht="24.95" customHeight="1">
      <c r="A6" s="299">
        <v>2</v>
      </c>
      <c r="B6" s="201" t="s">
        <v>196</v>
      </c>
      <c r="C6" s="436">
        <v>0</v>
      </c>
      <c r="D6" s="436">
        <v>0</v>
      </c>
      <c r="E6" s="436">
        <v>0</v>
      </c>
      <c r="F6" s="436">
        <v>0</v>
      </c>
      <c r="G6" s="449">
        <v>68</v>
      </c>
      <c r="H6" s="449">
        <v>2</v>
      </c>
      <c r="I6" s="449">
        <v>68</v>
      </c>
      <c r="J6" s="449">
        <v>2</v>
      </c>
      <c r="K6" s="449">
        <v>1</v>
      </c>
      <c r="L6" s="449">
        <v>0</v>
      </c>
      <c r="M6" s="449">
        <v>0</v>
      </c>
      <c r="N6" s="449">
        <v>0</v>
      </c>
      <c r="O6" s="449">
        <v>0</v>
      </c>
      <c r="P6" s="449">
        <v>0</v>
      </c>
      <c r="Q6" s="449">
        <v>0</v>
      </c>
      <c r="R6" s="449">
        <v>0</v>
      </c>
      <c r="S6" s="426" t="s">
        <v>11</v>
      </c>
    </row>
    <row r="7" spans="1:19" ht="24.95" customHeight="1">
      <c r="A7" s="307">
        <v>3</v>
      </c>
      <c r="B7" s="308" t="s">
        <v>197</v>
      </c>
      <c r="C7" s="437">
        <v>1492</v>
      </c>
      <c r="D7" s="437">
        <v>183</v>
      </c>
      <c r="E7" s="437">
        <v>509</v>
      </c>
      <c r="F7" s="437">
        <v>94</v>
      </c>
      <c r="G7" s="448">
        <v>2652</v>
      </c>
      <c r="H7" s="448">
        <v>353</v>
      </c>
      <c r="I7" s="448">
        <v>642</v>
      </c>
      <c r="J7" s="448">
        <v>161</v>
      </c>
      <c r="K7" s="448">
        <v>595</v>
      </c>
      <c r="L7" s="448">
        <v>96</v>
      </c>
      <c r="M7" s="448">
        <v>320</v>
      </c>
      <c r="N7" s="448">
        <v>51</v>
      </c>
      <c r="O7" s="448">
        <v>488</v>
      </c>
      <c r="P7" s="448">
        <v>91</v>
      </c>
      <c r="Q7" s="448">
        <v>218</v>
      </c>
      <c r="R7" s="448">
        <v>40</v>
      </c>
      <c r="S7" s="425" t="s">
        <v>0</v>
      </c>
    </row>
    <row r="8" spans="1:19" ht="24.95" customHeight="1">
      <c r="A8" s="299">
        <v>4</v>
      </c>
      <c r="B8" s="201" t="s">
        <v>198</v>
      </c>
      <c r="C8" s="436">
        <v>124</v>
      </c>
      <c r="D8" s="436">
        <v>33</v>
      </c>
      <c r="E8" s="436">
        <v>74</v>
      </c>
      <c r="F8" s="436">
        <v>11</v>
      </c>
      <c r="G8" s="449">
        <v>292</v>
      </c>
      <c r="H8" s="449">
        <v>82</v>
      </c>
      <c r="I8" s="449">
        <v>135</v>
      </c>
      <c r="J8" s="449">
        <v>27</v>
      </c>
      <c r="K8" s="449">
        <v>172</v>
      </c>
      <c r="L8" s="449">
        <v>23</v>
      </c>
      <c r="M8" s="449">
        <v>29</v>
      </c>
      <c r="N8" s="449">
        <v>2</v>
      </c>
      <c r="O8" s="449">
        <v>157</v>
      </c>
      <c r="P8" s="449">
        <v>28</v>
      </c>
      <c r="Q8" s="449">
        <v>38</v>
      </c>
      <c r="R8" s="449">
        <v>7</v>
      </c>
      <c r="S8" s="426" t="s">
        <v>1</v>
      </c>
    </row>
    <row r="9" spans="1:19" ht="24.95" customHeight="1">
      <c r="A9" s="307">
        <v>5</v>
      </c>
      <c r="B9" s="308" t="s">
        <v>530</v>
      </c>
      <c r="C9" s="437">
        <v>0</v>
      </c>
      <c r="D9" s="437">
        <v>0</v>
      </c>
      <c r="E9" s="437">
        <v>0</v>
      </c>
      <c r="F9" s="437">
        <v>0</v>
      </c>
      <c r="G9" s="448">
        <v>273</v>
      </c>
      <c r="H9" s="448">
        <v>5</v>
      </c>
      <c r="I9" s="448">
        <v>53</v>
      </c>
      <c r="J9" s="448">
        <v>5</v>
      </c>
      <c r="K9" s="448">
        <v>58</v>
      </c>
      <c r="L9" s="448">
        <v>4</v>
      </c>
      <c r="M9" s="448">
        <v>12</v>
      </c>
      <c r="N9" s="448">
        <v>4</v>
      </c>
      <c r="O9" s="448">
        <v>11</v>
      </c>
      <c r="P9" s="448">
        <v>0</v>
      </c>
      <c r="Q9" s="448">
        <v>1</v>
      </c>
      <c r="R9" s="448">
        <v>0</v>
      </c>
      <c r="S9" s="425" t="s">
        <v>34</v>
      </c>
    </row>
    <row r="10" spans="1:19" ht="24.95" customHeight="1">
      <c r="A10" s="299">
        <v>6</v>
      </c>
      <c r="B10" s="201" t="s">
        <v>200</v>
      </c>
      <c r="C10" s="436">
        <v>0</v>
      </c>
      <c r="D10" s="436">
        <v>0</v>
      </c>
      <c r="E10" s="436">
        <v>0</v>
      </c>
      <c r="F10" s="436">
        <v>0</v>
      </c>
      <c r="G10" s="449">
        <v>0</v>
      </c>
      <c r="H10" s="449">
        <v>0</v>
      </c>
      <c r="I10" s="449">
        <v>0</v>
      </c>
      <c r="J10" s="449">
        <v>0</v>
      </c>
      <c r="K10" s="449">
        <v>0</v>
      </c>
      <c r="L10" s="449">
        <v>0</v>
      </c>
      <c r="M10" s="449">
        <v>0</v>
      </c>
      <c r="N10" s="449">
        <v>0</v>
      </c>
      <c r="O10" s="449">
        <v>0</v>
      </c>
      <c r="P10" s="449">
        <v>0</v>
      </c>
      <c r="Q10" s="449">
        <v>0</v>
      </c>
      <c r="R10" s="449">
        <v>0</v>
      </c>
      <c r="S10" s="426" t="s">
        <v>12</v>
      </c>
    </row>
    <row r="11" spans="1:19" ht="24.95" customHeight="1">
      <c r="A11" s="307">
        <v>7</v>
      </c>
      <c r="B11" s="308" t="s">
        <v>201</v>
      </c>
      <c r="C11" s="437">
        <v>18</v>
      </c>
      <c r="D11" s="437">
        <v>0</v>
      </c>
      <c r="E11" s="437">
        <v>3</v>
      </c>
      <c r="F11" s="437">
        <v>0</v>
      </c>
      <c r="G11" s="448">
        <v>71</v>
      </c>
      <c r="H11" s="448">
        <v>0</v>
      </c>
      <c r="I11" s="448">
        <v>1</v>
      </c>
      <c r="J11" s="448">
        <v>0</v>
      </c>
      <c r="K11" s="448">
        <v>4</v>
      </c>
      <c r="L11" s="448">
        <v>0</v>
      </c>
      <c r="M11" s="448">
        <v>0</v>
      </c>
      <c r="N11" s="448">
        <v>0</v>
      </c>
      <c r="O11" s="448">
        <v>2</v>
      </c>
      <c r="P11" s="448">
        <v>0</v>
      </c>
      <c r="Q11" s="448">
        <v>0</v>
      </c>
      <c r="R11" s="448">
        <v>0</v>
      </c>
      <c r="S11" s="425" t="s">
        <v>13</v>
      </c>
    </row>
    <row r="12" spans="1:19" ht="24.95" customHeight="1">
      <c r="A12" s="299">
        <v>8</v>
      </c>
      <c r="B12" s="201" t="s">
        <v>202</v>
      </c>
      <c r="C12" s="436">
        <v>0</v>
      </c>
      <c r="D12" s="436">
        <v>0</v>
      </c>
      <c r="E12" s="436">
        <v>0</v>
      </c>
      <c r="F12" s="436">
        <v>0</v>
      </c>
      <c r="G12" s="449">
        <v>0</v>
      </c>
      <c r="H12" s="449">
        <v>0</v>
      </c>
      <c r="I12" s="449">
        <v>0</v>
      </c>
      <c r="J12" s="449">
        <v>0</v>
      </c>
      <c r="K12" s="449">
        <v>0</v>
      </c>
      <c r="L12" s="449">
        <v>0</v>
      </c>
      <c r="M12" s="449">
        <v>0</v>
      </c>
      <c r="N12" s="449">
        <v>0</v>
      </c>
      <c r="O12" s="449">
        <v>0</v>
      </c>
      <c r="P12" s="449">
        <v>0</v>
      </c>
      <c r="Q12" s="449">
        <v>0</v>
      </c>
      <c r="R12" s="449">
        <v>0</v>
      </c>
      <c r="S12" s="426" t="s">
        <v>25</v>
      </c>
    </row>
    <row r="13" spans="1:19" ht="24.95" customHeight="1">
      <c r="A13" s="307">
        <v>9</v>
      </c>
      <c r="B13" s="308" t="s">
        <v>203</v>
      </c>
      <c r="C13" s="437">
        <v>0</v>
      </c>
      <c r="D13" s="437">
        <v>0</v>
      </c>
      <c r="E13" s="437">
        <v>0</v>
      </c>
      <c r="F13" s="437">
        <v>0</v>
      </c>
      <c r="G13" s="448">
        <v>0</v>
      </c>
      <c r="H13" s="448">
        <v>0</v>
      </c>
      <c r="I13" s="448">
        <v>0</v>
      </c>
      <c r="J13" s="448">
        <v>0</v>
      </c>
      <c r="K13" s="448">
        <v>0</v>
      </c>
      <c r="L13" s="448">
        <v>0</v>
      </c>
      <c r="M13" s="448">
        <v>0</v>
      </c>
      <c r="N13" s="448">
        <v>0</v>
      </c>
      <c r="O13" s="448">
        <v>1</v>
      </c>
      <c r="P13" s="448">
        <v>0</v>
      </c>
      <c r="Q13" s="448">
        <v>1</v>
      </c>
      <c r="R13" s="448">
        <v>0</v>
      </c>
      <c r="S13" s="425" t="s">
        <v>14</v>
      </c>
    </row>
    <row r="14" spans="1:19" ht="24.95" customHeight="1">
      <c r="A14" s="299">
        <v>10</v>
      </c>
      <c r="B14" s="201" t="s">
        <v>204</v>
      </c>
      <c r="C14" s="436">
        <v>0</v>
      </c>
      <c r="D14" s="436">
        <v>0</v>
      </c>
      <c r="E14" s="436">
        <v>0</v>
      </c>
      <c r="F14" s="436">
        <v>0</v>
      </c>
      <c r="G14" s="449">
        <v>0</v>
      </c>
      <c r="H14" s="449">
        <v>0</v>
      </c>
      <c r="I14" s="449">
        <v>0</v>
      </c>
      <c r="J14" s="449">
        <v>0</v>
      </c>
      <c r="K14" s="449">
        <v>0</v>
      </c>
      <c r="L14" s="449">
        <v>0</v>
      </c>
      <c r="M14" s="449">
        <v>0</v>
      </c>
      <c r="N14" s="449">
        <v>0</v>
      </c>
      <c r="O14" s="449">
        <v>0</v>
      </c>
      <c r="P14" s="449">
        <v>0</v>
      </c>
      <c r="Q14" s="449">
        <v>0</v>
      </c>
      <c r="R14" s="449">
        <v>0</v>
      </c>
      <c r="S14" s="426" t="s">
        <v>2</v>
      </c>
    </row>
    <row r="15" spans="1:19" ht="24.95" customHeight="1">
      <c r="A15" s="307">
        <v>11</v>
      </c>
      <c r="B15" s="308" t="s">
        <v>205</v>
      </c>
      <c r="C15" s="437">
        <v>0</v>
      </c>
      <c r="D15" s="437">
        <v>0</v>
      </c>
      <c r="E15" s="437">
        <v>0</v>
      </c>
      <c r="F15" s="437">
        <v>0</v>
      </c>
      <c r="G15" s="448">
        <v>0</v>
      </c>
      <c r="H15" s="448">
        <v>0</v>
      </c>
      <c r="I15" s="448">
        <v>0</v>
      </c>
      <c r="J15" s="448">
        <v>0</v>
      </c>
      <c r="K15" s="448">
        <v>0</v>
      </c>
      <c r="L15" s="448">
        <v>0</v>
      </c>
      <c r="M15" s="448">
        <v>0</v>
      </c>
      <c r="N15" s="448">
        <v>0</v>
      </c>
      <c r="O15" s="448">
        <v>0</v>
      </c>
      <c r="P15" s="448">
        <v>0</v>
      </c>
      <c r="Q15" s="448">
        <v>0</v>
      </c>
      <c r="R15" s="448">
        <v>0</v>
      </c>
      <c r="S15" s="425" t="s">
        <v>32</v>
      </c>
    </row>
    <row r="16" spans="1:19" ht="24.95" customHeight="1">
      <c r="A16" s="299">
        <v>12</v>
      </c>
      <c r="B16" s="201" t="s">
        <v>206</v>
      </c>
      <c r="C16" s="436">
        <v>544</v>
      </c>
      <c r="D16" s="436">
        <v>0</v>
      </c>
      <c r="E16" s="436">
        <v>66</v>
      </c>
      <c r="F16" s="436">
        <v>0</v>
      </c>
      <c r="G16" s="449">
        <v>912</v>
      </c>
      <c r="H16" s="449">
        <v>3</v>
      </c>
      <c r="I16" s="449">
        <v>112</v>
      </c>
      <c r="J16" s="449">
        <v>3</v>
      </c>
      <c r="K16" s="449">
        <v>485</v>
      </c>
      <c r="L16" s="449">
        <v>0</v>
      </c>
      <c r="M16" s="449">
        <v>44</v>
      </c>
      <c r="N16" s="449">
        <v>0</v>
      </c>
      <c r="O16" s="449">
        <v>998</v>
      </c>
      <c r="P16" s="449">
        <v>2</v>
      </c>
      <c r="Q16" s="449">
        <v>180</v>
      </c>
      <c r="R16" s="449">
        <v>2</v>
      </c>
      <c r="S16" s="426" t="s">
        <v>3</v>
      </c>
    </row>
    <row r="17" spans="1:19" ht="24.95" customHeight="1">
      <c r="A17" s="307">
        <v>13</v>
      </c>
      <c r="B17" s="308" t="s">
        <v>207</v>
      </c>
      <c r="C17" s="437">
        <v>380</v>
      </c>
      <c r="D17" s="437">
        <v>5</v>
      </c>
      <c r="E17" s="437">
        <v>35</v>
      </c>
      <c r="F17" s="437">
        <v>5</v>
      </c>
      <c r="G17" s="448">
        <v>397</v>
      </c>
      <c r="H17" s="448">
        <v>4</v>
      </c>
      <c r="I17" s="448">
        <v>33</v>
      </c>
      <c r="J17" s="448">
        <v>4</v>
      </c>
      <c r="K17" s="448">
        <v>310</v>
      </c>
      <c r="L17" s="448">
        <v>0</v>
      </c>
      <c r="M17" s="448">
        <v>17</v>
      </c>
      <c r="N17" s="448">
        <v>0</v>
      </c>
      <c r="O17" s="448">
        <v>326</v>
      </c>
      <c r="P17" s="448">
        <v>1</v>
      </c>
      <c r="Q17" s="448">
        <v>20</v>
      </c>
      <c r="R17" s="448">
        <v>1</v>
      </c>
      <c r="S17" s="425" t="s">
        <v>15</v>
      </c>
    </row>
    <row r="18" spans="1:19" ht="24.95" customHeight="1">
      <c r="A18" s="299">
        <v>14</v>
      </c>
      <c r="B18" s="201" t="s">
        <v>208</v>
      </c>
      <c r="C18" s="436">
        <v>26</v>
      </c>
      <c r="D18" s="436">
        <v>14</v>
      </c>
      <c r="E18" s="436">
        <v>5</v>
      </c>
      <c r="F18" s="436">
        <v>2</v>
      </c>
      <c r="G18" s="449">
        <v>66</v>
      </c>
      <c r="H18" s="449">
        <v>7</v>
      </c>
      <c r="I18" s="449">
        <v>11</v>
      </c>
      <c r="J18" s="449">
        <v>2</v>
      </c>
      <c r="K18" s="449">
        <v>13</v>
      </c>
      <c r="L18" s="449">
        <v>1</v>
      </c>
      <c r="M18" s="449">
        <v>0</v>
      </c>
      <c r="N18" s="449">
        <v>0</v>
      </c>
      <c r="O18" s="449">
        <v>36</v>
      </c>
      <c r="P18" s="449">
        <v>1</v>
      </c>
      <c r="Q18" s="449">
        <v>0</v>
      </c>
      <c r="R18" s="449">
        <v>0</v>
      </c>
      <c r="S18" s="426" t="s">
        <v>4</v>
      </c>
    </row>
    <row r="19" spans="1:19" ht="24.95" customHeight="1">
      <c r="A19" s="307">
        <v>15</v>
      </c>
      <c r="B19" s="308" t="s">
        <v>209</v>
      </c>
      <c r="C19" s="437">
        <v>0</v>
      </c>
      <c r="D19" s="437">
        <v>0</v>
      </c>
      <c r="E19" s="437">
        <v>0</v>
      </c>
      <c r="F19" s="437">
        <v>0</v>
      </c>
      <c r="G19" s="448">
        <v>865</v>
      </c>
      <c r="H19" s="448">
        <v>1</v>
      </c>
      <c r="I19" s="448">
        <v>42</v>
      </c>
      <c r="J19" s="448">
        <v>1</v>
      </c>
      <c r="K19" s="448">
        <v>11</v>
      </c>
      <c r="L19" s="448">
        <v>3</v>
      </c>
      <c r="M19" s="448">
        <v>11</v>
      </c>
      <c r="N19" s="448">
        <v>3</v>
      </c>
      <c r="O19" s="448">
        <v>0</v>
      </c>
      <c r="P19" s="448">
        <v>0</v>
      </c>
      <c r="Q19" s="448">
        <v>0</v>
      </c>
      <c r="R19" s="448">
        <v>0</v>
      </c>
      <c r="S19" s="425" t="s">
        <v>5</v>
      </c>
    </row>
    <row r="20" spans="1:19" ht="24.95" customHeight="1">
      <c r="A20" s="299">
        <v>16</v>
      </c>
      <c r="B20" s="201" t="s">
        <v>210</v>
      </c>
      <c r="C20" s="436">
        <v>48</v>
      </c>
      <c r="D20" s="436">
        <v>1</v>
      </c>
      <c r="E20" s="436">
        <v>6</v>
      </c>
      <c r="F20" s="436">
        <v>1</v>
      </c>
      <c r="G20" s="449">
        <v>167</v>
      </c>
      <c r="H20" s="449">
        <v>11</v>
      </c>
      <c r="I20" s="449">
        <v>35</v>
      </c>
      <c r="J20" s="449">
        <v>10</v>
      </c>
      <c r="K20" s="449">
        <v>46</v>
      </c>
      <c r="L20" s="449">
        <v>1</v>
      </c>
      <c r="M20" s="449">
        <v>2</v>
      </c>
      <c r="N20" s="449">
        <v>1</v>
      </c>
      <c r="O20" s="449">
        <v>0</v>
      </c>
      <c r="P20" s="449">
        <v>0</v>
      </c>
      <c r="Q20" s="449">
        <v>0</v>
      </c>
      <c r="R20" s="449">
        <v>0</v>
      </c>
      <c r="S20" s="426" t="s">
        <v>16</v>
      </c>
    </row>
    <row r="21" spans="1:19" ht="24.95" customHeight="1">
      <c r="A21" s="307">
        <v>17</v>
      </c>
      <c r="B21" s="308" t="s">
        <v>211</v>
      </c>
      <c r="C21" s="437">
        <v>283</v>
      </c>
      <c r="D21" s="437">
        <v>3</v>
      </c>
      <c r="E21" s="437">
        <v>57</v>
      </c>
      <c r="F21" s="437">
        <v>3</v>
      </c>
      <c r="G21" s="448">
        <v>1177</v>
      </c>
      <c r="H21" s="448">
        <v>6</v>
      </c>
      <c r="I21" s="448">
        <v>343</v>
      </c>
      <c r="J21" s="448">
        <v>6</v>
      </c>
      <c r="K21" s="448">
        <v>29</v>
      </c>
      <c r="L21" s="448">
        <v>4</v>
      </c>
      <c r="M21" s="448">
        <v>29</v>
      </c>
      <c r="N21" s="448">
        <v>4</v>
      </c>
      <c r="O21" s="448">
        <v>210</v>
      </c>
      <c r="P21" s="448">
        <v>2</v>
      </c>
      <c r="Q21" s="448">
        <v>13</v>
      </c>
      <c r="R21" s="448">
        <v>2</v>
      </c>
      <c r="S21" s="425" t="s">
        <v>17</v>
      </c>
    </row>
    <row r="22" spans="1:19" ht="24.95" customHeight="1">
      <c r="A22" s="299">
        <v>18</v>
      </c>
      <c r="B22" s="201" t="s">
        <v>212</v>
      </c>
      <c r="C22" s="436">
        <v>243</v>
      </c>
      <c r="D22" s="436">
        <v>6</v>
      </c>
      <c r="E22" s="436">
        <v>90</v>
      </c>
      <c r="F22" s="436">
        <v>6</v>
      </c>
      <c r="G22" s="449">
        <v>711</v>
      </c>
      <c r="H22" s="449">
        <v>9</v>
      </c>
      <c r="I22" s="449">
        <v>191</v>
      </c>
      <c r="J22" s="449">
        <v>9</v>
      </c>
      <c r="K22" s="449">
        <v>230</v>
      </c>
      <c r="L22" s="449">
        <v>1</v>
      </c>
      <c r="M22" s="449">
        <v>38</v>
      </c>
      <c r="N22" s="449">
        <v>1</v>
      </c>
      <c r="O22" s="449">
        <v>38</v>
      </c>
      <c r="P22" s="449">
        <v>1</v>
      </c>
      <c r="Q22" s="449">
        <v>2</v>
      </c>
      <c r="R22" s="449">
        <v>1</v>
      </c>
      <c r="S22" s="426" t="s">
        <v>18</v>
      </c>
    </row>
    <row r="23" spans="1:19" ht="24.95" customHeight="1">
      <c r="A23" s="307">
        <v>19</v>
      </c>
      <c r="B23" s="308" t="s">
        <v>494</v>
      </c>
      <c r="C23" s="437">
        <v>0</v>
      </c>
      <c r="D23" s="437">
        <v>0</v>
      </c>
      <c r="E23" s="437">
        <v>0</v>
      </c>
      <c r="F23" s="437">
        <v>0</v>
      </c>
      <c r="G23" s="448">
        <v>0</v>
      </c>
      <c r="H23" s="448">
        <v>0</v>
      </c>
      <c r="I23" s="448">
        <v>0</v>
      </c>
      <c r="J23" s="448">
        <v>0</v>
      </c>
      <c r="K23" s="448">
        <v>0</v>
      </c>
      <c r="L23" s="448">
        <v>0</v>
      </c>
      <c r="M23" s="448">
        <v>0</v>
      </c>
      <c r="N23" s="448">
        <v>0</v>
      </c>
      <c r="O23" s="448">
        <v>0</v>
      </c>
      <c r="P23" s="448">
        <v>0</v>
      </c>
      <c r="Q23" s="448">
        <v>0</v>
      </c>
      <c r="R23" s="448">
        <v>0</v>
      </c>
      <c r="S23" s="425" t="s">
        <v>35</v>
      </c>
    </row>
    <row r="24" spans="1:19" ht="24.95" customHeight="1">
      <c r="A24" s="299">
        <v>20</v>
      </c>
      <c r="B24" s="201" t="s">
        <v>349</v>
      </c>
      <c r="C24" s="436">
        <v>27</v>
      </c>
      <c r="D24" s="436">
        <v>0</v>
      </c>
      <c r="E24" s="436">
        <v>1</v>
      </c>
      <c r="F24" s="436">
        <v>0</v>
      </c>
      <c r="G24" s="449">
        <v>97</v>
      </c>
      <c r="H24" s="449">
        <v>0</v>
      </c>
      <c r="I24" s="449">
        <v>10</v>
      </c>
      <c r="J24" s="449">
        <v>0</v>
      </c>
      <c r="K24" s="449">
        <v>5</v>
      </c>
      <c r="L24" s="449">
        <v>0</v>
      </c>
      <c r="M24" s="449">
        <v>0</v>
      </c>
      <c r="N24" s="449">
        <v>0</v>
      </c>
      <c r="O24" s="449">
        <v>9</v>
      </c>
      <c r="P24" s="449">
        <v>0</v>
      </c>
      <c r="Q24" s="449">
        <v>0</v>
      </c>
      <c r="R24" s="449">
        <v>0</v>
      </c>
      <c r="S24" s="426" t="s">
        <v>19</v>
      </c>
    </row>
    <row r="25" spans="1:19" ht="24.95" customHeight="1">
      <c r="A25" s="307">
        <v>21</v>
      </c>
      <c r="B25" s="308" t="s">
        <v>215</v>
      </c>
      <c r="C25" s="437">
        <v>1720</v>
      </c>
      <c r="D25" s="437">
        <v>10</v>
      </c>
      <c r="E25" s="437">
        <v>143</v>
      </c>
      <c r="F25" s="437">
        <v>0</v>
      </c>
      <c r="G25" s="448">
        <v>1962</v>
      </c>
      <c r="H25" s="448">
        <v>8</v>
      </c>
      <c r="I25" s="448">
        <v>195</v>
      </c>
      <c r="J25" s="448">
        <v>1</v>
      </c>
      <c r="K25" s="448">
        <v>373</v>
      </c>
      <c r="L25" s="448">
        <v>3</v>
      </c>
      <c r="M25" s="448">
        <v>14</v>
      </c>
      <c r="N25" s="448">
        <v>0</v>
      </c>
      <c r="O25" s="448">
        <v>261</v>
      </c>
      <c r="P25" s="448">
        <v>1</v>
      </c>
      <c r="Q25" s="448">
        <v>18</v>
      </c>
      <c r="R25" s="448">
        <v>0</v>
      </c>
      <c r="S25" s="425" t="s">
        <v>20</v>
      </c>
    </row>
    <row r="26" spans="1:19" ht="24.95" customHeight="1">
      <c r="A26" s="299">
        <v>22</v>
      </c>
      <c r="B26" s="201" t="s">
        <v>216</v>
      </c>
      <c r="C26" s="436">
        <v>0</v>
      </c>
      <c r="D26" s="436">
        <v>0</v>
      </c>
      <c r="E26" s="436">
        <v>0</v>
      </c>
      <c r="F26" s="436">
        <v>0</v>
      </c>
      <c r="G26" s="449">
        <v>1</v>
      </c>
      <c r="H26" s="449">
        <v>0</v>
      </c>
      <c r="I26" s="449">
        <v>1</v>
      </c>
      <c r="J26" s="449">
        <v>0</v>
      </c>
      <c r="K26" s="449">
        <v>0</v>
      </c>
      <c r="L26" s="449">
        <v>0</v>
      </c>
      <c r="M26" s="449">
        <v>0</v>
      </c>
      <c r="N26" s="449">
        <v>0</v>
      </c>
      <c r="O26" s="449">
        <v>0</v>
      </c>
      <c r="P26" s="449">
        <v>0</v>
      </c>
      <c r="Q26" s="449">
        <v>0</v>
      </c>
      <c r="R26" s="449">
        <v>0</v>
      </c>
      <c r="S26" s="426" t="s">
        <v>21</v>
      </c>
    </row>
    <row r="27" spans="1:19" ht="24.95" customHeight="1">
      <c r="A27" s="307">
        <v>23</v>
      </c>
      <c r="B27" s="308" t="s">
        <v>217</v>
      </c>
      <c r="C27" s="437">
        <v>0</v>
      </c>
      <c r="D27" s="437">
        <v>0</v>
      </c>
      <c r="E27" s="437">
        <v>0</v>
      </c>
      <c r="F27" s="437">
        <v>0</v>
      </c>
      <c r="G27" s="448">
        <v>0</v>
      </c>
      <c r="H27" s="448">
        <v>0</v>
      </c>
      <c r="I27" s="448">
        <v>0</v>
      </c>
      <c r="J27" s="448">
        <v>0</v>
      </c>
      <c r="K27" s="448">
        <v>0</v>
      </c>
      <c r="L27" s="448">
        <v>0</v>
      </c>
      <c r="M27" s="448">
        <v>0</v>
      </c>
      <c r="N27" s="448">
        <v>0</v>
      </c>
      <c r="O27" s="448">
        <v>0</v>
      </c>
      <c r="P27" s="448">
        <v>0</v>
      </c>
      <c r="Q27" s="448">
        <v>0</v>
      </c>
      <c r="R27" s="448">
        <v>0</v>
      </c>
      <c r="S27" s="425" t="s">
        <v>27</v>
      </c>
    </row>
    <row r="28" spans="1:19" ht="24.95" customHeight="1">
      <c r="A28" s="299">
        <v>24</v>
      </c>
      <c r="B28" s="201" t="s">
        <v>218</v>
      </c>
      <c r="C28" s="436">
        <v>0</v>
      </c>
      <c r="D28" s="436">
        <v>0</v>
      </c>
      <c r="E28" s="436">
        <v>0</v>
      </c>
      <c r="F28" s="436">
        <v>0</v>
      </c>
      <c r="G28" s="449">
        <v>0</v>
      </c>
      <c r="H28" s="449">
        <v>0</v>
      </c>
      <c r="I28" s="449">
        <v>0</v>
      </c>
      <c r="J28" s="449">
        <v>0</v>
      </c>
      <c r="K28" s="449">
        <v>0</v>
      </c>
      <c r="L28" s="449">
        <v>0</v>
      </c>
      <c r="M28" s="449">
        <v>0</v>
      </c>
      <c r="N28" s="449">
        <v>0</v>
      </c>
      <c r="O28" s="449">
        <v>0</v>
      </c>
      <c r="P28" s="449">
        <v>0</v>
      </c>
      <c r="Q28" s="449">
        <v>0</v>
      </c>
      <c r="R28" s="449">
        <v>0</v>
      </c>
      <c r="S28" s="426" t="s">
        <v>6</v>
      </c>
    </row>
    <row r="29" spans="1:19" ht="24.95" customHeight="1">
      <c r="A29" s="307">
        <v>25</v>
      </c>
      <c r="B29" s="308" t="s">
        <v>219</v>
      </c>
      <c r="C29" s="437">
        <v>1287</v>
      </c>
      <c r="D29" s="437">
        <v>5</v>
      </c>
      <c r="E29" s="437">
        <v>147</v>
      </c>
      <c r="F29" s="437">
        <v>0</v>
      </c>
      <c r="G29" s="448">
        <v>1007</v>
      </c>
      <c r="H29" s="448">
        <v>2</v>
      </c>
      <c r="I29" s="448">
        <v>231</v>
      </c>
      <c r="J29" s="448">
        <v>1</v>
      </c>
      <c r="K29" s="448">
        <v>333</v>
      </c>
      <c r="L29" s="448">
        <v>4</v>
      </c>
      <c r="M29" s="448">
        <v>47</v>
      </c>
      <c r="N29" s="448">
        <v>1</v>
      </c>
      <c r="O29" s="448">
        <v>294</v>
      </c>
      <c r="P29" s="448">
        <v>3</v>
      </c>
      <c r="Q29" s="448">
        <v>37</v>
      </c>
      <c r="R29" s="448">
        <v>2</v>
      </c>
      <c r="S29" s="425" t="s">
        <v>22</v>
      </c>
    </row>
    <row r="30" spans="1:19" ht="24.95" customHeight="1">
      <c r="A30" s="299">
        <v>26</v>
      </c>
      <c r="B30" s="201" t="s">
        <v>230</v>
      </c>
      <c r="C30" s="436">
        <v>27</v>
      </c>
      <c r="D30" s="436">
        <v>0</v>
      </c>
      <c r="E30" s="436">
        <v>20</v>
      </c>
      <c r="F30" s="436">
        <v>0</v>
      </c>
      <c r="G30" s="449">
        <v>129</v>
      </c>
      <c r="H30" s="449">
        <v>0</v>
      </c>
      <c r="I30" s="449">
        <v>55</v>
      </c>
      <c r="J30" s="449">
        <v>0</v>
      </c>
      <c r="K30" s="449">
        <v>5</v>
      </c>
      <c r="L30" s="449">
        <v>0</v>
      </c>
      <c r="M30" s="449">
        <v>2</v>
      </c>
      <c r="N30" s="449">
        <v>0</v>
      </c>
      <c r="O30" s="449">
        <v>0</v>
      </c>
      <c r="P30" s="449">
        <v>0</v>
      </c>
      <c r="Q30" s="449">
        <v>0</v>
      </c>
      <c r="R30" s="449">
        <v>0</v>
      </c>
      <c r="S30" s="426" t="s">
        <v>28</v>
      </c>
    </row>
    <row r="31" spans="1:19" ht="24.95" customHeight="1">
      <c r="A31" s="307">
        <v>27</v>
      </c>
      <c r="B31" s="308" t="s">
        <v>220</v>
      </c>
      <c r="C31" s="437">
        <v>311</v>
      </c>
      <c r="D31" s="437">
        <v>0</v>
      </c>
      <c r="E31" s="437">
        <v>59</v>
      </c>
      <c r="F31" s="437">
        <v>0</v>
      </c>
      <c r="G31" s="448">
        <v>325</v>
      </c>
      <c r="H31" s="448">
        <v>2</v>
      </c>
      <c r="I31" s="448">
        <v>61</v>
      </c>
      <c r="J31" s="448">
        <v>2</v>
      </c>
      <c r="K31" s="448">
        <v>244</v>
      </c>
      <c r="L31" s="448">
        <v>0</v>
      </c>
      <c r="M31" s="448">
        <v>19</v>
      </c>
      <c r="N31" s="448">
        <v>0</v>
      </c>
      <c r="O31" s="448">
        <v>162</v>
      </c>
      <c r="P31" s="448">
        <v>0</v>
      </c>
      <c r="Q31" s="448">
        <v>25</v>
      </c>
      <c r="R31" s="448">
        <v>0</v>
      </c>
      <c r="S31" s="425" t="s">
        <v>23</v>
      </c>
    </row>
    <row r="32" spans="1:19" ht="24.95" customHeight="1">
      <c r="A32" s="299">
        <v>28</v>
      </c>
      <c r="B32" s="201" t="s">
        <v>221</v>
      </c>
      <c r="C32" s="436">
        <v>3080</v>
      </c>
      <c r="D32" s="436">
        <v>230</v>
      </c>
      <c r="E32" s="436">
        <v>323</v>
      </c>
      <c r="F32" s="436">
        <v>25</v>
      </c>
      <c r="G32" s="449">
        <v>2185</v>
      </c>
      <c r="H32" s="449">
        <v>126</v>
      </c>
      <c r="I32" s="449">
        <v>235</v>
      </c>
      <c r="J32" s="449">
        <v>21</v>
      </c>
      <c r="K32" s="449">
        <v>1646</v>
      </c>
      <c r="L32" s="449">
        <v>83</v>
      </c>
      <c r="M32" s="449">
        <v>100</v>
      </c>
      <c r="N32" s="449">
        <v>9</v>
      </c>
      <c r="O32" s="449">
        <v>1701</v>
      </c>
      <c r="P32" s="449">
        <v>58</v>
      </c>
      <c r="Q32" s="449">
        <v>153</v>
      </c>
      <c r="R32" s="449">
        <v>5</v>
      </c>
      <c r="S32" s="426" t="s">
        <v>7</v>
      </c>
    </row>
    <row r="33" spans="1:19" ht="24.95" customHeight="1">
      <c r="A33" s="307">
        <v>29</v>
      </c>
      <c r="B33" s="308" t="s">
        <v>222</v>
      </c>
      <c r="C33" s="437">
        <v>0</v>
      </c>
      <c r="D33" s="437">
        <v>0</v>
      </c>
      <c r="E33" s="437">
        <v>0</v>
      </c>
      <c r="F33" s="437">
        <v>0</v>
      </c>
      <c r="G33" s="448">
        <v>18</v>
      </c>
      <c r="H33" s="448">
        <v>0</v>
      </c>
      <c r="I33" s="448">
        <v>9</v>
      </c>
      <c r="J33" s="448">
        <v>0</v>
      </c>
      <c r="K33" s="448">
        <v>28</v>
      </c>
      <c r="L33" s="448">
        <v>2</v>
      </c>
      <c r="M33" s="448">
        <v>4</v>
      </c>
      <c r="N33" s="448">
        <v>2</v>
      </c>
      <c r="O33" s="448">
        <v>1</v>
      </c>
      <c r="P33" s="448">
        <v>0</v>
      </c>
      <c r="Q33" s="448">
        <v>1</v>
      </c>
      <c r="R33" s="448">
        <v>0</v>
      </c>
      <c r="S33" s="425" t="s">
        <v>24</v>
      </c>
    </row>
    <row r="34" spans="1:19" ht="24.95" customHeight="1">
      <c r="A34" s="299">
        <v>30</v>
      </c>
      <c r="B34" s="201" t="s">
        <v>223</v>
      </c>
      <c r="C34" s="436">
        <v>1762</v>
      </c>
      <c r="D34" s="436">
        <v>146</v>
      </c>
      <c r="E34" s="436">
        <v>140</v>
      </c>
      <c r="F34" s="436">
        <v>35</v>
      </c>
      <c r="G34" s="449">
        <v>1618</v>
      </c>
      <c r="H34" s="449">
        <v>89</v>
      </c>
      <c r="I34" s="449">
        <v>82</v>
      </c>
      <c r="J34" s="449">
        <v>11</v>
      </c>
      <c r="K34" s="449">
        <v>867</v>
      </c>
      <c r="L34" s="449">
        <v>26</v>
      </c>
      <c r="M34" s="449">
        <v>41</v>
      </c>
      <c r="N34" s="449">
        <v>4</v>
      </c>
      <c r="O34" s="449">
        <v>1240</v>
      </c>
      <c r="P34" s="449">
        <v>28</v>
      </c>
      <c r="Q34" s="449">
        <v>47</v>
      </c>
      <c r="R34" s="449">
        <v>6</v>
      </c>
      <c r="S34" s="426" t="s">
        <v>8</v>
      </c>
    </row>
    <row r="35" spans="1:19" ht="33.75" customHeight="1">
      <c r="A35" s="307">
        <v>31</v>
      </c>
      <c r="B35" s="308" t="s">
        <v>492</v>
      </c>
      <c r="C35" s="437">
        <v>0</v>
      </c>
      <c r="D35" s="437">
        <v>0</v>
      </c>
      <c r="E35" s="437">
        <v>0</v>
      </c>
      <c r="F35" s="437">
        <v>0</v>
      </c>
      <c r="G35" s="448">
        <v>0</v>
      </c>
      <c r="H35" s="448">
        <v>0</v>
      </c>
      <c r="I35" s="448">
        <v>0</v>
      </c>
      <c r="J35" s="448">
        <v>0</v>
      </c>
      <c r="K35" s="448">
        <v>0</v>
      </c>
      <c r="L35" s="448">
        <v>0</v>
      </c>
      <c r="M35" s="448">
        <v>0</v>
      </c>
      <c r="N35" s="448">
        <v>0</v>
      </c>
      <c r="O35" s="448">
        <v>0</v>
      </c>
      <c r="P35" s="448">
        <v>0</v>
      </c>
      <c r="Q35" s="448">
        <v>0</v>
      </c>
      <c r="R35" s="448">
        <v>0</v>
      </c>
      <c r="S35" s="425" t="s">
        <v>502</v>
      </c>
    </row>
    <row r="36" spans="1:19" ht="24.95" customHeight="1">
      <c r="A36" s="299">
        <v>32</v>
      </c>
      <c r="B36" s="201" t="s">
        <v>224</v>
      </c>
      <c r="C36" s="436">
        <v>0</v>
      </c>
      <c r="D36" s="436">
        <v>0</v>
      </c>
      <c r="E36" s="436">
        <v>0</v>
      </c>
      <c r="F36" s="436">
        <v>0</v>
      </c>
      <c r="G36" s="449">
        <v>0</v>
      </c>
      <c r="H36" s="449">
        <v>0</v>
      </c>
      <c r="I36" s="449">
        <v>0</v>
      </c>
      <c r="J36" s="449">
        <v>0</v>
      </c>
      <c r="K36" s="449">
        <v>0</v>
      </c>
      <c r="L36" s="449">
        <v>0</v>
      </c>
      <c r="M36" s="449">
        <v>0</v>
      </c>
      <c r="N36" s="449">
        <v>0</v>
      </c>
      <c r="O36" s="449">
        <v>0</v>
      </c>
      <c r="P36" s="449">
        <v>0</v>
      </c>
      <c r="Q36" s="449">
        <v>0</v>
      </c>
      <c r="R36" s="449">
        <v>0</v>
      </c>
      <c r="S36" s="426" t="s">
        <v>29</v>
      </c>
    </row>
    <row r="37" spans="1:19" ht="33.75" customHeight="1">
      <c r="A37" s="307">
        <v>33</v>
      </c>
      <c r="B37" s="308" t="s">
        <v>808</v>
      </c>
      <c r="C37" s="437">
        <v>0</v>
      </c>
      <c r="D37" s="437">
        <v>0</v>
      </c>
      <c r="E37" s="437">
        <v>0</v>
      </c>
      <c r="F37" s="437">
        <v>0</v>
      </c>
      <c r="G37" s="448">
        <v>0</v>
      </c>
      <c r="H37" s="448">
        <v>0</v>
      </c>
      <c r="I37" s="448">
        <v>0</v>
      </c>
      <c r="J37" s="448">
        <v>0</v>
      </c>
      <c r="K37" s="448">
        <v>0</v>
      </c>
      <c r="L37" s="448">
        <v>0</v>
      </c>
      <c r="M37" s="448">
        <v>0</v>
      </c>
      <c r="N37" s="448">
        <v>0</v>
      </c>
      <c r="O37" s="448">
        <v>0</v>
      </c>
      <c r="P37" s="448">
        <v>0</v>
      </c>
      <c r="Q37" s="448">
        <v>0</v>
      </c>
      <c r="R37" s="448">
        <v>0</v>
      </c>
      <c r="S37" s="425" t="s">
        <v>557</v>
      </c>
    </row>
    <row r="38" spans="1:19" ht="24.95" customHeight="1">
      <c r="A38" s="299">
        <v>34</v>
      </c>
      <c r="B38" s="201" t="s">
        <v>341</v>
      </c>
      <c r="C38" s="436">
        <v>0</v>
      </c>
      <c r="D38" s="436">
        <v>0</v>
      </c>
      <c r="E38" s="436">
        <v>0</v>
      </c>
      <c r="F38" s="436">
        <v>0</v>
      </c>
      <c r="G38" s="449">
        <v>0</v>
      </c>
      <c r="H38" s="449">
        <v>0</v>
      </c>
      <c r="I38" s="449">
        <v>0</v>
      </c>
      <c r="J38" s="449">
        <v>0</v>
      </c>
      <c r="K38" s="449">
        <v>0</v>
      </c>
      <c r="L38" s="449">
        <v>0</v>
      </c>
      <c r="M38" s="449">
        <v>0</v>
      </c>
      <c r="N38" s="449">
        <v>0</v>
      </c>
      <c r="O38" s="449">
        <v>0</v>
      </c>
      <c r="P38" s="449">
        <v>0</v>
      </c>
      <c r="Q38" s="449">
        <v>0</v>
      </c>
      <c r="R38" s="449">
        <v>0</v>
      </c>
      <c r="S38" s="426" t="s">
        <v>558</v>
      </c>
    </row>
    <row r="39" spans="1:19" ht="24.95" customHeight="1">
      <c r="A39" s="307">
        <v>35</v>
      </c>
      <c r="B39" s="308" t="s">
        <v>227</v>
      </c>
      <c r="C39" s="437">
        <v>0</v>
      </c>
      <c r="D39" s="437">
        <v>0</v>
      </c>
      <c r="E39" s="437">
        <v>0</v>
      </c>
      <c r="F39" s="437">
        <v>0</v>
      </c>
      <c r="G39" s="448">
        <v>0</v>
      </c>
      <c r="H39" s="448">
        <v>0</v>
      </c>
      <c r="I39" s="448">
        <v>0</v>
      </c>
      <c r="J39" s="448">
        <v>0</v>
      </c>
      <c r="K39" s="448">
        <v>0</v>
      </c>
      <c r="L39" s="448">
        <v>0</v>
      </c>
      <c r="M39" s="448">
        <v>0</v>
      </c>
      <c r="N39" s="448">
        <v>0</v>
      </c>
      <c r="O39" s="448">
        <v>0</v>
      </c>
      <c r="P39" s="448">
        <v>0</v>
      </c>
      <c r="Q39" s="448">
        <v>0</v>
      </c>
      <c r="R39" s="448">
        <v>0</v>
      </c>
      <c r="S39" s="425" t="s">
        <v>30</v>
      </c>
    </row>
    <row r="40" spans="1:19" ht="24.95" customHeight="1">
      <c r="A40" s="299">
        <v>36</v>
      </c>
      <c r="B40" s="201" t="s">
        <v>228</v>
      </c>
      <c r="C40" s="436">
        <v>0</v>
      </c>
      <c r="D40" s="436">
        <v>0</v>
      </c>
      <c r="E40" s="436">
        <v>0</v>
      </c>
      <c r="F40" s="436">
        <v>0</v>
      </c>
      <c r="G40" s="449">
        <v>0</v>
      </c>
      <c r="H40" s="449">
        <v>0</v>
      </c>
      <c r="I40" s="449">
        <v>0</v>
      </c>
      <c r="J40" s="449">
        <v>0</v>
      </c>
      <c r="K40" s="449">
        <v>0</v>
      </c>
      <c r="L40" s="449">
        <v>0</v>
      </c>
      <c r="M40" s="449">
        <v>0</v>
      </c>
      <c r="N40" s="449">
        <v>0</v>
      </c>
      <c r="O40" s="449">
        <v>0</v>
      </c>
      <c r="P40" s="449">
        <v>0</v>
      </c>
      <c r="Q40" s="449">
        <v>0</v>
      </c>
      <c r="R40" s="449">
        <v>0</v>
      </c>
      <c r="S40" s="426" t="s">
        <v>31</v>
      </c>
    </row>
    <row r="41" spans="1:19" ht="24.95" customHeight="1">
      <c r="A41" s="307"/>
      <c r="B41" s="394" t="s">
        <v>330</v>
      </c>
      <c r="C41" s="438">
        <v>11388</v>
      </c>
      <c r="D41" s="438">
        <v>636</v>
      </c>
      <c r="E41" s="438">
        <v>1678</v>
      </c>
      <c r="F41" s="438">
        <v>182</v>
      </c>
      <c r="G41" s="450">
        <f>SUM(G5:G40)</f>
        <v>14995</v>
      </c>
      <c r="H41" s="450">
        <f>SUM(H5:H40)</f>
        <v>710</v>
      </c>
      <c r="I41" s="450">
        <f>SUM(I5:I38)</f>
        <v>2545</v>
      </c>
      <c r="J41" s="450">
        <f>SUM(J5:J40)</f>
        <v>266</v>
      </c>
      <c r="K41" s="450">
        <f>SUM(K5:K40)</f>
        <v>5498</v>
      </c>
      <c r="L41" s="450">
        <f>SUM(L5:L40)</f>
        <v>251</v>
      </c>
      <c r="M41" s="450">
        <f>SUM(M5:M38)</f>
        <v>729</v>
      </c>
      <c r="N41" s="450">
        <f>SUM(N5:N40)</f>
        <v>82</v>
      </c>
      <c r="O41" s="450">
        <f>SUM(O5:O40)</f>
        <v>5946</v>
      </c>
      <c r="P41" s="450">
        <f>SUM(P5:P40)</f>
        <v>216</v>
      </c>
      <c r="Q41" s="450">
        <f>SUM(Q5:Q38)</f>
        <v>754</v>
      </c>
      <c r="R41" s="450">
        <f>SUM(R5:R40)</f>
        <v>66</v>
      </c>
      <c r="S41" s="427" t="s">
        <v>9</v>
      </c>
    </row>
    <row r="42" spans="1:19">
      <c r="A42" s="816" t="s">
        <v>496</v>
      </c>
      <c r="B42" s="817"/>
      <c r="C42" s="817"/>
      <c r="D42" s="817"/>
      <c r="E42" s="817"/>
      <c r="F42" s="817"/>
      <c r="G42" s="817"/>
      <c r="H42" s="817"/>
      <c r="I42" s="817"/>
      <c r="J42" s="817"/>
      <c r="K42" s="817"/>
      <c r="L42" s="817"/>
      <c r="M42" s="817"/>
      <c r="N42" s="817"/>
      <c r="O42" s="817"/>
      <c r="P42" s="817"/>
      <c r="Q42" s="817"/>
      <c r="R42" s="817"/>
      <c r="S42" s="351"/>
    </row>
    <row r="43" spans="1:19">
      <c r="A43" s="601" t="s">
        <v>469</v>
      </c>
      <c r="B43" s="602"/>
      <c r="C43" s="602"/>
      <c r="D43" s="602"/>
      <c r="E43" s="602"/>
      <c r="F43" s="602"/>
      <c r="G43" s="602"/>
      <c r="H43" s="602"/>
      <c r="I43" s="602"/>
      <c r="J43" s="602"/>
      <c r="K43" s="602"/>
      <c r="L43" s="602"/>
      <c r="M43" s="602"/>
      <c r="N43" s="602"/>
      <c r="O43" s="602"/>
      <c r="P43" s="602"/>
      <c r="Q43" s="602"/>
      <c r="R43" s="602"/>
      <c r="S43" s="603"/>
    </row>
    <row r="44" spans="1:19" ht="15.75">
      <c r="A44" s="818" t="s">
        <v>780</v>
      </c>
      <c r="B44" s="819"/>
      <c r="C44" s="819"/>
      <c r="D44" s="819"/>
      <c r="E44" s="819"/>
      <c r="F44" s="819"/>
      <c r="G44" s="819"/>
      <c r="H44" s="819"/>
      <c r="I44" s="819"/>
      <c r="J44" s="819"/>
      <c r="K44" s="819"/>
      <c r="L44" s="819"/>
      <c r="M44" s="819"/>
      <c r="N44" s="819"/>
      <c r="O44" s="819"/>
      <c r="P44" s="819"/>
      <c r="Q44" s="819"/>
      <c r="R44" s="819"/>
      <c r="S44" s="820"/>
    </row>
  </sheetData>
  <mergeCells count="12">
    <mergeCell ref="A42:R42"/>
    <mergeCell ref="A43:S43"/>
    <mergeCell ref="A44:S44"/>
    <mergeCell ref="A1:S1"/>
    <mergeCell ref="A2:S2"/>
    <mergeCell ref="A3:A4"/>
    <mergeCell ref="B3:B4"/>
    <mergeCell ref="C3:F3"/>
    <mergeCell ref="G3:J3"/>
    <mergeCell ref="K3:N3"/>
    <mergeCell ref="O3:R3"/>
    <mergeCell ref="S3:S4"/>
  </mergeCells>
  <pageMargins left="0.25" right="0.25" top="0.75" bottom="0.75" header="0.3" footer="0.3"/>
  <pageSetup paperSize="9" scale="6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2:AE101"/>
  <sheetViews>
    <sheetView topLeftCell="A116" zoomScale="80" zoomScaleNormal="80" workbookViewId="0">
      <selection sqref="A1:XFD1048576"/>
    </sheetView>
  </sheetViews>
  <sheetFormatPr defaultColWidth="9.140625" defaultRowHeight="12.75"/>
  <cols>
    <col min="1" max="1" width="20.140625" style="91" customWidth="1"/>
    <col min="2" max="2" width="7.140625" style="91" customWidth="1"/>
    <col min="3" max="3" width="7.5703125" style="91" customWidth="1"/>
    <col min="4" max="4" width="7.140625" style="91" customWidth="1"/>
    <col min="5" max="5" width="8.85546875" style="91" customWidth="1"/>
    <col min="6" max="7" width="8.28515625" style="91" customWidth="1"/>
    <col min="8" max="8" width="8.7109375" style="91" customWidth="1"/>
    <col min="9" max="10" width="7.140625" style="91" customWidth="1"/>
    <col min="11" max="14" width="11.140625" style="91" customWidth="1"/>
    <col min="15" max="16" width="7.85546875" style="91" customWidth="1"/>
    <col min="17" max="19" width="10.5703125" style="91" customWidth="1"/>
    <col min="20" max="20" width="8.85546875" style="91" customWidth="1"/>
    <col min="21" max="24" width="7.140625" style="91" customWidth="1"/>
    <col min="25" max="25" width="8" style="91" customWidth="1"/>
    <col min="26" max="26" width="27.42578125" style="81" customWidth="1"/>
    <col min="27" max="16384" width="9.140625" style="81"/>
  </cols>
  <sheetData>
    <row r="2" spans="1:30" ht="15" customHeight="1">
      <c r="A2" s="822" t="s">
        <v>294</v>
      </c>
      <c r="B2" s="822"/>
      <c r="C2" s="822"/>
      <c r="D2" s="822"/>
      <c r="E2" s="822"/>
      <c r="F2" s="822"/>
      <c r="G2" s="822"/>
      <c r="H2" s="822"/>
      <c r="I2" s="822"/>
      <c r="J2" s="822"/>
      <c r="K2" s="822"/>
      <c r="L2" s="822"/>
      <c r="M2" s="822"/>
      <c r="N2" s="822"/>
      <c r="O2" s="822"/>
      <c r="P2" s="822"/>
      <c r="Q2" s="822"/>
      <c r="R2" s="822"/>
      <c r="S2" s="822"/>
      <c r="T2" s="822"/>
      <c r="U2" s="822"/>
      <c r="V2" s="822"/>
      <c r="W2" s="822"/>
      <c r="X2" s="822"/>
      <c r="Y2" s="822"/>
      <c r="Z2" s="822"/>
    </row>
    <row r="3" spans="1:30" ht="15" customHeight="1">
      <c r="A3" s="823" t="s">
        <v>295</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
    </row>
    <row r="4" spans="1:30" s="85" customFormat="1">
      <c r="A4" s="83"/>
      <c r="B4" s="83"/>
      <c r="C4" s="83"/>
      <c r="D4" s="83"/>
      <c r="E4" s="83"/>
      <c r="F4" s="83"/>
      <c r="G4" s="83"/>
      <c r="H4" s="83"/>
      <c r="I4" s="83"/>
      <c r="J4" s="83"/>
      <c r="K4" s="83"/>
      <c r="L4" s="83"/>
      <c r="M4" s="83"/>
      <c r="N4" s="83"/>
      <c r="O4" s="83"/>
      <c r="P4" s="83"/>
      <c r="Q4" s="83"/>
      <c r="R4" s="83"/>
      <c r="S4" s="83"/>
      <c r="T4" s="83"/>
      <c r="U4" s="83"/>
      <c r="V4" s="83"/>
      <c r="W4" s="83"/>
      <c r="X4" s="83"/>
      <c r="Y4" s="83"/>
      <c r="Z4" s="84" t="s">
        <v>290</v>
      </c>
      <c r="AA4" s="84"/>
    </row>
    <row r="5" spans="1:30" s="85" customFormat="1">
      <c r="A5" s="824" t="s">
        <v>73</v>
      </c>
      <c r="B5" s="824" t="s">
        <v>289</v>
      </c>
      <c r="C5" s="824"/>
      <c r="D5" s="824"/>
      <c r="E5" s="824"/>
      <c r="F5" s="824"/>
      <c r="G5" s="824"/>
      <c r="H5" s="824"/>
      <c r="I5" s="824"/>
      <c r="J5" s="824"/>
      <c r="K5" s="824"/>
      <c r="L5" s="824"/>
      <c r="M5" s="824"/>
      <c r="N5" s="824"/>
      <c r="O5" s="824"/>
      <c r="P5" s="824"/>
      <c r="Q5" s="824"/>
      <c r="R5" s="824"/>
      <c r="S5" s="824"/>
      <c r="T5" s="824"/>
      <c r="U5" s="824"/>
      <c r="V5" s="824"/>
      <c r="W5" s="824"/>
      <c r="X5" s="824"/>
      <c r="Y5" s="824"/>
      <c r="Z5" s="825" t="s">
        <v>84</v>
      </c>
      <c r="AA5" s="86"/>
    </row>
    <row r="6" spans="1:30" s="85" customFormat="1" ht="27" customHeight="1">
      <c r="A6" s="824"/>
      <c r="B6" s="824" t="s">
        <v>288</v>
      </c>
      <c r="C6" s="824" t="s">
        <v>287</v>
      </c>
      <c r="D6" s="824" t="s">
        <v>286</v>
      </c>
      <c r="E6" s="824" t="s">
        <v>285</v>
      </c>
      <c r="F6" s="824" t="s">
        <v>284</v>
      </c>
      <c r="G6" s="828" t="s">
        <v>74</v>
      </c>
      <c r="H6" s="824" t="s">
        <v>283</v>
      </c>
      <c r="I6" s="824" t="s">
        <v>282</v>
      </c>
      <c r="J6" s="828" t="s">
        <v>75</v>
      </c>
      <c r="K6" s="824" t="s">
        <v>281</v>
      </c>
      <c r="L6" s="824"/>
      <c r="M6" s="828" t="s">
        <v>297</v>
      </c>
      <c r="N6" s="828" t="s">
        <v>299</v>
      </c>
      <c r="O6" s="824" t="s">
        <v>280</v>
      </c>
      <c r="P6" s="824"/>
      <c r="Q6" s="824" t="s">
        <v>279</v>
      </c>
      <c r="R6" s="824"/>
      <c r="S6" s="828" t="s">
        <v>301</v>
      </c>
      <c r="T6" s="824" t="s">
        <v>278</v>
      </c>
      <c r="U6" s="824" t="s">
        <v>277</v>
      </c>
      <c r="V6" s="824"/>
      <c r="W6" s="824"/>
      <c r="X6" s="828" t="s">
        <v>300</v>
      </c>
      <c r="Y6" s="824" t="s">
        <v>276</v>
      </c>
      <c r="Z6" s="825"/>
      <c r="AA6" s="86"/>
    </row>
    <row r="7" spans="1:30" s="85" customFormat="1" ht="83.25" customHeight="1">
      <c r="A7" s="824"/>
      <c r="B7" s="824"/>
      <c r="C7" s="824"/>
      <c r="D7" s="824"/>
      <c r="E7" s="824"/>
      <c r="F7" s="824"/>
      <c r="G7" s="829"/>
      <c r="H7" s="824"/>
      <c r="I7" s="824"/>
      <c r="J7" s="829"/>
      <c r="K7" s="87" t="s">
        <v>275</v>
      </c>
      <c r="L7" s="87" t="s">
        <v>271</v>
      </c>
      <c r="M7" s="829"/>
      <c r="N7" s="829"/>
      <c r="O7" s="87" t="s">
        <v>274</v>
      </c>
      <c r="P7" s="87" t="s">
        <v>273</v>
      </c>
      <c r="Q7" s="87" t="s">
        <v>272</v>
      </c>
      <c r="R7" s="87" t="s">
        <v>271</v>
      </c>
      <c r="S7" s="829"/>
      <c r="T7" s="824"/>
      <c r="U7" s="87" t="s">
        <v>270</v>
      </c>
      <c r="V7" s="87" t="s">
        <v>269</v>
      </c>
      <c r="W7" s="87" t="s">
        <v>268</v>
      </c>
      <c r="X7" s="829"/>
      <c r="Y7" s="824"/>
      <c r="Z7" s="825"/>
      <c r="AA7" s="86"/>
      <c r="AD7" s="88"/>
    </row>
    <row r="8" spans="1:30">
      <c r="A8" s="68" t="s">
        <v>10</v>
      </c>
      <c r="B8" s="68">
        <v>30.5</v>
      </c>
      <c r="C8" s="68">
        <v>5</v>
      </c>
      <c r="D8" s="68">
        <v>14.3</v>
      </c>
      <c r="E8" s="68">
        <v>1.8</v>
      </c>
      <c r="F8" s="68">
        <v>26.5</v>
      </c>
      <c r="G8" s="68">
        <f t="shared" ref="G8:G46" si="0">SUM(C8:F8)</f>
        <v>47.6</v>
      </c>
      <c r="H8" s="68">
        <v>6.6</v>
      </c>
      <c r="I8" s="68">
        <v>9.6999999999999993</v>
      </c>
      <c r="J8" s="68">
        <f t="shared" ref="J8:J46" si="1">H8+I8</f>
        <v>16.299999999999997</v>
      </c>
      <c r="K8" s="68">
        <v>1.1000000000000001</v>
      </c>
      <c r="L8" s="68">
        <v>2.7</v>
      </c>
      <c r="M8" s="68">
        <v>0</v>
      </c>
      <c r="N8" s="68">
        <f t="shared" ref="N8:N46" si="2">SUM(U8:W8)</f>
        <v>1.1000000000000001</v>
      </c>
      <c r="O8" s="68">
        <v>0.1</v>
      </c>
      <c r="P8" s="68">
        <v>0.7</v>
      </c>
      <c r="Q8" s="68">
        <v>0</v>
      </c>
      <c r="R8" s="68">
        <v>0</v>
      </c>
      <c r="S8" s="68">
        <f t="shared" ref="S8:S46" si="3">Q8+R8</f>
        <v>0</v>
      </c>
      <c r="T8" s="68">
        <v>0</v>
      </c>
      <c r="U8" s="68">
        <v>0.2</v>
      </c>
      <c r="V8" s="68">
        <v>0.9</v>
      </c>
      <c r="W8" s="68">
        <v>0</v>
      </c>
      <c r="X8" s="92">
        <f t="shared" ref="X8:X16" si="4">Y8-B8-G8-J8-K8-L8-M8-N8-S8</f>
        <v>0.70000000000000151</v>
      </c>
      <c r="Y8" s="68">
        <v>100</v>
      </c>
      <c r="Z8" s="73" t="s">
        <v>195</v>
      </c>
    </row>
    <row r="9" spans="1:30">
      <c r="A9" s="68" t="s">
        <v>11</v>
      </c>
      <c r="B9" s="68">
        <v>0</v>
      </c>
      <c r="C9" s="68">
        <v>26</v>
      </c>
      <c r="D9" s="68">
        <v>33.1</v>
      </c>
      <c r="E9" s="68">
        <v>2.6</v>
      </c>
      <c r="F9" s="68">
        <v>5</v>
      </c>
      <c r="G9" s="68">
        <f t="shared" si="0"/>
        <v>66.7</v>
      </c>
      <c r="H9" s="68">
        <v>17.8</v>
      </c>
      <c r="I9" s="68">
        <v>5.8</v>
      </c>
      <c r="J9" s="68">
        <f t="shared" si="1"/>
        <v>23.6</v>
      </c>
      <c r="K9" s="68">
        <v>8.4</v>
      </c>
      <c r="L9" s="68">
        <v>0</v>
      </c>
      <c r="M9" s="68">
        <v>0</v>
      </c>
      <c r="N9" s="68">
        <f t="shared" si="2"/>
        <v>0.9</v>
      </c>
      <c r="O9" s="68">
        <v>0.2</v>
      </c>
      <c r="P9" s="68">
        <v>0</v>
      </c>
      <c r="Q9" s="68">
        <v>0</v>
      </c>
      <c r="R9" s="68">
        <v>0.2</v>
      </c>
      <c r="S9" s="68">
        <f t="shared" si="3"/>
        <v>0.2</v>
      </c>
      <c r="T9" s="68">
        <v>0</v>
      </c>
      <c r="U9" s="68">
        <v>0</v>
      </c>
      <c r="V9" s="68">
        <v>0.9</v>
      </c>
      <c r="W9" s="68">
        <v>0</v>
      </c>
      <c r="X9" s="92">
        <f t="shared" si="4"/>
        <v>0.19999999999999535</v>
      </c>
      <c r="Y9" s="68">
        <v>100</v>
      </c>
      <c r="Z9" s="74" t="s">
        <v>196</v>
      </c>
    </row>
    <row r="10" spans="1:30">
      <c r="A10" s="68" t="s">
        <v>0</v>
      </c>
      <c r="B10" s="68">
        <v>0</v>
      </c>
      <c r="C10" s="68">
        <v>2.5</v>
      </c>
      <c r="D10" s="68">
        <v>3.5</v>
      </c>
      <c r="E10" s="68">
        <v>0.3</v>
      </c>
      <c r="F10" s="68">
        <v>1.8</v>
      </c>
      <c r="G10" s="68">
        <f t="shared" si="0"/>
        <v>8.1</v>
      </c>
      <c r="H10" s="68">
        <v>32.200000000000003</v>
      </c>
      <c r="I10" s="68">
        <v>42.4</v>
      </c>
      <c r="J10" s="68">
        <f t="shared" si="1"/>
        <v>74.599999999999994</v>
      </c>
      <c r="K10" s="68">
        <v>7.3</v>
      </c>
      <c r="L10" s="68">
        <v>5.2</v>
      </c>
      <c r="M10" s="68">
        <v>0.1</v>
      </c>
      <c r="N10" s="68">
        <f t="shared" si="2"/>
        <v>4.0999999999999996</v>
      </c>
      <c r="O10" s="68">
        <v>0</v>
      </c>
      <c r="P10" s="68">
        <v>0</v>
      </c>
      <c r="Q10" s="68">
        <v>0.2</v>
      </c>
      <c r="R10" s="68">
        <v>0.4</v>
      </c>
      <c r="S10" s="68">
        <f t="shared" si="3"/>
        <v>0.60000000000000009</v>
      </c>
      <c r="T10" s="68">
        <v>0.1</v>
      </c>
      <c r="U10" s="68">
        <v>2.9</v>
      </c>
      <c r="V10" s="68">
        <v>1.2</v>
      </c>
      <c r="W10" s="68">
        <v>0</v>
      </c>
      <c r="X10" s="92">
        <f t="shared" si="4"/>
        <v>1.1102230246251565E-14</v>
      </c>
      <c r="Y10" s="68">
        <v>100</v>
      </c>
      <c r="Z10" s="74" t="s">
        <v>197</v>
      </c>
    </row>
    <row r="11" spans="1:30">
      <c r="A11" s="68" t="s">
        <v>1</v>
      </c>
      <c r="B11" s="68">
        <v>0.8</v>
      </c>
      <c r="C11" s="68">
        <v>1.1000000000000001</v>
      </c>
      <c r="D11" s="68">
        <v>0.4</v>
      </c>
      <c r="E11" s="68">
        <v>0.1</v>
      </c>
      <c r="F11" s="68">
        <v>0.1</v>
      </c>
      <c r="G11" s="68">
        <f t="shared" si="0"/>
        <v>1.7000000000000002</v>
      </c>
      <c r="H11" s="68">
        <v>2.9</v>
      </c>
      <c r="I11" s="68">
        <v>94.3</v>
      </c>
      <c r="J11" s="68">
        <f t="shared" si="1"/>
        <v>97.2</v>
      </c>
      <c r="K11" s="68">
        <v>0.1</v>
      </c>
      <c r="L11" s="68">
        <v>0.2</v>
      </c>
      <c r="M11" s="68">
        <v>0</v>
      </c>
      <c r="N11" s="68">
        <f t="shared" si="2"/>
        <v>0</v>
      </c>
      <c r="O11" s="68">
        <v>0</v>
      </c>
      <c r="P11" s="68">
        <v>0</v>
      </c>
      <c r="Q11" s="68">
        <v>0</v>
      </c>
      <c r="R11" s="68">
        <v>0</v>
      </c>
      <c r="S11" s="68">
        <f t="shared" si="3"/>
        <v>0</v>
      </c>
      <c r="T11" s="68">
        <v>0</v>
      </c>
      <c r="U11" s="68">
        <v>0</v>
      </c>
      <c r="V11" s="68">
        <v>0</v>
      </c>
      <c r="W11" s="68">
        <v>0</v>
      </c>
      <c r="X11" s="92">
        <f t="shared" si="4"/>
        <v>-2.8588242884097781E-15</v>
      </c>
      <c r="Y11" s="68">
        <v>100</v>
      </c>
      <c r="Z11" s="74" t="s">
        <v>198</v>
      </c>
    </row>
    <row r="12" spans="1:30">
      <c r="A12" s="68" t="s">
        <v>34</v>
      </c>
      <c r="B12" s="68">
        <v>0</v>
      </c>
      <c r="C12" s="68">
        <v>6.4</v>
      </c>
      <c r="D12" s="68">
        <v>10.9</v>
      </c>
      <c r="E12" s="68">
        <v>0.3</v>
      </c>
      <c r="F12" s="68">
        <v>6</v>
      </c>
      <c r="G12" s="68">
        <f t="shared" si="0"/>
        <v>23.6</v>
      </c>
      <c r="H12" s="68">
        <v>21.3</v>
      </c>
      <c r="I12" s="68">
        <v>44.6</v>
      </c>
      <c r="J12" s="68">
        <f t="shared" si="1"/>
        <v>65.900000000000006</v>
      </c>
      <c r="K12" s="68">
        <v>4.5</v>
      </c>
      <c r="L12" s="68">
        <v>4.2</v>
      </c>
      <c r="M12" s="68">
        <v>0</v>
      </c>
      <c r="N12" s="68">
        <f t="shared" si="2"/>
        <v>1.6</v>
      </c>
      <c r="O12" s="68">
        <v>0</v>
      </c>
      <c r="P12" s="68">
        <v>0</v>
      </c>
      <c r="Q12" s="68">
        <v>0</v>
      </c>
      <c r="R12" s="68">
        <v>0</v>
      </c>
      <c r="S12" s="68">
        <f t="shared" si="3"/>
        <v>0</v>
      </c>
      <c r="T12" s="68">
        <v>0</v>
      </c>
      <c r="U12" s="68">
        <v>0</v>
      </c>
      <c r="V12" s="68">
        <v>0.4</v>
      </c>
      <c r="W12" s="68">
        <v>1.2</v>
      </c>
      <c r="X12" s="92">
        <f t="shared" si="4"/>
        <v>0.19999999999999973</v>
      </c>
      <c r="Y12" s="68">
        <v>100</v>
      </c>
      <c r="Z12" s="74" t="s">
        <v>199</v>
      </c>
    </row>
    <row r="13" spans="1:30">
      <c r="A13" s="68" t="s">
        <v>12</v>
      </c>
      <c r="B13" s="68">
        <v>33.4</v>
      </c>
      <c r="C13" s="68">
        <v>47.5</v>
      </c>
      <c r="D13" s="68">
        <v>7.2</v>
      </c>
      <c r="E13" s="68">
        <v>0</v>
      </c>
      <c r="F13" s="68">
        <v>0.1</v>
      </c>
      <c r="G13" s="68">
        <f t="shared" si="0"/>
        <v>54.800000000000004</v>
      </c>
      <c r="H13" s="68">
        <v>7.9</v>
      </c>
      <c r="I13" s="68">
        <v>0</v>
      </c>
      <c r="J13" s="68">
        <f t="shared" si="1"/>
        <v>7.9</v>
      </c>
      <c r="K13" s="68">
        <v>0</v>
      </c>
      <c r="L13" s="68">
        <v>0</v>
      </c>
      <c r="M13" s="68">
        <v>0</v>
      </c>
      <c r="N13" s="68">
        <f t="shared" si="2"/>
        <v>0</v>
      </c>
      <c r="O13" s="68">
        <v>3.8</v>
      </c>
      <c r="P13" s="68">
        <v>0</v>
      </c>
      <c r="Q13" s="68">
        <v>0</v>
      </c>
      <c r="R13" s="68">
        <v>0</v>
      </c>
      <c r="S13" s="68">
        <f t="shared" si="3"/>
        <v>0</v>
      </c>
      <c r="T13" s="68">
        <v>0</v>
      </c>
      <c r="U13" s="68">
        <v>0</v>
      </c>
      <c r="V13" s="68">
        <v>0</v>
      </c>
      <c r="W13" s="68">
        <v>0</v>
      </c>
      <c r="X13" s="92">
        <f t="shared" si="4"/>
        <v>3.8999999999999897</v>
      </c>
      <c r="Y13" s="68">
        <v>100</v>
      </c>
      <c r="Z13" s="74" t="s">
        <v>200</v>
      </c>
    </row>
    <row r="14" spans="1:30">
      <c r="A14" s="68" t="s">
        <v>13</v>
      </c>
      <c r="B14" s="68">
        <v>0</v>
      </c>
      <c r="C14" s="68">
        <v>58.2</v>
      </c>
      <c r="D14" s="68">
        <v>34</v>
      </c>
      <c r="E14" s="68">
        <v>3.8</v>
      </c>
      <c r="F14" s="68">
        <v>0</v>
      </c>
      <c r="G14" s="68">
        <f t="shared" si="0"/>
        <v>96</v>
      </c>
      <c r="H14" s="68">
        <v>1.6</v>
      </c>
      <c r="I14" s="68">
        <v>0</v>
      </c>
      <c r="J14" s="68">
        <f t="shared" si="1"/>
        <v>1.6</v>
      </c>
      <c r="K14" s="68">
        <v>1.9</v>
      </c>
      <c r="L14" s="68">
        <v>0</v>
      </c>
      <c r="M14" s="68">
        <v>0</v>
      </c>
      <c r="N14" s="68">
        <f t="shared" si="2"/>
        <v>0.5</v>
      </c>
      <c r="O14" s="68">
        <v>0</v>
      </c>
      <c r="P14" s="68">
        <v>0</v>
      </c>
      <c r="Q14" s="68">
        <v>0</v>
      </c>
      <c r="R14" s="68">
        <v>0</v>
      </c>
      <c r="S14" s="68">
        <f t="shared" si="3"/>
        <v>0</v>
      </c>
      <c r="T14" s="68">
        <v>0</v>
      </c>
      <c r="U14" s="68">
        <v>0</v>
      </c>
      <c r="V14" s="68">
        <v>0.5</v>
      </c>
      <c r="W14" s="68">
        <v>0</v>
      </c>
      <c r="X14" s="92">
        <f t="shared" si="4"/>
        <v>0</v>
      </c>
      <c r="Y14" s="68">
        <v>100</v>
      </c>
      <c r="Z14" s="74" t="s">
        <v>201</v>
      </c>
    </row>
    <row r="15" spans="1:30">
      <c r="A15" s="68" t="s">
        <v>25</v>
      </c>
      <c r="B15" s="68">
        <v>4.0999999999999996</v>
      </c>
      <c r="C15" s="68">
        <v>37.4</v>
      </c>
      <c r="D15" s="68">
        <v>26.3</v>
      </c>
      <c r="E15" s="68">
        <v>1.3</v>
      </c>
      <c r="F15" s="68">
        <v>4.4000000000000004</v>
      </c>
      <c r="G15" s="68">
        <f t="shared" si="0"/>
        <v>69.400000000000006</v>
      </c>
      <c r="H15" s="68">
        <v>8.6</v>
      </c>
      <c r="I15" s="68">
        <v>13.1</v>
      </c>
      <c r="J15" s="68">
        <f t="shared" si="1"/>
        <v>21.7</v>
      </c>
      <c r="K15" s="68">
        <v>3</v>
      </c>
      <c r="L15" s="68">
        <v>1</v>
      </c>
      <c r="M15" s="68">
        <v>0</v>
      </c>
      <c r="N15" s="68">
        <f t="shared" si="2"/>
        <v>0.5</v>
      </c>
      <c r="O15" s="68">
        <v>0.3</v>
      </c>
      <c r="P15" s="68">
        <v>0</v>
      </c>
      <c r="Q15" s="68">
        <v>0</v>
      </c>
      <c r="R15" s="68">
        <v>0</v>
      </c>
      <c r="S15" s="68">
        <f t="shared" si="3"/>
        <v>0</v>
      </c>
      <c r="T15" s="68">
        <v>0</v>
      </c>
      <c r="U15" s="68">
        <v>0.3</v>
      </c>
      <c r="V15" s="68">
        <v>0.2</v>
      </c>
      <c r="W15" s="68">
        <v>0</v>
      </c>
      <c r="X15" s="92">
        <f t="shared" si="4"/>
        <v>0.30000000000000071</v>
      </c>
      <c r="Y15" s="68">
        <v>100</v>
      </c>
      <c r="Z15" s="74" t="s">
        <v>202</v>
      </c>
    </row>
    <row r="16" spans="1:30">
      <c r="A16" s="68" t="s">
        <v>14</v>
      </c>
      <c r="B16" s="68">
        <v>3.2</v>
      </c>
      <c r="C16" s="68">
        <v>34.9</v>
      </c>
      <c r="D16" s="68">
        <v>21.5</v>
      </c>
      <c r="E16" s="68">
        <v>1.6</v>
      </c>
      <c r="F16" s="68">
        <v>2.2000000000000002</v>
      </c>
      <c r="G16" s="68">
        <f t="shared" si="0"/>
        <v>60.2</v>
      </c>
      <c r="H16" s="68">
        <v>17.7</v>
      </c>
      <c r="I16" s="68">
        <v>18.8</v>
      </c>
      <c r="J16" s="68">
        <f t="shared" si="1"/>
        <v>36.5</v>
      </c>
      <c r="K16" s="68">
        <v>0</v>
      </c>
      <c r="L16" s="68">
        <v>0.1</v>
      </c>
      <c r="M16" s="68">
        <v>0</v>
      </c>
      <c r="N16" s="68">
        <f t="shared" si="2"/>
        <v>0</v>
      </c>
      <c r="O16" s="68">
        <v>0</v>
      </c>
      <c r="P16" s="68">
        <v>0</v>
      </c>
      <c r="Q16" s="68">
        <v>0</v>
      </c>
      <c r="R16" s="68">
        <v>0</v>
      </c>
      <c r="S16" s="68">
        <f t="shared" si="3"/>
        <v>0</v>
      </c>
      <c r="T16" s="68">
        <v>0</v>
      </c>
      <c r="U16" s="68">
        <v>0</v>
      </c>
      <c r="V16" s="68">
        <v>0</v>
      </c>
      <c r="W16" s="68">
        <v>0</v>
      </c>
      <c r="X16" s="92">
        <f t="shared" si="4"/>
        <v>-5.6898930012039273E-15</v>
      </c>
      <c r="Y16" s="68">
        <v>100</v>
      </c>
      <c r="Z16" s="74" t="s">
        <v>203</v>
      </c>
    </row>
    <row r="17" spans="1:27">
      <c r="A17" s="68" t="s">
        <v>2</v>
      </c>
      <c r="B17" s="68">
        <v>0</v>
      </c>
      <c r="C17" s="68">
        <v>36.9</v>
      </c>
      <c r="D17" s="68">
        <v>30</v>
      </c>
      <c r="E17" s="68">
        <v>1.5</v>
      </c>
      <c r="F17" s="68">
        <v>15.8</v>
      </c>
      <c r="G17" s="68">
        <f t="shared" si="0"/>
        <v>84.2</v>
      </c>
      <c r="H17" s="68">
        <v>1.3</v>
      </c>
      <c r="I17" s="68">
        <v>9</v>
      </c>
      <c r="J17" s="68">
        <f t="shared" si="1"/>
        <v>10.3</v>
      </c>
      <c r="K17" s="68">
        <v>0.9</v>
      </c>
      <c r="L17" s="68">
        <v>1.2</v>
      </c>
      <c r="M17" s="68">
        <v>0</v>
      </c>
      <c r="N17" s="68">
        <f t="shared" si="2"/>
        <v>0.5</v>
      </c>
      <c r="O17" s="68">
        <v>0</v>
      </c>
      <c r="P17" s="68">
        <v>0</v>
      </c>
      <c r="Q17" s="68">
        <v>2.8</v>
      </c>
      <c r="R17" s="68">
        <v>0.2</v>
      </c>
      <c r="S17" s="68">
        <f t="shared" si="3"/>
        <v>3</v>
      </c>
      <c r="T17" s="68">
        <v>0</v>
      </c>
      <c r="U17" s="68">
        <v>0</v>
      </c>
      <c r="V17" s="68">
        <v>0.5</v>
      </c>
      <c r="W17" s="68">
        <v>0</v>
      </c>
      <c r="X17" s="92">
        <v>0</v>
      </c>
      <c r="Y17" s="68">
        <v>100</v>
      </c>
      <c r="Z17" s="74" t="s">
        <v>204</v>
      </c>
      <c r="AA17" s="81">
        <f>SUM(B17,G17,J17,K17,L17,M17,N17,S17)</f>
        <v>100.10000000000001</v>
      </c>
    </row>
    <row r="18" spans="1:27">
      <c r="A18" s="68" t="s">
        <v>32</v>
      </c>
      <c r="B18" s="68">
        <v>0</v>
      </c>
      <c r="C18" s="68">
        <v>52.2</v>
      </c>
      <c r="D18" s="68">
        <v>16.8</v>
      </c>
      <c r="E18" s="68">
        <v>1.8</v>
      </c>
      <c r="F18" s="68">
        <v>4</v>
      </c>
      <c r="G18" s="68">
        <f t="shared" si="0"/>
        <v>74.8</v>
      </c>
      <c r="H18" s="68">
        <v>1.7</v>
      </c>
      <c r="I18" s="68">
        <v>9.4</v>
      </c>
      <c r="J18" s="68">
        <f t="shared" si="1"/>
        <v>11.1</v>
      </c>
      <c r="K18" s="68">
        <v>0.3</v>
      </c>
      <c r="L18" s="68">
        <v>0.1</v>
      </c>
      <c r="M18" s="68">
        <v>0</v>
      </c>
      <c r="N18" s="68">
        <f t="shared" si="2"/>
        <v>1</v>
      </c>
      <c r="O18" s="68">
        <v>0</v>
      </c>
      <c r="P18" s="68">
        <v>0</v>
      </c>
      <c r="Q18" s="68">
        <v>1.8</v>
      </c>
      <c r="R18" s="68">
        <v>10.8</v>
      </c>
      <c r="S18" s="68">
        <f t="shared" si="3"/>
        <v>12.600000000000001</v>
      </c>
      <c r="T18" s="68">
        <v>0</v>
      </c>
      <c r="U18" s="68">
        <v>0.4</v>
      </c>
      <c r="V18" s="68">
        <v>0.6</v>
      </c>
      <c r="W18" s="68">
        <v>0</v>
      </c>
      <c r="X18" s="92">
        <f t="shared" ref="X18:X28" si="5">Y18-B18-G18-J18-K18-L18-M18-N18-S18</f>
        <v>0.10000000000000142</v>
      </c>
      <c r="Y18" s="68">
        <v>100</v>
      </c>
      <c r="Z18" s="74" t="s">
        <v>205</v>
      </c>
    </row>
    <row r="19" spans="1:27">
      <c r="A19" s="68" t="s">
        <v>3</v>
      </c>
      <c r="B19" s="68">
        <v>0.2</v>
      </c>
      <c r="C19" s="68">
        <v>0.3</v>
      </c>
      <c r="D19" s="68">
        <v>0.6</v>
      </c>
      <c r="E19" s="68">
        <v>0</v>
      </c>
      <c r="F19" s="68">
        <v>0.8</v>
      </c>
      <c r="G19" s="68">
        <f t="shared" si="0"/>
        <v>1.7</v>
      </c>
      <c r="H19" s="68">
        <v>7.9</v>
      </c>
      <c r="I19" s="68">
        <v>64.3</v>
      </c>
      <c r="J19" s="68">
        <f t="shared" si="1"/>
        <v>72.2</v>
      </c>
      <c r="K19" s="68">
        <v>12</v>
      </c>
      <c r="L19" s="68">
        <v>13.2</v>
      </c>
      <c r="M19" s="68">
        <v>0</v>
      </c>
      <c r="N19" s="68">
        <f t="shared" si="2"/>
        <v>0.7</v>
      </c>
      <c r="O19" s="68">
        <v>0</v>
      </c>
      <c r="P19" s="68">
        <v>0</v>
      </c>
      <c r="Q19" s="68">
        <v>0</v>
      </c>
      <c r="R19" s="68">
        <v>0</v>
      </c>
      <c r="S19" s="68">
        <f t="shared" si="3"/>
        <v>0</v>
      </c>
      <c r="T19" s="68">
        <v>0</v>
      </c>
      <c r="U19" s="68">
        <v>0</v>
      </c>
      <c r="V19" s="68">
        <v>0.7</v>
      </c>
      <c r="W19" s="68">
        <v>0</v>
      </c>
      <c r="X19" s="92">
        <f t="shared" si="5"/>
        <v>-7.7715611723760958E-15</v>
      </c>
      <c r="Y19" s="68">
        <v>100</v>
      </c>
      <c r="Z19" s="74" t="s">
        <v>206</v>
      </c>
    </row>
    <row r="20" spans="1:27">
      <c r="A20" s="68" t="s">
        <v>15</v>
      </c>
      <c r="B20" s="68">
        <v>16.100000000000001</v>
      </c>
      <c r="C20" s="68">
        <v>21.5</v>
      </c>
      <c r="D20" s="68">
        <v>22.5</v>
      </c>
      <c r="E20" s="68">
        <v>4</v>
      </c>
      <c r="F20" s="68">
        <v>18.8</v>
      </c>
      <c r="G20" s="68">
        <f t="shared" si="0"/>
        <v>66.8</v>
      </c>
      <c r="H20" s="68">
        <v>6.3</v>
      </c>
      <c r="I20" s="68">
        <v>2.4</v>
      </c>
      <c r="J20" s="68">
        <f t="shared" si="1"/>
        <v>8.6999999999999993</v>
      </c>
      <c r="K20" s="68">
        <v>2.8</v>
      </c>
      <c r="L20" s="68">
        <v>4.8</v>
      </c>
      <c r="M20" s="68">
        <v>0</v>
      </c>
      <c r="N20" s="68">
        <f t="shared" si="2"/>
        <v>0.79999999999999993</v>
      </c>
      <c r="O20" s="68">
        <v>0</v>
      </c>
      <c r="P20" s="68">
        <v>0</v>
      </c>
      <c r="Q20" s="68">
        <v>0</v>
      </c>
      <c r="R20" s="68">
        <v>0</v>
      </c>
      <c r="S20" s="68">
        <f t="shared" si="3"/>
        <v>0</v>
      </c>
      <c r="T20" s="68">
        <v>0</v>
      </c>
      <c r="U20" s="68">
        <v>0.1</v>
      </c>
      <c r="V20" s="68">
        <v>0.7</v>
      </c>
      <c r="W20" s="68">
        <v>0</v>
      </c>
      <c r="X20" s="92">
        <f t="shared" si="5"/>
        <v>9.6589403142388619E-15</v>
      </c>
      <c r="Y20" s="68">
        <v>100</v>
      </c>
      <c r="Z20" s="74" t="s">
        <v>207</v>
      </c>
    </row>
    <row r="21" spans="1:27">
      <c r="A21" s="68" t="s">
        <v>4</v>
      </c>
      <c r="B21" s="68">
        <v>0.1</v>
      </c>
      <c r="C21" s="68">
        <v>9.4</v>
      </c>
      <c r="D21" s="68">
        <v>2.6</v>
      </c>
      <c r="E21" s="68">
        <v>0.3</v>
      </c>
      <c r="F21" s="68">
        <v>3</v>
      </c>
      <c r="G21" s="68">
        <f t="shared" si="0"/>
        <v>15.3</v>
      </c>
      <c r="H21" s="68">
        <v>6.8</v>
      </c>
      <c r="I21" s="68">
        <v>0</v>
      </c>
      <c r="J21" s="68">
        <f t="shared" si="1"/>
        <v>6.8</v>
      </c>
      <c r="K21" s="68">
        <v>32.5</v>
      </c>
      <c r="L21" s="68">
        <v>44.1</v>
      </c>
      <c r="M21" s="68">
        <v>0.1</v>
      </c>
      <c r="N21" s="68">
        <f t="shared" si="2"/>
        <v>0.2</v>
      </c>
      <c r="O21" s="68">
        <v>0</v>
      </c>
      <c r="P21" s="68">
        <v>0.5</v>
      </c>
      <c r="Q21" s="68">
        <v>0</v>
      </c>
      <c r="R21" s="68">
        <v>0.5</v>
      </c>
      <c r="S21" s="68">
        <f t="shared" si="3"/>
        <v>0.5</v>
      </c>
      <c r="T21" s="68">
        <v>0.1</v>
      </c>
      <c r="U21" s="68">
        <v>0.1</v>
      </c>
      <c r="V21" s="68">
        <v>0.1</v>
      </c>
      <c r="W21" s="68">
        <v>0</v>
      </c>
      <c r="X21" s="92">
        <f t="shared" si="5"/>
        <v>0.4000000000000099</v>
      </c>
      <c r="Y21" s="68">
        <v>100</v>
      </c>
      <c r="Z21" s="74" t="s">
        <v>208</v>
      </c>
    </row>
    <row r="22" spans="1:27">
      <c r="A22" s="68" t="s">
        <v>5</v>
      </c>
      <c r="B22" s="68">
        <v>0</v>
      </c>
      <c r="C22" s="68">
        <v>10.9</v>
      </c>
      <c r="D22" s="68">
        <v>4.5999999999999996</v>
      </c>
      <c r="E22" s="68">
        <v>1</v>
      </c>
      <c r="F22" s="68">
        <v>2.5</v>
      </c>
      <c r="G22" s="68">
        <f t="shared" si="0"/>
        <v>19</v>
      </c>
      <c r="H22" s="68">
        <v>12.7</v>
      </c>
      <c r="I22" s="68">
        <v>52.4</v>
      </c>
      <c r="J22" s="68">
        <f t="shared" si="1"/>
        <v>65.099999999999994</v>
      </c>
      <c r="K22" s="68">
        <v>4.2</v>
      </c>
      <c r="L22" s="68">
        <v>11.3</v>
      </c>
      <c r="M22" s="68">
        <v>0</v>
      </c>
      <c r="N22" s="68">
        <f t="shared" si="2"/>
        <v>0.2</v>
      </c>
      <c r="O22" s="68">
        <v>0</v>
      </c>
      <c r="P22" s="68">
        <v>0.3</v>
      </c>
      <c r="Q22" s="68">
        <v>0</v>
      </c>
      <c r="R22" s="68">
        <v>0.1</v>
      </c>
      <c r="S22" s="68">
        <f t="shared" si="3"/>
        <v>0.1</v>
      </c>
      <c r="T22" s="68">
        <v>0</v>
      </c>
      <c r="U22" s="68">
        <v>0</v>
      </c>
      <c r="V22" s="68">
        <v>0.2</v>
      </c>
      <c r="W22" s="68">
        <v>0</v>
      </c>
      <c r="X22" s="92">
        <f t="shared" si="5"/>
        <v>0.10000000000000567</v>
      </c>
      <c r="Y22" s="68">
        <v>100</v>
      </c>
      <c r="Z22" s="74" t="s">
        <v>209</v>
      </c>
    </row>
    <row r="23" spans="1:27">
      <c r="A23" s="68" t="s">
        <v>16</v>
      </c>
      <c r="B23" s="68">
        <v>2.2999999999999998</v>
      </c>
      <c r="C23" s="68">
        <v>28</v>
      </c>
      <c r="D23" s="68">
        <v>28.9</v>
      </c>
      <c r="E23" s="68">
        <v>2.5</v>
      </c>
      <c r="F23" s="68">
        <v>9.3000000000000007</v>
      </c>
      <c r="G23" s="68">
        <f t="shared" si="0"/>
        <v>68.7</v>
      </c>
      <c r="H23" s="68">
        <v>8.6</v>
      </c>
      <c r="I23" s="68">
        <v>8.9</v>
      </c>
      <c r="J23" s="68">
        <f t="shared" si="1"/>
        <v>17.5</v>
      </c>
      <c r="K23" s="68">
        <v>4.3</v>
      </c>
      <c r="L23" s="68">
        <v>5.9</v>
      </c>
      <c r="M23" s="68">
        <v>0</v>
      </c>
      <c r="N23" s="68">
        <f t="shared" si="2"/>
        <v>0.7</v>
      </c>
      <c r="O23" s="68">
        <v>0.1</v>
      </c>
      <c r="P23" s="68">
        <v>0.5</v>
      </c>
      <c r="Q23" s="68">
        <v>0</v>
      </c>
      <c r="R23" s="68">
        <v>0</v>
      </c>
      <c r="S23" s="68">
        <f t="shared" si="3"/>
        <v>0</v>
      </c>
      <c r="T23" s="68">
        <v>0</v>
      </c>
      <c r="U23" s="68">
        <v>0.2</v>
      </c>
      <c r="V23" s="68">
        <v>0.5</v>
      </c>
      <c r="W23" s="68">
        <v>0</v>
      </c>
      <c r="X23" s="92">
        <f t="shared" si="5"/>
        <v>0.59999999999999987</v>
      </c>
      <c r="Y23" s="68">
        <v>100</v>
      </c>
      <c r="Z23" s="74" t="s">
        <v>210</v>
      </c>
    </row>
    <row r="24" spans="1:27">
      <c r="A24" s="68" t="s">
        <v>17</v>
      </c>
      <c r="B24" s="68">
        <v>1.2</v>
      </c>
      <c r="C24" s="68">
        <v>4.5</v>
      </c>
      <c r="D24" s="68">
        <v>25.1</v>
      </c>
      <c r="E24" s="68">
        <v>1.4</v>
      </c>
      <c r="F24" s="68">
        <v>10.4</v>
      </c>
      <c r="G24" s="68">
        <f t="shared" si="0"/>
        <v>41.4</v>
      </c>
      <c r="H24" s="68">
        <v>1.8</v>
      </c>
      <c r="I24" s="68">
        <v>3.6</v>
      </c>
      <c r="J24" s="68">
        <f t="shared" si="1"/>
        <v>5.4</v>
      </c>
      <c r="K24" s="68">
        <v>1</v>
      </c>
      <c r="L24" s="68">
        <v>0</v>
      </c>
      <c r="M24" s="68">
        <v>0</v>
      </c>
      <c r="N24" s="68">
        <f t="shared" si="2"/>
        <v>27.200000000000003</v>
      </c>
      <c r="O24" s="68">
        <v>0.1</v>
      </c>
      <c r="P24" s="68">
        <v>8.4</v>
      </c>
      <c r="Q24" s="68">
        <v>14.5</v>
      </c>
      <c r="R24" s="68">
        <v>0.9</v>
      </c>
      <c r="S24" s="68">
        <f t="shared" si="3"/>
        <v>15.4</v>
      </c>
      <c r="T24" s="68">
        <v>0</v>
      </c>
      <c r="U24" s="68">
        <v>4.5999999999999996</v>
      </c>
      <c r="V24" s="68">
        <v>6.7</v>
      </c>
      <c r="W24" s="68">
        <v>15.9</v>
      </c>
      <c r="X24" s="92">
        <f t="shared" si="5"/>
        <v>8.3999999999999968</v>
      </c>
      <c r="Y24" s="68">
        <v>100</v>
      </c>
      <c r="Z24" s="74" t="s">
        <v>211</v>
      </c>
    </row>
    <row r="25" spans="1:27">
      <c r="A25" s="68" t="s">
        <v>18</v>
      </c>
      <c r="B25" s="68">
        <v>0</v>
      </c>
      <c r="C25" s="68">
        <v>6.8</v>
      </c>
      <c r="D25" s="68">
        <v>6.5</v>
      </c>
      <c r="E25" s="68">
        <v>1</v>
      </c>
      <c r="F25" s="68">
        <v>24</v>
      </c>
      <c r="G25" s="68">
        <f t="shared" si="0"/>
        <v>38.299999999999997</v>
      </c>
      <c r="H25" s="68">
        <v>3.9</v>
      </c>
      <c r="I25" s="68">
        <v>2.9</v>
      </c>
      <c r="J25" s="68">
        <f t="shared" si="1"/>
        <v>6.8</v>
      </c>
      <c r="K25" s="68">
        <v>16.2</v>
      </c>
      <c r="L25" s="68">
        <v>1.5</v>
      </c>
      <c r="M25" s="68">
        <v>0</v>
      </c>
      <c r="N25" s="68">
        <f t="shared" si="2"/>
        <v>4.5</v>
      </c>
      <c r="O25" s="68">
        <v>0</v>
      </c>
      <c r="P25" s="68">
        <v>0</v>
      </c>
      <c r="Q25" s="68">
        <v>27.3</v>
      </c>
      <c r="R25" s="68">
        <v>5.4</v>
      </c>
      <c r="S25" s="68">
        <f t="shared" si="3"/>
        <v>32.700000000000003</v>
      </c>
      <c r="T25" s="68">
        <v>0</v>
      </c>
      <c r="U25" s="68">
        <v>2.9</v>
      </c>
      <c r="V25" s="68">
        <v>1.6</v>
      </c>
      <c r="W25" s="68">
        <v>0</v>
      </c>
      <c r="X25" s="92">
        <f t="shared" si="5"/>
        <v>0</v>
      </c>
      <c r="Y25" s="68">
        <v>100</v>
      </c>
      <c r="Z25" s="74" t="s">
        <v>212</v>
      </c>
    </row>
    <row r="26" spans="1:27">
      <c r="A26" s="68" t="s">
        <v>35</v>
      </c>
      <c r="B26" s="68">
        <v>0</v>
      </c>
      <c r="C26" s="68">
        <v>30.7</v>
      </c>
      <c r="D26" s="68">
        <v>1.6</v>
      </c>
      <c r="E26" s="68">
        <v>0.1</v>
      </c>
      <c r="F26" s="68">
        <v>51.8</v>
      </c>
      <c r="G26" s="68">
        <f t="shared" si="0"/>
        <v>84.199999999999989</v>
      </c>
      <c r="H26" s="68">
        <v>0</v>
      </c>
      <c r="I26" s="68">
        <v>0</v>
      </c>
      <c r="J26" s="68">
        <f t="shared" si="1"/>
        <v>0</v>
      </c>
      <c r="K26" s="68">
        <v>0</v>
      </c>
      <c r="L26" s="68">
        <v>0</v>
      </c>
      <c r="M26" s="68">
        <v>2.8</v>
      </c>
      <c r="N26" s="68">
        <f t="shared" si="2"/>
        <v>2</v>
      </c>
      <c r="O26" s="68">
        <v>0</v>
      </c>
      <c r="P26" s="68">
        <v>0.3</v>
      </c>
      <c r="Q26" s="68">
        <v>6.1</v>
      </c>
      <c r="R26" s="68">
        <v>4.5999999999999996</v>
      </c>
      <c r="S26" s="68">
        <f t="shared" si="3"/>
        <v>10.7</v>
      </c>
      <c r="T26" s="68">
        <v>2.8</v>
      </c>
      <c r="U26" s="68">
        <v>0.8</v>
      </c>
      <c r="V26" s="68">
        <v>1.1000000000000001</v>
      </c>
      <c r="W26" s="68">
        <v>0.1</v>
      </c>
      <c r="X26" s="92">
        <f t="shared" si="5"/>
        <v>0.30000000000001137</v>
      </c>
      <c r="Y26" s="68">
        <v>100</v>
      </c>
      <c r="Z26" s="74" t="s">
        <v>213</v>
      </c>
    </row>
    <row r="27" spans="1:27">
      <c r="A27" s="68" t="s">
        <v>19</v>
      </c>
      <c r="B27" s="68">
        <v>0</v>
      </c>
      <c r="C27" s="68">
        <v>15.6</v>
      </c>
      <c r="D27" s="68">
        <v>9.1999999999999993</v>
      </c>
      <c r="E27" s="68">
        <v>1.8</v>
      </c>
      <c r="F27" s="68">
        <v>12.7</v>
      </c>
      <c r="G27" s="68">
        <f t="shared" si="0"/>
        <v>39.299999999999997</v>
      </c>
      <c r="H27" s="68">
        <v>2.5</v>
      </c>
      <c r="I27" s="68">
        <v>2.7</v>
      </c>
      <c r="J27" s="68">
        <f t="shared" si="1"/>
        <v>5.2</v>
      </c>
      <c r="K27" s="68">
        <v>12.1</v>
      </c>
      <c r="L27" s="68">
        <v>1.6</v>
      </c>
      <c r="M27" s="68">
        <v>5.7</v>
      </c>
      <c r="N27" s="68">
        <f t="shared" si="2"/>
        <v>17.099999999999998</v>
      </c>
      <c r="O27" s="68">
        <v>0</v>
      </c>
      <c r="P27" s="68">
        <v>0</v>
      </c>
      <c r="Q27" s="68">
        <v>17.2</v>
      </c>
      <c r="R27" s="68">
        <v>1.7</v>
      </c>
      <c r="S27" s="68">
        <f t="shared" si="3"/>
        <v>18.899999999999999</v>
      </c>
      <c r="T27" s="68">
        <v>5.7</v>
      </c>
      <c r="U27" s="68">
        <v>16.7</v>
      </c>
      <c r="V27" s="68">
        <v>0.4</v>
      </c>
      <c r="W27" s="68">
        <v>0</v>
      </c>
      <c r="X27" s="92">
        <f t="shared" si="5"/>
        <v>9.9999999999997868E-2</v>
      </c>
      <c r="Y27" s="68">
        <v>100</v>
      </c>
      <c r="Z27" s="74" t="s">
        <v>214</v>
      </c>
    </row>
    <row r="28" spans="1:27">
      <c r="A28" s="68" t="s">
        <v>20</v>
      </c>
      <c r="B28" s="68">
        <v>0</v>
      </c>
      <c r="C28" s="68">
        <v>2.7</v>
      </c>
      <c r="D28" s="68">
        <v>2.2999999999999998</v>
      </c>
      <c r="E28" s="68">
        <v>0.2</v>
      </c>
      <c r="F28" s="68">
        <v>10.199999999999999</v>
      </c>
      <c r="G28" s="68">
        <f t="shared" si="0"/>
        <v>15.399999999999999</v>
      </c>
      <c r="H28" s="68">
        <v>8.3000000000000007</v>
      </c>
      <c r="I28" s="68">
        <v>63.7</v>
      </c>
      <c r="J28" s="68">
        <f t="shared" si="1"/>
        <v>72</v>
      </c>
      <c r="K28" s="68">
        <v>1.7</v>
      </c>
      <c r="L28" s="68">
        <v>8.9</v>
      </c>
      <c r="M28" s="68">
        <v>0</v>
      </c>
      <c r="N28" s="68">
        <f t="shared" si="2"/>
        <v>0.4</v>
      </c>
      <c r="O28" s="68">
        <v>0.5</v>
      </c>
      <c r="P28" s="68">
        <v>0</v>
      </c>
      <c r="Q28" s="68">
        <v>0</v>
      </c>
      <c r="R28" s="68">
        <v>1</v>
      </c>
      <c r="S28" s="68">
        <f t="shared" si="3"/>
        <v>1</v>
      </c>
      <c r="T28" s="68">
        <v>0</v>
      </c>
      <c r="U28" s="68">
        <v>0</v>
      </c>
      <c r="V28" s="68">
        <v>0.4</v>
      </c>
      <c r="W28" s="68">
        <v>0</v>
      </c>
      <c r="X28" s="92">
        <f t="shared" si="5"/>
        <v>0.59999999999999476</v>
      </c>
      <c r="Y28" s="68">
        <v>100</v>
      </c>
      <c r="Z28" s="74" t="s">
        <v>215</v>
      </c>
    </row>
    <row r="29" spans="1:27">
      <c r="A29" s="68" t="s">
        <v>21</v>
      </c>
      <c r="B29" s="68">
        <v>0.1</v>
      </c>
      <c r="C29" s="68">
        <v>39.4</v>
      </c>
      <c r="D29" s="68">
        <v>8.4</v>
      </c>
      <c r="E29" s="68">
        <v>1</v>
      </c>
      <c r="F29" s="68">
        <v>1.1000000000000001</v>
      </c>
      <c r="G29" s="68">
        <f t="shared" si="0"/>
        <v>49.9</v>
      </c>
      <c r="H29" s="68">
        <v>43</v>
      </c>
      <c r="I29" s="68">
        <v>6.9</v>
      </c>
      <c r="J29" s="68">
        <f t="shared" si="1"/>
        <v>49.9</v>
      </c>
      <c r="K29" s="68">
        <v>0</v>
      </c>
      <c r="L29" s="68">
        <v>0</v>
      </c>
      <c r="M29" s="68">
        <v>0</v>
      </c>
      <c r="N29" s="68">
        <f t="shared" si="2"/>
        <v>0.2</v>
      </c>
      <c r="O29" s="68">
        <v>0</v>
      </c>
      <c r="P29" s="68">
        <v>0</v>
      </c>
      <c r="Q29" s="68">
        <v>0</v>
      </c>
      <c r="R29" s="68">
        <v>0</v>
      </c>
      <c r="S29" s="68">
        <f t="shared" si="3"/>
        <v>0</v>
      </c>
      <c r="T29" s="68">
        <v>0</v>
      </c>
      <c r="U29" s="68">
        <v>0</v>
      </c>
      <c r="V29" s="68">
        <v>0.2</v>
      </c>
      <c r="W29" s="68">
        <v>0</v>
      </c>
      <c r="X29" s="92">
        <v>0</v>
      </c>
      <c r="Y29" s="68">
        <v>100</v>
      </c>
      <c r="Z29" s="74" t="s">
        <v>216</v>
      </c>
    </row>
    <row r="30" spans="1:27">
      <c r="A30" s="68" t="s">
        <v>27</v>
      </c>
      <c r="B30" s="68">
        <v>0.5</v>
      </c>
      <c r="C30" s="68">
        <v>19.2</v>
      </c>
      <c r="D30" s="68">
        <v>10.199999999999999</v>
      </c>
      <c r="E30" s="68">
        <v>0.7</v>
      </c>
      <c r="F30" s="68">
        <v>12</v>
      </c>
      <c r="G30" s="68">
        <f t="shared" si="0"/>
        <v>42.099999999999994</v>
      </c>
      <c r="H30" s="68">
        <v>21.3</v>
      </c>
      <c r="I30" s="68">
        <v>18.600000000000001</v>
      </c>
      <c r="J30" s="68">
        <f t="shared" si="1"/>
        <v>39.900000000000006</v>
      </c>
      <c r="K30" s="68">
        <v>1.9</v>
      </c>
      <c r="L30" s="68">
        <v>4.3</v>
      </c>
      <c r="M30" s="68">
        <v>3.5</v>
      </c>
      <c r="N30" s="68">
        <f t="shared" si="2"/>
        <v>5.3</v>
      </c>
      <c r="O30" s="68">
        <v>0</v>
      </c>
      <c r="P30" s="68">
        <v>2.6</v>
      </c>
      <c r="Q30" s="68">
        <v>0</v>
      </c>
      <c r="R30" s="68">
        <v>0</v>
      </c>
      <c r="S30" s="68">
        <f t="shared" si="3"/>
        <v>0</v>
      </c>
      <c r="T30" s="68">
        <v>3.5</v>
      </c>
      <c r="U30" s="68">
        <v>3</v>
      </c>
      <c r="V30" s="68">
        <v>0.3</v>
      </c>
      <c r="W30" s="68">
        <v>2</v>
      </c>
      <c r="X30" s="92">
        <f t="shared" ref="X30:X39" si="6">Y30-B30-G30-J30-K30-L30-M30-N30-S30</f>
        <v>2.5000000000000009</v>
      </c>
      <c r="Y30" s="68">
        <v>100</v>
      </c>
      <c r="Z30" s="74" t="s">
        <v>217</v>
      </c>
    </row>
    <row r="31" spans="1:27">
      <c r="A31" s="68" t="s">
        <v>6</v>
      </c>
      <c r="B31" s="68">
        <v>0</v>
      </c>
      <c r="C31" s="68">
        <v>64.900000000000006</v>
      </c>
      <c r="D31" s="68">
        <v>16.899999999999999</v>
      </c>
      <c r="E31" s="68">
        <v>0</v>
      </c>
      <c r="F31" s="68">
        <v>0</v>
      </c>
      <c r="G31" s="68">
        <f t="shared" si="0"/>
        <v>81.800000000000011</v>
      </c>
      <c r="H31" s="68">
        <v>2.2999999999999998</v>
      </c>
      <c r="I31" s="68">
        <v>0</v>
      </c>
      <c r="J31" s="68">
        <f t="shared" si="1"/>
        <v>2.2999999999999998</v>
      </c>
      <c r="K31" s="68">
        <v>0</v>
      </c>
      <c r="L31" s="68">
        <v>0</v>
      </c>
      <c r="M31" s="68">
        <v>0</v>
      </c>
      <c r="N31" s="68">
        <f t="shared" si="2"/>
        <v>0</v>
      </c>
      <c r="O31" s="68">
        <v>0</v>
      </c>
      <c r="P31" s="68">
        <v>0</v>
      </c>
      <c r="Q31" s="68">
        <v>15.9</v>
      </c>
      <c r="R31" s="68">
        <v>0</v>
      </c>
      <c r="S31" s="68">
        <f t="shared" si="3"/>
        <v>15.9</v>
      </c>
      <c r="T31" s="68">
        <v>0</v>
      </c>
      <c r="U31" s="68">
        <v>0</v>
      </c>
      <c r="V31" s="68">
        <v>0</v>
      </c>
      <c r="W31" s="68">
        <v>0</v>
      </c>
      <c r="X31" s="92">
        <f t="shared" si="6"/>
        <v>0</v>
      </c>
      <c r="Y31" s="68">
        <v>100</v>
      </c>
      <c r="Z31" s="74" t="s">
        <v>218</v>
      </c>
    </row>
    <row r="32" spans="1:27">
      <c r="A32" s="68" t="s">
        <v>22</v>
      </c>
      <c r="B32" s="68">
        <v>1.9</v>
      </c>
      <c r="C32" s="68">
        <v>11.2</v>
      </c>
      <c r="D32" s="68">
        <v>23.6</v>
      </c>
      <c r="E32" s="68">
        <v>0.7</v>
      </c>
      <c r="F32" s="68">
        <v>53.8</v>
      </c>
      <c r="G32" s="68">
        <f t="shared" si="0"/>
        <v>89.3</v>
      </c>
      <c r="H32" s="68">
        <v>4.8</v>
      </c>
      <c r="I32" s="68">
        <v>0.9</v>
      </c>
      <c r="J32" s="68">
        <f t="shared" si="1"/>
        <v>5.7</v>
      </c>
      <c r="K32" s="68">
        <v>0.3</v>
      </c>
      <c r="L32" s="68">
        <v>0.3</v>
      </c>
      <c r="M32" s="68">
        <v>0</v>
      </c>
      <c r="N32" s="68">
        <f t="shared" si="2"/>
        <v>0</v>
      </c>
      <c r="O32" s="68">
        <v>0</v>
      </c>
      <c r="P32" s="68">
        <v>2.5</v>
      </c>
      <c r="Q32" s="68">
        <v>0</v>
      </c>
      <c r="R32" s="68">
        <v>0</v>
      </c>
      <c r="S32" s="68">
        <f t="shared" si="3"/>
        <v>0</v>
      </c>
      <c r="T32" s="68">
        <v>0</v>
      </c>
      <c r="U32" s="68">
        <v>0</v>
      </c>
      <c r="V32" s="68">
        <v>0</v>
      </c>
      <c r="W32" s="68">
        <v>0</v>
      </c>
      <c r="X32" s="92">
        <f t="shared" si="6"/>
        <v>2.4999999999999973</v>
      </c>
      <c r="Y32" s="68">
        <v>100</v>
      </c>
      <c r="Z32" s="74" t="s">
        <v>219</v>
      </c>
    </row>
    <row r="33" spans="1:26">
      <c r="A33" s="68" t="s">
        <v>28</v>
      </c>
      <c r="B33" s="68">
        <v>26.3</v>
      </c>
      <c r="C33" s="68">
        <v>4.2</v>
      </c>
      <c r="D33" s="68">
        <v>31.1</v>
      </c>
      <c r="E33" s="68">
        <v>1</v>
      </c>
      <c r="F33" s="68">
        <v>19.8</v>
      </c>
      <c r="G33" s="68">
        <f t="shared" si="0"/>
        <v>56.100000000000009</v>
      </c>
      <c r="H33" s="68">
        <v>6.1</v>
      </c>
      <c r="I33" s="68">
        <v>7.6</v>
      </c>
      <c r="J33" s="68">
        <f t="shared" si="1"/>
        <v>13.7</v>
      </c>
      <c r="K33" s="68">
        <v>2.1</v>
      </c>
      <c r="L33" s="68">
        <v>1.7</v>
      </c>
      <c r="M33" s="68">
        <v>0</v>
      </c>
      <c r="N33" s="68">
        <f t="shared" si="2"/>
        <v>0</v>
      </c>
      <c r="O33" s="68">
        <v>0</v>
      </c>
      <c r="P33" s="68">
        <v>0</v>
      </c>
      <c r="Q33" s="68">
        <v>0</v>
      </c>
      <c r="R33" s="68">
        <v>0</v>
      </c>
      <c r="S33" s="68">
        <f t="shared" si="3"/>
        <v>0</v>
      </c>
      <c r="T33" s="68">
        <v>0</v>
      </c>
      <c r="U33" s="68">
        <v>0</v>
      </c>
      <c r="V33" s="68">
        <v>0</v>
      </c>
      <c r="W33" s="68">
        <v>0</v>
      </c>
      <c r="X33" s="92">
        <f t="shared" si="6"/>
        <v>9.9999999999994982E-2</v>
      </c>
      <c r="Y33" s="68">
        <v>100</v>
      </c>
      <c r="Z33" s="74" t="s">
        <v>230</v>
      </c>
    </row>
    <row r="34" spans="1:26">
      <c r="A34" s="68" t="s">
        <v>23</v>
      </c>
      <c r="B34" s="68">
        <v>0.1</v>
      </c>
      <c r="C34" s="68">
        <v>3.6</v>
      </c>
      <c r="D34" s="68">
        <v>9.9</v>
      </c>
      <c r="E34" s="68">
        <v>1.4</v>
      </c>
      <c r="F34" s="68">
        <v>17.8</v>
      </c>
      <c r="G34" s="68">
        <f t="shared" si="0"/>
        <v>32.700000000000003</v>
      </c>
      <c r="H34" s="68">
        <v>18.2</v>
      </c>
      <c r="I34" s="68">
        <v>28.5</v>
      </c>
      <c r="J34" s="68">
        <f t="shared" si="1"/>
        <v>46.7</v>
      </c>
      <c r="K34" s="68">
        <v>5.0999999999999996</v>
      </c>
      <c r="L34" s="68">
        <v>13.7</v>
      </c>
      <c r="M34" s="68">
        <v>0</v>
      </c>
      <c r="N34" s="68">
        <f t="shared" si="2"/>
        <v>1</v>
      </c>
      <c r="O34" s="68">
        <v>0.1</v>
      </c>
      <c r="P34" s="68">
        <v>0</v>
      </c>
      <c r="Q34" s="68">
        <v>0</v>
      </c>
      <c r="R34" s="68">
        <v>0.7</v>
      </c>
      <c r="S34" s="68">
        <f t="shared" si="3"/>
        <v>0.7</v>
      </c>
      <c r="T34" s="68">
        <v>0</v>
      </c>
      <c r="U34" s="68">
        <v>0.7</v>
      </c>
      <c r="V34" s="68">
        <v>0.3</v>
      </c>
      <c r="W34" s="68">
        <v>0</v>
      </c>
      <c r="X34" s="92">
        <f t="shared" si="6"/>
        <v>1.1102230246251565E-15</v>
      </c>
      <c r="Y34" s="68">
        <v>100</v>
      </c>
      <c r="Z34" s="74" t="s">
        <v>220</v>
      </c>
    </row>
    <row r="35" spans="1:26">
      <c r="A35" s="68" t="s">
        <v>7</v>
      </c>
      <c r="B35" s="68">
        <v>0.7</v>
      </c>
      <c r="C35" s="68">
        <v>2.2999999999999998</v>
      </c>
      <c r="D35" s="68">
        <v>0.5</v>
      </c>
      <c r="E35" s="68">
        <v>0.5</v>
      </c>
      <c r="F35" s="68">
        <v>0.5</v>
      </c>
      <c r="G35" s="68">
        <f t="shared" si="0"/>
        <v>3.8</v>
      </c>
      <c r="H35" s="68">
        <v>6.1</v>
      </c>
      <c r="I35" s="68">
        <v>87.8</v>
      </c>
      <c r="J35" s="68">
        <f t="shared" si="1"/>
        <v>93.899999999999991</v>
      </c>
      <c r="K35" s="68">
        <v>0.6</v>
      </c>
      <c r="L35" s="68">
        <v>0.8</v>
      </c>
      <c r="M35" s="68">
        <v>0</v>
      </c>
      <c r="N35" s="68">
        <f t="shared" si="2"/>
        <v>0.2</v>
      </c>
      <c r="O35" s="68">
        <v>0</v>
      </c>
      <c r="P35" s="68">
        <v>0</v>
      </c>
      <c r="Q35" s="68">
        <v>0</v>
      </c>
      <c r="R35" s="68">
        <v>0</v>
      </c>
      <c r="S35" s="68">
        <f t="shared" si="3"/>
        <v>0</v>
      </c>
      <c r="T35" s="68">
        <v>0</v>
      </c>
      <c r="U35" s="68">
        <v>0</v>
      </c>
      <c r="V35" s="68">
        <v>0.1</v>
      </c>
      <c r="W35" s="68">
        <v>0.1</v>
      </c>
      <c r="X35" s="92">
        <f t="shared" si="6"/>
        <v>8.3821838359199319E-15</v>
      </c>
      <c r="Y35" s="68">
        <v>100</v>
      </c>
      <c r="Z35" s="74" t="s">
        <v>221</v>
      </c>
    </row>
    <row r="36" spans="1:26">
      <c r="A36" s="68" t="s">
        <v>24</v>
      </c>
      <c r="B36" s="68">
        <v>0</v>
      </c>
      <c r="C36" s="68">
        <v>42.5</v>
      </c>
      <c r="D36" s="68">
        <v>13.5</v>
      </c>
      <c r="E36" s="68">
        <v>0.6</v>
      </c>
      <c r="F36" s="68">
        <v>10.4</v>
      </c>
      <c r="G36" s="68">
        <f t="shared" si="0"/>
        <v>67</v>
      </c>
      <c r="H36" s="68">
        <v>7.9</v>
      </c>
      <c r="I36" s="68">
        <v>14.3</v>
      </c>
      <c r="J36" s="68">
        <f t="shared" si="1"/>
        <v>22.200000000000003</v>
      </c>
      <c r="K36" s="68">
        <v>0.5</v>
      </c>
      <c r="L36" s="68">
        <v>0</v>
      </c>
      <c r="M36" s="68">
        <v>0</v>
      </c>
      <c r="N36" s="68">
        <f t="shared" si="2"/>
        <v>0</v>
      </c>
      <c r="O36" s="68">
        <v>0</v>
      </c>
      <c r="P36" s="68">
        <v>0</v>
      </c>
      <c r="Q36" s="68">
        <v>6.3</v>
      </c>
      <c r="R36" s="68">
        <v>4</v>
      </c>
      <c r="S36" s="68">
        <f t="shared" si="3"/>
        <v>10.3</v>
      </c>
      <c r="T36" s="68">
        <v>0</v>
      </c>
      <c r="U36" s="68">
        <v>0</v>
      </c>
      <c r="V36" s="68">
        <v>0</v>
      </c>
      <c r="W36" s="68">
        <v>0</v>
      </c>
      <c r="X36" s="92">
        <f t="shared" si="6"/>
        <v>0</v>
      </c>
      <c r="Y36" s="68">
        <v>100</v>
      </c>
      <c r="Z36" s="74" t="s">
        <v>222</v>
      </c>
    </row>
    <row r="37" spans="1:26">
      <c r="A37" s="68" t="s">
        <v>8</v>
      </c>
      <c r="B37" s="68">
        <v>1.2</v>
      </c>
      <c r="C37" s="68">
        <v>2.1</v>
      </c>
      <c r="D37" s="68">
        <v>3.8</v>
      </c>
      <c r="E37" s="68">
        <v>0.5</v>
      </c>
      <c r="F37" s="68">
        <v>14.8</v>
      </c>
      <c r="G37" s="68">
        <f t="shared" si="0"/>
        <v>21.200000000000003</v>
      </c>
      <c r="H37" s="68">
        <v>20.9</v>
      </c>
      <c r="I37" s="68">
        <v>53.8</v>
      </c>
      <c r="J37" s="68">
        <f t="shared" si="1"/>
        <v>74.699999999999989</v>
      </c>
      <c r="K37" s="68">
        <v>0.5</v>
      </c>
      <c r="L37" s="68">
        <v>1.8</v>
      </c>
      <c r="M37" s="68">
        <v>0</v>
      </c>
      <c r="N37" s="68">
        <f t="shared" si="2"/>
        <v>0.1</v>
      </c>
      <c r="O37" s="68">
        <v>0</v>
      </c>
      <c r="P37" s="68">
        <v>0</v>
      </c>
      <c r="Q37" s="68">
        <v>0.1</v>
      </c>
      <c r="R37" s="68">
        <v>0.3</v>
      </c>
      <c r="S37" s="68">
        <f t="shared" si="3"/>
        <v>0.4</v>
      </c>
      <c r="T37" s="68">
        <v>0</v>
      </c>
      <c r="U37" s="68">
        <v>0</v>
      </c>
      <c r="V37" s="68">
        <v>0.1</v>
      </c>
      <c r="W37" s="68">
        <v>0</v>
      </c>
      <c r="X37" s="92">
        <f t="shared" si="6"/>
        <v>0.10000000000000564</v>
      </c>
      <c r="Y37" s="68">
        <v>100</v>
      </c>
      <c r="Z37" s="74" t="s">
        <v>223</v>
      </c>
    </row>
    <row r="38" spans="1:26" ht="25.5">
      <c r="A38" s="69" t="s">
        <v>248</v>
      </c>
      <c r="B38" s="68">
        <v>1.6</v>
      </c>
      <c r="C38" s="68">
        <v>47.1</v>
      </c>
      <c r="D38" s="68">
        <v>12.7</v>
      </c>
      <c r="E38" s="68">
        <v>0</v>
      </c>
      <c r="F38" s="68">
        <v>28</v>
      </c>
      <c r="G38" s="68">
        <f t="shared" si="0"/>
        <v>87.8</v>
      </c>
      <c r="H38" s="68">
        <v>0</v>
      </c>
      <c r="I38" s="68">
        <v>0</v>
      </c>
      <c r="J38" s="68">
        <f t="shared" si="1"/>
        <v>0</v>
      </c>
      <c r="K38" s="68">
        <v>6.1</v>
      </c>
      <c r="L38" s="68">
        <v>4.5</v>
      </c>
      <c r="M38" s="68">
        <v>0</v>
      </c>
      <c r="N38" s="68">
        <f t="shared" si="2"/>
        <v>0</v>
      </c>
      <c r="O38" s="68">
        <v>0</v>
      </c>
      <c r="P38" s="68">
        <v>0</v>
      </c>
      <c r="Q38" s="68">
        <v>0</v>
      </c>
      <c r="R38" s="68">
        <v>0</v>
      </c>
      <c r="S38" s="68">
        <f t="shared" si="3"/>
        <v>0</v>
      </c>
      <c r="T38" s="68">
        <v>0</v>
      </c>
      <c r="U38" s="68">
        <v>0</v>
      </c>
      <c r="V38" s="68">
        <v>0</v>
      </c>
      <c r="W38" s="68">
        <v>0</v>
      </c>
      <c r="X38" s="92">
        <f t="shared" si="6"/>
        <v>8.8817841970012523E-15</v>
      </c>
      <c r="Y38" s="68">
        <v>100</v>
      </c>
      <c r="Z38" s="75" t="s">
        <v>267</v>
      </c>
    </row>
    <row r="39" spans="1:26">
      <c r="A39" s="68" t="s">
        <v>29</v>
      </c>
      <c r="B39" s="68">
        <v>0</v>
      </c>
      <c r="C39" s="68">
        <v>47.8</v>
      </c>
      <c r="D39" s="68">
        <v>52.2</v>
      </c>
      <c r="E39" s="68">
        <v>0</v>
      </c>
      <c r="F39" s="68">
        <v>0</v>
      </c>
      <c r="G39" s="68">
        <f t="shared" si="0"/>
        <v>100</v>
      </c>
      <c r="H39" s="68">
        <v>0</v>
      </c>
      <c r="I39" s="68">
        <v>0</v>
      </c>
      <c r="J39" s="68">
        <f t="shared" si="1"/>
        <v>0</v>
      </c>
      <c r="K39" s="68">
        <v>0</v>
      </c>
      <c r="L39" s="68">
        <v>0</v>
      </c>
      <c r="M39" s="68">
        <v>0</v>
      </c>
      <c r="N39" s="68">
        <f t="shared" si="2"/>
        <v>0</v>
      </c>
      <c r="O39" s="68">
        <v>0</v>
      </c>
      <c r="P39" s="68">
        <v>0</v>
      </c>
      <c r="Q39" s="68">
        <v>0</v>
      </c>
      <c r="R39" s="68">
        <v>0</v>
      </c>
      <c r="S39" s="68">
        <f t="shared" si="3"/>
        <v>0</v>
      </c>
      <c r="T39" s="68">
        <v>0</v>
      </c>
      <c r="U39" s="68">
        <v>0</v>
      </c>
      <c r="V39" s="68">
        <v>0</v>
      </c>
      <c r="W39" s="68">
        <v>0</v>
      </c>
      <c r="X39" s="92">
        <f t="shared" si="6"/>
        <v>0</v>
      </c>
      <c r="Y39" s="68">
        <v>100</v>
      </c>
      <c r="Z39" s="74" t="s">
        <v>224</v>
      </c>
    </row>
    <row r="40" spans="1:26">
      <c r="A40" s="68" t="s">
        <v>33</v>
      </c>
      <c r="B40" s="68">
        <v>1.3</v>
      </c>
      <c r="C40" s="68">
        <v>8.4</v>
      </c>
      <c r="D40" s="68">
        <v>10.8</v>
      </c>
      <c r="E40" s="68">
        <v>0</v>
      </c>
      <c r="F40" s="68">
        <v>14.8</v>
      </c>
      <c r="G40" s="68">
        <f t="shared" si="0"/>
        <v>34</v>
      </c>
      <c r="H40" s="68">
        <v>18.5</v>
      </c>
      <c r="I40" s="68">
        <v>34.200000000000003</v>
      </c>
      <c r="J40" s="68">
        <f t="shared" si="1"/>
        <v>52.7</v>
      </c>
      <c r="K40" s="68">
        <v>10.9</v>
      </c>
      <c r="L40" s="68">
        <v>1.2</v>
      </c>
      <c r="M40" s="68">
        <v>0</v>
      </c>
      <c r="N40" s="68">
        <f t="shared" si="2"/>
        <v>0</v>
      </c>
      <c r="O40" s="68">
        <v>0</v>
      </c>
      <c r="P40" s="68">
        <v>0</v>
      </c>
      <c r="Q40" s="68">
        <v>0</v>
      </c>
      <c r="R40" s="68">
        <v>0</v>
      </c>
      <c r="S40" s="68">
        <f t="shared" si="3"/>
        <v>0</v>
      </c>
      <c r="T40" s="68">
        <v>0</v>
      </c>
      <c r="U40" s="68">
        <v>0</v>
      </c>
      <c r="V40" s="68">
        <v>0</v>
      </c>
      <c r="W40" s="68">
        <v>0</v>
      </c>
      <c r="X40" s="92">
        <v>0</v>
      </c>
      <c r="Y40" s="68">
        <v>100</v>
      </c>
      <c r="Z40" s="76" t="s">
        <v>225</v>
      </c>
    </row>
    <row r="41" spans="1:26">
      <c r="A41" s="68" t="s">
        <v>36</v>
      </c>
      <c r="B41" s="68">
        <v>27.6</v>
      </c>
      <c r="C41" s="68">
        <v>22</v>
      </c>
      <c r="D41" s="68">
        <v>24.6</v>
      </c>
      <c r="E41" s="68">
        <v>2.6</v>
      </c>
      <c r="F41" s="68">
        <v>23.2</v>
      </c>
      <c r="G41" s="68">
        <f t="shared" si="0"/>
        <v>72.400000000000006</v>
      </c>
      <c r="H41" s="68">
        <v>0</v>
      </c>
      <c r="I41" s="68">
        <v>0</v>
      </c>
      <c r="J41" s="68">
        <f t="shared" si="1"/>
        <v>0</v>
      </c>
      <c r="K41" s="68">
        <v>0</v>
      </c>
      <c r="L41" s="68">
        <v>0</v>
      </c>
      <c r="M41" s="68">
        <v>0</v>
      </c>
      <c r="N41" s="68">
        <f t="shared" si="2"/>
        <v>0</v>
      </c>
      <c r="O41" s="68">
        <v>0</v>
      </c>
      <c r="P41" s="68">
        <v>0</v>
      </c>
      <c r="Q41" s="68">
        <v>0</v>
      </c>
      <c r="R41" s="68">
        <v>0</v>
      </c>
      <c r="S41" s="68">
        <f t="shared" si="3"/>
        <v>0</v>
      </c>
      <c r="T41" s="68">
        <v>0</v>
      </c>
      <c r="U41" s="68">
        <v>0</v>
      </c>
      <c r="V41" s="68">
        <v>0</v>
      </c>
      <c r="W41" s="68">
        <v>0</v>
      </c>
      <c r="X41" s="92">
        <f>Y41-B41-G41-J41-K41-L41-M41-N41-S41</f>
        <v>0</v>
      </c>
      <c r="Y41" s="68">
        <v>100</v>
      </c>
      <c r="Z41" s="74" t="s">
        <v>226</v>
      </c>
    </row>
    <row r="42" spans="1:26">
      <c r="A42" s="68" t="s">
        <v>30</v>
      </c>
      <c r="B42" s="68">
        <v>0</v>
      </c>
      <c r="C42" s="68">
        <v>0</v>
      </c>
      <c r="D42" s="68">
        <v>0</v>
      </c>
      <c r="E42" s="68">
        <v>0</v>
      </c>
      <c r="F42" s="68">
        <v>0</v>
      </c>
      <c r="G42" s="68">
        <f t="shared" si="0"/>
        <v>0</v>
      </c>
      <c r="H42" s="68">
        <v>0</v>
      </c>
      <c r="I42" s="68">
        <v>0</v>
      </c>
      <c r="J42" s="68">
        <f t="shared" si="1"/>
        <v>0</v>
      </c>
      <c r="K42" s="68">
        <v>78.599999999999994</v>
      </c>
      <c r="L42" s="68">
        <v>21.4</v>
      </c>
      <c r="M42" s="68">
        <v>0</v>
      </c>
      <c r="N42" s="68">
        <f t="shared" si="2"/>
        <v>0</v>
      </c>
      <c r="O42" s="68">
        <v>0</v>
      </c>
      <c r="P42" s="68">
        <v>0</v>
      </c>
      <c r="Q42" s="68">
        <v>0</v>
      </c>
      <c r="R42" s="68">
        <v>0</v>
      </c>
      <c r="S42" s="68">
        <f t="shared" si="3"/>
        <v>0</v>
      </c>
      <c r="T42" s="68">
        <v>0</v>
      </c>
      <c r="U42" s="68">
        <v>0</v>
      </c>
      <c r="V42" s="68">
        <v>0</v>
      </c>
      <c r="W42" s="68">
        <v>0</v>
      </c>
      <c r="X42" s="92">
        <f>Y42-B42-G42-J42-K42-L42-M42-N42-S42</f>
        <v>7.1054273576010019E-15</v>
      </c>
      <c r="Y42" s="68">
        <v>100</v>
      </c>
      <c r="Z42" s="74" t="s">
        <v>227</v>
      </c>
    </row>
    <row r="43" spans="1:26">
      <c r="A43" s="68" t="s">
        <v>31</v>
      </c>
      <c r="B43" s="68">
        <v>10.7</v>
      </c>
      <c r="C43" s="68">
        <v>70</v>
      </c>
      <c r="D43" s="68">
        <v>0.9</v>
      </c>
      <c r="E43" s="68">
        <v>0</v>
      </c>
      <c r="F43" s="68">
        <v>5.0999999999999996</v>
      </c>
      <c r="G43" s="68">
        <f t="shared" si="0"/>
        <v>76</v>
      </c>
      <c r="H43" s="68">
        <v>13.2</v>
      </c>
      <c r="I43" s="68">
        <v>0</v>
      </c>
      <c r="J43" s="68">
        <f t="shared" si="1"/>
        <v>13.2</v>
      </c>
      <c r="K43" s="68">
        <v>0</v>
      </c>
      <c r="L43" s="68">
        <v>0</v>
      </c>
      <c r="M43" s="68">
        <v>0</v>
      </c>
      <c r="N43" s="68">
        <f t="shared" si="2"/>
        <v>0</v>
      </c>
      <c r="O43" s="68">
        <v>0</v>
      </c>
      <c r="P43" s="68">
        <v>0</v>
      </c>
      <c r="Q43" s="68">
        <v>0</v>
      </c>
      <c r="R43" s="68">
        <v>0</v>
      </c>
      <c r="S43" s="68">
        <f t="shared" si="3"/>
        <v>0</v>
      </c>
      <c r="T43" s="68">
        <v>0</v>
      </c>
      <c r="U43" s="68">
        <v>0</v>
      </c>
      <c r="V43" s="68">
        <v>0</v>
      </c>
      <c r="W43" s="68">
        <v>0</v>
      </c>
      <c r="X43" s="92">
        <f>Y43-B43-G43-J43-K43-L43-M43-N43-S43</f>
        <v>9.9999999999997868E-2</v>
      </c>
      <c r="Y43" s="68">
        <v>100</v>
      </c>
      <c r="Z43" s="74" t="s">
        <v>228</v>
      </c>
    </row>
    <row r="44" spans="1:26">
      <c r="A44" s="68" t="s">
        <v>266</v>
      </c>
      <c r="B44" s="68">
        <v>0.2</v>
      </c>
      <c r="C44" s="68">
        <v>12.1</v>
      </c>
      <c r="D44" s="68">
        <v>13.7</v>
      </c>
      <c r="E44" s="68">
        <v>1.3</v>
      </c>
      <c r="F44" s="68">
        <v>17</v>
      </c>
      <c r="G44" s="68">
        <f t="shared" si="0"/>
        <v>44.099999999999994</v>
      </c>
      <c r="H44" s="68">
        <v>8.8000000000000007</v>
      </c>
      <c r="I44" s="68">
        <v>10.8</v>
      </c>
      <c r="J44" s="68">
        <f t="shared" si="1"/>
        <v>19.600000000000001</v>
      </c>
      <c r="K44" s="68">
        <v>7.5</v>
      </c>
      <c r="L44" s="68">
        <v>4.7</v>
      </c>
      <c r="M44" s="68">
        <v>0.8</v>
      </c>
      <c r="N44" s="68">
        <f t="shared" si="2"/>
        <v>7.9</v>
      </c>
      <c r="O44" s="68">
        <v>0.1</v>
      </c>
      <c r="P44" s="68">
        <v>1.4</v>
      </c>
      <c r="Q44" s="68">
        <v>11.5</v>
      </c>
      <c r="R44" s="68">
        <v>2</v>
      </c>
      <c r="S44" s="68">
        <f t="shared" si="3"/>
        <v>13.5</v>
      </c>
      <c r="T44" s="68">
        <v>0.8</v>
      </c>
      <c r="U44" s="68">
        <v>3.5</v>
      </c>
      <c r="V44" s="68">
        <v>1.7</v>
      </c>
      <c r="W44" s="68">
        <v>2.7</v>
      </c>
      <c r="X44" s="92">
        <f>Y44-B44-G44-J44-K44-L44-M44-N44-S44</f>
        <v>1.7000000000000011</v>
      </c>
      <c r="Y44" s="68">
        <v>100</v>
      </c>
      <c r="Z44" s="66" t="s">
        <v>265</v>
      </c>
    </row>
    <row r="45" spans="1:26">
      <c r="A45" s="68" t="s">
        <v>264</v>
      </c>
      <c r="B45" s="68">
        <v>7.8</v>
      </c>
      <c r="C45" s="68">
        <v>49.8</v>
      </c>
      <c r="D45" s="68">
        <v>9.3000000000000007</v>
      </c>
      <c r="E45" s="68">
        <v>0.2</v>
      </c>
      <c r="F45" s="68">
        <v>11.5</v>
      </c>
      <c r="G45" s="68">
        <f t="shared" si="0"/>
        <v>70.8</v>
      </c>
      <c r="H45" s="68">
        <v>10.4</v>
      </c>
      <c r="I45" s="68">
        <v>6.6</v>
      </c>
      <c r="J45" s="68">
        <f t="shared" si="1"/>
        <v>17</v>
      </c>
      <c r="K45" s="68">
        <v>3.4</v>
      </c>
      <c r="L45" s="68">
        <v>1.1000000000000001</v>
      </c>
      <c r="M45" s="68">
        <v>0</v>
      </c>
      <c r="N45" s="68">
        <f t="shared" si="2"/>
        <v>0</v>
      </c>
      <c r="O45" s="68">
        <v>0</v>
      </c>
      <c r="P45" s="68">
        <v>0</v>
      </c>
      <c r="Q45" s="68">
        <v>0</v>
      </c>
      <c r="R45" s="68">
        <v>0</v>
      </c>
      <c r="S45" s="68">
        <f t="shared" si="3"/>
        <v>0</v>
      </c>
      <c r="T45" s="68">
        <v>0</v>
      </c>
      <c r="U45" s="68">
        <v>0</v>
      </c>
      <c r="V45" s="68">
        <v>0</v>
      </c>
      <c r="W45" s="68">
        <v>0</v>
      </c>
      <c r="X45" s="92">
        <v>0</v>
      </c>
      <c r="Y45" s="68">
        <v>100</v>
      </c>
      <c r="Z45" s="66" t="s">
        <v>263</v>
      </c>
    </row>
    <row r="46" spans="1:26" s="89" customFormat="1">
      <c r="A46" s="80" t="s">
        <v>80</v>
      </c>
      <c r="B46" s="66">
        <v>4</v>
      </c>
      <c r="C46" s="66">
        <v>11.3</v>
      </c>
      <c r="D46" s="66">
        <v>10.3</v>
      </c>
      <c r="E46" s="66">
        <v>1</v>
      </c>
      <c r="F46" s="66">
        <v>10.3</v>
      </c>
      <c r="G46" s="68">
        <f t="shared" si="0"/>
        <v>32.900000000000006</v>
      </c>
      <c r="H46" s="66">
        <v>10.9</v>
      </c>
      <c r="I46" s="66">
        <v>42.9</v>
      </c>
      <c r="J46" s="68">
        <f t="shared" si="1"/>
        <v>53.8</v>
      </c>
      <c r="K46" s="66">
        <v>2.9</v>
      </c>
      <c r="L46" s="66">
        <v>4.4000000000000004</v>
      </c>
      <c r="M46" s="66">
        <v>0.2</v>
      </c>
      <c r="N46" s="68">
        <f t="shared" si="2"/>
        <v>0.89999999999999991</v>
      </c>
      <c r="O46" s="66">
        <v>0.1</v>
      </c>
      <c r="P46" s="66">
        <v>0.4</v>
      </c>
      <c r="Q46" s="66">
        <v>0.3</v>
      </c>
      <c r="R46" s="66">
        <v>0.3</v>
      </c>
      <c r="S46" s="68">
        <f t="shared" si="3"/>
        <v>0.6</v>
      </c>
      <c r="T46" s="66">
        <v>0.2</v>
      </c>
      <c r="U46" s="66">
        <v>0.4</v>
      </c>
      <c r="V46" s="66">
        <v>0.3</v>
      </c>
      <c r="W46" s="66">
        <v>0.2</v>
      </c>
      <c r="X46" s="92">
        <f>Y46-B46-G46-J46-K46-L46-M46-N46-S46</f>
        <v>0.2999999999999966</v>
      </c>
      <c r="Y46" s="66">
        <v>100</v>
      </c>
      <c r="Z46" s="66" t="s">
        <v>262</v>
      </c>
    </row>
    <row r="47" spans="1:26">
      <c r="A47" s="827" t="s">
        <v>298</v>
      </c>
      <c r="B47" s="827"/>
      <c r="C47" s="827"/>
      <c r="D47" s="827"/>
      <c r="E47" s="827"/>
      <c r="F47" s="827"/>
      <c r="G47" s="827"/>
      <c r="H47" s="827"/>
      <c r="I47" s="827"/>
      <c r="J47" s="827"/>
      <c r="K47" s="827"/>
      <c r="L47" s="827"/>
      <c r="M47" s="827"/>
      <c r="N47" s="827"/>
      <c r="O47" s="827"/>
      <c r="P47" s="827"/>
      <c r="Q47" s="827"/>
      <c r="R47" s="827"/>
      <c r="S47" s="827"/>
      <c r="T47" s="827"/>
      <c r="U47" s="827"/>
      <c r="V47" s="827"/>
      <c r="W47" s="827"/>
      <c r="X47" s="827"/>
      <c r="Y47" s="827"/>
      <c r="Z47" s="827"/>
    </row>
    <row r="48" spans="1:26" ht="15" customHeight="1">
      <c r="A48" s="826" t="s">
        <v>296</v>
      </c>
      <c r="B48" s="826"/>
      <c r="C48" s="826"/>
      <c r="D48" s="826"/>
      <c r="E48" s="826"/>
      <c r="F48" s="826"/>
      <c r="G48" s="826"/>
      <c r="H48" s="826"/>
      <c r="I48" s="826"/>
      <c r="J48" s="90"/>
    </row>
    <row r="52" spans="1:31">
      <c r="A52" s="64"/>
      <c r="B52" s="64"/>
      <c r="C52" s="64"/>
      <c r="D52" s="64"/>
      <c r="E52" s="64"/>
      <c r="F52" s="64"/>
      <c r="G52" s="64"/>
      <c r="H52" s="64"/>
      <c r="I52" s="64"/>
      <c r="J52" s="64"/>
      <c r="K52" s="64"/>
      <c r="L52" s="64"/>
      <c r="M52" s="64"/>
      <c r="N52" s="64"/>
      <c r="O52" s="64"/>
      <c r="P52" s="64"/>
      <c r="Q52" s="64"/>
      <c r="R52" s="64"/>
      <c r="S52" s="64"/>
      <c r="T52" s="63"/>
    </row>
    <row r="53" spans="1:31">
      <c r="A53" s="831" t="s">
        <v>293</v>
      </c>
      <c r="B53" s="831"/>
      <c r="C53" s="831"/>
      <c r="D53" s="831"/>
      <c r="E53" s="831"/>
      <c r="F53" s="831"/>
      <c r="G53" s="831"/>
      <c r="H53" s="831"/>
      <c r="I53" s="831"/>
      <c r="J53" s="831"/>
      <c r="K53" s="831"/>
      <c r="L53" s="831"/>
      <c r="M53" s="831"/>
      <c r="N53" s="831"/>
      <c r="O53" s="831"/>
      <c r="P53" s="831"/>
      <c r="Q53" s="831"/>
      <c r="R53" s="831"/>
      <c r="S53" s="831"/>
      <c r="T53" s="831"/>
    </row>
    <row r="54" spans="1:31">
      <c r="A54" s="832" t="s">
        <v>292</v>
      </c>
      <c r="B54" s="832"/>
      <c r="C54" s="832"/>
      <c r="D54" s="832"/>
      <c r="E54" s="832"/>
      <c r="F54" s="832"/>
      <c r="G54" s="832"/>
      <c r="H54" s="832"/>
      <c r="I54" s="832"/>
      <c r="J54" s="832"/>
      <c r="K54" s="832"/>
      <c r="L54" s="832"/>
      <c r="M54" s="832"/>
      <c r="N54" s="832"/>
      <c r="O54" s="832"/>
      <c r="P54" s="832"/>
      <c r="Q54" s="832"/>
      <c r="R54" s="832"/>
      <c r="S54" s="832"/>
      <c r="T54" s="832"/>
    </row>
    <row r="55" spans="1:31">
      <c r="A55" s="72"/>
      <c r="B55" s="72"/>
      <c r="C55" s="72"/>
      <c r="D55" s="72"/>
      <c r="E55" s="72"/>
      <c r="F55" s="72"/>
      <c r="G55" s="833"/>
      <c r="H55" s="833"/>
      <c r="I55" s="833"/>
      <c r="J55" s="833"/>
      <c r="K55" s="833"/>
      <c r="L55" s="833"/>
      <c r="M55" s="833"/>
      <c r="N55" s="833"/>
      <c r="O55" s="72"/>
      <c r="P55" s="72"/>
      <c r="Q55" s="72"/>
      <c r="R55" s="72"/>
      <c r="S55" s="72"/>
      <c r="T55" s="71" t="s">
        <v>291</v>
      </c>
    </row>
    <row r="56" spans="1:31">
      <c r="A56" s="830" t="s">
        <v>73</v>
      </c>
      <c r="B56" s="830" t="s">
        <v>289</v>
      </c>
      <c r="C56" s="830"/>
      <c r="D56" s="830"/>
      <c r="E56" s="830"/>
      <c r="F56" s="830"/>
      <c r="G56" s="830"/>
      <c r="H56" s="830"/>
      <c r="I56" s="830"/>
      <c r="J56" s="830"/>
      <c r="K56" s="830"/>
      <c r="L56" s="830"/>
      <c r="M56" s="830"/>
      <c r="N56" s="830"/>
      <c r="O56" s="830"/>
      <c r="P56" s="830"/>
      <c r="Q56" s="830"/>
      <c r="R56" s="830"/>
      <c r="S56" s="830"/>
      <c r="T56" s="79" t="s">
        <v>84</v>
      </c>
    </row>
    <row r="57" spans="1:31">
      <c r="A57" s="830"/>
      <c r="B57" s="830" t="s">
        <v>288</v>
      </c>
      <c r="C57" s="830" t="s">
        <v>287</v>
      </c>
      <c r="D57" s="830" t="s">
        <v>286</v>
      </c>
      <c r="E57" s="830" t="s">
        <v>285</v>
      </c>
      <c r="F57" s="830" t="s">
        <v>284</v>
      </c>
      <c r="G57" s="828" t="s">
        <v>74</v>
      </c>
      <c r="H57" s="830" t="s">
        <v>283</v>
      </c>
      <c r="I57" s="830" t="s">
        <v>282</v>
      </c>
      <c r="J57" s="828" t="s">
        <v>75</v>
      </c>
      <c r="K57" s="830" t="s">
        <v>281</v>
      </c>
      <c r="L57" s="830"/>
      <c r="M57" s="830" t="s">
        <v>278</v>
      </c>
      <c r="N57" s="828" t="s">
        <v>299</v>
      </c>
      <c r="O57" s="830" t="s">
        <v>280</v>
      </c>
      <c r="P57" s="830"/>
      <c r="Q57" s="830" t="s">
        <v>279</v>
      </c>
      <c r="R57" s="830"/>
      <c r="S57" s="828" t="s">
        <v>301</v>
      </c>
      <c r="T57" s="830" t="s">
        <v>278</v>
      </c>
      <c r="U57" s="830" t="s">
        <v>277</v>
      </c>
      <c r="V57" s="830"/>
      <c r="W57" s="830"/>
      <c r="X57" s="828" t="s">
        <v>300</v>
      </c>
      <c r="Y57" s="830" t="s">
        <v>276</v>
      </c>
      <c r="Z57" s="79"/>
      <c r="AA57" s="91"/>
      <c r="AB57" s="91"/>
      <c r="AC57" s="91"/>
      <c r="AD57" s="91"/>
      <c r="AE57" s="91"/>
    </row>
    <row r="58" spans="1:31" ht="60">
      <c r="A58" s="830"/>
      <c r="B58" s="830"/>
      <c r="C58" s="830"/>
      <c r="D58" s="830"/>
      <c r="E58" s="830"/>
      <c r="F58" s="830"/>
      <c r="G58" s="829"/>
      <c r="H58" s="830"/>
      <c r="I58" s="830"/>
      <c r="J58" s="829"/>
      <c r="K58" s="70" t="s">
        <v>275</v>
      </c>
      <c r="L58" s="70" t="s">
        <v>271</v>
      </c>
      <c r="M58" s="830"/>
      <c r="N58" s="829"/>
      <c r="O58" s="70" t="s">
        <v>274</v>
      </c>
      <c r="P58" s="70" t="s">
        <v>273</v>
      </c>
      <c r="Q58" s="70" t="s">
        <v>272</v>
      </c>
      <c r="R58" s="70" t="s">
        <v>271</v>
      </c>
      <c r="S58" s="829"/>
      <c r="T58" s="830"/>
      <c r="U58" s="70" t="s">
        <v>270</v>
      </c>
      <c r="V58" s="70" t="s">
        <v>269</v>
      </c>
      <c r="W58" s="70" t="s">
        <v>268</v>
      </c>
      <c r="X58" s="829"/>
      <c r="Y58" s="830"/>
      <c r="Z58" s="79"/>
      <c r="AA58" s="91"/>
      <c r="AB58" s="91"/>
      <c r="AC58" s="91"/>
      <c r="AD58" s="91"/>
      <c r="AE58" s="91"/>
    </row>
    <row r="59" spans="1:31">
      <c r="A59" s="68" t="s">
        <v>10</v>
      </c>
      <c r="B59" s="68">
        <v>28.6</v>
      </c>
      <c r="C59" s="68">
        <v>17.3</v>
      </c>
      <c r="D59" s="68">
        <v>27.3</v>
      </c>
      <c r="E59" s="68">
        <v>1.6</v>
      </c>
      <c r="F59" s="68">
        <v>14</v>
      </c>
      <c r="G59" s="68">
        <f>C59+D59+E59+F59</f>
        <v>60.2</v>
      </c>
      <c r="H59" s="68">
        <v>9.1</v>
      </c>
      <c r="I59" s="68">
        <v>1.1000000000000001</v>
      </c>
      <c r="J59" s="68">
        <f>H59+I59</f>
        <v>10.199999999999999</v>
      </c>
      <c r="K59" s="68">
        <v>0</v>
      </c>
      <c r="L59" s="68">
        <v>0</v>
      </c>
      <c r="M59" s="68">
        <v>0</v>
      </c>
      <c r="N59" s="68">
        <f>U59+V59+W59</f>
        <v>0.1</v>
      </c>
      <c r="O59" s="68">
        <v>0.1</v>
      </c>
      <c r="P59" s="68">
        <v>0.9</v>
      </c>
      <c r="Q59" s="68">
        <v>0</v>
      </c>
      <c r="R59" s="68">
        <v>0</v>
      </c>
      <c r="S59" s="68">
        <f>Q59+R59</f>
        <v>0</v>
      </c>
      <c r="T59" s="68">
        <v>0</v>
      </c>
      <c r="U59" s="68">
        <v>0</v>
      </c>
      <c r="V59" s="68">
        <v>0.1</v>
      </c>
      <c r="W59" s="68">
        <v>0</v>
      </c>
      <c r="X59" s="92">
        <f>Y59-B59-G59-J59-K59-L59-M59-N59-S59</f>
        <v>0.90000000000000357</v>
      </c>
      <c r="Y59" s="68">
        <v>100</v>
      </c>
      <c r="Z59" s="68" t="s">
        <v>195</v>
      </c>
      <c r="AA59" s="91"/>
      <c r="AB59" s="91"/>
      <c r="AC59" s="91"/>
      <c r="AD59" s="91"/>
      <c r="AE59" s="91"/>
    </row>
    <row r="60" spans="1:31">
      <c r="A60" s="68" t="s">
        <v>11</v>
      </c>
      <c r="B60" s="68">
        <v>0</v>
      </c>
      <c r="C60" s="68">
        <v>69.599999999999994</v>
      </c>
      <c r="D60" s="68">
        <v>13.3</v>
      </c>
      <c r="E60" s="68">
        <v>0.4</v>
      </c>
      <c r="F60" s="68">
        <v>0.4</v>
      </c>
      <c r="G60" s="68">
        <f t="shared" ref="G60:G97" si="7">C60+D60+E60+F60</f>
        <v>83.7</v>
      </c>
      <c r="H60" s="68">
        <v>14.1</v>
      </c>
      <c r="I60" s="68">
        <v>0.9</v>
      </c>
      <c r="J60" s="68">
        <f t="shared" ref="J60:J97" si="8">H60+I60</f>
        <v>15</v>
      </c>
      <c r="K60" s="68">
        <v>0</v>
      </c>
      <c r="L60" s="68">
        <v>1.1000000000000001</v>
      </c>
      <c r="M60" s="68">
        <v>0</v>
      </c>
      <c r="N60" s="68">
        <f t="shared" ref="N60:N97" si="9">U60+V60+W60</f>
        <v>0.4</v>
      </c>
      <c r="O60" s="68">
        <v>0</v>
      </c>
      <c r="P60" s="68">
        <v>0</v>
      </c>
      <c r="Q60" s="68">
        <v>0</v>
      </c>
      <c r="R60" s="68">
        <v>0</v>
      </c>
      <c r="S60" s="68">
        <f t="shared" ref="S60:S97" si="10">Q60+R60</f>
        <v>0</v>
      </c>
      <c r="T60" s="68">
        <v>0</v>
      </c>
      <c r="U60" s="68">
        <v>0</v>
      </c>
      <c r="V60" s="68">
        <v>0.4</v>
      </c>
      <c r="W60" s="68">
        <v>0</v>
      </c>
      <c r="X60" s="92">
        <f t="shared" ref="X60:X97" si="11">Y60-B60-G60-J60-K60-L60-M60-N60-S60</f>
        <v>-0.20000000000000295</v>
      </c>
      <c r="Y60" s="68">
        <v>100</v>
      </c>
      <c r="Z60" s="68" t="s">
        <v>196</v>
      </c>
      <c r="AA60" s="91"/>
      <c r="AB60" s="91"/>
      <c r="AC60" s="91"/>
      <c r="AD60" s="91"/>
      <c r="AE60" s="91"/>
    </row>
    <row r="61" spans="1:31">
      <c r="A61" s="68" t="s">
        <v>0</v>
      </c>
      <c r="B61" s="68">
        <v>2</v>
      </c>
      <c r="C61" s="68">
        <v>21.1</v>
      </c>
      <c r="D61" s="68">
        <v>9.8000000000000007</v>
      </c>
      <c r="E61" s="68">
        <v>0.4</v>
      </c>
      <c r="F61" s="68">
        <v>1.4</v>
      </c>
      <c r="G61" s="68">
        <f t="shared" si="7"/>
        <v>32.700000000000003</v>
      </c>
      <c r="H61" s="68">
        <v>35.799999999999997</v>
      </c>
      <c r="I61" s="68">
        <v>22.7</v>
      </c>
      <c r="J61" s="68">
        <f t="shared" si="8"/>
        <v>58.5</v>
      </c>
      <c r="K61" s="68">
        <v>4.0999999999999996</v>
      </c>
      <c r="L61" s="68">
        <v>1.5</v>
      </c>
      <c r="M61" s="68">
        <v>0</v>
      </c>
      <c r="N61" s="68">
        <f t="shared" si="9"/>
        <v>0.8</v>
      </c>
      <c r="O61" s="68">
        <v>0</v>
      </c>
      <c r="P61" s="68">
        <v>0.3</v>
      </c>
      <c r="Q61" s="68">
        <v>0</v>
      </c>
      <c r="R61" s="68">
        <v>0</v>
      </c>
      <c r="S61" s="68">
        <f t="shared" si="10"/>
        <v>0</v>
      </c>
      <c r="T61" s="68">
        <v>0</v>
      </c>
      <c r="U61" s="68">
        <v>0.6</v>
      </c>
      <c r="V61" s="68">
        <v>0.2</v>
      </c>
      <c r="W61" s="68">
        <v>0</v>
      </c>
      <c r="X61" s="92">
        <f t="shared" si="11"/>
        <v>0.39999999999999747</v>
      </c>
      <c r="Y61" s="68">
        <v>100</v>
      </c>
      <c r="Z61" s="68" t="s">
        <v>197</v>
      </c>
      <c r="AA61" s="91"/>
      <c r="AB61" s="91"/>
      <c r="AC61" s="91"/>
      <c r="AD61" s="91"/>
      <c r="AE61" s="91"/>
    </row>
    <row r="62" spans="1:31">
      <c r="A62" s="68" t="s">
        <v>1</v>
      </c>
      <c r="B62" s="68">
        <v>4.4000000000000004</v>
      </c>
      <c r="C62" s="68">
        <v>17.2</v>
      </c>
      <c r="D62" s="68">
        <v>1.2</v>
      </c>
      <c r="E62" s="68">
        <v>0</v>
      </c>
      <c r="F62" s="68">
        <v>1.5</v>
      </c>
      <c r="G62" s="68">
        <f t="shared" si="7"/>
        <v>19.899999999999999</v>
      </c>
      <c r="H62" s="68">
        <v>37.299999999999997</v>
      </c>
      <c r="I62" s="68">
        <v>38.5</v>
      </c>
      <c r="J62" s="68">
        <f t="shared" si="8"/>
        <v>75.8</v>
      </c>
      <c r="K62" s="68">
        <v>0</v>
      </c>
      <c r="L62" s="68">
        <v>0</v>
      </c>
      <c r="M62" s="68">
        <v>0</v>
      </c>
      <c r="N62" s="68">
        <f t="shared" si="9"/>
        <v>0</v>
      </c>
      <c r="O62" s="68">
        <v>0</v>
      </c>
      <c r="P62" s="68">
        <v>0</v>
      </c>
      <c r="Q62" s="68">
        <v>0</v>
      </c>
      <c r="R62" s="68">
        <v>0</v>
      </c>
      <c r="S62" s="68">
        <f t="shared" si="10"/>
        <v>0</v>
      </c>
      <c r="T62" s="68">
        <v>0</v>
      </c>
      <c r="U62" s="68">
        <v>0</v>
      </c>
      <c r="V62" s="68">
        <v>0</v>
      </c>
      <c r="W62" s="68">
        <v>0</v>
      </c>
      <c r="X62" s="92">
        <f t="shared" si="11"/>
        <v>-0.10000000000000853</v>
      </c>
      <c r="Y62" s="68">
        <v>100</v>
      </c>
      <c r="Z62" s="68" t="s">
        <v>198</v>
      </c>
      <c r="AA62" s="91"/>
      <c r="AB62" s="91"/>
      <c r="AC62" s="91"/>
      <c r="AD62" s="91"/>
      <c r="AE62" s="91"/>
    </row>
    <row r="63" spans="1:31">
      <c r="A63" s="68" t="s">
        <v>34</v>
      </c>
      <c r="B63" s="68">
        <v>0.1</v>
      </c>
      <c r="C63" s="68">
        <v>30.9</v>
      </c>
      <c r="D63" s="68">
        <v>19</v>
      </c>
      <c r="E63" s="68">
        <v>3.7</v>
      </c>
      <c r="F63" s="68">
        <v>12.3</v>
      </c>
      <c r="G63" s="68">
        <f t="shared" si="7"/>
        <v>65.900000000000006</v>
      </c>
      <c r="H63" s="68">
        <v>22.9</v>
      </c>
      <c r="I63" s="68">
        <v>8.4</v>
      </c>
      <c r="J63" s="68">
        <f t="shared" si="8"/>
        <v>31.299999999999997</v>
      </c>
      <c r="K63" s="68">
        <v>2</v>
      </c>
      <c r="L63" s="68">
        <v>0.6</v>
      </c>
      <c r="M63" s="68">
        <v>0</v>
      </c>
      <c r="N63" s="68">
        <f t="shared" si="9"/>
        <v>0</v>
      </c>
      <c r="O63" s="68">
        <v>0</v>
      </c>
      <c r="P63" s="68">
        <v>0</v>
      </c>
      <c r="Q63" s="68">
        <v>0</v>
      </c>
      <c r="R63" s="68">
        <v>0.1</v>
      </c>
      <c r="S63" s="68">
        <f t="shared" si="10"/>
        <v>0.1</v>
      </c>
      <c r="T63" s="68">
        <v>0</v>
      </c>
      <c r="U63" s="68">
        <v>0</v>
      </c>
      <c r="V63" s="68">
        <v>0</v>
      </c>
      <c r="W63" s="68">
        <v>0</v>
      </c>
      <c r="X63" s="92">
        <f t="shared" si="11"/>
        <v>2.8588242884097781E-15</v>
      </c>
      <c r="Y63" s="68">
        <v>100</v>
      </c>
      <c r="Z63" s="68" t="s">
        <v>199</v>
      </c>
      <c r="AA63" s="91"/>
      <c r="AB63" s="91"/>
      <c r="AC63" s="91"/>
      <c r="AD63" s="91"/>
      <c r="AE63" s="91"/>
    </row>
    <row r="64" spans="1:31">
      <c r="A64" s="68" t="s">
        <v>12</v>
      </c>
      <c r="B64" s="68">
        <v>13.6</v>
      </c>
      <c r="C64" s="68">
        <v>63.3</v>
      </c>
      <c r="D64" s="68">
        <v>8.8000000000000007</v>
      </c>
      <c r="E64" s="68">
        <v>0.5</v>
      </c>
      <c r="F64" s="68">
        <v>4.5999999999999996</v>
      </c>
      <c r="G64" s="68">
        <f t="shared" si="7"/>
        <v>77.199999999999989</v>
      </c>
      <c r="H64" s="68">
        <v>5.4</v>
      </c>
      <c r="I64" s="68">
        <v>0.3</v>
      </c>
      <c r="J64" s="68">
        <f t="shared" si="8"/>
        <v>5.7</v>
      </c>
      <c r="K64" s="68">
        <v>0</v>
      </c>
      <c r="L64" s="68">
        <v>0</v>
      </c>
      <c r="M64" s="68">
        <v>0</v>
      </c>
      <c r="N64" s="68">
        <f t="shared" si="9"/>
        <v>0.2</v>
      </c>
      <c r="O64" s="68">
        <v>2.2000000000000002</v>
      </c>
      <c r="P64" s="68">
        <v>1</v>
      </c>
      <c r="Q64" s="68">
        <v>0</v>
      </c>
      <c r="R64" s="68">
        <v>0</v>
      </c>
      <c r="S64" s="68">
        <f t="shared" si="10"/>
        <v>0</v>
      </c>
      <c r="T64" s="68">
        <v>0</v>
      </c>
      <c r="U64" s="68">
        <v>0</v>
      </c>
      <c r="V64" s="68">
        <v>0</v>
      </c>
      <c r="W64" s="68">
        <v>0.2</v>
      </c>
      <c r="X64" s="92">
        <f t="shared" si="11"/>
        <v>3.3000000000000167</v>
      </c>
      <c r="Y64" s="68">
        <v>100</v>
      </c>
      <c r="Z64" s="68" t="s">
        <v>200</v>
      </c>
      <c r="AA64" s="91"/>
      <c r="AB64" s="91"/>
      <c r="AC64" s="91"/>
      <c r="AD64" s="91"/>
      <c r="AE64" s="91"/>
    </row>
    <row r="65" spans="1:31">
      <c r="A65" s="68" t="s">
        <v>13</v>
      </c>
      <c r="B65" s="68">
        <v>2.9</v>
      </c>
      <c r="C65" s="68">
        <v>83.9</v>
      </c>
      <c r="D65" s="68">
        <v>12.1</v>
      </c>
      <c r="E65" s="68">
        <v>0.7</v>
      </c>
      <c r="F65" s="68">
        <v>0</v>
      </c>
      <c r="G65" s="68">
        <f t="shared" si="7"/>
        <v>96.7</v>
      </c>
      <c r="H65" s="68">
        <v>0</v>
      </c>
      <c r="I65" s="68">
        <v>0</v>
      </c>
      <c r="J65" s="68">
        <f t="shared" si="8"/>
        <v>0</v>
      </c>
      <c r="K65" s="68">
        <v>0.4</v>
      </c>
      <c r="L65" s="68">
        <v>0</v>
      </c>
      <c r="M65" s="68">
        <v>0</v>
      </c>
      <c r="N65" s="68">
        <f t="shared" si="9"/>
        <v>0</v>
      </c>
      <c r="O65" s="68">
        <v>0</v>
      </c>
      <c r="P65" s="68">
        <v>0</v>
      </c>
      <c r="Q65" s="68">
        <v>0</v>
      </c>
      <c r="R65" s="68">
        <v>0</v>
      </c>
      <c r="S65" s="68">
        <f t="shared" si="10"/>
        <v>0</v>
      </c>
      <c r="T65" s="68">
        <v>0</v>
      </c>
      <c r="U65" s="68">
        <v>0</v>
      </c>
      <c r="V65" s="68">
        <v>0</v>
      </c>
      <c r="W65" s="68">
        <v>0</v>
      </c>
      <c r="X65" s="92">
        <f t="shared" si="11"/>
        <v>-8.5487172896137054E-15</v>
      </c>
      <c r="Y65" s="68">
        <v>100</v>
      </c>
      <c r="Z65" s="68" t="s">
        <v>201</v>
      </c>
      <c r="AA65" s="91"/>
      <c r="AB65" s="91"/>
      <c r="AC65" s="91"/>
      <c r="AD65" s="91"/>
      <c r="AE65" s="91"/>
    </row>
    <row r="66" spans="1:31">
      <c r="A66" s="68" t="s">
        <v>25</v>
      </c>
      <c r="B66" s="68">
        <v>13.3</v>
      </c>
      <c r="C66" s="68">
        <v>62.2</v>
      </c>
      <c r="D66" s="68">
        <v>14.2</v>
      </c>
      <c r="E66" s="68">
        <v>0.4</v>
      </c>
      <c r="F66" s="68">
        <v>2</v>
      </c>
      <c r="G66" s="68">
        <f t="shared" si="7"/>
        <v>78.800000000000011</v>
      </c>
      <c r="H66" s="68">
        <v>5.3</v>
      </c>
      <c r="I66" s="68">
        <v>2.2000000000000002</v>
      </c>
      <c r="J66" s="68">
        <f t="shared" si="8"/>
        <v>7.5</v>
      </c>
      <c r="K66" s="68">
        <v>0.1</v>
      </c>
      <c r="L66" s="68">
        <v>0.1</v>
      </c>
      <c r="M66" s="68">
        <v>0</v>
      </c>
      <c r="N66" s="68">
        <f t="shared" si="9"/>
        <v>0.2</v>
      </c>
      <c r="O66" s="68">
        <v>0</v>
      </c>
      <c r="P66" s="68">
        <v>0</v>
      </c>
      <c r="Q66" s="68">
        <v>0</v>
      </c>
      <c r="R66" s="68">
        <v>0</v>
      </c>
      <c r="S66" s="68">
        <f t="shared" si="10"/>
        <v>0</v>
      </c>
      <c r="T66" s="68">
        <v>0</v>
      </c>
      <c r="U66" s="68">
        <v>0</v>
      </c>
      <c r="V66" s="68">
        <v>0.2</v>
      </c>
      <c r="W66" s="68">
        <v>0</v>
      </c>
      <c r="X66" s="92">
        <f t="shared" si="11"/>
        <v>-8.5209617139980764E-15</v>
      </c>
      <c r="Y66" s="68">
        <v>100</v>
      </c>
      <c r="Z66" s="68" t="s">
        <v>202</v>
      </c>
      <c r="AA66" s="91"/>
      <c r="AB66" s="91"/>
      <c r="AC66" s="91"/>
      <c r="AD66" s="91"/>
      <c r="AE66" s="91"/>
    </row>
    <row r="67" spans="1:31">
      <c r="A67" s="68" t="s">
        <v>14</v>
      </c>
      <c r="B67" s="68">
        <v>8.1999999999999993</v>
      </c>
      <c r="C67" s="68">
        <v>59.4</v>
      </c>
      <c r="D67" s="68">
        <v>17.2</v>
      </c>
      <c r="E67" s="68">
        <v>0</v>
      </c>
      <c r="F67" s="68">
        <v>1.8</v>
      </c>
      <c r="G67" s="68">
        <f t="shared" si="7"/>
        <v>78.399999999999991</v>
      </c>
      <c r="H67" s="68">
        <v>10.9</v>
      </c>
      <c r="I67" s="68">
        <v>1.9</v>
      </c>
      <c r="J67" s="68">
        <f t="shared" si="8"/>
        <v>12.8</v>
      </c>
      <c r="K67" s="68">
        <v>0</v>
      </c>
      <c r="L67" s="68">
        <v>0</v>
      </c>
      <c r="M67" s="68">
        <v>0</v>
      </c>
      <c r="N67" s="68">
        <f t="shared" si="9"/>
        <v>0</v>
      </c>
      <c r="O67" s="68">
        <v>0.6</v>
      </c>
      <c r="P67" s="68">
        <v>0</v>
      </c>
      <c r="Q67" s="68">
        <v>0</v>
      </c>
      <c r="R67" s="68">
        <v>0</v>
      </c>
      <c r="S67" s="68">
        <f t="shared" si="10"/>
        <v>0</v>
      </c>
      <c r="T67" s="68">
        <v>0</v>
      </c>
      <c r="U67" s="68">
        <v>0</v>
      </c>
      <c r="V67" s="68">
        <v>0</v>
      </c>
      <c r="W67" s="68">
        <v>0</v>
      </c>
      <c r="X67" s="92">
        <f t="shared" si="11"/>
        <v>0.60000000000000497</v>
      </c>
      <c r="Y67" s="68">
        <v>100</v>
      </c>
      <c r="Z67" s="68" t="s">
        <v>203</v>
      </c>
      <c r="AA67" s="91"/>
      <c r="AB67" s="91"/>
      <c r="AC67" s="91"/>
      <c r="AD67" s="91"/>
      <c r="AE67" s="91"/>
    </row>
    <row r="68" spans="1:31">
      <c r="A68" s="68" t="s">
        <v>2</v>
      </c>
      <c r="B68" s="68">
        <v>0.9</v>
      </c>
      <c r="C68" s="68">
        <v>58.6</v>
      </c>
      <c r="D68" s="68">
        <v>28.7</v>
      </c>
      <c r="E68" s="68">
        <v>1.4</v>
      </c>
      <c r="F68" s="68">
        <v>3.4</v>
      </c>
      <c r="G68" s="68">
        <f t="shared" si="7"/>
        <v>92.100000000000009</v>
      </c>
      <c r="H68" s="68">
        <v>2.4</v>
      </c>
      <c r="I68" s="68">
        <v>1.1000000000000001</v>
      </c>
      <c r="J68" s="68">
        <f t="shared" si="8"/>
        <v>3.5</v>
      </c>
      <c r="K68" s="68">
        <v>0.1</v>
      </c>
      <c r="L68" s="68">
        <v>0</v>
      </c>
      <c r="M68" s="68">
        <v>0</v>
      </c>
      <c r="N68" s="68">
        <f t="shared" si="9"/>
        <v>0.2</v>
      </c>
      <c r="O68" s="68">
        <v>0.7</v>
      </c>
      <c r="P68" s="68">
        <v>0</v>
      </c>
      <c r="Q68" s="68">
        <v>0.6</v>
      </c>
      <c r="R68" s="68">
        <v>1.9</v>
      </c>
      <c r="S68" s="68">
        <f t="shared" si="10"/>
        <v>2.5</v>
      </c>
      <c r="T68" s="68">
        <v>0</v>
      </c>
      <c r="U68" s="68">
        <v>0</v>
      </c>
      <c r="V68" s="68">
        <v>0.2</v>
      </c>
      <c r="W68" s="68">
        <v>0</v>
      </c>
      <c r="X68" s="92">
        <f t="shared" si="11"/>
        <v>0.69999999999998552</v>
      </c>
      <c r="Y68" s="68">
        <v>100</v>
      </c>
      <c r="Z68" s="68" t="s">
        <v>204</v>
      </c>
      <c r="AA68" s="91"/>
      <c r="AB68" s="91"/>
      <c r="AC68" s="91"/>
      <c r="AD68" s="91"/>
      <c r="AE68" s="91"/>
    </row>
    <row r="69" spans="1:31">
      <c r="A69" s="68" t="s">
        <v>32</v>
      </c>
      <c r="B69" s="68">
        <v>0</v>
      </c>
      <c r="C69" s="68">
        <v>69.3</v>
      </c>
      <c r="D69" s="68">
        <v>11.4</v>
      </c>
      <c r="E69" s="68">
        <v>1.1000000000000001</v>
      </c>
      <c r="F69" s="68">
        <v>1.6</v>
      </c>
      <c r="G69" s="68">
        <f t="shared" si="7"/>
        <v>83.399999999999991</v>
      </c>
      <c r="H69" s="68">
        <v>5.2</v>
      </c>
      <c r="I69" s="68">
        <v>7.3</v>
      </c>
      <c r="J69" s="68">
        <f t="shared" si="8"/>
        <v>12.5</v>
      </c>
      <c r="K69" s="68">
        <v>0.7</v>
      </c>
      <c r="L69" s="68">
        <v>0</v>
      </c>
      <c r="M69" s="68">
        <v>0</v>
      </c>
      <c r="N69" s="68">
        <f t="shared" si="9"/>
        <v>0</v>
      </c>
      <c r="O69" s="68">
        <v>0.3</v>
      </c>
      <c r="P69" s="68">
        <v>0</v>
      </c>
      <c r="Q69" s="68">
        <v>2.6</v>
      </c>
      <c r="R69" s="68">
        <v>0.6</v>
      </c>
      <c r="S69" s="68">
        <f t="shared" si="10"/>
        <v>3.2</v>
      </c>
      <c r="T69" s="68">
        <v>0</v>
      </c>
      <c r="U69" s="68">
        <v>0</v>
      </c>
      <c r="V69" s="68">
        <v>0</v>
      </c>
      <c r="W69" s="68">
        <v>0</v>
      </c>
      <c r="X69" s="92">
        <f t="shared" si="11"/>
        <v>0.20000000000000817</v>
      </c>
      <c r="Y69" s="68">
        <v>100</v>
      </c>
      <c r="Z69" s="68" t="s">
        <v>205</v>
      </c>
      <c r="AA69" s="91"/>
      <c r="AB69" s="91"/>
      <c r="AC69" s="91"/>
      <c r="AD69" s="91"/>
      <c r="AE69" s="91"/>
    </row>
    <row r="70" spans="1:31">
      <c r="A70" s="68" t="s">
        <v>3</v>
      </c>
      <c r="B70" s="68">
        <v>3.9</v>
      </c>
      <c r="C70" s="68">
        <v>27.3</v>
      </c>
      <c r="D70" s="68">
        <v>7</v>
      </c>
      <c r="E70" s="68">
        <v>1</v>
      </c>
      <c r="F70" s="68">
        <v>13.9</v>
      </c>
      <c r="G70" s="68">
        <f t="shared" si="7"/>
        <v>49.199999999999996</v>
      </c>
      <c r="H70" s="68">
        <v>21.7</v>
      </c>
      <c r="I70" s="68">
        <v>15.3</v>
      </c>
      <c r="J70" s="68">
        <f t="shared" si="8"/>
        <v>37</v>
      </c>
      <c r="K70" s="68">
        <v>3.9</v>
      </c>
      <c r="L70" s="68">
        <v>6</v>
      </c>
      <c r="M70" s="68">
        <v>0</v>
      </c>
      <c r="N70" s="68">
        <f t="shared" si="9"/>
        <v>0</v>
      </c>
      <c r="O70" s="68">
        <v>0</v>
      </c>
      <c r="P70" s="68">
        <v>0</v>
      </c>
      <c r="Q70" s="68">
        <v>0</v>
      </c>
      <c r="R70" s="68">
        <v>0</v>
      </c>
      <c r="S70" s="68">
        <f t="shared" si="10"/>
        <v>0</v>
      </c>
      <c r="T70" s="68">
        <v>0</v>
      </c>
      <c r="U70" s="68">
        <v>0</v>
      </c>
      <c r="V70" s="68">
        <v>0</v>
      </c>
      <c r="W70" s="68">
        <v>0</v>
      </c>
      <c r="X70" s="92">
        <f t="shared" si="11"/>
        <v>-1.7763568394002505E-15</v>
      </c>
      <c r="Y70" s="68">
        <v>100</v>
      </c>
      <c r="Z70" s="68" t="s">
        <v>206</v>
      </c>
      <c r="AA70" s="91"/>
      <c r="AB70" s="91"/>
      <c r="AC70" s="91"/>
      <c r="AD70" s="91"/>
      <c r="AE70" s="91"/>
    </row>
    <row r="71" spans="1:31">
      <c r="A71" s="68" t="s">
        <v>15</v>
      </c>
      <c r="B71" s="68">
        <v>27.6</v>
      </c>
      <c r="C71" s="68">
        <v>39.1</v>
      </c>
      <c r="D71" s="68">
        <v>16</v>
      </c>
      <c r="E71" s="68">
        <v>1.2</v>
      </c>
      <c r="F71" s="68">
        <v>4.5999999999999996</v>
      </c>
      <c r="G71" s="68">
        <f t="shared" si="7"/>
        <v>60.900000000000006</v>
      </c>
      <c r="H71" s="68">
        <v>6.2</v>
      </c>
      <c r="I71" s="68">
        <v>0.1</v>
      </c>
      <c r="J71" s="68">
        <f t="shared" si="8"/>
        <v>6.3</v>
      </c>
      <c r="K71" s="68">
        <v>1.3</v>
      </c>
      <c r="L71" s="68">
        <v>3.3</v>
      </c>
      <c r="M71" s="68">
        <v>0</v>
      </c>
      <c r="N71" s="68">
        <f t="shared" si="9"/>
        <v>0</v>
      </c>
      <c r="O71" s="68">
        <v>0</v>
      </c>
      <c r="P71" s="68">
        <v>0.7</v>
      </c>
      <c r="Q71" s="68">
        <v>0</v>
      </c>
      <c r="R71" s="68">
        <v>0</v>
      </c>
      <c r="S71" s="68">
        <f t="shared" si="10"/>
        <v>0</v>
      </c>
      <c r="T71" s="68">
        <v>0</v>
      </c>
      <c r="U71" s="68">
        <v>0</v>
      </c>
      <c r="V71" s="68">
        <v>0</v>
      </c>
      <c r="W71" s="68">
        <v>0</v>
      </c>
      <c r="X71" s="92">
        <f t="shared" si="11"/>
        <v>0.60000000000000053</v>
      </c>
      <c r="Y71" s="68">
        <v>100</v>
      </c>
      <c r="Z71" s="68" t="s">
        <v>207</v>
      </c>
      <c r="AA71" s="91"/>
      <c r="AB71" s="91"/>
      <c r="AC71" s="91"/>
      <c r="AD71" s="91"/>
      <c r="AE71" s="91"/>
    </row>
    <row r="72" spans="1:31">
      <c r="A72" s="68" t="s">
        <v>4</v>
      </c>
      <c r="B72" s="68">
        <v>0.9</v>
      </c>
      <c r="C72" s="68">
        <v>18.8</v>
      </c>
      <c r="D72" s="68">
        <v>5.9</v>
      </c>
      <c r="E72" s="68">
        <v>0.8</v>
      </c>
      <c r="F72" s="68">
        <v>2.2999999999999998</v>
      </c>
      <c r="G72" s="68">
        <f t="shared" si="7"/>
        <v>27.800000000000004</v>
      </c>
      <c r="H72" s="68">
        <v>6.2</v>
      </c>
      <c r="I72" s="68">
        <v>0</v>
      </c>
      <c r="J72" s="68">
        <f t="shared" si="8"/>
        <v>6.2</v>
      </c>
      <c r="K72" s="68">
        <v>23.3</v>
      </c>
      <c r="L72" s="68">
        <v>41.8</v>
      </c>
      <c r="M72" s="68">
        <v>0</v>
      </c>
      <c r="N72" s="68">
        <f t="shared" si="9"/>
        <v>0</v>
      </c>
      <c r="O72" s="68">
        <v>0</v>
      </c>
      <c r="P72" s="68">
        <v>0</v>
      </c>
      <c r="Q72" s="68">
        <v>0</v>
      </c>
      <c r="R72" s="68">
        <v>0</v>
      </c>
      <c r="S72" s="68">
        <f t="shared" si="10"/>
        <v>0</v>
      </c>
      <c r="T72" s="68">
        <v>0</v>
      </c>
      <c r="U72" s="68">
        <v>0</v>
      </c>
      <c r="V72" s="68">
        <v>0</v>
      </c>
      <c r="W72" s="68">
        <v>0</v>
      </c>
      <c r="X72" s="92">
        <f t="shared" si="11"/>
        <v>-1.4210854715202004E-14</v>
      </c>
      <c r="Y72" s="68">
        <v>100</v>
      </c>
      <c r="Z72" s="68" t="s">
        <v>208</v>
      </c>
      <c r="AA72" s="91"/>
      <c r="AB72" s="91"/>
      <c r="AC72" s="91"/>
      <c r="AD72" s="91"/>
      <c r="AE72" s="91"/>
    </row>
    <row r="73" spans="1:31">
      <c r="A73" s="68" t="s">
        <v>5</v>
      </c>
      <c r="B73" s="68">
        <v>2</v>
      </c>
      <c r="C73" s="68">
        <v>54.7</v>
      </c>
      <c r="D73" s="68">
        <v>13.6</v>
      </c>
      <c r="E73" s="68">
        <v>1.9</v>
      </c>
      <c r="F73" s="68">
        <v>4.9000000000000004</v>
      </c>
      <c r="G73" s="68">
        <f t="shared" si="7"/>
        <v>75.100000000000009</v>
      </c>
      <c r="H73" s="68">
        <v>13.4</v>
      </c>
      <c r="I73" s="68">
        <v>6.4</v>
      </c>
      <c r="J73" s="68">
        <f t="shared" si="8"/>
        <v>19.8</v>
      </c>
      <c r="K73" s="68">
        <v>0.9</v>
      </c>
      <c r="L73" s="68">
        <v>0.4</v>
      </c>
      <c r="M73" s="68">
        <v>0</v>
      </c>
      <c r="N73" s="68">
        <f t="shared" si="9"/>
        <v>0.2</v>
      </c>
      <c r="O73" s="68">
        <v>1.8</v>
      </c>
      <c r="P73" s="68">
        <v>0</v>
      </c>
      <c r="Q73" s="68">
        <v>0</v>
      </c>
      <c r="R73" s="68">
        <v>0</v>
      </c>
      <c r="S73" s="68">
        <f t="shared" si="10"/>
        <v>0</v>
      </c>
      <c r="T73" s="68">
        <v>0</v>
      </c>
      <c r="U73" s="68">
        <v>0.1</v>
      </c>
      <c r="V73" s="68">
        <v>0.1</v>
      </c>
      <c r="W73" s="68">
        <v>0</v>
      </c>
      <c r="X73" s="92">
        <f t="shared" si="11"/>
        <v>1.599999999999991</v>
      </c>
      <c r="Y73" s="68">
        <v>100</v>
      </c>
      <c r="Z73" s="68" t="s">
        <v>209</v>
      </c>
      <c r="AA73" s="91"/>
      <c r="AB73" s="91"/>
      <c r="AC73" s="91"/>
      <c r="AD73" s="91"/>
      <c r="AE73" s="91"/>
    </row>
    <row r="74" spans="1:31">
      <c r="A74" s="68" t="s">
        <v>16</v>
      </c>
      <c r="B74" s="68">
        <v>2.9</v>
      </c>
      <c r="C74" s="68">
        <v>67</v>
      </c>
      <c r="D74" s="68">
        <v>20.8</v>
      </c>
      <c r="E74" s="68">
        <v>1.6</v>
      </c>
      <c r="F74" s="68">
        <v>2.2999999999999998</v>
      </c>
      <c r="G74" s="68">
        <f t="shared" si="7"/>
        <v>91.699999999999989</v>
      </c>
      <c r="H74" s="68">
        <v>3.5</v>
      </c>
      <c r="I74" s="68">
        <v>0.6</v>
      </c>
      <c r="J74" s="68">
        <f t="shared" si="8"/>
        <v>4.0999999999999996</v>
      </c>
      <c r="K74" s="68">
        <v>0.5</v>
      </c>
      <c r="L74" s="68">
        <v>0.2</v>
      </c>
      <c r="M74" s="68">
        <v>0</v>
      </c>
      <c r="N74" s="68">
        <f t="shared" si="9"/>
        <v>0</v>
      </c>
      <c r="O74" s="68">
        <v>0.5</v>
      </c>
      <c r="P74" s="68">
        <v>0.2</v>
      </c>
      <c r="Q74" s="68">
        <v>0</v>
      </c>
      <c r="R74" s="68">
        <v>0</v>
      </c>
      <c r="S74" s="68">
        <f t="shared" si="10"/>
        <v>0</v>
      </c>
      <c r="T74" s="68">
        <v>0</v>
      </c>
      <c r="U74" s="68">
        <v>0</v>
      </c>
      <c r="V74" s="68">
        <v>0</v>
      </c>
      <c r="W74" s="68">
        <v>0</v>
      </c>
      <c r="X74" s="92">
        <f t="shared" si="11"/>
        <v>0.60000000000000608</v>
      </c>
      <c r="Y74" s="68">
        <v>100</v>
      </c>
      <c r="Z74" s="68" t="s">
        <v>210</v>
      </c>
      <c r="AA74" s="91"/>
      <c r="AB74" s="91"/>
      <c r="AC74" s="91"/>
      <c r="AD74" s="91"/>
      <c r="AE74" s="91"/>
    </row>
    <row r="75" spans="1:31">
      <c r="A75" s="68" t="s">
        <v>17</v>
      </c>
      <c r="B75" s="68">
        <v>2.6</v>
      </c>
      <c r="C75" s="68">
        <v>8.5</v>
      </c>
      <c r="D75" s="68">
        <v>34.1</v>
      </c>
      <c r="E75" s="68">
        <v>3.4</v>
      </c>
      <c r="F75" s="68">
        <v>12</v>
      </c>
      <c r="G75" s="68">
        <f t="shared" si="7"/>
        <v>58</v>
      </c>
      <c r="H75" s="68">
        <v>0.1</v>
      </c>
      <c r="I75" s="68">
        <v>0</v>
      </c>
      <c r="J75" s="68">
        <f t="shared" si="8"/>
        <v>0.1</v>
      </c>
      <c r="K75" s="68">
        <v>5.7</v>
      </c>
      <c r="L75" s="68">
        <v>0</v>
      </c>
      <c r="M75" s="68">
        <v>0</v>
      </c>
      <c r="N75" s="68">
        <f t="shared" si="9"/>
        <v>19.100000000000001</v>
      </c>
      <c r="O75" s="68">
        <v>0.8</v>
      </c>
      <c r="P75" s="68">
        <v>9.9</v>
      </c>
      <c r="Q75" s="68">
        <v>3.8</v>
      </c>
      <c r="R75" s="68">
        <v>0.1</v>
      </c>
      <c r="S75" s="68">
        <f t="shared" si="10"/>
        <v>3.9</v>
      </c>
      <c r="T75" s="68">
        <v>0</v>
      </c>
      <c r="U75" s="68">
        <v>4.5999999999999996</v>
      </c>
      <c r="V75" s="68">
        <v>1.7</v>
      </c>
      <c r="W75" s="68">
        <v>12.8</v>
      </c>
      <c r="X75" s="92">
        <f t="shared" si="11"/>
        <v>10.6</v>
      </c>
      <c r="Y75" s="68">
        <v>100</v>
      </c>
      <c r="Z75" s="68" t="s">
        <v>211</v>
      </c>
      <c r="AA75" s="91"/>
      <c r="AB75" s="91"/>
      <c r="AC75" s="91"/>
      <c r="AD75" s="91"/>
      <c r="AE75" s="91"/>
    </row>
    <row r="76" spans="1:31">
      <c r="A76" s="68" t="s">
        <v>18</v>
      </c>
      <c r="B76" s="68">
        <v>0.2</v>
      </c>
      <c r="C76" s="68">
        <v>43.8</v>
      </c>
      <c r="D76" s="68">
        <v>17.7</v>
      </c>
      <c r="E76" s="68">
        <v>0.4</v>
      </c>
      <c r="F76" s="68">
        <v>10.1</v>
      </c>
      <c r="G76" s="68">
        <f t="shared" si="7"/>
        <v>72</v>
      </c>
      <c r="H76" s="68">
        <v>2.7</v>
      </c>
      <c r="I76" s="68">
        <v>0</v>
      </c>
      <c r="J76" s="68">
        <f t="shared" si="8"/>
        <v>2.7</v>
      </c>
      <c r="K76" s="68">
        <v>6.9</v>
      </c>
      <c r="L76" s="68">
        <v>0</v>
      </c>
      <c r="M76" s="68">
        <v>0</v>
      </c>
      <c r="N76" s="68">
        <f t="shared" si="9"/>
        <v>0.2</v>
      </c>
      <c r="O76" s="68">
        <v>0.4</v>
      </c>
      <c r="P76" s="68">
        <v>7.6</v>
      </c>
      <c r="Q76" s="68">
        <v>10.1</v>
      </c>
      <c r="R76" s="68">
        <v>0</v>
      </c>
      <c r="S76" s="68">
        <f t="shared" si="10"/>
        <v>10.1</v>
      </c>
      <c r="T76" s="68">
        <v>0</v>
      </c>
      <c r="U76" s="68">
        <v>0.2</v>
      </c>
      <c r="V76" s="68">
        <v>0</v>
      </c>
      <c r="W76" s="68">
        <v>0</v>
      </c>
      <c r="X76" s="92">
        <f t="shared" si="11"/>
        <v>7.8999999999999968</v>
      </c>
      <c r="Y76" s="68">
        <v>100</v>
      </c>
      <c r="Z76" s="68" t="s">
        <v>212</v>
      </c>
      <c r="AA76" s="91"/>
      <c r="AB76" s="91"/>
      <c r="AC76" s="91"/>
      <c r="AD76" s="91"/>
      <c r="AE76" s="91"/>
    </row>
    <row r="77" spans="1:31">
      <c r="A77" s="68" t="s">
        <v>35</v>
      </c>
      <c r="B77" s="68">
        <v>0</v>
      </c>
      <c r="C77" s="68">
        <v>94.7</v>
      </c>
      <c r="D77" s="68">
        <v>0.8</v>
      </c>
      <c r="E77" s="68">
        <v>0.1</v>
      </c>
      <c r="F77" s="68">
        <v>3.5</v>
      </c>
      <c r="G77" s="68">
        <f t="shared" si="7"/>
        <v>99.1</v>
      </c>
      <c r="H77" s="68">
        <v>0</v>
      </c>
      <c r="I77" s="68">
        <v>0</v>
      </c>
      <c r="J77" s="68">
        <f t="shared" si="8"/>
        <v>0</v>
      </c>
      <c r="K77" s="68">
        <v>0.1</v>
      </c>
      <c r="L77" s="68">
        <v>0</v>
      </c>
      <c r="M77" s="68">
        <v>0</v>
      </c>
      <c r="N77" s="68">
        <f t="shared" si="9"/>
        <v>0.2</v>
      </c>
      <c r="O77" s="68">
        <v>0</v>
      </c>
      <c r="P77" s="68">
        <v>0</v>
      </c>
      <c r="Q77" s="68">
        <v>0.3</v>
      </c>
      <c r="R77" s="68">
        <v>0.3</v>
      </c>
      <c r="S77" s="68">
        <f t="shared" si="10"/>
        <v>0.6</v>
      </c>
      <c r="T77" s="68">
        <v>0</v>
      </c>
      <c r="U77" s="68">
        <v>0.1</v>
      </c>
      <c r="V77" s="68">
        <v>0.1</v>
      </c>
      <c r="W77" s="68">
        <v>0</v>
      </c>
      <c r="X77" s="92">
        <f t="shared" si="11"/>
        <v>5.6621374255882984E-15</v>
      </c>
      <c r="Y77" s="68">
        <v>100</v>
      </c>
      <c r="Z77" s="68" t="s">
        <v>213</v>
      </c>
      <c r="AA77" s="91"/>
      <c r="AB77" s="91"/>
      <c r="AC77" s="91"/>
      <c r="AD77" s="91"/>
      <c r="AE77" s="91"/>
    </row>
    <row r="78" spans="1:31">
      <c r="A78" s="68" t="s">
        <v>19</v>
      </c>
      <c r="B78" s="68">
        <v>0</v>
      </c>
      <c r="C78" s="68">
        <v>16</v>
      </c>
      <c r="D78" s="68">
        <v>27.8</v>
      </c>
      <c r="E78" s="68">
        <v>0.2</v>
      </c>
      <c r="F78" s="68">
        <v>1.1000000000000001</v>
      </c>
      <c r="G78" s="68">
        <f t="shared" si="7"/>
        <v>45.1</v>
      </c>
      <c r="H78" s="68">
        <v>9.1999999999999993</v>
      </c>
      <c r="I78" s="68">
        <v>3.3</v>
      </c>
      <c r="J78" s="68">
        <f t="shared" si="8"/>
        <v>12.5</v>
      </c>
      <c r="K78" s="68">
        <v>28.9</v>
      </c>
      <c r="L78" s="68">
        <v>1.1000000000000001</v>
      </c>
      <c r="M78" s="68">
        <v>3.6</v>
      </c>
      <c r="N78" s="68">
        <f t="shared" si="9"/>
        <v>3.1</v>
      </c>
      <c r="O78" s="68">
        <v>0</v>
      </c>
      <c r="P78" s="68">
        <v>0</v>
      </c>
      <c r="Q78" s="68">
        <v>5.5</v>
      </c>
      <c r="R78" s="68">
        <v>0.3</v>
      </c>
      <c r="S78" s="68">
        <f t="shared" si="10"/>
        <v>5.8</v>
      </c>
      <c r="T78" s="68">
        <v>3.6</v>
      </c>
      <c r="U78" s="68">
        <v>2.2000000000000002</v>
      </c>
      <c r="V78" s="68">
        <v>0.9</v>
      </c>
      <c r="W78" s="68">
        <v>0</v>
      </c>
      <c r="X78" s="92">
        <f t="shared" si="11"/>
        <v>-9.9999999999998757E-2</v>
      </c>
      <c r="Y78" s="68">
        <v>100</v>
      </c>
      <c r="Z78" s="68" t="s">
        <v>214</v>
      </c>
      <c r="AA78" s="91"/>
      <c r="AB78" s="91"/>
      <c r="AC78" s="91"/>
      <c r="AD78" s="91"/>
      <c r="AE78" s="91"/>
    </row>
    <row r="79" spans="1:31">
      <c r="A79" s="68" t="s">
        <v>20</v>
      </c>
      <c r="B79" s="68">
        <v>0</v>
      </c>
      <c r="C79" s="68">
        <v>29.8</v>
      </c>
      <c r="D79" s="68">
        <v>10.5</v>
      </c>
      <c r="E79" s="68">
        <v>0.6</v>
      </c>
      <c r="F79" s="68">
        <v>9</v>
      </c>
      <c r="G79" s="68">
        <f t="shared" si="7"/>
        <v>49.9</v>
      </c>
      <c r="H79" s="68">
        <v>24.5</v>
      </c>
      <c r="I79" s="68">
        <v>20.8</v>
      </c>
      <c r="J79" s="68">
        <f t="shared" si="8"/>
        <v>45.3</v>
      </c>
      <c r="K79" s="68">
        <v>3</v>
      </c>
      <c r="L79" s="68">
        <v>1.8</v>
      </c>
      <c r="M79" s="68">
        <v>0</v>
      </c>
      <c r="N79" s="68">
        <f t="shared" si="9"/>
        <v>0</v>
      </c>
      <c r="O79" s="68">
        <v>0</v>
      </c>
      <c r="P79" s="68">
        <v>0</v>
      </c>
      <c r="Q79" s="68">
        <v>0</v>
      </c>
      <c r="R79" s="68">
        <v>0</v>
      </c>
      <c r="S79" s="68">
        <f t="shared" si="10"/>
        <v>0</v>
      </c>
      <c r="T79" s="68">
        <v>0</v>
      </c>
      <c r="U79" s="68">
        <v>0</v>
      </c>
      <c r="V79" s="68">
        <v>0</v>
      </c>
      <c r="W79" s="68">
        <v>0</v>
      </c>
      <c r="X79" s="92">
        <f t="shared" si="11"/>
        <v>4.2188474935755949E-15</v>
      </c>
      <c r="Y79" s="68">
        <v>100</v>
      </c>
      <c r="Z79" s="68" t="s">
        <v>215</v>
      </c>
      <c r="AA79" s="91"/>
      <c r="AB79" s="91"/>
      <c r="AC79" s="91"/>
      <c r="AD79" s="91"/>
      <c r="AE79" s="91"/>
    </row>
    <row r="80" spans="1:31">
      <c r="A80" s="68" t="s">
        <v>21</v>
      </c>
      <c r="B80" s="68">
        <v>0</v>
      </c>
      <c r="C80" s="68">
        <v>61.5</v>
      </c>
      <c r="D80" s="68">
        <v>15.1</v>
      </c>
      <c r="E80" s="68">
        <v>0.1</v>
      </c>
      <c r="F80" s="68">
        <v>0.4</v>
      </c>
      <c r="G80" s="68">
        <f t="shared" si="7"/>
        <v>77.099999999999994</v>
      </c>
      <c r="H80" s="68">
        <v>20.9</v>
      </c>
      <c r="I80" s="68">
        <v>2</v>
      </c>
      <c r="J80" s="68">
        <f t="shared" si="8"/>
        <v>22.9</v>
      </c>
      <c r="K80" s="68">
        <v>0</v>
      </c>
      <c r="L80" s="68">
        <v>0</v>
      </c>
      <c r="M80" s="68">
        <v>0</v>
      </c>
      <c r="N80" s="68">
        <f t="shared" si="9"/>
        <v>0</v>
      </c>
      <c r="O80" s="68">
        <v>0</v>
      </c>
      <c r="P80" s="68">
        <v>0</v>
      </c>
      <c r="Q80" s="68">
        <v>0</v>
      </c>
      <c r="R80" s="68">
        <v>0</v>
      </c>
      <c r="S80" s="68">
        <f t="shared" si="10"/>
        <v>0</v>
      </c>
      <c r="T80" s="68">
        <v>0</v>
      </c>
      <c r="U80" s="68">
        <v>0</v>
      </c>
      <c r="V80" s="68">
        <v>0</v>
      </c>
      <c r="W80" s="68">
        <v>0</v>
      </c>
      <c r="X80" s="92">
        <f t="shared" si="11"/>
        <v>7.1054273576010019E-15</v>
      </c>
      <c r="Y80" s="68">
        <v>100</v>
      </c>
      <c r="Z80" s="68" t="s">
        <v>216</v>
      </c>
      <c r="AA80" s="91"/>
      <c r="AB80" s="91"/>
      <c r="AC80" s="91"/>
      <c r="AD80" s="91"/>
      <c r="AE80" s="91"/>
    </row>
    <row r="81" spans="1:31">
      <c r="A81" s="68" t="s">
        <v>27</v>
      </c>
      <c r="B81" s="68">
        <v>3</v>
      </c>
      <c r="C81" s="68">
        <v>61</v>
      </c>
      <c r="D81" s="68">
        <v>22.8</v>
      </c>
      <c r="E81" s="68">
        <v>1.4</v>
      </c>
      <c r="F81" s="68">
        <v>1.8</v>
      </c>
      <c r="G81" s="68">
        <f t="shared" si="7"/>
        <v>87</v>
      </c>
      <c r="H81" s="68">
        <v>4.7</v>
      </c>
      <c r="I81" s="68">
        <v>0.4</v>
      </c>
      <c r="J81" s="68">
        <f t="shared" si="8"/>
        <v>5.1000000000000005</v>
      </c>
      <c r="K81" s="68">
        <v>0.3</v>
      </c>
      <c r="L81" s="68">
        <v>0</v>
      </c>
      <c r="M81" s="68">
        <v>1</v>
      </c>
      <c r="N81" s="68">
        <f t="shared" si="9"/>
        <v>1.7999999999999998</v>
      </c>
      <c r="O81" s="68">
        <v>0</v>
      </c>
      <c r="P81" s="68">
        <v>1.7</v>
      </c>
      <c r="Q81" s="68">
        <v>0</v>
      </c>
      <c r="R81" s="68">
        <v>0</v>
      </c>
      <c r="S81" s="68">
        <f t="shared" si="10"/>
        <v>0</v>
      </c>
      <c r="T81" s="68">
        <v>1</v>
      </c>
      <c r="U81" s="68">
        <v>0.6</v>
      </c>
      <c r="V81" s="68">
        <v>0</v>
      </c>
      <c r="W81" s="68">
        <v>1.2</v>
      </c>
      <c r="X81" s="92">
        <f t="shared" si="11"/>
        <v>1.7999999999999998</v>
      </c>
      <c r="Y81" s="68">
        <v>100</v>
      </c>
      <c r="Z81" s="68" t="s">
        <v>217</v>
      </c>
      <c r="AA81" s="91"/>
      <c r="AB81" s="91"/>
      <c r="AC81" s="91"/>
      <c r="AD81" s="91"/>
      <c r="AE81" s="91"/>
    </row>
    <row r="82" spans="1:31">
      <c r="A82" s="68" t="s">
        <v>6</v>
      </c>
      <c r="B82" s="68">
        <v>0</v>
      </c>
      <c r="C82" s="68">
        <v>82.1</v>
      </c>
      <c r="D82" s="68">
        <v>10.6</v>
      </c>
      <c r="E82" s="68">
        <v>0</v>
      </c>
      <c r="F82" s="68">
        <v>0</v>
      </c>
      <c r="G82" s="68">
        <f t="shared" si="7"/>
        <v>92.699999999999989</v>
      </c>
      <c r="H82" s="68">
        <v>0</v>
      </c>
      <c r="I82" s="68">
        <v>0</v>
      </c>
      <c r="J82" s="68">
        <f t="shared" si="8"/>
        <v>0</v>
      </c>
      <c r="K82" s="68">
        <v>0</v>
      </c>
      <c r="L82" s="68">
        <v>0</v>
      </c>
      <c r="M82" s="68">
        <v>0</v>
      </c>
      <c r="N82" s="68">
        <f t="shared" si="9"/>
        <v>0</v>
      </c>
      <c r="O82" s="68">
        <v>0</v>
      </c>
      <c r="P82" s="68">
        <v>0</v>
      </c>
      <c r="Q82" s="68">
        <v>7.3</v>
      </c>
      <c r="R82" s="68">
        <v>0</v>
      </c>
      <c r="S82" s="68">
        <f t="shared" si="10"/>
        <v>7.3</v>
      </c>
      <c r="T82" s="68">
        <v>0</v>
      </c>
      <c r="U82" s="68">
        <v>0</v>
      </c>
      <c r="V82" s="68">
        <v>0</v>
      </c>
      <c r="W82" s="68">
        <v>0</v>
      </c>
      <c r="X82" s="92">
        <f t="shared" si="11"/>
        <v>1.1546319456101628E-14</v>
      </c>
      <c r="Y82" s="68">
        <v>100</v>
      </c>
      <c r="Z82" s="68" t="s">
        <v>218</v>
      </c>
      <c r="AA82" s="91"/>
      <c r="AB82" s="91"/>
      <c r="AC82" s="91"/>
      <c r="AD82" s="91"/>
      <c r="AE82" s="91"/>
    </row>
    <row r="83" spans="1:31">
      <c r="A83" s="68" t="s">
        <v>22</v>
      </c>
      <c r="B83" s="68">
        <v>23.4</v>
      </c>
      <c r="C83" s="68">
        <v>20.5</v>
      </c>
      <c r="D83" s="68">
        <v>22.1</v>
      </c>
      <c r="E83" s="68">
        <v>0.8</v>
      </c>
      <c r="F83" s="68">
        <v>15.6</v>
      </c>
      <c r="G83" s="68">
        <f t="shared" si="7"/>
        <v>59</v>
      </c>
      <c r="H83" s="68">
        <v>10.4</v>
      </c>
      <c r="I83" s="68">
        <v>0.9</v>
      </c>
      <c r="J83" s="68">
        <f t="shared" si="8"/>
        <v>11.3</v>
      </c>
      <c r="K83" s="68">
        <v>0.7</v>
      </c>
      <c r="L83" s="68">
        <v>0.1</v>
      </c>
      <c r="M83" s="68">
        <v>0</v>
      </c>
      <c r="N83" s="68">
        <f t="shared" si="9"/>
        <v>0</v>
      </c>
      <c r="O83" s="68">
        <v>3.2</v>
      </c>
      <c r="P83" s="68">
        <v>2.2000000000000002</v>
      </c>
      <c r="Q83" s="68">
        <v>0</v>
      </c>
      <c r="R83" s="68">
        <v>0</v>
      </c>
      <c r="S83" s="68">
        <f t="shared" si="10"/>
        <v>0</v>
      </c>
      <c r="T83" s="68">
        <v>0</v>
      </c>
      <c r="U83" s="68">
        <v>0</v>
      </c>
      <c r="V83" s="68">
        <v>0</v>
      </c>
      <c r="W83" s="68">
        <v>0</v>
      </c>
      <c r="X83" s="92">
        <f t="shared" si="11"/>
        <v>5.4999999999999938</v>
      </c>
      <c r="Y83" s="68">
        <v>100</v>
      </c>
      <c r="Z83" s="68" t="s">
        <v>219</v>
      </c>
      <c r="AA83" s="91"/>
      <c r="AB83" s="91"/>
      <c r="AC83" s="91"/>
      <c r="AD83" s="91"/>
      <c r="AE83" s="91"/>
    </row>
    <row r="84" spans="1:31">
      <c r="A84" s="68" t="s">
        <v>28</v>
      </c>
      <c r="B84" s="68">
        <v>31.4</v>
      </c>
      <c r="C84" s="68">
        <v>26.2</v>
      </c>
      <c r="D84" s="68">
        <v>32</v>
      </c>
      <c r="E84" s="68">
        <v>1.6</v>
      </c>
      <c r="F84" s="68">
        <v>2.6</v>
      </c>
      <c r="G84" s="68">
        <f t="shared" si="7"/>
        <v>62.400000000000006</v>
      </c>
      <c r="H84" s="68">
        <v>4.3</v>
      </c>
      <c r="I84" s="68">
        <v>0.3</v>
      </c>
      <c r="J84" s="68">
        <f t="shared" si="8"/>
        <v>4.5999999999999996</v>
      </c>
      <c r="K84" s="68">
        <v>0</v>
      </c>
      <c r="L84" s="68">
        <v>0</v>
      </c>
      <c r="M84" s="68">
        <v>0</v>
      </c>
      <c r="N84" s="68">
        <f t="shared" si="9"/>
        <v>0</v>
      </c>
      <c r="O84" s="68">
        <v>1.6</v>
      </c>
      <c r="P84" s="68">
        <v>0</v>
      </c>
      <c r="Q84" s="68">
        <v>0</v>
      </c>
      <c r="R84" s="68">
        <v>0</v>
      </c>
      <c r="S84" s="68">
        <f t="shared" si="10"/>
        <v>0</v>
      </c>
      <c r="T84" s="68">
        <v>0</v>
      </c>
      <c r="U84" s="68">
        <v>0</v>
      </c>
      <c r="V84" s="68">
        <v>0</v>
      </c>
      <c r="W84" s="68">
        <v>0</v>
      </c>
      <c r="X84" s="92">
        <f t="shared" si="11"/>
        <v>1.599999999999989</v>
      </c>
      <c r="Y84" s="68">
        <v>100</v>
      </c>
      <c r="Z84" s="68" t="s">
        <v>230</v>
      </c>
      <c r="AA84" s="91"/>
      <c r="AB84" s="91"/>
      <c r="AC84" s="91"/>
      <c r="AD84" s="91"/>
      <c r="AE84" s="91"/>
    </row>
    <row r="85" spans="1:31">
      <c r="A85" s="68" t="s">
        <v>23</v>
      </c>
      <c r="B85" s="68">
        <v>0</v>
      </c>
      <c r="C85" s="68">
        <v>15.7</v>
      </c>
      <c r="D85" s="68">
        <v>31.1</v>
      </c>
      <c r="E85" s="68">
        <v>1</v>
      </c>
      <c r="F85" s="68">
        <v>5.0999999999999996</v>
      </c>
      <c r="G85" s="68">
        <f t="shared" si="7"/>
        <v>52.9</v>
      </c>
      <c r="H85" s="68">
        <v>13.1</v>
      </c>
      <c r="I85" s="68">
        <v>30.1</v>
      </c>
      <c r="J85" s="68">
        <f t="shared" si="8"/>
        <v>43.2</v>
      </c>
      <c r="K85" s="68">
        <v>1.8</v>
      </c>
      <c r="L85" s="68">
        <v>1.6</v>
      </c>
      <c r="M85" s="68">
        <v>0</v>
      </c>
      <c r="N85" s="68">
        <f t="shared" si="9"/>
        <v>0.5</v>
      </c>
      <c r="O85" s="68">
        <v>0</v>
      </c>
      <c r="P85" s="68">
        <v>0</v>
      </c>
      <c r="Q85" s="68">
        <v>0</v>
      </c>
      <c r="R85" s="68">
        <v>0</v>
      </c>
      <c r="S85" s="68">
        <f t="shared" si="10"/>
        <v>0</v>
      </c>
      <c r="T85" s="68">
        <v>0</v>
      </c>
      <c r="U85" s="68">
        <v>0</v>
      </c>
      <c r="V85" s="68">
        <v>0.5</v>
      </c>
      <c r="W85" s="68">
        <v>0</v>
      </c>
      <c r="X85" s="92">
        <f t="shared" si="11"/>
        <v>-1.3322676295501878E-15</v>
      </c>
      <c r="Y85" s="68">
        <v>100</v>
      </c>
      <c r="Z85" s="68" t="s">
        <v>220</v>
      </c>
      <c r="AA85" s="91"/>
      <c r="AB85" s="91"/>
      <c r="AC85" s="91"/>
      <c r="AD85" s="91"/>
      <c r="AE85" s="91"/>
    </row>
    <row r="86" spans="1:31">
      <c r="A86" s="68" t="s">
        <v>7</v>
      </c>
      <c r="B86" s="68">
        <v>13</v>
      </c>
      <c r="C86" s="68">
        <v>36.299999999999997</v>
      </c>
      <c r="D86" s="68">
        <v>7.2</v>
      </c>
      <c r="E86" s="68">
        <v>0.5</v>
      </c>
      <c r="F86" s="68">
        <v>2.4</v>
      </c>
      <c r="G86" s="68">
        <f t="shared" si="7"/>
        <v>46.4</v>
      </c>
      <c r="H86" s="68">
        <v>17.399999999999999</v>
      </c>
      <c r="I86" s="68">
        <v>22.7</v>
      </c>
      <c r="J86" s="68">
        <f t="shared" si="8"/>
        <v>40.099999999999994</v>
      </c>
      <c r="K86" s="68">
        <v>0.1</v>
      </c>
      <c r="L86" s="68">
        <v>0.1</v>
      </c>
      <c r="M86" s="68">
        <v>0</v>
      </c>
      <c r="N86" s="68">
        <f t="shared" si="9"/>
        <v>0</v>
      </c>
      <c r="O86" s="68">
        <v>0.4</v>
      </c>
      <c r="P86" s="68">
        <v>0</v>
      </c>
      <c r="Q86" s="68">
        <v>0</v>
      </c>
      <c r="R86" s="68">
        <v>0</v>
      </c>
      <c r="S86" s="68">
        <f t="shared" si="10"/>
        <v>0</v>
      </c>
      <c r="T86" s="68">
        <v>0</v>
      </c>
      <c r="U86" s="68">
        <v>0</v>
      </c>
      <c r="V86" s="68">
        <v>0</v>
      </c>
      <c r="W86" s="68">
        <v>0</v>
      </c>
      <c r="X86" s="92">
        <f t="shared" si="11"/>
        <v>0.30000000000000715</v>
      </c>
      <c r="Y86" s="68">
        <v>100</v>
      </c>
      <c r="Z86" s="68" t="s">
        <v>221</v>
      </c>
      <c r="AA86" s="91"/>
      <c r="AB86" s="91"/>
      <c r="AC86" s="91"/>
      <c r="AD86" s="91"/>
      <c r="AE86" s="91"/>
    </row>
    <row r="87" spans="1:31">
      <c r="A87" s="68" t="s">
        <v>24</v>
      </c>
      <c r="B87" s="68">
        <v>0</v>
      </c>
      <c r="C87" s="68">
        <v>72.599999999999994</v>
      </c>
      <c r="D87" s="68">
        <v>5.9</v>
      </c>
      <c r="E87" s="68">
        <v>0.3</v>
      </c>
      <c r="F87" s="68">
        <v>0</v>
      </c>
      <c r="G87" s="68">
        <f t="shared" si="7"/>
        <v>78.8</v>
      </c>
      <c r="H87" s="68">
        <v>14.1</v>
      </c>
      <c r="I87" s="68">
        <v>6.5</v>
      </c>
      <c r="J87" s="68">
        <f t="shared" si="8"/>
        <v>20.6</v>
      </c>
      <c r="K87" s="68">
        <v>0</v>
      </c>
      <c r="L87" s="68">
        <v>0</v>
      </c>
      <c r="M87" s="68">
        <v>0</v>
      </c>
      <c r="N87" s="68">
        <f t="shared" si="9"/>
        <v>0</v>
      </c>
      <c r="O87" s="68">
        <v>0</v>
      </c>
      <c r="P87" s="68">
        <v>0</v>
      </c>
      <c r="Q87" s="68">
        <v>0.6</v>
      </c>
      <c r="R87" s="68">
        <v>0</v>
      </c>
      <c r="S87" s="68">
        <f t="shared" si="10"/>
        <v>0.6</v>
      </c>
      <c r="T87" s="68">
        <v>0</v>
      </c>
      <c r="U87" s="68">
        <v>0</v>
      </c>
      <c r="V87" s="68">
        <v>0</v>
      </c>
      <c r="W87" s="68">
        <v>0</v>
      </c>
      <c r="X87" s="92">
        <f t="shared" si="11"/>
        <v>1.4432899320127035E-15</v>
      </c>
      <c r="Y87" s="68">
        <v>100</v>
      </c>
      <c r="Z87" s="68" t="s">
        <v>222</v>
      </c>
      <c r="AA87" s="91"/>
      <c r="AB87" s="91"/>
      <c r="AC87" s="91"/>
      <c r="AD87" s="91"/>
      <c r="AE87" s="91"/>
    </row>
    <row r="88" spans="1:31">
      <c r="A88" s="68" t="s">
        <v>8</v>
      </c>
      <c r="B88" s="68">
        <v>8.1</v>
      </c>
      <c r="C88" s="68">
        <v>25.5</v>
      </c>
      <c r="D88" s="68">
        <v>13.2</v>
      </c>
      <c r="E88" s="68">
        <v>0.7</v>
      </c>
      <c r="F88" s="68">
        <v>25.2</v>
      </c>
      <c r="G88" s="68">
        <f t="shared" si="7"/>
        <v>64.600000000000009</v>
      </c>
      <c r="H88" s="68">
        <v>8.3000000000000007</v>
      </c>
      <c r="I88" s="68">
        <v>17</v>
      </c>
      <c r="J88" s="68">
        <f t="shared" si="8"/>
        <v>25.3</v>
      </c>
      <c r="K88" s="68">
        <v>0.4</v>
      </c>
      <c r="L88" s="68">
        <v>0.1</v>
      </c>
      <c r="M88" s="68">
        <v>0</v>
      </c>
      <c r="N88" s="68">
        <f t="shared" si="9"/>
        <v>0.7</v>
      </c>
      <c r="O88" s="68">
        <v>0.6</v>
      </c>
      <c r="P88" s="68">
        <v>0</v>
      </c>
      <c r="Q88" s="68">
        <v>0</v>
      </c>
      <c r="R88" s="68">
        <v>0.1</v>
      </c>
      <c r="S88" s="68">
        <f t="shared" si="10"/>
        <v>0.1</v>
      </c>
      <c r="T88" s="68">
        <v>0</v>
      </c>
      <c r="U88" s="68">
        <v>0</v>
      </c>
      <c r="V88" s="68">
        <v>0.1</v>
      </c>
      <c r="W88" s="68">
        <v>0.6</v>
      </c>
      <c r="X88" s="92">
        <f t="shared" si="11"/>
        <v>0.69999999999999651</v>
      </c>
      <c r="Y88" s="68">
        <v>100</v>
      </c>
      <c r="Z88" s="68" t="s">
        <v>223</v>
      </c>
      <c r="AA88" s="91"/>
      <c r="AB88" s="91"/>
      <c r="AC88" s="91"/>
      <c r="AD88" s="91"/>
      <c r="AE88" s="91"/>
    </row>
    <row r="89" spans="1:31" ht="25.5">
      <c r="A89" s="69" t="s">
        <v>248</v>
      </c>
      <c r="B89" s="68">
        <v>6</v>
      </c>
      <c r="C89" s="68">
        <v>74.900000000000006</v>
      </c>
      <c r="D89" s="68">
        <v>18.8</v>
      </c>
      <c r="E89" s="68">
        <v>0</v>
      </c>
      <c r="F89" s="68">
        <v>0.3</v>
      </c>
      <c r="G89" s="68">
        <f t="shared" si="7"/>
        <v>94</v>
      </c>
      <c r="H89" s="68">
        <v>0</v>
      </c>
      <c r="I89" s="68">
        <v>0</v>
      </c>
      <c r="J89" s="68">
        <f t="shared" si="8"/>
        <v>0</v>
      </c>
      <c r="K89" s="68">
        <v>0</v>
      </c>
      <c r="L89" s="68">
        <v>0</v>
      </c>
      <c r="M89" s="68">
        <v>0</v>
      </c>
      <c r="N89" s="68">
        <f t="shared" si="9"/>
        <v>0</v>
      </c>
      <c r="O89" s="68">
        <v>0</v>
      </c>
      <c r="P89" s="68">
        <v>0</v>
      </c>
      <c r="Q89" s="68">
        <v>0</v>
      </c>
      <c r="R89" s="68">
        <v>0</v>
      </c>
      <c r="S89" s="68">
        <f t="shared" si="10"/>
        <v>0</v>
      </c>
      <c r="T89" s="68">
        <v>0</v>
      </c>
      <c r="U89" s="68">
        <v>0</v>
      </c>
      <c r="V89" s="68">
        <v>0</v>
      </c>
      <c r="W89" s="68">
        <v>0</v>
      </c>
      <c r="X89" s="92">
        <f t="shared" si="11"/>
        <v>0</v>
      </c>
      <c r="Y89" s="68">
        <v>100</v>
      </c>
      <c r="Z89" s="68" t="s">
        <v>267</v>
      </c>
      <c r="AA89" s="91"/>
      <c r="AB89" s="91"/>
      <c r="AC89" s="91"/>
      <c r="AD89" s="91"/>
      <c r="AE89" s="91"/>
    </row>
    <row r="90" spans="1:31">
      <c r="A90" s="68" t="s">
        <v>29</v>
      </c>
      <c r="B90" s="68">
        <v>0</v>
      </c>
      <c r="C90" s="68">
        <v>83.4</v>
      </c>
      <c r="D90" s="68">
        <v>14.1</v>
      </c>
      <c r="E90" s="68">
        <v>2.5</v>
      </c>
      <c r="F90" s="68">
        <v>0.1</v>
      </c>
      <c r="G90" s="68">
        <f t="shared" si="7"/>
        <v>100.1</v>
      </c>
      <c r="H90" s="68">
        <v>0</v>
      </c>
      <c r="I90" s="68">
        <v>0</v>
      </c>
      <c r="J90" s="68">
        <f t="shared" si="8"/>
        <v>0</v>
      </c>
      <c r="K90" s="68">
        <v>0</v>
      </c>
      <c r="L90" s="68">
        <v>0</v>
      </c>
      <c r="M90" s="68">
        <v>0</v>
      </c>
      <c r="N90" s="68">
        <f t="shared" si="9"/>
        <v>0</v>
      </c>
      <c r="O90" s="68">
        <v>0</v>
      </c>
      <c r="P90" s="68">
        <v>0</v>
      </c>
      <c r="Q90" s="68">
        <v>0</v>
      </c>
      <c r="R90" s="68">
        <v>0</v>
      </c>
      <c r="S90" s="68">
        <f t="shared" si="10"/>
        <v>0</v>
      </c>
      <c r="T90" s="68">
        <v>0</v>
      </c>
      <c r="U90" s="68">
        <v>0</v>
      </c>
      <c r="V90" s="68">
        <v>0</v>
      </c>
      <c r="W90" s="68">
        <v>0</v>
      </c>
      <c r="X90" s="92">
        <f t="shared" si="11"/>
        <v>-9.9999999999994316E-2</v>
      </c>
      <c r="Y90" s="68">
        <v>100</v>
      </c>
      <c r="Z90" s="68" t="s">
        <v>224</v>
      </c>
      <c r="AA90" s="91"/>
      <c r="AB90" s="91"/>
      <c r="AC90" s="91"/>
      <c r="AD90" s="91"/>
      <c r="AE90" s="91"/>
    </row>
    <row r="91" spans="1:31">
      <c r="A91" s="68" t="s">
        <v>33</v>
      </c>
      <c r="B91" s="68">
        <v>16.399999999999999</v>
      </c>
      <c r="C91" s="68">
        <v>16.7</v>
      </c>
      <c r="D91" s="68">
        <v>18.2</v>
      </c>
      <c r="E91" s="68">
        <v>1</v>
      </c>
      <c r="F91" s="68">
        <v>23.8</v>
      </c>
      <c r="G91" s="68">
        <f t="shared" si="7"/>
        <v>59.7</v>
      </c>
      <c r="H91" s="68">
        <v>13.5</v>
      </c>
      <c r="I91" s="68">
        <v>10.4</v>
      </c>
      <c r="J91" s="68">
        <f t="shared" si="8"/>
        <v>23.9</v>
      </c>
      <c r="K91" s="68">
        <v>0</v>
      </c>
      <c r="L91" s="68">
        <v>0</v>
      </c>
      <c r="M91" s="68">
        <v>0</v>
      </c>
      <c r="N91" s="68">
        <f t="shared" si="9"/>
        <v>0</v>
      </c>
      <c r="O91" s="68">
        <v>0</v>
      </c>
      <c r="P91" s="68">
        <v>0</v>
      </c>
      <c r="Q91" s="68">
        <v>0</v>
      </c>
      <c r="R91" s="68">
        <v>0</v>
      </c>
      <c r="S91" s="68">
        <f t="shared" si="10"/>
        <v>0</v>
      </c>
      <c r="T91" s="68">
        <v>0</v>
      </c>
      <c r="U91" s="68">
        <v>0</v>
      </c>
      <c r="V91" s="68">
        <v>0</v>
      </c>
      <c r="W91" s="68">
        <v>0</v>
      </c>
      <c r="X91" s="92">
        <f t="shared" si="11"/>
        <v>-7.1054273576010019E-15</v>
      </c>
      <c r="Y91" s="68">
        <v>100</v>
      </c>
      <c r="Z91" s="68" t="s">
        <v>225</v>
      </c>
      <c r="AA91" s="91"/>
      <c r="AB91" s="91"/>
      <c r="AC91" s="91"/>
      <c r="AD91" s="91"/>
      <c r="AE91" s="91"/>
    </row>
    <row r="92" spans="1:31">
      <c r="A92" s="68" t="s">
        <v>36</v>
      </c>
      <c r="B92" s="68">
        <v>40.4</v>
      </c>
      <c r="C92" s="68">
        <v>7.6</v>
      </c>
      <c r="D92" s="68">
        <v>2.4</v>
      </c>
      <c r="E92" s="68">
        <v>2.5</v>
      </c>
      <c r="F92" s="68">
        <v>5.7</v>
      </c>
      <c r="G92" s="68">
        <f t="shared" si="7"/>
        <v>18.2</v>
      </c>
      <c r="H92" s="68">
        <v>41.4</v>
      </c>
      <c r="I92" s="68">
        <v>0</v>
      </c>
      <c r="J92" s="68">
        <f t="shared" si="8"/>
        <v>41.4</v>
      </c>
      <c r="K92" s="68">
        <v>0</v>
      </c>
      <c r="L92" s="68">
        <v>0</v>
      </c>
      <c r="M92" s="68">
        <v>0</v>
      </c>
      <c r="N92" s="68">
        <f t="shared" si="9"/>
        <v>0</v>
      </c>
      <c r="O92" s="68">
        <v>0</v>
      </c>
      <c r="P92" s="68">
        <v>0</v>
      </c>
      <c r="Q92" s="68">
        <v>0</v>
      </c>
      <c r="R92" s="68">
        <v>0</v>
      </c>
      <c r="S92" s="68">
        <f t="shared" si="10"/>
        <v>0</v>
      </c>
      <c r="T92" s="68">
        <v>0</v>
      </c>
      <c r="U92" s="68">
        <v>0</v>
      </c>
      <c r="V92" s="68">
        <v>0</v>
      </c>
      <c r="W92" s="68">
        <v>0</v>
      </c>
      <c r="X92" s="92">
        <f t="shared" si="11"/>
        <v>7.1054273576010019E-15</v>
      </c>
      <c r="Y92" s="68">
        <v>100</v>
      </c>
      <c r="Z92" s="68" t="s">
        <v>226</v>
      </c>
      <c r="AA92" s="91"/>
      <c r="AB92" s="91"/>
      <c r="AC92" s="91"/>
      <c r="AD92" s="91"/>
      <c r="AE92" s="91"/>
    </row>
    <row r="93" spans="1:31">
      <c r="A93" s="68" t="s">
        <v>30</v>
      </c>
      <c r="B93" s="68">
        <v>0</v>
      </c>
      <c r="C93" s="68">
        <v>0</v>
      </c>
      <c r="D93" s="68">
        <v>0</v>
      </c>
      <c r="E93" s="68">
        <v>1.3</v>
      </c>
      <c r="F93" s="68">
        <v>2.1</v>
      </c>
      <c r="G93" s="68">
        <f t="shared" si="7"/>
        <v>3.4000000000000004</v>
      </c>
      <c r="H93" s="68">
        <v>1.2</v>
      </c>
      <c r="I93" s="68">
        <v>0</v>
      </c>
      <c r="J93" s="68">
        <f t="shared" si="8"/>
        <v>1.2</v>
      </c>
      <c r="K93" s="68">
        <v>70.900000000000006</v>
      </c>
      <c r="L93" s="68">
        <v>24.4</v>
      </c>
      <c r="M93" s="68">
        <v>0</v>
      </c>
      <c r="N93" s="68">
        <f t="shared" si="9"/>
        <v>0</v>
      </c>
      <c r="O93" s="68">
        <v>0</v>
      </c>
      <c r="P93" s="68">
        <v>0</v>
      </c>
      <c r="Q93" s="68">
        <v>0</v>
      </c>
      <c r="R93" s="68">
        <v>0</v>
      </c>
      <c r="S93" s="68">
        <f t="shared" si="10"/>
        <v>0</v>
      </c>
      <c r="T93" s="68">
        <v>0</v>
      </c>
      <c r="U93" s="68">
        <v>0</v>
      </c>
      <c r="V93" s="68">
        <v>0</v>
      </c>
      <c r="W93" s="68">
        <v>0</v>
      </c>
      <c r="X93" s="92">
        <f t="shared" si="11"/>
        <v>9.999999999998721E-2</v>
      </c>
      <c r="Y93" s="68">
        <v>100</v>
      </c>
      <c r="Z93" s="68" t="s">
        <v>227</v>
      </c>
      <c r="AA93" s="91"/>
      <c r="AB93" s="91"/>
      <c r="AC93" s="91"/>
      <c r="AD93" s="91"/>
      <c r="AE93" s="91"/>
    </row>
    <row r="94" spans="1:31">
      <c r="A94" s="68" t="s">
        <v>31</v>
      </c>
      <c r="B94" s="68">
        <v>26.5</v>
      </c>
      <c r="C94" s="68">
        <v>60.2</v>
      </c>
      <c r="D94" s="68">
        <v>7.7</v>
      </c>
      <c r="E94" s="68">
        <v>1.5</v>
      </c>
      <c r="F94" s="68">
        <v>3</v>
      </c>
      <c r="G94" s="68">
        <f t="shared" si="7"/>
        <v>72.400000000000006</v>
      </c>
      <c r="H94" s="68">
        <v>0</v>
      </c>
      <c r="I94" s="68">
        <v>0</v>
      </c>
      <c r="J94" s="68">
        <f t="shared" si="8"/>
        <v>0</v>
      </c>
      <c r="K94" s="68">
        <v>0</v>
      </c>
      <c r="L94" s="68">
        <v>1.1000000000000001</v>
      </c>
      <c r="M94" s="68">
        <v>0</v>
      </c>
      <c r="N94" s="68">
        <f t="shared" si="9"/>
        <v>0</v>
      </c>
      <c r="O94" s="68">
        <v>0</v>
      </c>
      <c r="P94" s="68">
        <v>0</v>
      </c>
      <c r="Q94" s="68">
        <v>0</v>
      </c>
      <c r="R94" s="68">
        <v>0</v>
      </c>
      <c r="S94" s="68">
        <f t="shared" si="10"/>
        <v>0</v>
      </c>
      <c r="T94" s="68">
        <v>0</v>
      </c>
      <c r="U94" s="68">
        <v>0</v>
      </c>
      <c r="V94" s="68">
        <v>0</v>
      </c>
      <c r="W94" s="68">
        <v>0</v>
      </c>
      <c r="X94" s="92">
        <f t="shared" si="11"/>
        <v>-5.773159728050814E-15</v>
      </c>
      <c r="Y94" s="68">
        <v>100</v>
      </c>
      <c r="Z94" s="68" t="s">
        <v>228</v>
      </c>
      <c r="AA94" s="91"/>
      <c r="AB94" s="91"/>
      <c r="AC94" s="91"/>
      <c r="AD94" s="91"/>
      <c r="AE94" s="91"/>
    </row>
    <row r="95" spans="1:31">
      <c r="A95" s="68" t="s">
        <v>266</v>
      </c>
      <c r="B95" s="68">
        <v>0.6</v>
      </c>
      <c r="C95" s="68">
        <v>35.9</v>
      </c>
      <c r="D95" s="68">
        <v>23.1</v>
      </c>
      <c r="E95" s="68">
        <v>1.1000000000000001</v>
      </c>
      <c r="F95" s="68">
        <v>5.9</v>
      </c>
      <c r="G95" s="68">
        <f t="shared" si="7"/>
        <v>66</v>
      </c>
      <c r="H95" s="68">
        <v>5.9</v>
      </c>
      <c r="I95" s="68">
        <v>7.9</v>
      </c>
      <c r="J95" s="68">
        <f t="shared" si="8"/>
        <v>13.8</v>
      </c>
      <c r="K95" s="68">
        <v>6.5</v>
      </c>
      <c r="L95" s="68">
        <v>0.6</v>
      </c>
      <c r="M95" s="68">
        <v>0.5</v>
      </c>
      <c r="N95" s="68">
        <f t="shared" si="9"/>
        <v>4.8</v>
      </c>
      <c r="O95" s="68">
        <v>0.2</v>
      </c>
      <c r="P95" s="68">
        <v>3.3</v>
      </c>
      <c r="Q95" s="68">
        <v>3.5</v>
      </c>
      <c r="R95" s="68">
        <v>0.1</v>
      </c>
      <c r="S95" s="68">
        <f t="shared" si="10"/>
        <v>3.6</v>
      </c>
      <c r="T95" s="68">
        <v>0.5</v>
      </c>
      <c r="U95" s="68">
        <v>1.3</v>
      </c>
      <c r="V95" s="68">
        <v>0.7</v>
      </c>
      <c r="W95" s="68">
        <v>2.8</v>
      </c>
      <c r="X95" s="92">
        <f t="shared" si="11"/>
        <v>3.6000000000000054</v>
      </c>
      <c r="Y95" s="68">
        <v>100</v>
      </c>
      <c r="Z95" s="68" t="s">
        <v>265</v>
      </c>
      <c r="AA95" s="91"/>
      <c r="AB95" s="91"/>
      <c r="AC95" s="91"/>
      <c r="AD95" s="91"/>
      <c r="AE95" s="91"/>
    </row>
    <row r="96" spans="1:31">
      <c r="A96" s="68" t="s">
        <v>264</v>
      </c>
      <c r="B96" s="68">
        <v>15.4</v>
      </c>
      <c r="C96" s="68">
        <v>56.1</v>
      </c>
      <c r="D96" s="68">
        <v>11.3</v>
      </c>
      <c r="E96" s="68">
        <v>1.9</v>
      </c>
      <c r="F96" s="68">
        <v>4.5999999999999996</v>
      </c>
      <c r="G96" s="68">
        <f t="shared" si="7"/>
        <v>73.900000000000006</v>
      </c>
      <c r="H96" s="68">
        <v>8</v>
      </c>
      <c r="I96" s="68">
        <v>1.2</v>
      </c>
      <c r="J96" s="68">
        <f t="shared" si="8"/>
        <v>9.1999999999999993</v>
      </c>
      <c r="K96" s="68">
        <v>0.9</v>
      </c>
      <c r="L96" s="68">
        <v>0.6</v>
      </c>
      <c r="M96" s="68">
        <v>0</v>
      </c>
      <c r="N96" s="68">
        <f t="shared" si="9"/>
        <v>0</v>
      </c>
      <c r="O96" s="68">
        <v>0</v>
      </c>
      <c r="P96" s="68">
        <v>0</v>
      </c>
      <c r="Q96" s="68">
        <v>0</v>
      </c>
      <c r="R96" s="68">
        <v>0</v>
      </c>
      <c r="S96" s="68">
        <f t="shared" si="10"/>
        <v>0</v>
      </c>
      <c r="T96" s="68">
        <v>0</v>
      </c>
      <c r="U96" s="68">
        <v>0</v>
      </c>
      <c r="V96" s="68">
        <v>0</v>
      </c>
      <c r="W96" s="68">
        <v>0</v>
      </c>
      <c r="X96" s="92">
        <f t="shared" si="11"/>
        <v>-1.0658141036401503E-14</v>
      </c>
      <c r="Y96" s="68">
        <v>100</v>
      </c>
      <c r="Z96" s="68" t="s">
        <v>263</v>
      </c>
      <c r="AA96" s="91"/>
      <c r="AB96" s="91"/>
      <c r="AC96" s="91"/>
      <c r="AD96" s="91"/>
      <c r="AE96" s="91"/>
    </row>
    <row r="97" spans="1:31">
      <c r="A97" s="67" t="s">
        <v>80</v>
      </c>
      <c r="B97" s="66">
        <v>12.2</v>
      </c>
      <c r="C97" s="66">
        <v>40.9</v>
      </c>
      <c r="D97" s="66">
        <v>16</v>
      </c>
      <c r="E97" s="66">
        <v>1</v>
      </c>
      <c r="F97" s="66">
        <v>7.1</v>
      </c>
      <c r="G97" s="68">
        <f t="shared" si="7"/>
        <v>65</v>
      </c>
      <c r="H97" s="66">
        <v>10.4</v>
      </c>
      <c r="I97" s="66">
        <v>6.7</v>
      </c>
      <c r="J97" s="68">
        <f t="shared" si="8"/>
        <v>17.100000000000001</v>
      </c>
      <c r="K97" s="66">
        <v>1.7</v>
      </c>
      <c r="L97" s="66">
        <v>2.4</v>
      </c>
      <c r="M97" s="66">
        <v>0</v>
      </c>
      <c r="N97" s="68">
        <f t="shared" si="9"/>
        <v>0.2</v>
      </c>
      <c r="O97" s="66">
        <v>0.8</v>
      </c>
      <c r="P97" s="66">
        <v>0.5</v>
      </c>
      <c r="Q97" s="66">
        <v>0.1</v>
      </c>
      <c r="R97" s="66">
        <v>0</v>
      </c>
      <c r="S97" s="68">
        <f t="shared" si="10"/>
        <v>0.1</v>
      </c>
      <c r="T97" s="66">
        <v>0</v>
      </c>
      <c r="U97" s="66">
        <v>0</v>
      </c>
      <c r="V97" s="66">
        <v>0</v>
      </c>
      <c r="W97" s="66">
        <v>0.2</v>
      </c>
      <c r="X97" s="92">
        <f t="shared" si="11"/>
        <v>1.2999999999999956</v>
      </c>
      <c r="Y97" s="66">
        <v>100</v>
      </c>
      <c r="Z97" s="68" t="s">
        <v>262</v>
      </c>
      <c r="AA97" s="91"/>
      <c r="AB97" s="91"/>
      <c r="AC97" s="91"/>
      <c r="AD97" s="91"/>
      <c r="AE97" s="91"/>
    </row>
    <row r="98" spans="1:31">
      <c r="A98" s="77" t="s">
        <v>261</v>
      </c>
      <c r="B98" s="65"/>
      <c r="C98" s="65"/>
      <c r="D98" s="65"/>
      <c r="E98" s="65"/>
      <c r="F98" s="65"/>
      <c r="G98" s="65"/>
      <c r="H98" s="65"/>
      <c r="I98" s="65"/>
      <c r="J98" s="65"/>
      <c r="K98" s="65"/>
      <c r="L98" s="65"/>
      <c r="M98" s="65"/>
      <c r="N98" s="65"/>
      <c r="O98" s="65"/>
      <c r="P98" s="65"/>
      <c r="Q98" s="65"/>
      <c r="R98" s="65"/>
      <c r="S98" s="65"/>
      <c r="T98" s="63"/>
    </row>
    <row r="99" spans="1:31">
      <c r="A99" s="78" t="s">
        <v>296</v>
      </c>
      <c r="B99" s="68"/>
      <c r="C99" s="68"/>
      <c r="D99" s="68"/>
      <c r="E99" s="68"/>
      <c r="F99" s="68"/>
      <c r="G99" s="68"/>
      <c r="H99" s="68"/>
      <c r="I99" s="68"/>
      <c r="J99" s="68"/>
      <c r="K99" s="68"/>
      <c r="L99" s="68"/>
      <c r="M99" s="68"/>
      <c r="N99" s="68"/>
      <c r="O99" s="68"/>
      <c r="P99" s="68"/>
      <c r="Q99" s="68"/>
      <c r="R99" s="68"/>
      <c r="S99" s="68"/>
      <c r="T99" s="68"/>
    </row>
    <row r="100" spans="1:31">
      <c r="A100" s="65"/>
      <c r="B100" s="65"/>
      <c r="C100" s="65"/>
      <c r="D100" s="65"/>
      <c r="E100" s="65"/>
      <c r="F100" s="65"/>
      <c r="G100" s="65"/>
      <c r="H100" s="65"/>
      <c r="I100" s="65"/>
      <c r="J100" s="65"/>
      <c r="K100" s="65"/>
      <c r="L100" s="65"/>
      <c r="M100" s="65"/>
      <c r="N100" s="65"/>
      <c r="O100" s="65"/>
      <c r="P100" s="65"/>
      <c r="Q100" s="65"/>
      <c r="R100" s="65"/>
      <c r="S100" s="65"/>
      <c r="T100" s="63"/>
    </row>
    <row r="101" spans="1:31">
      <c r="A101" s="65"/>
      <c r="B101" s="65"/>
      <c r="C101" s="65"/>
      <c r="D101" s="65"/>
      <c r="E101" s="65"/>
      <c r="F101" s="65"/>
      <c r="G101" s="65"/>
      <c r="H101" s="65"/>
      <c r="I101" s="65"/>
      <c r="J101" s="65"/>
      <c r="K101" s="65"/>
      <c r="L101" s="65"/>
      <c r="M101" s="65"/>
      <c r="N101" s="65"/>
      <c r="O101" s="65"/>
      <c r="P101" s="65"/>
      <c r="Q101" s="65"/>
      <c r="R101" s="65"/>
      <c r="S101" s="65"/>
      <c r="T101" s="63"/>
    </row>
  </sheetData>
  <mergeCells count="50">
    <mergeCell ref="A53:T53"/>
    <mergeCell ref="A54:T54"/>
    <mergeCell ref="G55:N55"/>
    <mergeCell ref="A56:A58"/>
    <mergeCell ref="B56:S56"/>
    <mergeCell ref="B57:B58"/>
    <mergeCell ref="C57:C58"/>
    <mergeCell ref="D57:D58"/>
    <mergeCell ref="E57:E58"/>
    <mergeCell ref="J57:J58"/>
    <mergeCell ref="M57:M58"/>
    <mergeCell ref="N57:N58"/>
    <mergeCell ref="S57:S58"/>
    <mergeCell ref="Y57:Y58"/>
    <mergeCell ref="F57:F58"/>
    <mergeCell ref="H57:H58"/>
    <mergeCell ref="I57:I58"/>
    <mergeCell ref="K57:L57"/>
    <mergeCell ref="O57:P57"/>
    <mergeCell ref="Q57:R57"/>
    <mergeCell ref="T57:T58"/>
    <mergeCell ref="U57:W57"/>
    <mergeCell ref="G57:G58"/>
    <mergeCell ref="X57:X58"/>
    <mergeCell ref="A48:I48"/>
    <mergeCell ref="A47:Z47"/>
    <mergeCell ref="H6:H7"/>
    <mergeCell ref="I6:I7"/>
    <mergeCell ref="K6:L6"/>
    <mergeCell ref="O6:P6"/>
    <mergeCell ref="Q6:R6"/>
    <mergeCell ref="T6:T7"/>
    <mergeCell ref="X6:X7"/>
    <mergeCell ref="S6:S7"/>
    <mergeCell ref="U6:W6"/>
    <mergeCell ref="Y6:Y7"/>
    <mergeCell ref="G6:G7"/>
    <mergeCell ref="J6:J7"/>
    <mergeCell ref="M6:M7"/>
    <mergeCell ref="N6:N7"/>
    <mergeCell ref="A2:Z2"/>
    <mergeCell ref="A3:Z3"/>
    <mergeCell ref="A5:A7"/>
    <mergeCell ref="B5:Y5"/>
    <mergeCell ref="Z5:Z7"/>
    <mergeCell ref="B6:B7"/>
    <mergeCell ref="C6:C7"/>
    <mergeCell ref="D6:D7"/>
    <mergeCell ref="E6:E7"/>
    <mergeCell ref="F6: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17"/>
  <sheetViews>
    <sheetView view="pageBreakPreview" zoomScaleSheetLayoutView="100" workbookViewId="0">
      <selection activeCell="B18" sqref="B18"/>
    </sheetView>
  </sheetViews>
  <sheetFormatPr defaultColWidth="8.5703125" defaultRowHeight="15"/>
  <cols>
    <col min="2" max="2" width="7" customWidth="1"/>
    <col min="3" max="3" width="37.140625" customWidth="1"/>
    <col min="4" max="11" width="10.7109375" customWidth="1"/>
  </cols>
  <sheetData>
    <row r="1" spans="1:11" s="143" customFormat="1" ht="21">
      <c r="A1" s="518" t="s">
        <v>613</v>
      </c>
      <c r="B1" s="519"/>
      <c r="C1" s="519"/>
      <c r="D1" s="519"/>
      <c r="E1" s="519"/>
      <c r="F1" s="519"/>
      <c r="G1" s="519"/>
      <c r="H1" s="519"/>
      <c r="I1" s="519"/>
      <c r="J1" s="519"/>
      <c r="K1" s="520"/>
    </row>
    <row r="2" spans="1:11" ht="16.5">
      <c r="A2" s="521" t="s">
        <v>789</v>
      </c>
      <c r="B2" s="522"/>
      <c r="C2" s="522"/>
      <c r="D2" s="522"/>
      <c r="E2" s="522"/>
      <c r="F2" s="522"/>
      <c r="G2" s="522"/>
      <c r="H2" s="522"/>
      <c r="I2" s="522"/>
      <c r="J2" s="522"/>
      <c r="K2" s="523"/>
    </row>
    <row r="3" spans="1:11" s="100" customFormat="1" ht="16.5">
      <c r="A3" s="524" t="s">
        <v>590</v>
      </c>
      <c r="B3" s="525" t="s">
        <v>591</v>
      </c>
      <c r="C3" s="526"/>
      <c r="D3" s="527" t="s">
        <v>155</v>
      </c>
      <c r="E3" s="527"/>
      <c r="F3" s="527"/>
      <c r="G3" s="527"/>
      <c r="H3" s="527" t="s">
        <v>156</v>
      </c>
      <c r="I3" s="527"/>
      <c r="J3" s="527"/>
      <c r="K3" s="527"/>
    </row>
    <row r="4" spans="1:11" s="100" customFormat="1" ht="23.25" customHeight="1">
      <c r="A4" s="524"/>
      <c r="B4" s="525" t="s">
        <v>566</v>
      </c>
      <c r="C4" s="525"/>
      <c r="D4" s="172" t="s">
        <v>124</v>
      </c>
      <c r="E4" s="172" t="s">
        <v>125</v>
      </c>
      <c r="F4" s="172" t="s">
        <v>126</v>
      </c>
      <c r="G4" s="172" t="s">
        <v>498</v>
      </c>
      <c r="H4" s="172" t="s">
        <v>127</v>
      </c>
      <c r="I4" s="172" t="s">
        <v>128</v>
      </c>
      <c r="J4" s="172" t="s">
        <v>41</v>
      </c>
      <c r="K4" s="172" t="s">
        <v>498</v>
      </c>
    </row>
    <row r="5" spans="1:11" s="100" customFormat="1" ht="50.25" customHeight="1">
      <c r="A5" s="524"/>
      <c r="B5" s="528" t="s">
        <v>592</v>
      </c>
      <c r="C5" s="529"/>
      <c r="D5" s="202" t="s">
        <v>586</v>
      </c>
      <c r="E5" s="202" t="s">
        <v>587</v>
      </c>
      <c r="F5" s="202" t="s">
        <v>588</v>
      </c>
      <c r="G5" s="202" t="s">
        <v>589</v>
      </c>
      <c r="H5" s="202" t="s">
        <v>586</v>
      </c>
      <c r="I5" s="202" t="s">
        <v>587</v>
      </c>
      <c r="J5" s="202" t="s">
        <v>588</v>
      </c>
      <c r="K5" s="202" t="s">
        <v>589</v>
      </c>
    </row>
    <row r="6" spans="1:11" s="5" customFormat="1" ht="33" customHeight="1">
      <c r="A6" s="204">
        <v>1</v>
      </c>
      <c r="B6" s="516" t="s">
        <v>593</v>
      </c>
      <c r="C6" s="517"/>
      <c r="D6" s="168" t="s">
        <v>547</v>
      </c>
      <c r="E6" s="168">
        <v>0.1</v>
      </c>
      <c r="F6" s="168">
        <v>2.1</v>
      </c>
      <c r="G6" s="169">
        <v>2.2000000000000002</v>
      </c>
      <c r="H6" s="168" t="s">
        <v>547</v>
      </c>
      <c r="I6" s="168">
        <v>0.9</v>
      </c>
      <c r="J6" s="168">
        <v>5.0999999999999996</v>
      </c>
      <c r="K6" s="169">
        <v>7</v>
      </c>
    </row>
    <row r="7" spans="1:11" s="5" customFormat="1" ht="54.75" customHeight="1">
      <c r="A7" s="397">
        <v>2</v>
      </c>
      <c r="B7" s="530" t="s">
        <v>790</v>
      </c>
      <c r="C7" s="530"/>
      <c r="D7" s="181">
        <v>25</v>
      </c>
      <c r="E7" s="181">
        <v>27.9</v>
      </c>
      <c r="F7" s="181">
        <v>33.700000000000003</v>
      </c>
      <c r="G7" s="182">
        <f>22.6+1.6+13.9</f>
        <v>38.1</v>
      </c>
      <c r="H7" s="181">
        <v>74.5</v>
      </c>
      <c r="I7" s="181">
        <v>71</v>
      </c>
      <c r="J7" s="181">
        <v>69</v>
      </c>
      <c r="K7" s="182">
        <f>53.6+1.7+12.2</f>
        <v>67.5</v>
      </c>
    </row>
    <row r="8" spans="1:11" s="5" customFormat="1" ht="36.75" customHeight="1">
      <c r="A8" s="204">
        <v>3</v>
      </c>
      <c r="B8" s="516" t="s">
        <v>791</v>
      </c>
      <c r="C8" s="517"/>
      <c r="D8" s="168">
        <v>47.3</v>
      </c>
      <c r="E8" s="168">
        <v>53.2</v>
      </c>
      <c r="F8" s="168">
        <v>50.9</v>
      </c>
      <c r="G8" s="169">
        <v>45.9</v>
      </c>
      <c r="H8" s="168">
        <v>18.100000000000001</v>
      </c>
      <c r="I8" s="168">
        <v>21.3</v>
      </c>
      <c r="J8" s="168">
        <v>17.399999999999999</v>
      </c>
      <c r="K8" s="169">
        <v>16.100000000000001</v>
      </c>
    </row>
    <row r="9" spans="1:11" s="5" customFormat="1" ht="30" customHeight="1">
      <c r="A9" s="531">
        <v>4</v>
      </c>
      <c r="B9" s="533" t="s">
        <v>594</v>
      </c>
      <c r="C9" s="183" t="s">
        <v>595</v>
      </c>
      <c r="D9" s="535">
        <v>23.5</v>
      </c>
      <c r="E9" s="181">
        <v>2.8</v>
      </c>
      <c r="F9" s="181">
        <v>3.6</v>
      </c>
      <c r="G9" s="182">
        <v>3.5</v>
      </c>
      <c r="H9" s="535">
        <v>6</v>
      </c>
      <c r="I9" s="181">
        <v>1.8</v>
      </c>
      <c r="J9" s="181">
        <v>3.7</v>
      </c>
      <c r="K9" s="182">
        <v>3.3</v>
      </c>
    </row>
    <row r="10" spans="1:11" s="5" customFormat="1" ht="30" customHeight="1">
      <c r="A10" s="532"/>
      <c r="B10" s="534"/>
      <c r="C10" s="183" t="s">
        <v>596</v>
      </c>
      <c r="D10" s="536"/>
      <c r="E10" s="181">
        <v>12.4</v>
      </c>
      <c r="F10" s="181">
        <v>6</v>
      </c>
      <c r="G10" s="182">
        <v>3.8</v>
      </c>
      <c r="H10" s="536"/>
      <c r="I10" s="181">
        <v>2.9</v>
      </c>
      <c r="J10" s="181">
        <v>1</v>
      </c>
      <c r="K10" s="182">
        <v>0.6</v>
      </c>
    </row>
    <row r="11" spans="1:11" s="5" customFormat="1" ht="54" customHeight="1">
      <c r="A11" s="204">
        <v>5</v>
      </c>
      <c r="B11" s="548" t="s">
        <v>792</v>
      </c>
      <c r="C11" s="549"/>
      <c r="D11" s="168" t="s">
        <v>547</v>
      </c>
      <c r="E11" s="168">
        <v>0.2</v>
      </c>
      <c r="F11" s="168">
        <v>0.2</v>
      </c>
      <c r="G11" s="169">
        <v>0.3</v>
      </c>
      <c r="H11" s="168" t="s">
        <v>547</v>
      </c>
      <c r="I11" s="168">
        <v>0</v>
      </c>
      <c r="J11" s="168">
        <v>0.1</v>
      </c>
      <c r="K11" s="169">
        <v>0.1</v>
      </c>
    </row>
    <row r="12" spans="1:11" s="5" customFormat="1" ht="71.25" customHeight="1">
      <c r="A12" s="397">
        <v>6</v>
      </c>
      <c r="B12" s="550" t="s">
        <v>597</v>
      </c>
      <c r="C12" s="551"/>
      <c r="D12" s="181">
        <v>3.5</v>
      </c>
      <c r="E12" s="181">
        <v>2.1</v>
      </c>
      <c r="F12" s="181">
        <v>0.8</v>
      </c>
      <c r="G12" s="182">
        <v>0.9</v>
      </c>
      <c r="H12" s="181">
        <v>0.4</v>
      </c>
      <c r="I12" s="181">
        <v>0.8</v>
      </c>
      <c r="J12" s="181">
        <v>0.4</v>
      </c>
      <c r="K12" s="182">
        <v>0.4</v>
      </c>
    </row>
    <row r="13" spans="1:11" s="5" customFormat="1" ht="32.25" customHeight="1">
      <c r="A13" s="204">
        <v>7</v>
      </c>
      <c r="B13" s="516" t="s">
        <v>598</v>
      </c>
      <c r="C13" s="517"/>
      <c r="D13" s="168" t="s">
        <v>547</v>
      </c>
      <c r="E13" s="168">
        <v>1.1000000000000001</v>
      </c>
      <c r="F13" s="168">
        <v>1</v>
      </c>
      <c r="G13" s="169">
        <v>0.8</v>
      </c>
      <c r="H13" s="168" t="s">
        <v>547</v>
      </c>
      <c r="I13" s="168">
        <v>0.2</v>
      </c>
      <c r="J13" s="168">
        <v>0.3</v>
      </c>
      <c r="K13" s="169">
        <v>0.3</v>
      </c>
    </row>
    <row r="14" spans="1:11" s="5" customFormat="1" ht="30.75" customHeight="1">
      <c r="A14" s="397">
        <v>8</v>
      </c>
      <c r="B14" s="537" t="s">
        <v>793</v>
      </c>
      <c r="C14" s="538"/>
      <c r="D14" s="181">
        <v>0.7</v>
      </c>
      <c r="E14" s="181">
        <v>0.1</v>
      </c>
      <c r="F14" s="181" t="s">
        <v>76</v>
      </c>
      <c r="G14" s="182">
        <f>0.4+2.8+1.3</f>
        <v>4.5</v>
      </c>
      <c r="H14" s="181">
        <v>1</v>
      </c>
      <c r="I14" s="181">
        <v>1.1000000000000001</v>
      </c>
      <c r="J14" s="181" t="s">
        <v>77</v>
      </c>
      <c r="K14" s="182">
        <f>0.3+2.7+1.7</f>
        <v>4.7</v>
      </c>
    </row>
    <row r="15" spans="1:11" s="166" customFormat="1">
      <c r="A15" s="539" t="s">
        <v>499</v>
      </c>
      <c r="B15" s="540"/>
      <c r="C15" s="540"/>
      <c r="D15" s="540"/>
      <c r="E15" s="540"/>
      <c r="F15" s="540"/>
      <c r="G15" s="540"/>
      <c r="H15" s="540"/>
      <c r="I15" s="540"/>
      <c r="J15" s="540"/>
      <c r="K15" s="541"/>
    </row>
    <row r="16" spans="1:11" s="165" customFormat="1">
      <c r="A16" s="542" t="s">
        <v>500</v>
      </c>
      <c r="B16" s="543"/>
      <c r="C16" s="543"/>
      <c r="D16" s="543"/>
      <c r="E16" s="543"/>
      <c r="F16" s="543"/>
      <c r="G16" s="543"/>
      <c r="H16" s="543"/>
      <c r="I16" s="543"/>
      <c r="J16" s="543"/>
      <c r="K16" s="544"/>
    </row>
    <row r="17" spans="1:11" s="165" customFormat="1">
      <c r="A17" s="545" t="s">
        <v>824</v>
      </c>
      <c r="B17" s="546"/>
      <c r="C17" s="546"/>
      <c r="D17" s="546"/>
      <c r="E17" s="546"/>
      <c r="F17" s="546"/>
      <c r="G17" s="546"/>
      <c r="H17" s="546"/>
      <c r="I17" s="546"/>
      <c r="J17" s="546"/>
      <c r="K17" s="547"/>
    </row>
  </sheetData>
  <mergeCells count="22">
    <mergeCell ref="A15:K15"/>
    <mergeCell ref="A16:K16"/>
    <mergeCell ref="A17:K17"/>
    <mergeCell ref="B11:C11"/>
    <mergeCell ref="B12:C12"/>
    <mergeCell ref="B13:C13"/>
    <mergeCell ref="A9:A10"/>
    <mergeCell ref="B9:B10"/>
    <mergeCell ref="D9:D10"/>
    <mergeCell ref="H9:H10"/>
    <mergeCell ref="B14:C14"/>
    <mergeCell ref="B6:C6"/>
    <mergeCell ref="B8:C8"/>
    <mergeCell ref="A1:K1"/>
    <mergeCell ref="A2:K2"/>
    <mergeCell ref="A3:A5"/>
    <mergeCell ref="B3:C3"/>
    <mergeCell ref="D3:G3"/>
    <mergeCell ref="H3:K3"/>
    <mergeCell ref="B4:C4"/>
    <mergeCell ref="B5:C5"/>
    <mergeCell ref="B7:C7"/>
  </mergeCells>
  <conditionalFormatting sqref="L6:L14">
    <cfRule type="expression" dxfId="1" priority="1">
      <formula>MOD(ROW(),3)=0</formula>
    </cfRule>
  </conditionalFormatting>
  <printOptions horizontalCentered="1" verticalCentered="1"/>
  <pageMargins left="0.23622047244094491" right="0.23622047244094491" top="0.35433070866141736" bottom="0.35433070866141736" header="0.31496062992125984" footer="0.31496062992125984"/>
  <pageSetup paperSize="9" scale="90" fitToWidth="0"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5D086-D8BC-4C61-85DD-DC6B65A2E3BF}">
  <sheetPr>
    <tabColor rgb="FFFFFF00"/>
  </sheetPr>
  <dimension ref="A1:I43"/>
  <sheetViews>
    <sheetView tabSelected="1" view="pageBreakPreview" topLeftCell="A12" zoomScale="87" zoomScaleNormal="100" zoomScaleSheetLayoutView="87" workbookViewId="0">
      <selection activeCell="B18" sqref="B18"/>
    </sheetView>
  </sheetViews>
  <sheetFormatPr defaultRowHeight="15"/>
  <cols>
    <col min="1" max="1" width="10.7109375" customWidth="1"/>
    <col min="2" max="2" width="27.85546875" customWidth="1"/>
    <col min="3" max="3" width="13.42578125" customWidth="1"/>
    <col min="4" max="4" width="11.5703125" customWidth="1"/>
    <col min="5" max="5" width="11.85546875" customWidth="1"/>
    <col min="6" max="6" width="9.42578125" customWidth="1"/>
    <col min="7" max="7" width="10.140625" customWidth="1"/>
    <col min="8" max="8" width="10.7109375" customWidth="1"/>
    <col min="9" max="9" width="28.42578125" customWidth="1"/>
  </cols>
  <sheetData>
    <row r="1" spans="1:9" ht="45.75" customHeight="1">
      <c r="A1" s="556" t="s">
        <v>892</v>
      </c>
      <c r="B1" s="557"/>
      <c r="C1" s="557"/>
      <c r="D1" s="557"/>
      <c r="E1" s="557"/>
      <c r="F1" s="557"/>
      <c r="G1" s="557"/>
      <c r="H1" s="557"/>
      <c r="I1" s="558"/>
    </row>
    <row r="2" spans="1:9" ht="40.5" customHeight="1">
      <c r="A2" s="559" t="s">
        <v>796</v>
      </c>
      <c r="B2" s="560"/>
      <c r="C2" s="560"/>
      <c r="D2" s="560"/>
      <c r="E2" s="560"/>
      <c r="F2" s="560"/>
      <c r="G2" s="560"/>
      <c r="H2" s="560"/>
      <c r="I2" s="561"/>
    </row>
    <row r="3" spans="1:9" ht="62.25" customHeight="1">
      <c r="A3" s="569" t="s">
        <v>519</v>
      </c>
      <c r="B3" s="567" t="s">
        <v>612</v>
      </c>
      <c r="C3" s="562" t="s">
        <v>888</v>
      </c>
      <c r="D3" s="563"/>
      <c r="E3" s="563"/>
      <c r="F3" s="563"/>
      <c r="G3" s="563"/>
      <c r="H3" s="564"/>
      <c r="I3" s="565" t="s">
        <v>585</v>
      </c>
    </row>
    <row r="4" spans="1:9" ht="60.75" customHeight="1">
      <c r="A4" s="570"/>
      <c r="B4" s="568"/>
      <c r="C4" s="552" t="s">
        <v>889</v>
      </c>
      <c r="D4" s="552"/>
      <c r="E4" s="552"/>
      <c r="F4" s="552" t="s">
        <v>890</v>
      </c>
      <c r="G4" s="552"/>
      <c r="H4" s="552"/>
      <c r="I4" s="566"/>
    </row>
    <row r="5" spans="1:9" ht="37.5">
      <c r="A5" s="470"/>
      <c r="B5" s="481"/>
      <c r="C5" s="471" t="s">
        <v>549</v>
      </c>
      <c r="D5" s="471" t="s">
        <v>550</v>
      </c>
      <c r="E5" s="471" t="s">
        <v>551</v>
      </c>
      <c r="F5" s="471" t="s">
        <v>549</v>
      </c>
      <c r="G5" s="471" t="s">
        <v>550</v>
      </c>
      <c r="H5" s="471" t="s">
        <v>551</v>
      </c>
      <c r="I5" s="472"/>
    </row>
    <row r="6" spans="1:9" ht="19.5">
      <c r="A6" s="473">
        <v>1</v>
      </c>
      <c r="B6" s="482" t="s">
        <v>343</v>
      </c>
      <c r="C6" s="474">
        <v>23</v>
      </c>
      <c r="D6" s="475">
        <v>48.6</v>
      </c>
      <c r="E6" s="475">
        <v>30.9</v>
      </c>
      <c r="F6" s="475">
        <v>96.8</v>
      </c>
      <c r="G6" s="475">
        <v>99.2</v>
      </c>
      <c r="H6" s="475">
        <v>97.5</v>
      </c>
      <c r="I6" s="476" t="s">
        <v>10</v>
      </c>
    </row>
    <row r="7" spans="1:9" ht="19.5">
      <c r="A7" s="477">
        <v>2</v>
      </c>
      <c r="B7" s="481" t="s">
        <v>252</v>
      </c>
      <c r="C7" s="478">
        <v>60.7</v>
      </c>
      <c r="D7" s="478">
        <v>92</v>
      </c>
      <c r="E7" s="478">
        <v>66.400000000000006</v>
      </c>
      <c r="F7" s="478">
        <v>97.9</v>
      </c>
      <c r="G7" s="478">
        <v>100</v>
      </c>
      <c r="H7" s="478">
        <v>98.3</v>
      </c>
      <c r="I7" s="472" t="s">
        <v>11</v>
      </c>
    </row>
    <row r="8" spans="1:9" ht="19.5">
      <c r="A8" s="473">
        <v>3</v>
      </c>
      <c r="B8" s="482" t="s">
        <v>85</v>
      </c>
      <c r="C8" s="474">
        <v>3.3</v>
      </c>
      <c r="D8" s="475">
        <v>26.5</v>
      </c>
      <c r="E8" s="475">
        <v>5.8</v>
      </c>
      <c r="F8" s="475">
        <v>90.8</v>
      </c>
      <c r="G8" s="475">
        <v>97.8</v>
      </c>
      <c r="H8" s="475">
        <v>91.6</v>
      </c>
      <c r="I8" s="476" t="s">
        <v>0</v>
      </c>
    </row>
    <row r="9" spans="1:9" ht="19.5">
      <c r="A9" s="477">
        <v>4</v>
      </c>
      <c r="B9" s="481" t="s">
        <v>344</v>
      </c>
      <c r="C9" s="478">
        <v>11.7</v>
      </c>
      <c r="D9" s="478">
        <v>28.5</v>
      </c>
      <c r="E9" s="478">
        <v>13.3</v>
      </c>
      <c r="F9" s="478">
        <v>99.2</v>
      </c>
      <c r="G9" s="478">
        <v>99.9</v>
      </c>
      <c r="H9" s="478">
        <v>99.3</v>
      </c>
      <c r="I9" s="472" t="s">
        <v>1</v>
      </c>
    </row>
    <row r="10" spans="1:9" ht="19.5">
      <c r="A10" s="473">
        <v>5</v>
      </c>
      <c r="B10" s="482" t="s">
        <v>86</v>
      </c>
      <c r="C10" s="474">
        <v>14.5</v>
      </c>
      <c r="D10" s="475">
        <v>57.6</v>
      </c>
      <c r="E10" s="475">
        <v>24.6</v>
      </c>
      <c r="F10" s="475">
        <v>94.8</v>
      </c>
      <c r="G10" s="475">
        <v>99.8</v>
      </c>
      <c r="H10" s="475">
        <v>96</v>
      </c>
      <c r="I10" s="476" t="s">
        <v>34</v>
      </c>
    </row>
    <row r="11" spans="1:9" ht="19.5">
      <c r="A11" s="477">
        <v>6</v>
      </c>
      <c r="B11" s="481" t="s">
        <v>346</v>
      </c>
      <c r="C11" s="478">
        <v>70.2</v>
      </c>
      <c r="D11" s="478">
        <v>83</v>
      </c>
      <c r="E11" s="478">
        <v>82.7</v>
      </c>
      <c r="F11" s="478">
        <v>100</v>
      </c>
      <c r="G11" s="478">
        <v>100</v>
      </c>
      <c r="H11" s="478">
        <v>100</v>
      </c>
      <c r="I11" s="472" t="s">
        <v>12</v>
      </c>
    </row>
    <row r="12" spans="1:9" ht="19.5">
      <c r="A12" s="473">
        <v>7</v>
      </c>
      <c r="B12" s="482" t="s">
        <v>87</v>
      </c>
      <c r="C12" s="474">
        <v>80.099999999999994</v>
      </c>
      <c r="D12" s="475">
        <v>99.6</v>
      </c>
      <c r="E12" s="475">
        <v>91.9</v>
      </c>
      <c r="F12" s="475">
        <v>99.6</v>
      </c>
      <c r="G12" s="475">
        <v>100</v>
      </c>
      <c r="H12" s="475">
        <v>99.8</v>
      </c>
      <c r="I12" s="476" t="s">
        <v>13</v>
      </c>
    </row>
    <row r="13" spans="1:9" ht="19.5">
      <c r="A13" s="477">
        <v>8</v>
      </c>
      <c r="B13" s="481" t="s">
        <v>88</v>
      </c>
      <c r="C13" s="478">
        <v>64.900000000000006</v>
      </c>
      <c r="D13" s="478">
        <v>87.9</v>
      </c>
      <c r="E13" s="478">
        <v>74</v>
      </c>
      <c r="F13" s="478">
        <v>96.8</v>
      </c>
      <c r="G13" s="478">
        <v>100</v>
      </c>
      <c r="H13" s="478">
        <v>98</v>
      </c>
      <c r="I13" s="472" t="s">
        <v>25</v>
      </c>
    </row>
    <row r="14" spans="1:9" ht="19.5">
      <c r="A14" s="473">
        <v>9</v>
      </c>
      <c r="B14" s="482" t="s">
        <v>254</v>
      </c>
      <c r="C14" s="474">
        <v>66.099999999999994</v>
      </c>
      <c r="D14" s="475">
        <v>65.400000000000006</v>
      </c>
      <c r="E14" s="475">
        <v>65.900000000000006</v>
      </c>
      <c r="F14" s="475">
        <v>100</v>
      </c>
      <c r="G14" s="475">
        <v>99.8</v>
      </c>
      <c r="H14" s="475">
        <v>99.9</v>
      </c>
      <c r="I14" s="476" t="s">
        <v>14</v>
      </c>
    </row>
    <row r="15" spans="1:9" ht="19.5">
      <c r="A15" s="477">
        <v>10</v>
      </c>
      <c r="B15" s="481" t="s">
        <v>89</v>
      </c>
      <c r="C15" s="478">
        <v>87.2</v>
      </c>
      <c r="D15" s="478">
        <v>96.9</v>
      </c>
      <c r="E15" s="478">
        <v>88.1</v>
      </c>
      <c r="F15" s="478">
        <v>98</v>
      </c>
      <c r="G15" s="478">
        <v>99.8</v>
      </c>
      <c r="H15" s="478">
        <v>98.2</v>
      </c>
      <c r="I15" s="472" t="s">
        <v>2</v>
      </c>
    </row>
    <row r="16" spans="1:9" ht="19.5">
      <c r="A16" s="473">
        <v>11</v>
      </c>
      <c r="B16" s="482" t="s">
        <v>91</v>
      </c>
      <c r="C16" s="474">
        <v>2.8</v>
      </c>
      <c r="D16" s="475">
        <v>32.4</v>
      </c>
      <c r="E16" s="475">
        <v>9.1999999999999993</v>
      </c>
      <c r="F16" s="475">
        <v>86.5</v>
      </c>
      <c r="G16" s="475">
        <v>97.2</v>
      </c>
      <c r="H16" s="475">
        <v>88.8</v>
      </c>
      <c r="I16" s="476" t="s">
        <v>3</v>
      </c>
    </row>
    <row r="17" spans="1:9" ht="19.5">
      <c r="A17" s="477">
        <v>12</v>
      </c>
      <c r="B17" s="481" t="s">
        <v>92</v>
      </c>
      <c r="C17" s="478">
        <v>49.9</v>
      </c>
      <c r="D17" s="478">
        <v>65.3</v>
      </c>
      <c r="E17" s="478">
        <v>55.6</v>
      </c>
      <c r="F17" s="478">
        <v>95.6</v>
      </c>
      <c r="G17" s="478">
        <v>98.3</v>
      </c>
      <c r="H17" s="478">
        <v>96.6</v>
      </c>
      <c r="I17" s="472" t="s">
        <v>15</v>
      </c>
    </row>
    <row r="18" spans="1:9" ht="19.5">
      <c r="A18" s="473">
        <v>13</v>
      </c>
      <c r="B18" s="482" t="s">
        <v>93</v>
      </c>
      <c r="C18" s="474">
        <v>19.8</v>
      </c>
      <c r="D18" s="475">
        <v>32.9</v>
      </c>
      <c r="E18" s="475">
        <v>26.2</v>
      </c>
      <c r="F18" s="475">
        <v>54.4</v>
      </c>
      <c r="G18" s="475">
        <v>55.9</v>
      </c>
      <c r="H18" s="475">
        <v>55.2</v>
      </c>
      <c r="I18" s="476" t="s">
        <v>4</v>
      </c>
    </row>
    <row r="19" spans="1:9" ht="19.5">
      <c r="A19" s="477">
        <v>14</v>
      </c>
      <c r="B19" s="481" t="s">
        <v>94</v>
      </c>
      <c r="C19" s="478">
        <v>16.100000000000001</v>
      </c>
      <c r="D19" s="478">
        <v>65.900000000000006</v>
      </c>
      <c r="E19" s="478">
        <v>29.5</v>
      </c>
      <c r="F19" s="478">
        <v>88.4</v>
      </c>
      <c r="G19" s="478">
        <v>99.5</v>
      </c>
      <c r="H19" s="478">
        <v>91.4</v>
      </c>
      <c r="I19" s="472" t="s">
        <v>5</v>
      </c>
    </row>
    <row r="20" spans="1:9" ht="19.5">
      <c r="A20" s="473">
        <v>15</v>
      </c>
      <c r="B20" s="482" t="s">
        <v>95</v>
      </c>
      <c r="C20" s="474">
        <v>58.6</v>
      </c>
      <c r="D20" s="475">
        <v>86.8</v>
      </c>
      <c r="E20" s="475">
        <v>70.099999999999994</v>
      </c>
      <c r="F20" s="475">
        <v>92.7</v>
      </c>
      <c r="G20" s="475">
        <v>99.9</v>
      </c>
      <c r="H20" s="475">
        <v>95.6</v>
      </c>
      <c r="I20" s="476" t="s">
        <v>16</v>
      </c>
    </row>
    <row r="21" spans="1:9" ht="19.5">
      <c r="A21" s="477">
        <v>16</v>
      </c>
      <c r="B21" s="481" t="s">
        <v>131</v>
      </c>
      <c r="C21" s="478">
        <v>33.6</v>
      </c>
      <c r="D21" s="478">
        <v>52</v>
      </c>
      <c r="E21" s="478">
        <v>39.4</v>
      </c>
      <c r="F21" s="478">
        <v>72.400000000000006</v>
      </c>
      <c r="G21" s="478">
        <v>82.5</v>
      </c>
      <c r="H21" s="478">
        <v>75.599999999999994</v>
      </c>
      <c r="I21" s="472" t="s">
        <v>17</v>
      </c>
    </row>
    <row r="22" spans="1:9" ht="19.5">
      <c r="A22" s="473">
        <v>17</v>
      </c>
      <c r="B22" s="482" t="s">
        <v>348</v>
      </c>
      <c r="C22" s="474">
        <v>9.6</v>
      </c>
      <c r="D22" s="475">
        <v>73.8</v>
      </c>
      <c r="E22" s="475">
        <v>19.8</v>
      </c>
      <c r="F22" s="475">
        <v>88.2</v>
      </c>
      <c r="G22" s="475">
        <v>99.4</v>
      </c>
      <c r="H22" s="475">
        <v>90</v>
      </c>
      <c r="I22" s="476" t="s">
        <v>360</v>
      </c>
    </row>
    <row r="23" spans="1:9" ht="19.5">
      <c r="A23" s="477">
        <v>18</v>
      </c>
      <c r="B23" s="481" t="s">
        <v>96</v>
      </c>
      <c r="C23" s="478">
        <v>39.700000000000003</v>
      </c>
      <c r="D23" s="478">
        <v>96.6</v>
      </c>
      <c r="E23" s="478">
        <v>65</v>
      </c>
      <c r="F23" s="478">
        <v>94.5</v>
      </c>
      <c r="G23" s="478">
        <v>99</v>
      </c>
      <c r="H23" s="478">
        <v>96.5</v>
      </c>
      <c r="I23" s="472" t="s">
        <v>35</v>
      </c>
    </row>
    <row r="24" spans="1:9" ht="19.5">
      <c r="A24" s="473">
        <v>19</v>
      </c>
      <c r="B24" s="482" t="s">
        <v>97</v>
      </c>
      <c r="C24" s="474">
        <v>21.7</v>
      </c>
      <c r="D24" s="475">
        <v>39.799999999999997</v>
      </c>
      <c r="E24" s="475">
        <v>26.7</v>
      </c>
      <c r="F24" s="475">
        <v>81</v>
      </c>
      <c r="G24" s="475">
        <v>96.3</v>
      </c>
      <c r="H24" s="475">
        <v>85.3</v>
      </c>
      <c r="I24" s="476" t="s">
        <v>19</v>
      </c>
    </row>
    <row r="25" spans="1:9" ht="19.5">
      <c r="A25" s="477">
        <v>20</v>
      </c>
      <c r="B25" s="481" t="s">
        <v>98</v>
      </c>
      <c r="C25" s="478">
        <v>6.4</v>
      </c>
      <c r="D25" s="478">
        <v>52.7</v>
      </c>
      <c r="E25" s="478">
        <v>13.5</v>
      </c>
      <c r="F25" s="478">
        <v>91.8</v>
      </c>
      <c r="G25" s="478">
        <v>98.4</v>
      </c>
      <c r="H25" s="478">
        <v>92.8</v>
      </c>
      <c r="I25" s="472" t="s">
        <v>20</v>
      </c>
    </row>
    <row r="26" spans="1:9" ht="19.5">
      <c r="A26" s="473">
        <v>21</v>
      </c>
      <c r="B26" s="482" t="s">
        <v>338</v>
      </c>
      <c r="C26" s="474">
        <v>64</v>
      </c>
      <c r="D26" s="475">
        <v>80.599999999999994</v>
      </c>
      <c r="E26" s="475">
        <v>70.400000000000006</v>
      </c>
      <c r="F26" s="475">
        <v>100</v>
      </c>
      <c r="G26" s="475">
        <v>99.8</v>
      </c>
      <c r="H26" s="475">
        <v>99.9</v>
      </c>
      <c r="I26" s="476" t="s">
        <v>21</v>
      </c>
    </row>
    <row r="27" spans="1:9" ht="19.5">
      <c r="A27" s="477">
        <v>22</v>
      </c>
      <c r="B27" s="481" t="s">
        <v>100</v>
      </c>
      <c r="C27" s="478">
        <v>36.5</v>
      </c>
      <c r="D27" s="478">
        <v>86.6</v>
      </c>
      <c r="E27" s="478">
        <v>48</v>
      </c>
      <c r="F27" s="478">
        <v>93.7</v>
      </c>
      <c r="G27" s="478">
        <v>98.5</v>
      </c>
      <c r="H27" s="478">
        <v>94.8</v>
      </c>
      <c r="I27" s="472" t="s">
        <v>27</v>
      </c>
    </row>
    <row r="28" spans="1:9" ht="19.5">
      <c r="A28" s="473">
        <v>23</v>
      </c>
      <c r="B28" s="482" t="s">
        <v>351</v>
      </c>
      <c r="C28" s="474">
        <v>74.599999999999994</v>
      </c>
      <c r="D28" s="475">
        <v>97.3</v>
      </c>
      <c r="E28" s="475">
        <v>80.400000000000006</v>
      </c>
      <c r="F28" s="475">
        <v>98.5</v>
      </c>
      <c r="G28" s="475">
        <v>100</v>
      </c>
      <c r="H28" s="475">
        <v>98.9</v>
      </c>
      <c r="I28" s="476" t="s">
        <v>6</v>
      </c>
    </row>
    <row r="29" spans="1:9" ht="19.5">
      <c r="A29" s="477">
        <v>24</v>
      </c>
      <c r="B29" s="481" t="s">
        <v>101</v>
      </c>
      <c r="C29" s="478">
        <v>34.1</v>
      </c>
      <c r="D29" s="478">
        <v>44.5</v>
      </c>
      <c r="E29" s="478">
        <v>38.9</v>
      </c>
      <c r="F29" s="478">
        <v>99.7</v>
      </c>
      <c r="G29" s="478">
        <v>99.6</v>
      </c>
      <c r="H29" s="478">
        <v>99.6</v>
      </c>
      <c r="I29" s="472" t="s">
        <v>22</v>
      </c>
    </row>
    <row r="30" spans="1:9" ht="19.5">
      <c r="A30" s="473">
        <v>25</v>
      </c>
      <c r="B30" s="482" t="s">
        <v>185</v>
      </c>
      <c r="C30" s="474">
        <v>62.2</v>
      </c>
      <c r="D30" s="475">
        <v>75.099999999999994</v>
      </c>
      <c r="E30" s="475">
        <v>67.400000000000006</v>
      </c>
      <c r="F30" s="475">
        <v>98.3</v>
      </c>
      <c r="G30" s="475">
        <v>99.7</v>
      </c>
      <c r="H30" s="475">
        <v>98.9</v>
      </c>
      <c r="I30" s="476" t="s">
        <v>361</v>
      </c>
    </row>
    <row r="31" spans="1:9" ht="19.5">
      <c r="A31" s="477">
        <v>26</v>
      </c>
      <c r="B31" s="481" t="s">
        <v>102</v>
      </c>
      <c r="C31" s="478">
        <v>15.2</v>
      </c>
      <c r="D31" s="478">
        <v>48.6</v>
      </c>
      <c r="E31" s="478">
        <v>22.5</v>
      </c>
      <c r="F31" s="478">
        <v>89.6</v>
      </c>
      <c r="G31" s="478">
        <v>99.3</v>
      </c>
      <c r="H31" s="478">
        <v>91.7</v>
      </c>
      <c r="I31" s="472" t="s">
        <v>23</v>
      </c>
    </row>
    <row r="32" spans="1:9" ht="19.5">
      <c r="A32" s="473">
        <v>27</v>
      </c>
      <c r="B32" s="482" t="s">
        <v>104</v>
      </c>
      <c r="C32" s="474">
        <v>41.4</v>
      </c>
      <c r="D32" s="475">
        <v>70.7</v>
      </c>
      <c r="E32" s="475">
        <v>48.6</v>
      </c>
      <c r="F32" s="475">
        <v>95.1</v>
      </c>
      <c r="G32" s="475">
        <v>100</v>
      </c>
      <c r="H32" s="475">
        <v>96.3</v>
      </c>
      <c r="I32" s="476" t="s">
        <v>24</v>
      </c>
    </row>
    <row r="33" spans="1:9" ht="19.5">
      <c r="A33" s="477">
        <v>28</v>
      </c>
      <c r="B33" s="481" t="s">
        <v>103</v>
      </c>
      <c r="C33" s="478">
        <v>3.2</v>
      </c>
      <c r="D33" s="478">
        <v>46.6</v>
      </c>
      <c r="E33" s="478">
        <v>12.1</v>
      </c>
      <c r="F33" s="478">
        <v>99.3</v>
      </c>
      <c r="G33" s="478">
        <v>99.8</v>
      </c>
      <c r="H33" s="478">
        <v>99.4</v>
      </c>
      <c r="I33" s="472" t="s">
        <v>7</v>
      </c>
    </row>
    <row r="34" spans="1:9" ht="19.5">
      <c r="A34" s="473">
        <v>29</v>
      </c>
      <c r="B34" s="482" t="s">
        <v>353</v>
      </c>
      <c r="C34" s="474">
        <v>7.8</v>
      </c>
      <c r="D34" s="475">
        <v>40.6</v>
      </c>
      <c r="E34" s="475">
        <v>17.2</v>
      </c>
      <c r="F34" s="475">
        <v>98.4</v>
      </c>
      <c r="G34" s="475">
        <v>99.3</v>
      </c>
      <c r="H34" s="475">
        <v>98.7</v>
      </c>
      <c r="I34" s="476" t="s">
        <v>8</v>
      </c>
    </row>
    <row r="35" spans="1:9" ht="30.75" customHeight="1">
      <c r="A35" s="477">
        <v>30</v>
      </c>
      <c r="B35" s="481" t="s">
        <v>816</v>
      </c>
      <c r="C35" s="478">
        <v>69.400000000000006</v>
      </c>
      <c r="D35" s="478">
        <v>98.2</v>
      </c>
      <c r="E35" s="478">
        <v>80.599999999999994</v>
      </c>
      <c r="F35" s="478">
        <v>98.1</v>
      </c>
      <c r="G35" s="478">
        <v>99.7</v>
      </c>
      <c r="H35" s="478">
        <v>98.7</v>
      </c>
      <c r="I35" s="472" t="s">
        <v>362</v>
      </c>
    </row>
    <row r="36" spans="1:9" ht="19.5">
      <c r="A36" s="473">
        <v>31</v>
      </c>
      <c r="B36" s="482" t="s">
        <v>354</v>
      </c>
      <c r="C36" s="474">
        <v>100</v>
      </c>
      <c r="D36" s="475">
        <v>99.6</v>
      </c>
      <c r="E36" s="475">
        <v>99.7</v>
      </c>
      <c r="F36" s="475">
        <v>100</v>
      </c>
      <c r="G36" s="475">
        <v>100</v>
      </c>
      <c r="H36" s="475">
        <v>100</v>
      </c>
      <c r="I36" s="476" t="s">
        <v>29</v>
      </c>
    </row>
    <row r="37" spans="1:9" ht="41.25" customHeight="1">
      <c r="A37" s="479">
        <v>32</v>
      </c>
      <c r="B37" s="483" t="s">
        <v>355</v>
      </c>
      <c r="C37" s="478">
        <v>21.1</v>
      </c>
      <c r="D37" s="478">
        <v>61.6</v>
      </c>
      <c r="E37" s="478">
        <v>43.6</v>
      </c>
      <c r="F37" s="478">
        <v>99.6</v>
      </c>
      <c r="G37" s="478">
        <v>100</v>
      </c>
      <c r="H37" s="478">
        <v>99.8</v>
      </c>
      <c r="I37" s="480" t="s">
        <v>363</v>
      </c>
    </row>
    <row r="38" spans="1:9" ht="19.5">
      <c r="A38" s="473">
        <v>33</v>
      </c>
      <c r="B38" s="482" t="s">
        <v>356</v>
      </c>
      <c r="C38" s="474">
        <v>59.8</v>
      </c>
      <c r="D38" s="475">
        <v>88.3</v>
      </c>
      <c r="E38" s="475">
        <v>65.8</v>
      </c>
      <c r="F38" s="475">
        <v>92.5</v>
      </c>
      <c r="G38" s="475">
        <v>99.7</v>
      </c>
      <c r="H38" s="475">
        <v>94.1</v>
      </c>
      <c r="I38" s="476" t="s">
        <v>32</v>
      </c>
    </row>
    <row r="39" spans="1:9" ht="19.5">
      <c r="A39" s="477">
        <v>34</v>
      </c>
      <c r="B39" s="481" t="s">
        <v>520</v>
      </c>
      <c r="C39" s="478">
        <v>67.099999999999994</v>
      </c>
      <c r="D39" s="478">
        <v>61.2</v>
      </c>
      <c r="E39" s="478">
        <v>66.5</v>
      </c>
      <c r="F39" s="478">
        <v>99.8</v>
      </c>
      <c r="G39" s="478">
        <v>100</v>
      </c>
      <c r="H39" s="478">
        <v>99.8</v>
      </c>
      <c r="I39" s="472" t="s">
        <v>364</v>
      </c>
    </row>
    <row r="40" spans="1:9" ht="19.5">
      <c r="A40" s="473">
        <v>35</v>
      </c>
      <c r="B40" s="482" t="s">
        <v>357</v>
      </c>
      <c r="C40" s="474">
        <v>8.6</v>
      </c>
      <c r="D40" s="475">
        <v>0.7</v>
      </c>
      <c r="E40" s="475">
        <v>2.7</v>
      </c>
      <c r="F40" s="475">
        <v>76.5</v>
      </c>
      <c r="G40" s="475">
        <v>72.8</v>
      </c>
      <c r="H40" s="475">
        <v>73.8</v>
      </c>
      <c r="I40" s="476" t="s">
        <v>30</v>
      </c>
    </row>
    <row r="41" spans="1:9" ht="19.5">
      <c r="A41" s="477">
        <v>36</v>
      </c>
      <c r="B41" s="481" t="s">
        <v>339</v>
      </c>
      <c r="C41" s="478">
        <v>98.7</v>
      </c>
      <c r="D41" s="478">
        <v>91.4</v>
      </c>
      <c r="E41" s="478">
        <v>94</v>
      </c>
      <c r="F41" s="478">
        <v>100</v>
      </c>
      <c r="G41" s="478">
        <v>98.7</v>
      </c>
      <c r="H41" s="478">
        <v>99.2</v>
      </c>
      <c r="I41" s="472" t="s">
        <v>31</v>
      </c>
    </row>
    <row r="42" spans="1:9" ht="19.5">
      <c r="A42" s="473">
        <v>37</v>
      </c>
      <c r="B42" s="482" t="s">
        <v>325</v>
      </c>
      <c r="C42" s="474">
        <v>24.8</v>
      </c>
      <c r="D42" s="475">
        <v>61.5</v>
      </c>
      <c r="E42" s="475">
        <v>35.5</v>
      </c>
      <c r="F42" s="475">
        <v>95</v>
      </c>
      <c r="G42" s="475">
        <v>97.2</v>
      </c>
      <c r="H42" s="475">
        <v>95.7</v>
      </c>
      <c r="I42" s="476" t="s">
        <v>365</v>
      </c>
    </row>
    <row r="43" spans="1:9" ht="36" customHeight="1">
      <c r="A43" s="553" t="s">
        <v>891</v>
      </c>
      <c r="B43" s="554"/>
      <c r="C43" s="554"/>
      <c r="D43" s="554"/>
      <c r="E43" s="554"/>
      <c r="F43" s="554"/>
      <c r="G43" s="554"/>
      <c r="H43" s="554"/>
      <c r="I43" s="555"/>
    </row>
  </sheetData>
  <mergeCells count="9">
    <mergeCell ref="F4:H4"/>
    <mergeCell ref="A43:I43"/>
    <mergeCell ref="A1:I1"/>
    <mergeCell ref="A2:I2"/>
    <mergeCell ref="C3:H3"/>
    <mergeCell ref="C4:E4"/>
    <mergeCell ref="I3:I4"/>
    <mergeCell ref="B3:B4"/>
    <mergeCell ref="A3:A4"/>
  </mergeCells>
  <pageMargins left="0.7" right="0.7" top="0.75" bottom="0.75" header="0.3" footer="0.3"/>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20"/>
  <sheetViews>
    <sheetView view="pageBreakPreview" zoomScale="112" zoomScaleSheetLayoutView="112" workbookViewId="0">
      <selection activeCell="B18" sqref="B18"/>
    </sheetView>
  </sheetViews>
  <sheetFormatPr defaultColWidth="9.140625" defaultRowHeight="15"/>
  <cols>
    <col min="1" max="1" width="12.140625" style="11" customWidth="1"/>
    <col min="2" max="2" width="20.85546875" style="7" customWidth="1"/>
    <col min="3" max="3" width="27.85546875" style="7" customWidth="1"/>
    <col min="4" max="4" width="32" style="7" customWidth="1"/>
    <col min="5" max="16384" width="9.140625" style="7"/>
  </cols>
  <sheetData>
    <row r="1" spans="1:4" s="10" customFormat="1" ht="21.75" customHeight="1">
      <c r="A1" s="580" t="s">
        <v>616</v>
      </c>
      <c r="B1" s="581"/>
      <c r="C1" s="581"/>
      <c r="D1" s="582"/>
    </row>
    <row r="2" spans="1:4" s="10" customFormat="1" ht="21.75" customHeight="1">
      <c r="A2" s="583" t="s">
        <v>794</v>
      </c>
      <c r="B2" s="584"/>
      <c r="C2" s="584"/>
      <c r="D2" s="585"/>
    </row>
    <row r="3" spans="1:4" ht="16.5">
      <c r="A3" s="577" t="s">
        <v>809</v>
      </c>
      <c r="B3" s="578"/>
      <c r="C3" s="578"/>
      <c r="D3" s="579"/>
    </row>
    <row r="4" spans="1:4" s="102" customFormat="1" ht="40.5" customHeight="1">
      <c r="A4" s="588" t="s">
        <v>828</v>
      </c>
      <c r="B4" s="586" t="s">
        <v>795</v>
      </c>
      <c r="C4" s="590" t="s">
        <v>617</v>
      </c>
      <c r="D4" s="591"/>
    </row>
    <row r="5" spans="1:4" s="102" customFormat="1" ht="63">
      <c r="A5" s="589"/>
      <c r="B5" s="587"/>
      <c r="C5" s="452" t="s">
        <v>829</v>
      </c>
      <c r="D5" s="452" t="s">
        <v>830</v>
      </c>
    </row>
    <row r="6" spans="1:4" s="10" customFormat="1" ht="21" customHeight="1">
      <c r="A6" s="592">
        <v>1991</v>
      </c>
      <c r="B6" s="593"/>
      <c r="C6" s="593"/>
      <c r="D6" s="594"/>
    </row>
    <row r="7" spans="1:4" s="10" customFormat="1" ht="21" customHeight="1">
      <c r="A7" s="455" t="s">
        <v>825</v>
      </c>
      <c r="B7" s="456">
        <v>151111</v>
      </c>
      <c r="C7" s="456" t="s">
        <v>870</v>
      </c>
      <c r="D7" s="456" t="s">
        <v>871</v>
      </c>
    </row>
    <row r="8" spans="1:4" s="10" customFormat="1" ht="21" customHeight="1">
      <c r="A8" s="435" t="s">
        <v>826</v>
      </c>
      <c r="B8" s="253">
        <v>39523</v>
      </c>
      <c r="C8" s="253" t="s">
        <v>872</v>
      </c>
      <c r="D8" s="253" t="s">
        <v>873</v>
      </c>
    </row>
    <row r="9" spans="1:4" s="10" customFormat="1" ht="21" customHeight="1">
      <c r="A9" s="455" t="s">
        <v>827</v>
      </c>
      <c r="B9" s="456">
        <v>111588</v>
      </c>
      <c r="C9" s="456" t="s">
        <v>874</v>
      </c>
      <c r="D9" s="456" t="s">
        <v>875</v>
      </c>
    </row>
    <row r="10" spans="1:4" s="10" customFormat="1" ht="21" customHeight="1">
      <c r="A10" s="598">
        <v>2001</v>
      </c>
      <c r="B10" s="599"/>
      <c r="C10" s="599"/>
      <c r="D10" s="600"/>
    </row>
    <row r="11" spans="1:4" s="10" customFormat="1" ht="21" customHeight="1">
      <c r="A11" s="455" t="s">
        <v>825</v>
      </c>
      <c r="B11" s="457">
        <v>191964</v>
      </c>
      <c r="C11" s="457" t="s">
        <v>876</v>
      </c>
      <c r="D11" s="457" t="s">
        <v>877</v>
      </c>
    </row>
    <row r="12" spans="1:4" s="10" customFormat="1" ht="21" customHeight="1">
      <c r="A12" s="435" t="s">
        <v>826</v>
      </c>
      <c r="B12" s="458">
        <v>53692</v>
      </c>
      <c r="C12" s="458" t="s">
        <v>878</v>
      </c>
      <c r="D12" s="458" t="s">
        <v>879</v>
      </c>
    </row>
    <row r="13" spans="1:4" s="10" customFormat="1" ht="21" customHeight="1">
      <c r="A13" s="455" t="s">
        <v>827</v>
      </c>
      <c r="B13" s="457">
        <v>138272</v>
      </c>
      <c r="C13" s="457" t="s">
        <v>880</v>
      </c>
      <c r="D13" s="457" t="s">
        <v>881</v>
      </c>
    </row>
    <row r="14" spans="1:4" s="10" customFormat="1" ht="21" customHeight="1">
      <c r="A14" s="595">
        <v>2011</v>
      </c>
      <c r="B14" s="596"/>
      <c r="C14" s="596"/>
      <c r="D14" s="597"/>
    </row>
    <row r="15" spans="1:4" s="10" customFormat="1" ht="21" customHeight="1">
      <c r="A15" s="455" t="s">
        <v>825</v>
      </c>
      <c r="B15" s="456">
        <v>246693</v>
      </c>
      <c r="C15" s="456" t="s">
        <v>882</v>
      </c>
      <c r="D15" s="456" t="s">
        <v>883</v>
      </c>
    </row>
    <row r="16" spans="1:4" s="10" customFormat="1" ht="21" customHeight="1">
      <c r="A16" s="435" t="s">
        <v>826</v>
      </c>
      <c r="B16" s="253">
        <v>78866</v>
      </c>
      <c r="C16" s="253" t="s">
        <v>884</v>
      </c>
      <c r="D16" s="253" t="s">
        <v>885</v>
      </c>
    </row>
    <row r="17" spans="1:4" s="10" customFormat="1" ht="21" customHeight="1">
      <c r="A17" s="455" t="s">
        <v>827</v>
      </c>
      <c r="B17" s="456">
        <v>167827</v>
      </c>
      <c r="C17" s="456" t="s">
        <v>886</v>
      </c>
      <c r="D17" s="456" t="s">
        <v>887</v>
      </c>
    </row>
    <row r="18" spans="1:4" s="103" customFormat="1">
      <c r="A18" s="574" t="s">
        <v>312</v>
      </c>
      <c r="B18" s="575"/>
      <c r="C18" s="575"/>
      <c r="D18" s="576"/>
    </row>
    <row r="19" spans="1:4" s="103" customFormat="1">
      <c r="A19" s="571" t="s">
        <v>311</v>
      </c>
      <c r="B19" s="572"/>
      <c r="C19" s="572"/>
      <c r="D19" s="573"/>
    </row>
    <row r="20" spans="1:4" s="103" customFormat="1" ht="21" customHeight="1">
      <c r="A20" s="197" t="s">
        <v>831</v>
      </c>
      <c r="B20" s="451"/>
      <c r="C20" s="198"/>
      <c r="D20" s="484"/>
    </row>
  </sheetData>
  <mergeCells count="11">
    <mergeCell ref="A19:D19"/>
    <mergeCell ref="A18:D18"/>
    <mergeCell ref="A3:D3"/>
    <mergeCell ref="A1:D1"/>
    <mergeCell ref="A2:D2"/>
    <mergeCell ref="B4:B5"/>
    <mergeCell ref="A4:A5"/>
    <mergeCell ref="C4:D4"/>
    <mergeCell ref="A6:D6"/>
    <mergeCell ref="A14:D14"/>
    <mergeCell ref="A10:D10"/>
  </mergeCells>
  <printOptions horizontalCentered="1" verticalCentered="1"/>
  <pageMargins left="0.25" right="0.25" top="0" bottom="2.75" header="0" footer="0.3"/>
  <pageSetup paperSize="9" fitToHeight="0" orientation="portrait"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O70"/>
  <sheetViews>
    <sheetView view="pageBreakPreview" topLeftCell="A28" zoomScale="91" zoomScaleSheetLayoutView="91" workbookViewId="0">
      <selection activeCell="B18" sqref="B18"/>
    </sheetView>
  </sheetViews>
  <sheetFormatPr defaultColWidth="14.85546875" defaultRowHeight="15"/>
  <cols>
    <col min="1" max="1" width="7.85546875" customWidth="1"/>
    <col min="2" max="2" width="21.28515625" customWidth="1"/>
    <col min="3" max="14" width="12.7109375" customWidth="1"/>
    <col min="15" max="15" width="22.5703125" customWidth="1"/>
  </cols>
  <sheetData>
    <row r="1" spans="1:15" s="5" customFormat="1" ht="17.25">
      <c r="A1" s="518" t="s">
        <v>618</v>
      </c>
      <c r="B1" s="612"/>
      <c r="C1" s="612"/>
      <c r="D1" s="612"/>
      <c r="E1" s="612"/>
      <c r="F1" s="612"/>
      <c r="G1" s="612"/>
      <c r="H1" s="612"/>
      <c r="I1" s="612"/>
      <c r="J1" s="612"/>
      <c r="K1" s="612"/>
      <c r="L1" s="612"/>
      <c r="M1" s="612"/>
      <c r="N1" s="612"/>
      <c r="O1" s="613"/>
    </row>
    <row r="2" spans="1:15" s="5" customFormat="1" ht="16.5">
      <c r="A2" s="614" t="s">
        <v>601</v>
      </c>
      <c r="B2" s="615"/>
      <c r="C2" s="615"/>
      <c r="D2" s="615"/>
      <c r="E2" s="615"/>
      <c r="F2" s="615"/>
      <c r="G2" s="615"/>
      <c r="H2" s="615"/>
      <c r="I2" s="615"/>
      <c r="J2" s="615"/>
      <c r="K2" s="615"/>
      <c r="L2" s="615"/>
      <c r="M2" s="615"/>
      <c r="N2" s="615"/>
      <c r="O2" s="616"/>
    </row>
    <row r="3" spans="1:15" s="5" customFormat="1" ht="34.5" customHeight="1">
      <c r="A3" s="524" t="s">
        <v>590</v>
      </c>
      <c r="B3" s="620" t="s">
        <v>577</v>
      </c>
      <c r="C3" s="618" t="s">
        <v>548</v>
      </c>
      <c r="D3" s="619"/>
      <c r="E3" s="619"/>
      <c r="F3" s="619"/>
      <c r="G3" s="619"/>
      <c r="H3" s="619"/>
      <c r="I3" s="619"/>
      <c r="J3" s="619"/>
      <c r="K3" s="619"/>
      <c r="L3" s="619"/>
      <c r="M3" s="619"/>
      <c r="N3" s="619"/>
      <c r="O3" s="617" t="s">
        <v>585</v>
      </c>
    </row>
    <row r="4" spans="1:15" ht="34.5" customHeight="1">
      <c r="A4" s="524"/>
      <c r="B4" s="620"/>
      <c r="C4" s="618" t="s">
        <v>622</v>
      </c>
      <c r="D4" s="619"/>
      <c r="E4" s="619"/>
      <c r="F4" s="619"/>
      <c r="G4" s="618" t="s">
        <v>623</v>
      </c>
      <c r="H4" s="619"/>
      <c r="I4" s="619"/>
      <c r="J4" s="619"/>
      <c r="K4" s="618" t="s">
        <v>624</v>
      </c>
      <c r="L4" s="619"/>
      <c r="M4" s="619"/>
      <c r="N4" s="619"/>
      <c r="O4" s="617"/>
    </row>
    <row r="5" spans="1:15" ht="123" customHeight="1">
      <c r="A5" s="524"/>
      <c r="B5" s="620"/>
      <c r="C5" s="202" t="s">
        <v>797</v>
      </c>
      <c r="D5" s="202" t="s">
        <v>619</v>
      </c>
      <c r="E5" s="202" t="s">
        <v>620</v>
      </c>
      <c r="F5" s="202" t="s">
        <v>621</v>
      </c>
      <c r="G5" s="202" t="s">
        <v>797</v>
      </c>
      <c r="H5" s="202" t="s">
        <v>619</v>
      </c>
      <c r="I5" s="202" t="s">
        <v>620</v>
      </c>
      <c r="J5" s="202" t="s">
        <v>621</v>
      </c>
      <c r="K5" s="202" t="s">
        <v>797</v>
      </c>
      <c r="L5" s="202" t="s">
        <v>619</v>
      </c>
      <c r="M5" s="202" t="s">
        <v>620</v>
      </c>
      <c r="N5" s="202" t="s">
        <v>621</v>
      </c>
      <c r="O5" s="617"/>
    </row>
    <row r="6" spans="1:15" s="5" customFormat="1" ht="29.1" customHeight="1">
      <c r="A6" s="204">
        <v>1</v>
      </c>
      <c r="B6" s="203" t="s">
        <v>195</v>
      </c>
      <c r="C6" s="168">
        <v>88.6</v>
      </c>
      <c r="D6" s="168">
        <v>5.6</v>
      </c>
      <c r="E6" s="168">
        <v>1.9</v>
      </c>
      <c r="F6" s="168">
        <v>3.9</v>
      </c>
      <c r="G6" s="168">
        <v>71.7</v>
      </c>
      <c r="H6" s="168">
        <v>5.6</v>
      </c>
      <c r="I6" s="168">
        <v>0.9</v>
      </c>
      <c r="J6" s="168">
        <v>21.8</v>
      </c>
      <c r="K6" s="168">
        <v>76.900000000000006</v>
      </c>
      <c r="L6" s="168">
        <v>5.6</v>
      </c>
      <c r="M6" s="168">
        <v>1.2</v>
      </c>
      <c r="N6" s="168">
        <v>16.3</v>
      </c>
      <c r="O6" s="332" t="s">
        <v>10</v>
      </c>
    </row>
    <row r="7" spans="1:15" s="5" customFormat="1" ht="29.1" customHeight="1">
      <c r="A7" s="185">
        <v>2</v>
      </c>
      <c r="B7" s="200" t="s">
        <v>196</v>
      </c>
      <c r="C7" s="162">
        <v>78.900000000000006</v>
      </c>
      <c r="D7" s="162">
        <v>16.5</v>
      </c>
      <c r="E7" s="162">
        <v>4.2</v>
      </c>
      <c r="F7" s="162">
        <v>0.4</v>
      </c>
      <c r="G7" s="162">
        <v>83</v>
      </c>
      <c r="H7" s="162">
        <v>8.4</v>
      </c>
      <c r="I7" s="162">
        <v>6.9</v>
      </c>
      <c r="J7" s="162">
        <v>1.7</v>
      </c>
      <c r="K7" s="162">
        <v>82.3</v>
      </c>
      <c r="L7" s="162">
        <v>9.6999999999999993</v>
      </c>
      <c r="M7" s="162">
        <v>6.5</v>
      </c>
      <c r="N7" s="162">
        <v>1.5</v>
      </c>
      <c r="O7" s="153" t="s">
        <v>11</v>
      </c>
    </row>
    <row r="8" spans="1:15" s="5" customFormat="1" ht="29.1" customHeight="1">
      <c r="A8" s="204">
        <v>3</v>
      </c>
      <c r="B8" s="203" t="s">
        <v>197</v>
      </c>
      <c r="C8" s="168">
        <v>67.400000000000006</v>
      </c>
      <c r="D8" s="168">
        <v>24.1</v>
      </c>
      <c r="E8" s="168">
        <v>7.5</v>
      </c>
      <c r="F8" s="168">
        <v>0.9</v>
      </c>
      <c r="G8" s="168">
        <v>67.3</v>
      </c>
      <c r="H8" s="168">
        <v>9.4</v>
      </c>
      <c r="I8" s="168">
        <v>18.399999999999999</v>
      </c>
      <c r="J8" s="168">
        <v>4.9000000000000004</v>
      </c>
      <c r="K8" s="168">
        <v>67.400000000000006</v>
      </c>
      <c r="L8" s="168">
        <v>11.8</v>
      </c>
      <c r="M8" s="168">
        <v>16.7</v>
      </c>
      <c r="N8" s="168">
        <v>4.0999999999999996</v>
      </c>
      <c r="O8" s="332" t="s">
        <v>0</v>
      </c>
    </row>
    <row r="9" spans="1:15" s="5" customFormat="1" ht="29.1" customHeight="1">
      <c r="A9" s="185">
        <v>4</v>
      </c>
      <c r="B9" s="200" t="s">
        <v>198</v>
      </c>
      <c r="C9" s="162">
        <v>67.900000000000006</v>
      </c>
      <c r="D9" s="162">
        <v>18.100000000000001</v>
      </c>
      <c r="E9" s="162">
        <v>2.4</v>
      </c>
      <c r="F9" s="162">
        <v>11.6</v>
      </c>
      <c r="G9" s="162">
        <v>43.5</v>
      </c>
      <c r="H9" s="162">
        <v>9.8000000000000007</v>
      </c>
      <c r="I9" s="162">
        <v>2.8</v>
      </c>
      <c r="J9" s="162">
        <v>43.9</v>
      </c>
      <c r="K9" s="162">
        <v>47.3</v>
      </c>
      <c r="L9" s="162">
        <v>11</v>
      </c>
      <c r="M9" s="162">
        <v>2.8</v>
      </c>
      <c r="N9" s="162">
        <v>38.9</v>
      </c>
      <c r="O9" s="153" t="s">
        <v>1</v>
      </c>
    </row>
    <row r="10" spans="1:15" s="5" customFormat="1" ht="29.1" customHeight="1">
      <c r="A10" s="204">
        <v>5</v>
      </c>
      <c r="B10" s="203" t="s">
        <v>199</v>
      </c>
      <c r="C10" s="168">
        <v>86.3</v>
      </c>
      <c r="D10" s="168">
        <v>7.9</v>
      </c>
      <c r="E10" s="168">
        <v>1.9</v>
      </c>
      <c r="F10" s="168">
        <v>3.9</v>
      </c>
      <c r="G10" s="168">
        <v>71.099999999999994</v>
      </c>
      <c r="H10" s="168">
        <v>7</v>
      </c>
      <c r="I10" s="168">
        <v>3.2</v>
      </c>
      <c r="J10" s="168">
        <v>18.7</v>
      </c>
      <c r="K10" s="168">
        <v>74.5</v>
      </c>
      <c r="L10" s="168">
        <v>7.3</v>
      </c>
      <c r="M10" s="168">
        <v>2.9</v>
      </c>
      <c r="N10" s="168">
        <v>15.3</v>
      </c>
      <c r="O10" s="332" t="s">
        <v>34</v>
      </c>
    </row>
    <row r="11" spans="1:15" s="5" customFormat="1" ht="29.1" customHeight="1">
      <c r="A11" s="185">
        <v>6</v>
      </c>
      <c r="B11" s="200" t="s">
        <v>201</v>
      </c>
      <c r="C11" s="162">
        <v>89.2</v>
      </c>
      <c r="D11" s="162">
        <v>8</v>
      </c>
      <c r="E11" s="162">
        <v>1.2</v>
      </c>
      <c r="F11" s="162">
        <v>1.6</v>
      </c>
      <c r="G11" s="162">
        <v>85.5</v>
      </c>
      <c r="H11" s="162">
        <v>6</v>
      </c>
      <c r="I11" s="162">
        <v>1.7</v>
      </c>
      <c r="J11" s="162">
        <v>6.8</v>
      </c>
      <c r="K11" s="162">
        <v>87.7</v>
      </c>
      <c r="L11" s="162">
        <v>7.2</v>
      </c>
      <c r="M11" s="162">
        <v>1.4</v>
      </c>
      <c r="N11" s="162">
        <v>3.7</v>
      </c>
      <c r="O11" s="153" t="s">
        <v>13</v>
      </c>
    </row>
    <row r="12" spans="1:15" s="5" customFormat="1" ht="29.1" customHeight="1">
      <c r="A12" s="204">
        <v>7</v>
      </c>
      <c r="B12" s="203" t="s">
        <v>202</v>
      </c>
      <c r="C12" s="168">
        <v>88.3</v>
      </c>
      <c r="D12" s="168">
        <v>5.3</v>
      </c>
      <c r="E12" s="168">
        <v>3.1</v>
      </c>
      <c r="F12" s="168">
        <v>3.3</v>
      </c>
      <c r="G12" s="168">
        <v>63.2</v>
      </c>
      <c r="H12" s="168">
        <v>2.7</v>
      </c>
      <c r="I12" s="168">
        <v>2.7</v>
      </c>
      <c r="J12" s="168">
        <v>31.4</v>
      </c>
      <c r="K12" s="168">
        <v>74</v>
      </c>
      <c r="L12" s="168">
        <v>3.8</v>
      </c>
      <c r="M12" s="168">
        <v>2.9</v>
      </c>
      <c r="N12" s="168">
        <v>19.3</v>
      </c>
      <c r="O12" s="332" t="s">
        <v>25</v>
      </c>
    </row>
    <row r="13" spans="1:15" s="5" customFormat="1" ht="29.1" customHeight="1">
      <c r="A13" s="185">
        <v>8</v>
      </c>
      <c r="B13" s="200" t="s">
        <v>203</v>
      </c>
      <c r="C13" s="162">
        <v>83.9</v>
      </c>
      <c r="D13" s="162">
        <v>13.9</v>
      </c>
      <c r="E13" s="162">
        <v>1</v>
      </c>
      <c r="F13" s="162">
        <v>1.3</v>
      </c>
      <c r="G13" s="162">
        <v>82.6</v>
      </c>
      <c r="H13" s="162">
        <v>10.7</v>
      </c>
      <c r="I13" s="162">
        <v>2.1</v>
      </c>
      <c r="J13" s="162">
        <v>4.5999999999999996</v>
      </c>
      <c r="K13" s="162">
        <v>83</v>
      </c>
      <c r="L13" s="162">
        <v>11.8</v>
      </c>
      <c r="M13" s="162">
        <v>1.7</v>
      </c>
      <c r="N13" s="162">
        <v>3.4</v>
      </c>
      <c r="O13" s="153" t="s">
        <v>14</v>
      </c>
    </row>
    <row r="14" spans="1:15" s="5" customFormat="1" ht="29.1" customHeight="1">
      <c r="A14" s="204">
        <v>9</v>
      </c>
      <c r="B14" s="203" t="s">
        <v>204</v>
      </c>
      <c r="C14" s="168">
        <v>84.8</v>
      </c>
      <c r="D14" s="168">
        <v>11.8</v>
      </c>
      <c r="E14" s="168">
        <v>1</v>
      </c>
      <c r="F14" s="168">
        <v>2.4</v>
      </c>
      <c r="G14" s="168">
        <v>80.5</v>
      </c>
      <c r="H14" s="168">
        <v>11.2</v>
      </c>
      <c r="I14" s="168">
        <v>1.1000000000000001</v>
      </c>
      <c r="J14" s="168">
        <v>7.2</v>
      </c>
      <c r="K14" s="168">
        <v>81.099999999999994</v>
      </c>
      <c r="L14" s="168">
        <v>11.3</v>
      </c>
      <c r="M14" s="168">
        <v>1.1000000000000001</v>
      </c>
      <c r="N14" s="168">
        <v>6.5</v>
      </c>
      <c r="O14" s="332" t="s">
        <v>2</v>
      </c>
    </row>
    <row r="15" spans="1:15" s="5" customFormat="1" ht="29.1" customHeight="1">
      <c r="A15" s="185">
        <v>10</v>
      </c>
      <c r="B15" s="200" t="s">
        <v>205</v>
      </c>
      <c r="C15" s="162">
        <v>85.5</v>
      </c>
      <c r="D15" s="162">
        <v>3.8</v>
      </c>
      <c r="E15" s="162">
        <v>10</v>
      </c>
      <c r="F15" s="162">
        <v>0.7</v>
      </c>
      <c r="G15" s="162">
        <v>71.7</v>
      </c>
      <c r="H15" s="162">
        <v>3.3</v>
      </c>
      <c r="I15" s="162">
        <v>17.3</v>
      </c>
      <c r="J15" s="162">
        <v>7.7</v>
      </c>
      <c r="K15" s="162">
        <v>75.599999999999994</v>
      </c>
      <c r="L15" s="162">
        <v>3.5</v>
      </c>
      <c r="M15" s="162">
        <v>15.2</v>
      </c>
      <c r="N15" s="162">
        <v>5.7</v>
      </c>
      <c r="O15" s="153" t="s">
        <v>32</v>
      </c>
    </row>
    <row r="16" spans="1:15" s="5" customFormat="1" ht="29.1" customHeight="1">
      <c r="A16" s="204">
        <v>11</v>
      </c>
      <c r="B16" s="203" t="s">
        <v>206</v>
      </c>
      <c r="C16" s="168">
        <v>75.099999999999994</v>
      </c>
      <c r="D16" s="168">
        <v>10.7</v>
      </c>
      <c r="E16" s="168">
        <v>4.0999999999999996</v>
      </c>
      <c r="F16" s="168">
        <v>10.1</v>
      </c>
      <c r="G16" s="168">
        <v>49.1</v>
      </c>
      <c r="H16" s="168">
        <v>5.6</v>
      </c>
      <c r="I16" s="168">
        <v>4.2</v>
      </c>
      <c r="J16" s="168">
        <v>41</v>
      </c>
      <c r="K16" s="168">
        <v>55.4</v>
      </c>
      <c r="L16" s="168">
        <v>6.9</v>
      </c>
      <c r="M16" s="168">
        <v>4.2</v>
      </c>
      <c r="N16" s="168">
        <v>33.6</v>
      </c>
      <c r="O16" s="332" t="s">
        <v>3</v>
      </c>
    </row>
    <row r="17" spans="1:15" s="5" customFormat="1" ht="29.1" customHeight="1">
      <c r="A17" s="185">
        <v>12</v>
      </c>
      <c r="B17" s="200" t="s">
        <v>207</v>
      </c>
      <c r="C17" s="162">
        <v>84.4</v>
      </c>
      <c r="D17" s="162">
        <v>4.9000000000000004</v>
      </c>
      <c r="E17" s="162">
        <v>3.8</v>
      </c>
      <c r="F17" s="162">
        <v>6.9</v>
      </c>
      <c r="G17" s="162">
        <v>68.599999999999994</v>
      </c>
      <c r="H17" s="162">
        <v>2.7</v>
      </c>
      <c r="I17" s="162">
        <v>3.5</v>
      </c>
      <c r="J17" s="162">
        <v>25.2</v>
      </c>
      <c r="K17" s="162">
        <v>75.099999999999994</v>
      </c>
      <c r="L17" s="162">
        <v>3.6</v>
      </c>
      <c r="M17" s="162">
        <v>3.6</v>
      </c>
      <c r="N17" s="162">
        <v>17.7</v>
      </c>
      <c r="O17" s="153" t="s">
        <v>15</v>
      </c>
    </row>
    <row r="18" spans="1:15" s="5" customFormat="1" ht="29.1" customHeight="1">
      <c r="A18" s="204">
        <v>13</v>
      </c>
      <c r="B18" s="203" t="s">
        <v>208</v>
      </c>
      <c r="C18" s="168">
        <v>98.8</v>
      </c>
      <c r="D18" s="168">
        <v>0.4</v>
      </c>
      <c r="E18" s="168">
        <v>0.6</v>
      </c>
      <c r="F18" s="168">
        <v>0.2</v>
      </c>
      <c r="G18" s="168">
        <v>98.2</v>
      </c>
      <c r="H18" s="168">
        <v>0.8</v>
      </c>
      <c r="I18" s="168">
        <v>0.6</v>
      </c>
      <c r="J18" s="168">
        <v>0.4</v>
      </c>
      <c r="K18" s="168">
        <v>98.5</v>
      </c>
      <c r="L18" s="168">
        <v>0.6</v>
      </c>
      <c r="M18" s="168">
        <v>0.6</v>
      </c>
      <c r="N18" s="168">
        <v>0.3</v>
      </c>
      <c r="O18" s="332" t="s">
        <v>4</v>
      </c>
    </row>
    <row r="19" spans="1:15" s="5" customFormat="1" ht="29.1" customHeight="1">
      <c r="A19" s="185">
        <v>14</v>
      </c>
      <c r="B19" s="200" t="s">
        <v>209</v>
      </c>
      <c r="C19" s="162">
        <v>79.8</v>
      </c>
      <c r="D19" s="162">
        <v>10.6</v>
      </c>
      <c r="E19" s="162">
        <v>2.5</v>
      </c>
      <c r="F19" s="162">
        <v>7.1</v>
      </c>
      <c r="G19" s="162">
        <v>56.5</v>
      </c>
      <c r="H19" s="162">
        <v>7.7</v>
      </c>
      <c r="I19" s="162">
        <v>2.5</v>
      </c>
      <c r="J19" s="162">
        <v>33.299999999999997</v>
      </c>
      <c r="K19" s="162">
        <v>62.8</v>
      </c>
      <c r="L19" s="162">
        <v>8.5</v>
      </c>
      <c r="M19" s="162">
        <v>2.5</v>
      </c>
      <c r="N19" s="162">
        <v>26.2</v>
      </c>
      <c r="O19" s="153" t="s">
        <v>5</v>
      </c>
    </row>
    <row r="20" spans="1:15" s="5" customFormat="1" ht="29.1" customHeight="1">
      <c r="A20" s="204">
        <v>15</v>
      </c>
      <c r="B20" s="203" t="s">
        <v>210</v>
      </c>
      <c r="C20" s="168">
        <v>74.8</v>
      </c>
      <c r="D20" s="168">
        <v>11.2</v>
      </c>
      <c r="E20" s="168">
        <v>2.6</v>
      </c>
      <c r="F20" s="168">
        <v>11.4</v>
      </c>
      <c r="G20" s="168">
        <v>67.7</v>
      </c>
      <c r="H20" s="168">
        <v>6.8</v>
      </c>
      <c r="I20" s="168">
        <v>2.6</v>
      </c>
      <c r="J20" s="168">
        <v>22.9</v>
      </c>
      <c r="K20" s="168">
        <v>71.099999999999994</v>
      </c>
      <c r="L20" s="168">
        <v>8.9</v>
      </c>
      <c r="M20" s="168">
        <v>2.6</v>
      </c>
      <c r="N20" s="168">
        <v>17.399999999999999</v>
      </c>
      <c r="O20" s="332" t="s">
        <v>16</v>
      </c>
    </row>
    <row r="21" spans="1:15" s="5" customFormat="1" ht="29.1" customHeight="1">
      <c r="A21" s="185">
        <v>16</v>
      </c>
      <c r="B21" s="200" t="s">
        <v>211</v>
      </c>
      <c r="C21" s="162">
        <v>57.5</v>
      </c>
      <c r="D21" s="162">
        <v>38.299999999999997</v>
      </c>
      <c r="E21" s="162">
        <v>3.9</v>
      </c>
      <c r="F21" s="162">
        <v>0.3</v>
      </c>
      <c r="G21" s="162">
        <v>64.900000000000006</v>
      </c>
      <c r="H21" s="162">
        <v>28.7</v>
      </c>
      <c r="I21" s="162">
        <v>5.7</v>
      </c>
      <c r="J21" s="162">
        <v>0.7</v>
      </c>
      <c r="K21" s="162">
        <v>62.1</v>
      </c>
      <c r="L21" s="162">
        <v>32.299999999999997</v>
      </c>
      <c r="M21" s="162">
        <v>5.0999999999999996</v>
      </c>
      <c r="N21" s="162">
        <v>0.5</v>
      </c>
      <c r="O21" s="153" t="s">
        <v>17</v>
      </c>
    </row>
    <row r="22" spans="1:15" s="5" customFormat="1" ht="29.1" customHeight="1">
      <c r="A22" s="204">
        <v>17</v>
      </c>
      <c r="B22" s="203" t="s">
        <v>212</v>
      </c>
      <c r="C22" s="168">
        <v>80.7</v>
      </c>
      <c r="D22" s="168">
        <v>17.2</v>
      </c>
      <c r="E22" s="168">
        <v>1</v>
      </c>
      <c r="F22" s="168">
        <v>1.1000000000000001</v>
      </c>
      <c r="G22" s="168">
        <v>82</v>
      </c>
      <c r="H22" s="168">
        <v>5.3</v>
      </c>
      <c r="I22" s="168">
        <v>7.6</v>
      </c>
      <c r="J22" s="168">
        <v>5.0999999999999996</v>
      </c>
      <c r="K22" s="168">
        <v>81.7</v>
      </c>
      <c r="L22" s="168">
        <v>7.8</v>
      </c>
      <c r="M22" s="168">
        <v>6.3</v>
      </c>
      <c r="N22" s="168">
        <v>4.2</v>
      </c>
      <c r="O22" s="332" t="s">
        <v>18</v>
      </c>
    </row>
    <row r="23" spans="1:15" s="5" customFormat="1" ht="29.1" customHeight="1">
      <c r="A23" s="185">
        <v>18</v>
      </c>
      <c r="B23" s="200" t="s">
        <v>213</v>
      </c>
      <c r="C23" s="162">
        <v>96.6</v>
      </c>
      <c r="D23" s="162">
        <v>2.9</v>
      </c>
      <c r="E23" s="162">
        <v>0.5</v>
      </c>
      <c r="F23" s="162">
        <v>0</v>
      </c>
      <c r="G23" s="162">
        <v>93.1</v>
      </c>
      <c r="H23" s="162">
        <v>2.7</v>
      </c>
      <c r="I23" s="162">
        <v>4</v>
      </c>
      <c r="J23" s="162">
        <v>0.2</v>
      </c>
      <c r="K23" s="162">
        <v>95</v>
      </c>
      <c r="L23" s="162">
        <v>2.8</v>
      </c>
      <c r="M23" s="162">
        <v>2.1</v>
      </c>
      <c r="N23" s="162">
        <v>0.1</v>
      </c>
      <c r="O23" s="153" t="s">
        <v>35</v>
      </c>
    </row>
    <row r="24" spans="1:15" s="5" customFormat="1" ht="29.1" customHeight="1">
      <c r="A24" s="204">
        <v>19</v>
      </c>
      <c r="B24" s="203" t="s">
        <v>214</v>
      </c>
      <c r="C24" s="168">
        <v>81.5</v>
      </c>
      <c r="D24" s="168">
        <v>16.5</v>
      </c>
      <c r="E24" s="168">
        <v>1.7</v>
      </c>
      <c r="F24" s="168">
        <v>0.3</v>
      </c>
      <c r="G24" s="168">
        <v>89.6</v>
      </c>
      <c r="H24" s="168">
        <v>4.8</v>
      </c>
      <c r="I24" s="168">
        <v>5.0999999999999996</v>
      </c>
      <c r="J24" s="168">
        <v>0.5</v>
      </c>
      <c r="K24" s="168">
        <v>87</v>
      </c>
      <c r="L24" s="168">
        <v>8.6</v>
      </c>
      <c r="M24" s="168">
        <v>4</v>
      </c>
      <c r="N24" s="168">
        <v>0.4</v>
      </c>
      <c r="O24" s="332" t="s">
        <v>19</v>
      </c>
    </row>
    <row r="25" spans="1:15" s="5" customFormat="1" ht="29.1" customHeight="1">
      <c r="A25" s="185">
        <v>20</v>
      </c>
      <c r="B25" s="200" t="s">
        <v>215</v>
      </c>
      <c r="C25" s="162">
        <v>70.7</v>
      </c>
      <c r="D25" s="162">
        <v>9.6999999999999993</v>
      </c>
      <c r="E25" s="162">
        <v>1.1000000000000001</v>
      </c>
      <c r="F25" s="162">
        <v>18.5</v>
      </c>
      <c r="G25" s="162">
        <v>56.7</v>
      </c>
      <c r="H25" s="162">
        <v>5.2</v>
      </c>
      <c r="I25" s="162">
        <v>1</v>
      </c>
      <c r="J25" s="162">
        <v>37</v>
      </c>
      <c r="K25" s="162">
        <v>59.1</v>
      </c>
      <c r="L25" s="162">
        <v>6</v>
      </c>
      <c r="M25" s="162">
        <v>1.1000000000000001</v>
      </c>
      <c r="N25" s="162">
        <v>33.9</v>
      </c>
      <c r="O25" s="153" t="s">
        <v>20</v>
      </c>
    </row>
    <row r="26" spans="1:15" s="5" customFormat="1" ht="29.1" customHeight="1">
      <c r="A26" s="204">
        <v>21</v>
      </c>
      <c r="B26" s="203" t="s">
        <v>216</v>
      </c>
      <c r="C26" s="168">
        <v>86.8</v>
      </c>
      <c r="D26" s="168">
        <v>11.2</v>
      </c>
      <c r="E26" s="168">
        <v>0.6</v>
      </c>
      <c r="F26" s="168">
        <v>1.4</v>
      </c>
      <c r="G26" s="168">
        <v>84.6</v>
      </c>
      <c r="H26" s="168">
        <v>9.6999999999999993</v>
      </c>
      <c r="I26" s="168">
        <v>2</v>
      </c>
      <c r="J26" s="168">
        <v>3.7</v>
      </c>
      <c r="K26" s="168">
        <v>85.4</v>
      </c>
      <c r="L26" s="168">
        <v>10.3</v>
      </c>
      <c r="M26" s="168">
        <v>1.5</v>
      </c>
      <c r="N26" s="168">
        <v>2.8</v>
      </c>
      <c r="O26" s="332" t="s">
        <v>21</v>
      </c>
    </row>
    <row r="27" spans="1:15" s="5" customFormat="1" ht="29.1" customHeight="1">
      <c r="A27" s="185">
        <v>22</v>
      </c>
      <c r="B27" s="200" t="s">
        <v>217</v>
      </c>
      <c r="C27" s="162">
        <v>85.5</v>
      </c>
      <c r="D27" s="162">
        <v>11</v>
      </c>
      <c r="E27" s="162">
        <v>0.8</v>
      </c>
      <c r="F27" s="162">
        <v>2.8</v>
      </c>
      <c r="G27" s="162">
        <v>64.400000000000006</v>
      </c>
      <c r="H27" s="162">
        <v>5.3</v>
      </c>
      <c r="I27" s="162">
        <v>1.4</v>
      </c>
      <c r="J27" s="162">
        <v>28.9</v>
      </c>
      <c r="K27" s="162">
        <v>69.599999999999994</v>
      </c>
      <c r="L27" s="162">
        <v>6.6</v>
      </c>
      <c r="M27" s="162">
        <v>1.3</v>
      </c>
      <c r="N27" s="162">
        <v>22.5</v>
      </c>
      <c r="O27" s="153" t="s">
        <v>27</v>
      </c>
    </row>
    <row r="28" spans="1:15" s="5" customFormat="1" ht="29.1" customHeight="1">
      <c r="A28" s="204">
        <v>23</v>
      </c>
      <c r="B28" s="203" t="s">
        <v>218</v>
      </c>
      <c r="C28" s="168">
        <v>81.099999999999994</v>
      </c>
      <c r="D28" s="168">
        <v>17.8</v>
      </c>
      <c r="E28" s="168">
        <v>0.8</v>
      </c>
      <c r="F28" s="168">
        <v>0.3</v>
      </c>
      <c r="G28" s="168">
        <v>88.3</v>
      </c>
      <c r="H28" s="168">
        <v>9.1</v>
      </c>
      <c r="I28" s="168">
        <v>2.1</v>
      </c>
      <c r="J28" s="168">
        <v>0.5</v>
      </c>
      <c r="K28" s="168">
        <v>85.3</v>
      </c>
      <c r="L28" s="168">
        <v>12.8</v>
      </c>
      <c r="M28" s="168">
        <v>1.6</v>
      </c>
      <c r="N28" s="168">
        <v>0.4</v>
      </c>
      <c r="O28" s="332" t="s">
        <v>6</v>
      </c>
    </row>
    <row r="29" spans="1:15" s="5" customFormat="1" ht="29.1" customHeight="1">
      <c r="A29" s="185">
        <v>24</v>
      </c>
      <c r="B29" s="200" t="s">
        <v>219</v>
      </c>
      <c r="C29" s="162">
        <v>81.599999999999994</v>
      </c>
      <c r="D29" s="162">
        <v>6.2</v>
      </c>
      <c r="E29" s="162">
        <v>2</v>
      </c>
      <c r="F29" s="162">
        <v>10.1</v>
      </c>
      <c r="G29" s="162">
        <v>61.6</v>
      </c>
      <c r="H29" s="162">
        <v>3.1</v>
      </c>
      <c r="I29" s="162">
        <v>1.4</v>
      </c>
      <c r="J29" s="162">
        <v>33.9</v>
      </c>
      <c r="K29" s="162">
        <v>71.2</v>
      </c>
      <c r="L29" s="162">
        <v>4.5999999999999996</v>
      </c>
      <c r="M29" s="162">
        <v>1.7</v>
      </c>
      <c r="N29" s="162">
        <v>22.5</v>
      </c>
      <c r="O29" s="153" t="s">
        <v>22</v>
      </c>
    </row>
    <row r="30" spans="1:15" s="5" customFormat="1" ht="29.1" customHeight="1">
      <c r="A30" s="204">
        <v>25</v>
      </c>
      <c r="B30" s="203" t="s">
        <v>230</v>
      </c>
      <c r="C30" s="168">
        <v>81</v>
      </c>
      <c r="D30" s="168">
        <v>11</v>
      </c>
      <c r="E30" s="168">
        <v>5.0999999999999996</v>
      </c>
      <c r="F30" s="168">
        <v>2.9</v>
      </c>
      <c r="G30" s="168">
        <v>70.8</v>
      </c>
      <c r="H30" s="168">
        <v>9.6</v>
      </c>
      <c r="I30" s="168">
        <v>1.5</v>
      </c>
      <c r="J30" s="168">
        <v>18.100000000000001</v>
      </c>
      <c r="K30" s="168">
        <v>74.400000000000006</v>
      </c>
      <c r="L30" s="168">
        <v>10.1</v>
      </c>
      <c r="M30" s="168">
        <v>2.8</v>
      </c>
      <c r="N30" s="168">
        <v>12.7</v>
      </c>
      <c r="O30" s="332" t="s">
        <v>28</v>
      </c>
    </row>
    <row r="31" spans="1:15" s="5" customFormat="1" ht="29.1" customHeight="1">
      <c r="A31" s="185">
        <v>26</v>
      </c>
      <c r="B31" s="200" t="s">
        <v>220</v>
      </c>
      <c r="C31" s="162">
        <v>75.900000000000006</v>
      </c>
      <c r="D31" s="162">
        <v>18.2</v>
      </c>
      <c r="E31" s="162">
        <v>5.7</v>
      </c>
      <c r="F31" s="162">
        <v>0.2</v>
      </c>
      <c r="G31" s="162">
        <v>69.599999999999994</v>
      </c>
      <c r="H31" s="162">
        <v>16.600000000000001</v>
      </c>
      <c r="I31" s="162">
        <v>12.4</v>
      </c>
      <c r="J31" s="162">
        <v>1.4</v>
      </c>
      <c r="K31" s="162">
        <v>71.5</v>
      </c>
      <c r="L31" s="162">
        <v>17</v>
      </c>
      <c r="M31" s="162">
        <v>10.4</v>
      </c>
      <c r="N31" s="162">
        <v>1.1000000000000001</v>
      </c>
      <c r="O31" s="153" t="s">
        <v>23</v>
      </c>
    </row>
    <row r="32" spans="1:15" s="5" customFormat="1" ht="29.1" customHeight="1">
      <c r="A32" s="204">
        <v>27</v>
      </c>
      <c r="B32" s="203" t="s">
        <v>221</v>
      </c>
      <c r="C32" s="168">
        <v>79.7</v>
      </c>
      <c r="D32" s="168">
        <v>13</v>
      </c>
      <c r="E32" s="168">
        <v>2.1</v>
      </c>
      <c r="F32" s="168">
        <v>5.2</v>
      </c>
      <c r="G32" s="168">
        <v>62.5</v>
      </c>
      <c r="H32" s="168">
        <v>6.8</v>
      </c>
      <c r="I32" s="168">
        <v>1.6</v>
      </c>
      <c r="J32" s="168">
        <v>29</v>
      </c>
      <c r="K32" s="168">
        <v>66.900000000000006</v>
      </c>
      <c r="L32" s="168">
        <v>8.4</v>
      </c>
      <c r="M32" s="168">
        <v>1.7</v>
      </c>
      <c r="N32" s="168">
        <v>22.9</v>
      </c>
      <c r="O32" s="332" t="s">
        <v>7</v>
      </c>
    </row>
    <row r="33" spans="1:15" s="5" customFormat="1" ht="29.1" customHeight="1">
      <c r="A33" s="185">
        <v>28</v>
      </c>
      <c r="B33" s="200" t="s">
        <v>229</v>
      </c>
      <c r="C33" s="162">
        <v>80.3</v>
      </c>
      <c r="D33" s="162">
        <v>16.7</v>
      </c>
      <c r="E33" s="162">
        <v>1.2</v>
      </c>
      <c r="F33" s="162">
        <v>1.8</v>
      </c>
      <c r="G33" s="162">
        <v>76.7</v>
      </c>
      <c r="H33" s="162">
        <v>13.7</v>
      </c>
      <c r="I33" s="162">
        <v>1</v>
      </c>
      <c r="J33" s="162">
        <v>8.6</v>
      </c>
      <c r="K33" s="162">
        <v>77.900000000000006</v>
      </c>
      <c r="L33" s="162">
        <v>14.7</v>
      </c>
      <c r="M33" s="162">
        <v>1.1000000000000001</v>
      </c>
      <c r="N33" s="162">
        <v>6.4</v>
      </c>
      <c r="O33" s="153" t="s">
        <v>24</v>
      </c>
    </row>
    <row r="34" spans="1:15" s="5" customFormat="1" ht="29.1" customHeight="1">
      <c r="A34" s="204">
        <v>29</v>
      </c>
      <c r="B34" s="203" t="s">
        <v>223</v>
      </c>
      <c r="C34" s="168">
        <v>74.7</v>
      </c>
      <c r="D34" s="168">
        <v>18</v>
      </c>
      <c r="E34" s="168">
        <v>4</v>
      </c>
      <c r="F34" s="168">
        <v>3.3</v>
      </c>
      <c r="G34" s="168">
        <v>62.6</v>
      </c>
      <c r="H34" s="168">
        <v>16.2</v>
      </c>
      <c r="I34" s="168">
        <v>4.9000000000000004</v>
      </c>
      <c r="J34" s="168">
        <v>16.3</v>
      </c>
      <c r="K34" s="168">
        <v>66.599999999999994</v>
      </c>
      <c r="L34" s="168">
        <v>16.8</v>
      </c>
      <c r="M34" s="168">
        <v>4.5999999999999996</v>
      </c>
      <c r="N34" s="168">
        <v>12</v>
      </c>
      <c r="O34" s="332" t="s">
        <v>8</v>
      </c>
    </row>
    <row r="35" spans="1:15" s="5" customFormat="1" ht="29.1" customHeight="1">
      <c r="A35" s="607" t="s">
        <v>325</v>
      </c>
      <c r="B35" s="608"/>
      <c r="C35" s="162">
        <v>80.7</v>
      </c>
      <c r="D35" s="162">
        <v>10.5</v>
      </c>
      <c r="E35" s="162">
        <v>2.7</v>
      </c>
      <c r="F35" s="162">
        <v>6.1</v>
      </c>
      <c r="G35" s="162">
        <v>63.6</v>
      </c>
      <c r="H35" s="162">
        <v>7.4</v>
      </c>
      <c r="I35" s="162">
        <v>3.1</v>
      </c>
      <c r="J35" s="162">
        <v>25.9</v>
      </c>
      <c r="K35" s="162">
        <v>69.3</v>
      </c>
      <c r="L35" s="162">
        <v>8.4</v>
      </c>
      <c r="M35" s="162">
        <v>2.9</v>
      </c>
      <c r="N35" s="162">
        <v>19.399999999999999</v>
      </c>
      <c r="O35" s="153" t="s">
        <v>326</v>
      </c>
    </row>
    <row r="36" spans="1:15" s="5" customFormat="1" ht="18" customHeight="1">
      <c r="A36" s="609" t="s">
        <v>626</v>
      </c>
      <c r="B36" s="610"/>
      <c r="C36" s="610"/>
      <c r="D36" s="610"/>
      <c r="E36" s="610"/>
      <c r="F36" s="610"/>
      <c r="G36" s="610"/>
      <c r="H36" s="610"/>
      <c r="I36" s="610"/>
      <c r="J36" s="610"/>
      <c r="K36" s="610"/>
      <c r="L36" s="610"/>
      <c r="M36" s="610"/>
      <c r="N36" s="610"/>
      <c r="O36" s="611"/>
    </row>
    <row r="37" spans="1:15" s="5" customFormat="1" ht="15" customHeight="1">
      <c r="A37" s="601" t="s">
        <v>625</v>
      </c>
      <c r="B37" s="602"/>
      <c r="C37" s="602"/>
      <c r="D37" s="602"/>
      <c r="E37" s="602"/>
      <c r="F37" s="602"/>
      <c r="G37" s="602"/>
      <c r="H37" s="602"/>
      <c r="I37" s="602"/>
      <c r="J37" s="602"/>
      <c r="K37" s="602"/>
      <c r="L37" s="602"/>
      <c r="M37" s="602"/>
      <c r="N37" s="602"/>
      <c r="O37" s="603"/>
    </row>
    <row r="38" spans="1:15">
      <c r="A38" s="604"/>
      <c r="B38" s="605"/>
      <c r="C38" s="605"/>
      <c r="D38" s="605"/>
      <c r="E38" s="605"/>
      <c r="F38" s="605"/>
      <c r="G38" s="605"/>
      <c r="H38" s="605"/>
      <c r="I38" s="605"/>
      <c r="J38" s="605"/>
      <c r="K38" s="605"/>
      <c r="L38" s="605"/>
      <c r="M38" s="605"/>
      <c r="N38" s="605"/>
      <c r="O38" s="606"/>
    </row>
    <row r="43" spans="1:15">
      <c r="F43" s="122"/>
    </row>
    <row r="53" spans="4:4">
      <c r="D53" s="123"/>
    </row>
    <row r="54" spans="4:4">
      <c r="D54" s="124"/>
    </row>
    <row r="55" spans="4:4">
      <c r="D55" s="124"/>
    </row>
    <row r="60" spans="4:4">
      <c r="D60" s="99"/>
    </row>
    <row r="61" spans="4:4">
      <c r="D61" s="99"/>
    </row>
    <row r="62" spans="4:4">
      <c r="D62" s="125"/>
    </row>
    <row r="63" spans="4:4">
      <c r="D63" s="99"/>
    </row>
    <row r="68" spans="4:4">
      <c r="D68" s="99"/>
    </row>
    <row r="69" spans="4:4">
      <c r="D69" s="125"/>
    </row>
    <row r="70" spans="4:4">
      <c r="D70" s="99"/>
    </row>
  </sheetData>
  <mergeCells count="12">
    <mergeCell ref="A37:O38"/>
    <mergeCell ref="A35:B35"/>
    <mergeCell ref="A36:O36"/>
    <mergeCell ref="A1:O1"/>
    <mergeCell ref="A2:O2"/>
    <mergeCell ref="A3:A5"/>
    <mergeCell ref="O3:O5"/>
    <mergeCell ref="C3:N3"/>
    <mergeCell ref="B3:B5"/>
    <mergeCell ref="C4:F4"/>
    <mergeCell ref="G4:J4"/>
    <mergeCell ref="K4:N4"/>
  </mergeCells>
  <printOptions horizontalCentered="1" verticalCentered="1"/>
  <pageMargins left="0.70866141732283472" right="0.70866141732283472" top="0.62992125984251968" bottom="0.74803149606299213" header="0.31496062992125984" footer="0.31496062992125984"/>
  <pageSetup paperSize="9" scale="62" fitToHeight="0" orientation="landscape" r:id="rId1"/>
  <rowBreaks count="1" manualBreakCount="1">
    <brk id="23" max="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44"/>
  <sheetViews>
    <sheetView view="pageBreakPreview" topLeftCell="A31" zoomScaleSheetLayoutView="100" workbookViewId="0">
      <selection activeCell="B18" sqref="B18"/>
    </sheetView>
  </sheetViews>
  <sheetFormatPr defaultColWidth="9.140625" defaultRowHeight="15"/>
  <cols>
    <col min="1" max="1" width="6.28515625" style="1" customWidth="1"/>
    <col min="2" max="2" width="18.140625" style="1" customWidth="1"/>
    <col min="3" max="3" width="14" style="1" customWidth="1"/>
    <col min="4" max="4" width="14.28515625" style="1" customWidth="1"/>
    <col min="5" max="5" width="13.85546875" style="1" customWidth="1"/>
    <col min="6" max="6" width="12.5703125" style="1" customWidth="1"/>
    <col min="7" max="7" width="13.42578125" style="1" customWidth="1"/>
    <col min="8" max="8" width="13.140625" style="1" customWidth="1"/>
    <col min="9" max="9" width="20" style="1" customWidth="1"/>
    <col min="10" max="10" width="21" customWidth="1"/>
    <col min="11" max="16384" width="9.140625" style="1"/>
  </cols>
  <sheetData>
    <row r="1" spans="1:10" s="3" customFormat="1" ht="17.25">
      <c r="A1" s="631" t="s">
        <v>832</v>
      </c>
      <c r="B1" s="632"/>
      <c r="C1" s="632"/>
      <c r="D1" s="632"/>
      <c r="E1" s="632"/>
      <c r="F1" s="632"/>
      <c r="G1" s="632"/>
      <c r="H1" s="632"/>
      <c r="I1" s="632"/>
      <c r="J1" s="633"/>
    </row>
    <row r="2" spans="1:10" s="3" customFormat="1" ht="16.5">
      <c r="A2" s="634" t="s">
        <v>798</v>
      </c>
      <c r="B2" s="635"/>
      <c r="C2" s="635"/>
      <c r="D2" s="635"/>
      <c r="E2" s="635"/>
      <c r="F2" s="635"/>
      <c r="G2" s="635"/>
      <c r="H2" s="635"/>
      <c r="I2" s="635"/>
      <c r="J2" s="636"/>
    </row>
    <row r="3" spans="1:10" s="3" customFormat="1" ht="16.5">
      <c r="A3" s="640" t="s">
        <v>627</v>
      </c>
      <c r="B3" s="641"/>
      <c r="C3" s="641"/>
      <c r="D3" s="641"/>
      <c r="E3" s="641"/>
      <c r="F3" s="641"/>
      <c r="G3" s="641"/>
      <c r="H3" s="641"/>
      <c r="I3" s="641"/>
      <c r="J3" s="642"/>
    </row>
    <row r="4" spans="1:10" s="98" customFormat="1" ht="46.5" customHeight="1">
      <c r="A4" s="630" t="s">
        <v>636</v>
      </c>
      <c r="B4" s="637" t="s">
        <v>577</v>
      </c>
      <c r="C4" s="638" t="s">
        <v>632</v>
      </c>
      <c r="D4" s="630"/>
      <c r="E4" s="630" t="s">
        <v>327</v>
      </c>
      <c r="F4" s="630"/>
      <c r="G4" s="630"/>
      <c r="H4" s="630"/>
      <c r="I4" s="630" t="s">
        <v>633</v>
      </c>
      <c r="J4" s="639" t="s">
        <v>799</v>
      </c>
    </row>
    <row r="5" spans="1:10" s="98" customFormat="1" ht="74.25" customHeight="1">
      <c r="A5" s="630"/>
      <c r="B5" s="637"/>
      <c r="C5" s="234" t="s">
        <v>635</v>
      </c>
      <c r="D5" s="235" t="s">
        <v>836</v>
      </c>
      <c r="E5" s="235" t="s">
        <v>833</v>
      </c>
      <c r="F5" s="235" t="s">
        <v>834</v>
      </c>
      <c r="G5" s="235" t="s">
        <v>835</v>
      </c>
      <c r="H5" s="235" t="s">
        <v>634</v>
      </c>
      <c r="I5" s="630"/>
      <c r="J5" s="639"/>
    </row>
    <row r="6" spans="1:10" s="3" customFormat="1" ht="18" customHeight="1">
      <c r="A6" s="232">
        <v>1</v>
      </c>
      <c r="B6" s="225" t="s">
        <v>195</v>
      </c>
      <c r="C6" s="226">
        <v>125</v>
      </c>
      <c r="D6" s="227">
        <v>125</v>
      </c>
      <c r="E6" s="227">
        <v>8338154</v>
      </c>
      <c r="F6" s="227">
        <v>877172</v>
      </c>
      <c r="G6" s="227">
        <v>971608</v>
      </c>
      <c r="H6" s="227">
        <v>10186934</v>
      </c>
      <c r="I6" s="228">
        <v>36.099461091477998</v>
      </c>
      <c r="J6" s="413" t="s">
        <v>10</v>
      </c>
    </row>
    <row r="7" spans="1:10" s="3" customFormat="1" ht="18" customHeight="1">
      <c r="A7" s="233">
        <v>2</v>
      </c>
      <c r="B7" s="224" t="s">
        <v>196</v>
      </c>
      <c r="C7" s="220">
        <v>26</v>
      </c>
      <c r="D7" s="221">
        <v>5</v>
      </c>
      <c r="E7" s="221">
        <v>0</v>
      </c>
      <c r="F7" s="221">
        <v>0</v>
      </c>
      <c r="G7" s="221">
        <v>15562</v>
      </c>
      <c r="H7" s="221">
        <v>15562</v>
      </c>
      <c r="I7" s="222">
        <v>4.9034404746525304</v>
      </c>
      <c r="J7" s="414" t="s">
        <v>11</v>
      </c>
    </row>
    <row r="8" spans="1:10" s="3" customFormat="1" ht="18" customHeight="1">
      <c r="A8" s="232">
        <v>3</v>
      </c>
      <c r="B8" s="225" t="s">
        <v>197</v>
      </c>
      <c r="C8" s="226">
        <v>88</v>
      </c>
      <c r="D8" s="227">
        <v>31</v>
      </c>
      <c r="E8" s="227"/>
      <c r="F8" s="227">
        <v>70979</v>
      </c>
      <c r="G8" s="227">
        <v>117124</v>
      </c>
      <c r="H8" s="227">
        <v>197266</v>
      </c>
      <c r="I8" s="228">
        <v>4.4848042828737302</v>
      </c>
      <c r="J8" s="413" t="s">
        <v>0</v>
      </c>
    </row>
    <row r="9" spans="1:10" s="3" customFormat="1" ht="18" customHeight="1">
      <c r="A9" s="233">
        <v>4</v>
      </c>
      <c r="B9" s="224" t="s">
        <v>198</v>
      </c>
      <c r="C9" s="220">
        <v>139</v>
      </c>
      <c r="D9" s="221">
        <v>88</v>
      </c>
      <c r="E9" s="221">
        <v>0</v>
      </c>
      <c r="F9" s="221">
        <v>0</v>
      </c>
      <c r="G9" s="221">
        <v>1237682</v>
      </c>
      <c r="H9" s="221">
        <v>1237682</v>
      </c>
      <c r="I9" s="222">
        <v>10.526282665374801</v>
      </c>
      <c r="J9" s="414" t="s">
        <v>1</v>
      </c>
    </row>
    <row r="10" spans="1:10" s="3" customFormat="1" ht="18" customHeight="1">
      <c r="A10" s="232">
        <v>5</v>
      </c>
      <c r="B10" s="225" t="s">
        <v>199</v>
      </c>
      <c r="C10" s="226">
        <v>168</v>
      </c>
      <c r="D10" s="227">
        <v>94</v>
      </c>
      <c r="E10" s="227">
        <v>713654</v>
      </c>
      <c r="F10" s="227">
        <v>764851</v>
      </c>
      <c r="G10" s="227">
        <v>420426</v>
      </c>
      <c r="H10" s="227">
        <v>1898931</v>
      </c>
      <c r="I10" s="228">
        <v>31.9834124863131</v>
      </c>
      <c r="J10" s="413" t="s">
        <v>34</v>
      </c>
    </row>
    <row r="11" spans="1:10" s="3" customFormat="1" ht="18" customHeight="1">
      <c r="A11" s="233">
        <v>6</v>
      </c>
      <c r="B11" s="224" t="s">
        <v>200</v>
      </c>
      <c r="C11" s="220">
        <v>3</v>
      </c>
      <c r="D11" s="221">
        <v>22</v>
      </c>
      <c r="E11" s="221">
        <v>738915</v>
      </c>
      <c r="F11" s="221">
        <v>0</v>
      </c>
      <c r="G11" s="221">
        <v>1046475</v>
      </c>
      <c r="H11" s="221">
        <v>1785390</v>
      </c>
      <c r="I11" s="222">
        <v>10.907208847705601</v>
      </c>
      <c r="J11" s="414" t="s">
        <v>12</v>
      </c>
    </row>
    <row r="12" spans="1:10" s="3" customFormat="1" ht="18" customHeight="1">
      <c r="A12" s="232">
        <v>7</v>
      </c>
      <c r="B12" s="225" t="s">
        <v>201</v>
      </c>
      <c r="C12" s="226">
        <v>14</v>
      </c>
      <c r="D12" s="227">
        <v>3</v>
      </c>
      <c r="E12" s="227">
        <v>6107</v>
      </c>
      <c r="F12" s="227">
        <v>0</v>
      </c>
      <c r="G12" s="227">
        <v>20140</v>
      </c>
      <c r="H12" s="227">
        <v>26247</v>
      </c>
      <c r="I12" s="228">
        <v>2.8944193627359098</v>
      </c>
      <c r="J12" s="413" t="s">
        <v>13</v>
      </c>
    </row>
    <row r="13" spans="1:10" s="3" customFormat="1" ht="18" customHeight="1">
      <c r="A13" s="233">
        <v>8</v>
      </c>
      <c r="B13" s="224" t="s">
        <v>202</v>
      </c>
      <c r="C13" s="220">
        <v>195</v>
      </c>
      <c r="D13" s="221">
        <v>103</v>
      </c>
      <c r="E13" s="221">
        <v>0</v>
      </c>
      <c r="F13" s="221">
        <v>0</v>
      </c>
      <c r="G13" s="221">
        <v>1680095</v>
      </c>
      <c r="H13" s="221">
        <v>1680095</v>
      </c>
      <c r="I13" s="222">
        <v>6.5258869043071304</v>
      </c>
      <c r="J13" s="414" t="s">
        <v>25</v>
      </c>
    </row>
    <row r="14" spans="1:10" s="3" customFormat="1" ht="18" customHeight="1">
      <c r="A14" s="232">
        <v>9</v>
      </c>
      <c r="B14" s="225" t="s">
        <v>203</v>
      </c>
      <c r="C14" s="226">
        <v>80</v>
      </c>
      <c r="D14" s="227">
        <v>75</v>
      </c>
      <c r="E14" s="227">
        <v>14912</v>
      </c>
      <c r="F14" s="227">
        <v>0</v>
      </c>
      <c r="G14" s="227">
        <v>1647393</v>
      </c>
      <c r="H14" s="227">
        <v>1662305</v>
      </c>
      <c r="I14" s="228">
        <v>18.799882788065201</v>
      </c>
      <c r="J14" s="413" t="s">
        <v>14</v>
      </c>
    </row>
    <row r="15" spans="1:10" s="3" customFormat="1" ht="18" customHeight="1">
      <c r="A15" s="233">
        <v>10</v>
      </c>
      <c r="B15" s="224" t="s">
        <v>204</v>
      </c>
      <c r="C15" s="220">
        <v>56</v>
      </c>
      <c r="D15" s="221">
        <v>22</v>
      </c>
      <c r="E15" s="221">
        <v>60201</v>
      </c>
      <c r="F15" s="221">
        <v>0</v>
      </c>
      <c r="G15" s="221">
        <v>1111</v>
      </c>
      <c r="H15" s="221">
        <v>61312</v>
      </c>
      <c r="I15" s="222">
        <v>8.9044836119857305</v>
      </c>
      <c r="J15" s="414" t="s">
        <v>2</v>
      </c>
    </row>
    <row r="16" spans="1:10" s="3" customFormat="1" ht="18" customHeight="1">
      <c r="A16" s="232">
        <v>11</v>
      </c>
      <c r="B16" s="225" t="s">
        <v>205</v>
      </c>
      <c r="C16" s="226">
        <v>86</v>
      </c>
      <c r="D16" s="227">
        <v>40</v>
      </c>
      <c r="E16" s="227">
        <v>162909</v>
      </c>
      <c r="F16" s="227">
        <v>136649</v>
      </c>
      <c r="G16" s="227">
        <v>362504</v>
      </c>
      <c r="H16" s="227">
        <v>662062</v>
      </c>
      <c r="I16" s="228">
        <v>19.2838722117462</v>
      </c>
      <c r="J16" s="413" t="s">
        <v>32</v>
      </c>
    </row>
    <row r="17" spans="1:10" s="3" customFormat="1" ht="18" customHeight="1">
      <c r="A17" s="233">
        <v>12</v>
      </c>
      <c r="B17" s="224" t="s">
        <v>206</v>
      </c>
      <c r="C17" s="220">
        <v>40</v>
      </c>
      <c r="D17" s="221">
        <v>31</v>
      </c>
      <c r="E17" s="221">
        <v>64399</v>
      </c>
      <c r="F17" s="221">
        <v>59432</v>
      </c>
      <c r="G17" s="221">
        <v>249168</v>
      </c>
      <c r="H17" s="221">
        <v>372999</v>
      </c>
      <c r="I17" s="222">
        <v>4.70182947036459</v>
      </c>
      <c r="J17" s="414" t="s">
        <v>3</v>
      </c>
    </row>
    <row r="18" spans="1:10" s="3" customFormat="1" ht="18" customHeight="1">
      <c r="A18" s="232">
        <v>13</v>
      </c>
      <c r="B18" s="225" t="s">
        <v>207</v>
      </c>
      <c r="C18" s="226">
        <v>220</v>
      </c>
      <c r="D18" s="227">
        <v>206</v>
      </c>
      <c r="E18" s="227">
        <v>2271990</v>
      </c>
      <c r="F18" s="227">
        <v>445899</v>
      </c>
      <c r="G18" s="227">
        <v>573545</v>
      </c>
      <c r="H18" s="227">
        <v>3291434</v>
      </c>
      <c r="I18" s="228">
        <v>13.9314284853247</v>
      </c>
      <c r="J18" s="413" t="s">
        <v>15</v>
      </c>
    </row>
    <row r="19" spans="1:10" s="3" customFormat="1" ht="18" customHeight="1">
      <c r="A19" s="233">
        <v>14</v>
      </c>
      <c r="B19" s="224" t="s">
        <v>208</v>
      </c>
      <c r="C19" s="220">
        <v>59</v>
      </c>
      <c r="D19" s="221">
        <v>19</v>
      </c>
      <c r="E19" s="221">
        <v>186835</v>
      </c>
      <c r="F19" s="221">
        <v>8215</v>
      </c>
      <c r="G19" s="221">
        <v>6998</v>
      </c>
      <c r="H19" s="221">
        <v>202048</v>
      </c>
      <c r="I19" s="222">
        <v>1.26795693936702</v>
      </c>
      <c r="J19" s="414" t="s">
        <v>4</v>
      </c>
    </row>
    <row r="20" spans="1:10" s="3" customFormat="1" ht="18" customHeight="1">
      <c r="A20" s="232">
        <v>15</v>
      </c>
      <c r="B20" s="225" t="s">
        <v>209</v>
      </c>
      <c r="C20" s="226">
        <v>364</v>
      </c>
      <c r="D20" s="227">
        <v>303</v>
      </c>
      <c r="E20" s="227">
        <v>1900942</v>
      </c>
      <c r="F20" s="227">
        <v>2530637</v>
      </c>
      <c r="G20" s="227">
        <v>1257414</v>
      </c>
      <c r="H20" s="227">
        <v>5688993</v>
      </c>
      <c r="I20" s="228">
        <v>28.346595227910299</v>
      </c>
      <c r="J20" s="413" t="s">
        <v>5</v>
      </c>
    </row>
    <row r="21" spans="1:10" s="3" customFormat="1" ht="18" customHeight="1">
      <c r="A21" s="233">
        <v>16</v>
      </c>
      <c r="B21" s="224" t="s">
        <v>210</v>
      </c>
      <c r="C21" s="220">
        <v>256</v>
      </c>
      <c r="D21" s="221">
        <v>189</v>
      </c>
      <c r="E21" s="221">
        <v>3709309</v>
      </c>
      <c r="F21" s="221">
        <v>3485783</v>
      </c>
      <c r="G21" s="221">
        <v>4653331</v>
      </c>
      <c r="H21" s="221">
        <v>11848423</v>
      </c>
      <c r="I21" s="222">
        <v>23.315287129376099</v>
      </c>
      <c r="J21" s="414" t="s">
        <v>16</v>
      </c>
    </row>
    <row r="22" spans="1:10" s="3" customFormat="1" ht="18" customHeight="1">
      <c r="A22" s="232">
        <v>17</v>
      </c>
      <c r="B22" s="225" t="s">
        <v>211</v>
      </c>
      <c r="C22" s="226">
        <v>28</v>
      </c>
      <c r="D22" s="227">
        <v>0</v>
      </c>
      <c r="E22" s="227">
        <v>0</v>
      </c>
      <c r="F22" s="227">
        <v>0</v>
      </c>
      <c r="G22" s="227">
        <v>0</v>
      </c>
      <c r="H22" s="227">
        <v>0</v>
      </c>
      <c r="I22" s="228">
        <v>0</v>
      </c>
      <c r="J22" s="413" t="s">
        <v>17</v>
      </c>
    </row>
    <row r="23" spans="1:10" s="3" customFormat="1" ht="18" customHeight="1">
      <c r="A23" s="233">
        <v>18</v>
      </c>
      <c r="B23" s="224" t="s">
        <v>212</v>
      </c>
      <c r="C23" s="220">
        <v>10</v>
      </c>
      <c r="D23" s="221">
        <v>6</v>
      </c>
      <c r="E23" s="221">
        <v>34699</v>
      </c>
      <c r="F23" s="221">
        <v>8006</v>
      </c>
      <c r="G23" s="221">
        <v>14713</v>
      </c>
      <c r="H23" s="221">
        <v>57418</v>
      </c>
      <c r="I23" s="222">
        <v>9.6427911663447805</v>
      </c>
      <c r="J23" s="414" t="s">
        <v>18</v>
      </c>
    </row>
    <row r="24" spans="1:10" s="3" customFormat="1" ht="18" customHeight="1">
      <c r="A24" s="232">
        <v>19</v>
      </c>
      <c r="B24" s="225" t="s">
        <v>213</v>
      </c>
      <c r="C24" s="226">
        <v>23</v>
      </c>
      <c r="D24" s="227">
        <v>1</v>
      </c>
      <c r="E24" s="227">
        <v>0</v>
      </c>
      <c r="F24" s="227">
        <v>78561</v>
      </c>
      <c r="G24" s="227">
        <v>0</v>
      </c>
      <c r="H24" s="227">
        <v>78561</v>
      </c>
      <c r="I24" s="228">
        <v>13.739941340151899</v>
      </c>
      <c r="J24" s="413" t="s">
        <v>35</v>
      </c>
    </row>
    <row r="25" spans="1:10" s="3" customFormat="1" ht="18" customHeight="1">
      <c r="A25" s="233">
        <v>20</v>
      </c>
      <c r="B25" s="224" t="s">
        <v>214</v>
      </c>
      <c r="C25" s="220">
        <v>19</v>
      </c>
      <c r="D25" s="221">
        <v>11</v>
      </c>
      <c r="E25" s="221">
        <v>0</v>
      </c>
      <c r="F25" s="221">
        <v>48249</v>
      </c>
      <c r="G25" s="221">
        <v>34075</v>
      </c>
      <c r="H25" s="221">
        <v>82324</v>
      </c>
      <c r="I25" s="222">
        <v>14.4183716718684</v>
      </c>
      <c r="J25" s="414" t="s">
        <v>19</v>
      </c>
    </row>
    <row r="26" spans="1:10" s="3" customFormat="1" ht="18" customHeight="1">
      <c r="A26" s="232">
        <v>21</v>
      </c>
      <c r="B26" s="225" t="s">
        <v>215</v>
      </c>
      <c r="C26" s="226">
        <v>107</v>
      </c>
      <c r="D26" s="227">
        <v>76</v>
      </c>
      <c r="E26" s="227">
        <v>0</v>
      </c>
      <c r="F26" s="227">
        <v>812737</v>
      </c>
      <c r="G26" s="227">
        <v>747566</v>
      </c>
      <c r="H26" s="227">
        <v>1560303</v>
      </c>
      <c r="I26" s="228">
        <v>22.278407163344401</v>
      </c>
      <c r="J26" s="413" t="s">
        <v>20</v>
      </c>
    </row>
    <row r="27" spans="1:10" s="3" customFormat="1" ht="18" customHeight="1">
      <c r="A27" s="233">
        <v>22</v>
      </c>
      <c r="B27" s="224" t="s">
        <v>216</v>
      </c>
      <c r="C27" s="220">
        <v>143</v>
      </c>
      <c r="D27" s="221">
        <v>73</v>
      </c>
      <c r="E27" s="221">
        <v>787696</v>
      </c>
      <c r="F27" s="221">
        <v>193305</v>
      </c>
      <c r="G27" s="221">
        <v>479517</v>
      </c>
      <c r="H27" s="221">
        <v>1460518</v>
      </c>
      <c r="I27" s="222">
        <v>14.044595585060501</v>
      </c>
      <c r="J27" s="414" t="s">
        <v>21</v>
      </c>
    </row>
    <row r="28" spans="1:10" s="3" customFormat="1" ht="18" customHeight="1">
      <c r="A28" s="232">
        <v>23</v>
      </c>
      <c r="B28" s="225" t="s">
        <v>217</v>
      </c>
      <c r="C28" s="226">
        <v>185</v>
      </c>
      <c r="D28" s="227">
        <v>107</v>
      </c>
      <c r="E28" s="227">
        <v>0</v>
      </c>
      <c r="F28" s="227">
        <v>0</v>
      </c>
      <c r="G28" s="227">
        <v>2068000</v>
      </c>
      <c r="H28" s="227">
        <v>2068000</v>
      </c>
      <c r="I28" s="228">
        <v>12.130394704155901</v>
      </c>
      <c r="J28" s="413" t="s">
        <v>27</v>
      </c>
    </row>
    <row r="29" spans="1:10" s="3" customFormat="1" ht="18" customHeight="1">
      <c r="A29" s="233">
        <v>24</v>
      </c>
      <c r="B29" s="224" t="s">
        <v>218</v>
      </c>
      <c r="C29" s="220">
        <v>8</v>
      </c>
      <c r="D29" s="221">
        <v>7</v>
      </c>
      <c r="E29" s="221">
        <v>31378</v>
      </c>
      <c r="F29" s="221">
        <v>0</v>
      </c>
      <c r="G29" s="221">
        <v>0</v>
      </c>
      <c r="H29" s="221">
        <v>31378</v>
      </c>
      <c r="I29" s="222">
        <v>20.431311776426298</v>
      </c>
      <c r="J29" s="414" t="s">
        <v>6</v>
      </c>
    </row>
    <row r="30" spans="1:10" s="3" customFormat="1" ht="18" customHeight="1">
      <c r="A30" s="232">
        <v>25</v>
      </c>
      <c r="B30" s="225" t="s">
        <v>219</v>
      </c>
      <c r="C30" s="226">
        <v>721</v>
      </c>
      <c r="D30" s="227">
        <v>507</v>
      </c>
      <c r="E30" s="227">
        <v>2541345</v>
      </c>
      <c r="F30" s="227">
        <v>1978441</v>
      </c>
      <c r="G30" s="227">
        <v>1278673</v>
      </c>
      <c r="H30" s="227">
        <v>5798459</v>
      </c>
      <c r="I30" s="228">
        <v>16.6061973615477</v>
      </c>
      <c r="J30" s="413" t="s">
        <v>22</v>
      </c>
    </row>
    <row r="31" spans="1:10" s="3" customFormat="1" ht="18" customHeight="1">
      <c r="A31" s="233">
        <v>26</v>
      </c>
      <c r="B31" s="224" t="s">
        <v>220</v>
      </c>
      <c r="C31" s="220">
        <v>16</v>
      </c>
      <c r="D31" s="221">
        <v>15</v>
      </c>
      <c r="E31" s="221">
        <v>0</v>
      </c>
      <c r="F31" s="221">
        <v>124036</v>
      </c>
      <c r="G31" s="221">
        <v>15744</v>
      </c>
      <c r="H31" s="221">
        <v>139780</v>
      </c>
      <c r="I31" s="222">
        <v>14.538412174074001</v>
      </c>
      <c r="J31" s="414" t="s">
        <v>23</v>
      </c>
    </row>
    <row r="32" spans="1:10" s="3" customFormat="1" ht="18" customHeight="1">
      <c r="A32" s="232">
        <v>27</v>
      </c>
      <c r="B32" s="225" t="s">
        <v>221</v>
      </c>
      <c r="C32" s="226">
        <v>648</v>
      </c>
      <c r="D32" s="227">
        <v>293</v>
      </c>
      <c r="E32" s="227">
        <v>562548</v>
      </c>
      <c r="F32" s="227">
        <v>4678326</v>
      </c>
      <c r="G32" s="227">
        <v>999091</v>
      </c>
      <c r="H32" s="227">
        <v>6239965</v>
      </c>
      <c r="I32" s="228">
        <v>14.023949128918</v>
      </c>
      <c r="J32" s="413" t="s">
        <v>7</v>
      </c>
    </row>
    <row r="33" spans="1:10" s="3" customFormat="1" ht="18" customHeight="1">
      <c r="A33" s="233">
        <v>28</v>
      </c>
      <c r="B33" s="224" t="s">
        <v>222</v>
      </c>
      <c r="C33" s="220">
        <v>74</v>
      </c>
      <c r="D33" s="221">
        <v>31</v>
      </c>
      <c r="E33" s="221">
        <v>185832</v>
      </c>
      <c r="F33" s="221">
        <v>52278</v>
      </c>
      <c r="G33" s="221">
        <v>249631</v>
      </c>
      <c r="H33" s="221">
        <v>487741</v>
      </c>
      <c r="I33" s="222">
        <v>15.9949798939967</v>
      </c>
      <c r="J33" s="414" t="s">
        <v>24</v>
      </c>
    </row>
    <row r="34" spans="1:10" s="3" customFormat="1" ht="18" customHeight="1">
      <c r="A34" s="232">
        <v>29</v>
      </c>
      <c r="B34" s="225" t="s">
        <v>223</v>
      </c>
      <c r="C34" s="226">
        <v>129</v>
      </c>
      <c r="D34" s="227">
        <v>122</v>
      </c>
      <c r="E34" s="227">
        <v>48918</v>
      </c>
      <c r="F34" s="227">
        <v>3703852</v>
      </c>
      <c r="G34" s="227">
        <v>2665824</v>
      </c>
      <c r="H34" s="227">
        <v>6418594</v>
      </c>
      <c r="I34" s="228">
        <v>22.062329628272799</v>
      </c>
      <c r="J34" s="413" t="s">
        <v>8</v>
      </c>
    </row>
    <row r="35" spans="1:10" s="3" customFormat="1" ht="30.75" customHeight="1">
      <c r="A35" s="233">
        <v>30</v>
      </c>
      <c r="B35" s="224" t="s">
        <v>630</v>
      </c>
      <c r="C35" s="220">
        <v>1</v>
      </c>
      <c r="D35" s="221">
        <v>1</v>
      </c>
      <c r="E35" s="221">
        <v>0</v>
      </c>
      <c r="F35" s="221">
        <v>0</v>
      </c>
      <c r="G35" s="221">
        <v>14172</v>
      </c>
      <c r="H35" s="221">
        <v>14172</v>
      </c>
      <c r="I35" s="222">
        <v>9.8767841213202505</v>
      </c>
      <c r="J35" s="415" t="s">
        <v>246</v>
      </c>
    </row>
    <row r="36" spans="1:10" s="3" customFormat="1" ht="18" customHeight="1">
      <c r="A36" s="232">
        <v>31</v>
      </c>
      <c r="B36" s="225" t="s">
        <v>224</v>
      </c>
      <c r="C36" s="226">
        <v>1</v>
      </c>
      <c r="D36" s="227">
        <v>1</v>
      </c>
      <c r="E36" s="227">
        <v>95135</v>
      </c>
      <c r="F36" s="227">
        <v>0</v>
      </c>
      <c r="G36" s="227">
        <v>0</v>
      </c>
      <c r="H36" s="227">
        <v>95135</v>
      </c>
      <c r="I36" s="228">
        <v>9.2682708223124397</v>
      </c>
      <c r="J36" s="413" t="s">
        <v>29</v>
      </c>
    </row>
    <row r="37" spans="1:10" s="3" customFormat="1" ht="30" customHeight="1">
      <c r="A37" s="233">
        <v>32</v>
      </c>
      <c r="B37" s="224" t="s">
        <v>310</v>
      </c>
      <c r="C37" s="220">
        <v>1</v>
      </c>
      <c r="D37" s="221">
        <v>0</v>
      </c>
      <c r="E37" s="221">
        <v>0</v>
      </c>
      <c r="F37" s="221">
        <v>0</v>
      </c>
      <c r="G37" s="221">
        <v>0</v>
      </c>
      <c r="H37" s="221">
        <v>0</v>
      </c>
      <c r="I37" s="222">
        <v>0</v>
      </c>
      <c r="J37" s="415" t="s">
        <v>79</v>
      </c>
    </row>
    <row r="38" spans="1:10" s="3" customFormat="1" ht="14.45" customHeight="1">
      <c r="A38" s="232">
        <v>33</v>
      </c>
      <c r="B38" s="225" t="s">
        <v>226</v>
      </c>
      <c r="C38" s="226">
        <v>2</v>
      </c>
      <c r="D38" s="227">
        <v>0</v>
      </c>
      <c r="E38" s="227">
        <v>0</v>
      </c>
      <c r="F38" s="227">
        <v>0</v>
      </c>
      <c r="G38" s="227">
        <v>0</v>
      </c>
      <c r="H38" s="227">
        <v>0</v>
      </c>
      <c r="I38" s="228">
        <v>0</v>
      </c>
      <c r="J38" s="413" t="s">
        <v>36</v>
      </c>
    </row>
    <row r="39" spans="1:10" s="3" customFormat="1" ht="18" customHeight="1">
      <c r="A39" s="233">
        <v>34</v>
      </c>
      <c r="B39" s="224" t="s">
        <v>227</v>
      </c>
      <c r="C39" s="220">
        <v>0</v>
      </c>
      <c r="D39" s="221">
        <v>0</v>
      </c>
      <c r="E39" s="221">
        <v>0</v>
      </c>
      <c r="F39" s="221">
        <v>0</v>
      </c>
      <c r="G39" s="221">
        <v>0</v>
      </c>
      <c r="H39" s="221">
        <v>0</v>
      </c>
      <c r="I39" s="222">
        <v>0</v>
      </c>
      <c r="J39" s="414" t="s">
        <v>30</v>
      </c>
    </row>
    <row r="40" spans="1:10" s="3" customFormat="1" ht="18" customHeight="1">
      <c r="A40" s="232">
        <v>35</v>
      </c>
      <c r="B40" s="225" t="s">
        <v>228</v>
      </c>
      <c r="C40" s="226">
        <v>6</v>
      </c>
      <c r="D40" s="227">
        <v>6</v>
      </c>
      <c r="E40" s="227">
        <v>70092</v>
      </c>
      <c r="F40" s="227">
        <v>73928</v>
      </c>
      <c r="G40" s="227">
        <v>553</v>
      </c>
      <c r="H40" s="227">
        <v>144573</v>
      </c>
      <c r="I40" s="228">
        <v>16.9536782632251</v>
      </c>
      <c r="J40" s="413" t="s">
        <v>31</v>
      </c>
    </row>
    <row r="41" spans="1:10" s="3" customFormat="1" ht="15" customHeight="1">
      <c r="A41" s="233"/>
      <c r="B41" s="229" t="s">
        <v>328</v>
      </c>
      <c r="C41" s="230">
        <f>SUM(C6:C40)</f>
        <v>4041</v>
      </c>
      <c r="D41" s="231">
        <f t="shared" ref="D41:H41" si="0">SUM(D6:D40)</f>
        <v>2613</v>
      </c>
      <c r="E41" s="231">
        <f t="shared" si="0"/>
        <v>22525970</v>
      </c>
      <c r="F41" s="231">
        <f t="shared" si="0"/>
        <v>20131336</v>
      </c>
      <c r="G41" s="231">
        <f t="shared" si="0"/>
        <v>22828135</v>
      </c>
      <c r="H41" s="231">
        <f t="shared" si="0"/>
        <v>65494604</v>
      </c>
      <c r="I41" s="223">
        <v>17.367685025004601</v>
      </c>
      <c r="J41" s="416" t="s">
        <v>329</v>
      </c>
    </row>
    <row r="42" spans="1:10" s="2" customFormat="1" ht="17.45" customHeight="1">
      <c r="A42" s="624" t="s">
        <v>629</v>
      </c>
      <c r="B42" s="625"/>
      <c r="C42" s="625"/>
      <c r="D42" s="625"/>
      <c r="E42" s="625"/>
      <c r="F42" s="625"/>
      <c r="G42" s="625"/>
      <c r="H42" s="625"/>
      <c r="I42" s="625"/>
      <c r="J42" s="626"/>
    </row>
    <row r="43" spans="1:10" s="2" customFormat="1" ht="18" customHeight="1">
      <c r="A43" s="621" t="s">
        <v>313</v>
      </c>
      <c r="B43" s="622"/>
      <c r="C43" s="622"/>
      <c r="D43" s="622"/>
      <c r="E43" s="622"/>
      <c r="F43" s="622"/>
      <c r="G43" s="622"/>
      <c r="H43" s="622"/>
      <c r="I43" s="622"/>
      <c r="J43" s="623"/>
    </row>
    <row r="44" spans="1:10" ht="35.25" customHeight="1">
      <c r="A44" s="627" t="s">
        <v>628</v>
      </c>
      <c r="B44" s="628"/>
      <c r="C44" s="628"/>
      <c r="D44" s="628"/>
      <c r="E44" s="628"/>
      <c r="F44" s="628"/>
      <c r="G44" s="628"/>
      <c r="H44" s="628"/>
      <c r="I44" s="628"/>
      <c r="J44" s="629"/>
    </row>
  </sheetData>
  <sortState ref="B6:K40">
    <sortCondition ref="B6:B40"/>
  </sortState>
  <mergeCells count="12">
    <mergeCell ref="A43:J43"/>
    <mergeCell ref="A42:J42"/>
    <mergeCell ref="A44:J44"/>
    <mergeCell ref="A4:A5"/>
    <mergeCell ref="A1:J1"/>
    <mergeCell ref="A2:J2"/>
    <mergeCell ref="B4:B5"/>
    <mergeCell ref="C4:D4"/>
    <mergeCell ref="E4:H4"/>
    <mergeCell ref="I4:I5"/>
    <mergeCell ref="J4:J5"/>
    <mergeCell ref="A3:J3"/>
  </mergeCells>
  <printOptions horizontalCentered="1" verticalCentered="1"/>
  <pageMargins left="0.70866141732283472" right="0.70866141732283472" top="0.62992125984251968" bottom="0.74803149606299213" header="0.31496062992125984" footer="0.31496062992125984"/>
  <pageSetup paperSize="9" scale="87" fitToHeight="0" orientation="landscape" r:id="rId1"/>
  <rowBreaks count="1" manualBreakCount="1">
    <brk id="25" max="9"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30"/>
  <sheetViews>
    <sheetView view="pageBreakPreview" topLeftCell="A22" zoomScale="98" zoomScaleNormal="100" zoomScaleSheetLayoutView="98" zoomScalePageLayoutView="80" workbookViewId="0">
      <selection activeCell="B18" sqref="B18"/>
    </sheetView>
  </sheetViews>
  <sheetFormatPr defaultRowHeight="15"/>
  <cols>
    <col min="2" max="2" width="19.5703125" customWidth="1"/>
    <col min="3" max="3" width="11.140625" customWidth="1"/>
    <col min="4" max="4" width="10" customWidth="1"/>
    <col min="5" max="5" width="9.5703125" customWidth="1"/>
    <col min="6" max="6" width="10.140625" customWidth="1"/>
    <col min="7" max="7" width="10" customWidth="1"/>
    <col min="8" max="8" width="13.85546875" style="105" customWidth="1"/>
    <col min="9" max="9" width="20.7109375" customWidth="1"/>
  </cols>
  <sheetData>
    <row r="1" spans="1:9" ht="38.25" customHeight="1">
      <c r="A1" s="643" t="s">
        <v>837</v>
      </c>
      <c r="B1" s="644"/>
      <c r="C1" s="644"/>
      <c r="D1" s="644"/>
      <c r="E1" s="644"/>
      <c r="F1" s="644"/>
      <c r="G1" s="644"/>
      <c r="H1" s="644"/>
      <c r="I1" s="645"/>
    </row>
    <row r="2" spans="1:9" ht="40.5" customHeight="1">
      <c r="A2" s="646" t="s">
        <v>637</v>
      </c>
      <c r="B2" s="647"/>
      <c r="C2" s="647"/>
      <c r="D2" s="647"/>
      <c r="E2" s="647"/>
      <c r="F2" s="647"/>
      <c r="G2" s="647"/>
      <c r="H2" s="647"/>
      <c r="I2" s="648"/>
    </row>
    <row r="3" spans="1:9" ht="16.5">
      <c r="A3" s="660" t="s">
        <v>838</v>
      </c>
      <c r="B3" s="660"/>
      <c r="C3" s="660"/>
      <c r="D3" s="660"/>
      <c r="E3" s="660"/>
      <c r="F3" s="660"/>
      <c r="G3" s="660"/>
      <c r="H3" s="660"/>
      <c r="I3" s="660"/>
    </row>
    <row r="4" spans="1:9" ht="34.5" customHeight="1">
      <c r="A4" s="630" t="s">
        <v>638</v>
      </c>
      <c r="B4" s="652" t="s">
        <v>612</v>
      </c>
      <c r="C4" s="658" t="s">
        <v>800</v>
      </c>
      <c r="D4" s="659"/>
      <c r="E4" s="659"/>
      <c r="F4" s="659"/>
      <c r="G4" s="659"/>
      <c r="H4" s="638"/>
      <c r="I4" s="655" t="s">
        <v>585</v>
      </c>
    </row>
    <row r="5" spans="1:9" ht="48.75" customHeight="1">
      <c r="A5" s="630"/>
      <c r="B5" s="653"/>
      <c r="C5" s="658" t="s">
        <v>801</v>
      </c>
      <c r="D5" s="659"/>
      <c r="E5" s="638"/>
      <c r="F5" s="658" t="s">
        <v>802</v>
      </c>
      <c r="G5" s="659"/>
      <c r="H5" s="638"/>
      <c r="I5" s="656"/>
    </row>
    <row r="6" spans="1:9" ht="36.75" customHeight="1">
      <c r="A6" s="630"/>
      <c r="B6" s="654"/>
      <c r="C6" s="400" t="s">
        <v>549</v>
      </c>
      <c r="D6" s="400" t="s">
        <v>550</v>
      </c>
      <c r="E6" s="400" t="s">
        <v>551</v>
      </c>
      <c r="F6" s="400" t="s">
        <v>549</v>
      </c>
      <c r="G6" s="400" t="s">
        <v>550</v>
      </c>
      <c r="H6" s="400" t="s">
        <v>551</v>
      </c>
      <c r="I6" s="657"/>
    </row>
    <row r="7" spans="1:9" ht="15" customHeight="1">
      <c r="A7" s="242">
        <v>1</v>
      </c>
      <c r="B7" s="238" t="s">
        <v>343</v>
      </c>
      <c r="C7" s="168">
        <v>23</v>
      </c>
      <c r="D7" s="168">
        <v>48.6</v>
      </c>
      <c r="E7" s="168">
        <v>30.9</v>
      </c>
      <c r="F7" s="168">
        <v>96.8</v>
      </c>
      <c r="G7" s="168">
        <v>99.2</v>
      </c>
      <c r="H7" s="168">
        <v>97.5</v>
      </c>
      <c r="I7" s="332" t="s">
        <v>10</v>
      </c>
    </row>
    <row r="8" spans="1:9" ht="16.5">
      <c r="A8" s="243">
        <v>2</v>
      </c>
      <c r="B8" s="237" t="s">
        <v>252</v>
      </c>
      <c r="C8" s="236">
        <v>60.7</v>
      </c>
      <c r="D8" s="236">
        <v>92</v>
      </c>
      <c r="E8" s="236">
        <v>66.400000000000006</v>
      </c>
      <c r="F8" s="236">
        <v>97.9</v>
      </c>
      <c r="G8" s="236">
        <v>100</v>
      </c>
      <c r="H8" s="236">
        <v>98.3</v>
      </c>
      <c r="I8" s="417" t="s">
        <v>11</v>
      </c>
    </row>
    <row r="9" spans="1:9" ht="16.5">
      <c r="A9" s="242">
        <v>3</v>
      </c>
      <c r="B9" s="238" t="s">
        <v>85</v>
      </c>
      <c r="C9" s="168">
        <v>3.3</v>
      </c>
      <c r="D9" s="168">
        <v>26.5</v>
      </c>
      <c r="E9" s="168">
        <v>5.8</v>
      </c>
      <c r="F9" s="168">
        <v>90.8</v>
      </c>
      <c r="G9" s="168">
        <v>97.8</v>
      </c>
      <c r="H9" s="168">
        <v>91.6</v>
      </c>
      <c r="I9" s="332" t="s">
        <v>0</v>
      </c>
    </row>
    <row r="10" spans="1:9" ht="16.5">
      <c r="A10" s="243">
        <v>4</v>
      </c>
      <c r="B10" s="237" t="s">
        <v>344</v>
      </c>
      <c r="C10" s="236">
        <v>11.7</v>
      </c>
      <c r="D10" s="236">
        <v>28.5</v>
      </c>
      <c r="E10" s="236">
        <v>13.3</v>
      </c>
      <c r="F10" s="236">
        <v>99.2</v>
      </c>
      <c r="G10" s="236">
        <v>99.9</v>
      </c>
      <c r="H10" s="236">
        <v>99.3</v>
      </c>
      <c r="I10" s="417" t="s">
        <v>1</v>
      </c>
    </row>
    <row r="11" spans="1:9" ht="16.5">
      <c r="A11" s="242">
        <v>5</v>
      </c>
      <c r="B11" s="238" t="s">
        <v>345</v>
      </c>
      <c r="C11" s="168">
        <v>14.5</v>
      </c>
      <c r="D11" s="168">
        <v>57.6</v>
      </c>
      <c r="E11" s="168">
        <v>24.6</v>
      </c>
      <c r="F11" s="168">
        <v>94.8</v>
      </c>
      <c r="G11" s="168">
        <v>99.8</v>
      </c>
      <c r="H11" s="168">
        <v>96</v>
      </c>
      <c r="I11" s="332" t="s">
        <v>34</v>
      </c>
    </row>
    <row r="12" spans="1:9" ht="16.5">
      <c r="A12" s="243">
        <v>6</v>
      </c>
      <c r="B12" s="237" t="s">
        <v>346</v>
      </c>
      <c r="C12" s="236">
        <v>70.2</v>
      </c>
      <c r="D12" s="236">
        <v>83</v>
      </c>
      <c r="E12" s="236">
        <v>82.7</v>
      </c>
      <c r="F12" s="236">
        <v>100</v>
      </c>
      <c r="G12" s="236">
        <v>100</v>
      </c>
      <c r="H12" s="236">
        <v>100</v>
      </c>
      <c r="I12" s="417" t="s">
        <v>12</v>
      </c>
    </row>
    <row r="13" spans="1:9" ht="16.5">
      <c r="A13" s="242">
        <v>7</v>
      </c>
      <c r="B13" s="238" t="s">
        <v>87</v>
      </c>
      <c r="C13" s="168">
        <v>80.099999999999994</v>
      </c>
      <c r="D13" s="168">
        <v>99.6</v>
      </c>
      <c r="E13" s="168">
        <v>91.9</v>
      </c>
      <c r="F13" s="168">
        <v>99.6</v>
      </c>
      <c r="G13" s="168">
        <v>100</v>
      </c>
      <c r="H13" s="168">
        <v>99.8</v>
      </c>
      <c r="I13" s="332" t="s">
        <v>13</v>
      </c>
    </row>
    <row r="14" spans="1:9" ht="16.5">
      <c r="A14" s="243">
        <v>8</v>
      </c>
      <c r="B14" s="237" t="s">
        <v>88</v>
      </c>
      <c r="C14" s="236">
        <v>64.900000000000006</v>
      </c>
      <c r="D14" s="236">
        <v>87.9</v>
      </c>
      <c r="E14" s="236">
        <v>74</v>
      </c>
      <c r="F14" s="236">
        <v>96.8</v>
      </c>
      <c r="G14" s="236">
        <v>100</v>
      </c>
      <c r="H14" s="236">
        <v>98</v>
      </c>
      <c r="I14" s="417" t="s">
        <v>25</v>
      </c>
    </row>
    <row r="15" spans="1:9" ht="16.5">
      <c r="A15" s="242">
        <v>9</v>
      </c>
      <c r="B15" s="238" t="s">
        <v>347</v>
      </c>
      <c r="C15" s="168">
        <v>66.099999999999994</v>
      </c>
      <c r="D15" s="168">
        <v>65.400000000000006</v>
      </c>
      <c r="E15" s="168">
        <v>65.900000000000006</v>
      </c>
      <c r="F15" s="168">
        <v>100</v>
      </c>
      <c r="G15" s="168">
        <v>99.8</v>
      </c>
      <c r="H15" s="168">
        <v>99.9</v>
      </c>
      <c r="I15" s="332" t="s">
        <v>14</v>
      </c>
    </row>
    <row r="16" spans="1:9" ht="16.5">
      <c r="A16" s="243">
        <v>10</v>
      </c>
      <c r="B16" s="237" t="s">
        <v>89</v>
      </c>
      <c r="C16" s="236">
        <v>87.2</v>
      </c>
      <c r="D16" s="236">
        <v>96.9</v>
      </c>
      <c r="E16" s="236">
        <v>88.1</v>
      </c>
      <c r="F16" s="236">
        <v>98</v>
      </c>
      <c r="G16" s="236">
        <v>99.8</v>
      </c>
      <c r="H16" s="236">
        <v>98.2</v>
      </c>
      <c r="I16" s="417" t="s">
        <v>2</v>
      </c>
    </row>
    <row r="17" spans="1:9" ht="16.5">
      <c r="A17" s="242">
        <v>11</v>
      </c>
      <c r="B17" s="238" t="s">
        <v>91</v>
      </c>
      <c r="C17" s="168">
        <v>2.8</v>
      </c>
      <c r="D17" s="168">
        <v>32.4</v>
      </c>
      <c r="E17" s="168">
        <v>9.1999999999999993</v>
      </c>
      <c r="F17" s="168">
        <v>86.5</v>
      </c>
      <c r="G17" s="168">
        <v>97.2</v>
      </c>
      <c r="H17" s="168">
        <v>88.8</v>
      </c>
      <c r="I17" s="332" t="s">
        <v>3</v>
      </c>
    </row>
    <row r="18" spans="1:9" ht="16.5">
      <c r="A18" s="243">
        <v>12</v>
      </c>
      <c r="B18" s="237" t="s">
        <v>92</v>
      </c>
      <c r="C18" s="236">
        <v>49.9</v>
      </c>
      <c r="D18" s="236">
        <v>65.3</v>
      </c>
      <c r="E18" s="236">
        <v>55.6</v>
      </c>
      <c r="F18" s="236">
        <v>95.6</v>
      </c>
      <c r="G18" s="236">
        <v>98.3</v>
      </c>
      <c r="H18" s="236">
        <v>96.6</v>
      </c>
      <c r="I18" s="417" t="s">
        <v>15</v>
      </c>
    </row>
    <row r="19" spans="1:9" ht="15" customHeight="1">
      <c r="A19" s="242">
        <v>13</v>
      </c>
      <c r="B19" s="238" t="s">
        <v>93</v>
      </c>
      <c r="C19" s="168">
        <v>19.8</v>
      </c>
      <c r="D19" s="168">
        <v>32.9</v>
      </c>
      <c r="E19" s="168">
        <v>26.2</v>
      </c>
      <c r="F19" s="168">
        <v>54.4</v>
      </c>
      <c r="G19" s="168">
        <v>55.9</v>
      </c>
      <c r="H19" s="168">
        <v>55.2</v>
      </c>
      <c r="I19" s="332" t="s">
        <v>4</v>
      </c>
    </row>
    <row r="20" spans="1:9" ht="15" customHeight="1">
      <c r="A20" s="243">
        <v>14</v>
      </c>
      <c r="B20" s="237" t="s">
        <v>94</v>
      </c>
      <c r="C20" s="236">
        <v>16.100000000000001</v>
      </c>
      <c r="D20" s="236">
        <v>65.900000000000006</v>
      </c>
      <c r="E20" s="236">
        <v>29.5</v>
      </c>
      <c r="F20" s="236">
        <v>88.4</v>
      </c>
      <c r="G20" s="236">
        <v>99.5</v>
      </c>
      <c r="H20" s="236">
        <v>91.4</v>
      </c>
      <c r="I20" s="417" t="s">
        <v>5</v>
      </c>
    </row>
    <row r="21" spans="1:9" ht="16.5">
      <c r="A21" s="242">
        <v>15</v>
      </c>
      <c r="B21" s="238" t="s">
        <v>95</v>
      </c>
      <c r="C21" s="168">
        <v>58.6</v>
      </c>
      <c r="D21" s="168">
        <v>86.8</v>
      </c>
      <c r="E21" s="168">
        <v>70.099999999999994</v>
      </c>
      <c r="F21" s="168">
        <v>92.7</v>
      </c>
      <c r="G21" s="168">
        <v>99.9</v>
      </c>
      <c r="H21" s="168">
        <v>95.6</v>
      </c>
      <c r="I21" s="332" t="s">
        <v>16</v>
      </c>
    </row>
    <row r="22" spans="1:9" ht="16.5">
      <c r="A22" s="243">
        <v>16</v>
      </c>
      <c r="B22" s="237" t="s">
        <v>131</v>
      </c>
      <c r="C22" s="236">
        <v>33.6</v>
      </c>
      <c r="D22" s="236">
        <v>52</v>
      </c>
      <c r="E22" s="236">
        <v>39.4</v>
      </c>
      <c r="F22" s="236">
        <v>72.400000000000006</v>
      </c>
      <c r="G22" s="236">
        <v>82.5</v>
      </c>
      <c r="H22" s="236">
        <v>75.599999999999994</v>
      </c>
      <c r="I22" s="417" t="s">
        <v>17</v>
      </c>
    </row>
    <row r="23" spans="1:9" ht="16.5">
      <c r="A23" s="242">
        <v>17</v>
      </c>
      <c r="B23" s="238" t="s">
        <v>348</v>
      </c>
      <c r="C23" s="168">
        <v>9.6</v>
      </c>
      <c r="D23" s="168">
        <v>73.8</v>
      </c>
      <c r="E23" s="168">
        <v>19.8</v>
      </c>
      <c r="F23" s="168">
        <v>88.2</v>
      </c>
      <c r="G23" s="168">
        <v>99.4</v>
      </c>
      <c r="H23" s="168">
        <v>90</v>
      </c>
      <c r="I23" s="332" t="s">
        <v>360</v>
      </c>
    </row>
    <row r="24" spans="1:9" ht="16.5">
      <c r="A24" s="243">
        <v>18</v>
      </c>
      <c r="B24" s="237" t="s">
        <v>96</v>
      </c>
      <c r="C24" s="236">
        <v>39.700000000000003</v>
      </c>
      <c r="D24" s="236">
        <v>96.6</v>
      </c>
      <c r="E24" s="236">
        <v>65</v>
      </c>
      <c r="F24" s="236">
        <v>94.5</v>
      </c>
      <c r="G24" s="236">
        <v>99</v>
      </c>
      <c r="H24" s="236">
        <v>96.5</v>
      </c>
      <c r="I24" s="417" t="s">
        <v>35</v>
      </c>
    </row>
    <row r="25" spans="1:9" ht="16.5">
      <c r="A25" s="242">
        <v>19</v>
      </c>
      <c r="B25" s="238" t="s">
        <v>349</v>
      </c>
      <c r="C25" s="168">
        <v>21.7</v>
      </c>
      <c r="D25" s="168">
        <v>39.799999999999997</v>
      </c>
      <c r="E25" s="168">
        <v>26.7</v>
      </c>
      <c r="F25" s="168">
        <v>81</v>
      </c>
      <c r="G25" s="168">
        <v>96.3</v>
      </c>
      <c r="H25" s="168">
        <v>85.3</v>
      </c>
      <c r="I25" s="332" t="s">
        <v>19</v>
      </c>
    </row>
    <row r="26" spans="1:9" ht="16.5">
      <c r="A26" s="243">
        <v>20</v>
      </c>
      <c r="B26" s="237" t="s">
        <v>98</v>
      </c>
      <c r="C26" s="236">
        <v>6.4</v>
      </c>
      <c r="D26" s="236">
        <v>52.7</v>
      </c>
      <c r="E26" s="236">
        <v>13.5</v>
      </c>
      <c r="F26" s="236">
        <v>91.8</v>
      </c>
      <c r="G26" s="236">
        <v>98.4</v>
      </c>
      <c r="H26" s="236">
        <v>92.8</v>
      </c>
      <c r="I26" s="417" t="s">
        <v>20</v>
      </c>
    </row>
    <row r="27" spans="1:9" ht="16.5">
      <c r="A27" s="242">
        <v>21</v>
      </c>
      <c r="B27" s="238" t="s">
        <v>338</v>
      </c>
      <c r="C27" s="168">
        <v>64</v>
      </c>
      <c r="D27" s="168">
        <v>80.599999999999994</v>
      </c>
      <c r="E27" s="168">
        <v>70.400000000000006</v>
      </c>
      <c r="F27" s="168">
        <v>100</v>
      </c>
      <c r="G27" s="168">
        <v>99.8</v>
      </c>
      <c r="H27" s="168">
        <v>99.9</v>
      </c>
      <c r="I27" s="332" t="s">
        <v>21</v>
      </c>
    </row>
    <row r="28" spans="1:9" ht="16.5">
      <c r="A28" s="243">
        <v>22</v>
      </c>
      <c r="B28" s="237" t="s">
        <v>350</v>
      </c>
      <c r="C28" s="236">
        <v>36.5</v>
      </c>
      <c r="D28" s="236">
        <v>86.6</v>
      </c>
      <c r="E28" s="236">
        <v>48</v>
      </c>
      <c r="F28" s="236">
        <v>93.7</v>
      </c>
      <c r="G28" s="236">
        <v>98.5</v>
      </c>
      <c r="H28" s="236">
        <v>94.8</v>
      </c>
      <c r="I28" s="417" t="s">
        <v>27</v>
      </c>
    </row>
    <row r="29" spans="1:9" ht="16.5">
      <c r="A29" s="242">
        <v>23</v>
      </c>
      <c r="B29" s="238" t="s">
        <v>351</v>
      </c>
      <c r="C29" s="168">
        <v>74.599999999999994</v>
      </c>
      <c r="D29" s="168">
        <v>97.3</v>
      </c>
      <c r="E29" s="168">
        <v>80.400000000000006</v>
      </c>
      <c r="F29" s="168">
        <v>98.5</v>
      </c>
      <c r="G29" s="168">
        <v>100</v>
      </c>
      <c r="H29" s="168">
        <v>98.9</v>
      </c>
      <c r="I29" s="332" t="s">
        <v>6</v>
      </c>
    </row>
    <row r="30" spans="1:9" ht="16.5">
      <c r="A30" s="243">
        <v>24</v>
      </c>
      <c r="B30" s="237" t="s">
        <v>101</v>
      </c>
      <c r="C30" s="236">
        <v>34.1</v>
      </c>
      <c r="D30" s="236">
        <v>44.5</v>
      </c>
      <c r="E30" s="236">
        <v>38.9</v>
      </c>
      <c r="F30" s="236">
        <v>99.7</v>
      </c>
      <c r="G30" s="236">
        <v>99.6</v>
      </c>
      <c r="H30" s="236">
        <v>99.6</v>
      </c>
      <c r="I30" s="417" t="s">
        <v>22</v>
      </c>
    </row>
    <row r="31" spans="1:9" ht="16.5">
      <c r="A31" s="242">
        <v>25</v>
      </c>
      <c r="B31" s="238" t="s">
        <v>185</v>
      </c>
      <c r="C31" s="168">
        <v>62.2</v>
      </c>
      <c r="D31" s="168">
        <v>75.099999999999994</v>
      </c>
      <c r="E31" s="168">
        <v>67.400000000000006</v>
      </c>
      <c r="F31" s="168">
        <v>98.3</v>
      </c>
      <c r="G31" s="168">
        <v>99.7</v>
      </c>
      <c r="H31" s="168">
        <v>98.9</v>
      </c>
      <c r="I31" s="332" t="s">
        <v>361</v>
      </c>
    </row>
    <row r="32" spans="1:9" ht="16.5">
      <c r="A32" s="243">
        <v>26</v>
      </c>
      <c r="B32" s="237" t="s">
        <v>102</v>
      </c>
      <c r="C32" s="236">
        <v>15.2</v>
      </c>
      <c r="D32" s="236">
        <v>48.6</v>
      </c>
      <c r="E32" s="236">
        <v>22.5</v>
      </c>
      <c r="F32" s="236">
        <v>89.6</v>
      </c>
      <c r="G32" s="236">
        <v>99.3</v>
      </c>
      <c r="H32" s="236">
        <v>91.7</v>
      </c>
      <c r="I32" s="417" t="s">
        <v>23</v>
      </c>
    </row>
    <row r="33" spans="1:9" ht="16.5">
      <c r="A33" s="242">
        <v>27</v>
      </c>
      <c r="B33" s="238" t="s">
        <v>104</v>
      </c>
      <c r="C33" s="168">
        <v>41.4</v>
      </c>
      <c r="D33" s="168">
        <v>70.7</v>
      </c>
      <c r="E33" s="168">
        <v>48.6</v>
      </c>
      <c r="F33" s="168">
        <v>95.1</v>
      </c>
      <c r="G33" s="168">
        <v>100</v>
      </c>
      <c r="H33" s="168">
        <v>96.3</v>
      </c>
      <c r="I33" s="332" t="s">
        <v>24</v>
      </c>
    </row>
    <row r="34" spans="1:9" ht="16.5">
      <c r="A34" s="243">
        <v>28</v>
      </c>
      <c r="B34" s="237" t="s">
        <v>103</v>
      </c>
      <c r="C34" s="236">
        <v>3.2</v>
      </c>
      <c r="D34" s="236">
        <v>46.6</v>
      </c>
      <c r="E34" s="236">
        <v>12.1</v>
      </c>
      <c r="F34" s="236">
        <v>99.3</v>
      </c>
      <c r="G34" s="236">
        <v>99.8</v>
      </c>
      <c r="H34" s="236">
        <v>99.4</v>
      </c>
      <c r="I34" s="417" t="s">
        <v>7</v>
      </c>
    </row>
    <row r="35" spans="1:9" ht="16.5">
      <c r="A35" s="242">
        <v>29</v>
      </c>
      <c r="B35" s="238" t="s">
        <v>353</v>
      </c>
      <c r="C35" s="168">
        <v>7.8</v>
      </c>
      <c r="D35" s="168">
        <v>40.6</v>
      </c>
      <c r="E35" s="168">
        <v>17.2</v>
      </c>
      <c r="F35" s="168">
        <v>98.4</v>
      </c>
      <c r="G35" s="168">
        <v>99.3</v>
      </c>
      <c r="H35" s="168">
        <v>98.7</v>
      </c>
      <c r="I35" s="332" t="s">
        <v>8</v>
      </c>
    </row>
    <row r="36" spans="1:9" ht="33">
      <c r="A36" s="243">
        <v>30</v>
      </c>
      <c r="B36" s="237" t="s">
        <v>639</v>
      </c>
      <c r="C36" s="236">
        <v>69.400000000000006</v>
      </c>
      <c r="D36" s="236">
        <v>98.2</v>
      </c>
      <c r="E36" s="236">
        <v>80.599999999999994</v>
      </c>
      <c r="F36" s="236">
        <v>98.1</v>
      </c>
      <c r="G36" s="236">
        <v>99.7</v>
      </c>
      <c r="H36" s="236">
        <v>98.7</v>
      </c>
      <c r="I36" s="418" t="s">
        <v>246</v>
      </c>
    </row>
    <row r="37" spans="1:9" ht="16.5">
      <c r="A37" s="242">
        <v>31</v>
      </c>
      <c r="B37" s="238" t="s">
        <v>354</v>
      </c>
      <c r="C37" s="168">
        <v>100</v>
      </c>
      <c r="D37" s="168">
        <v>99.6</v>
      </c>
      <c r="E37" s="168">
        <v>99.7</v>
      </c>
      <c r="F37" s="168">
        <v>100</v>
      </c>
      <c r="G37" s="168">
        <v>100</v>
      </c>
      <c r="H37" s="168">
        <v>100</v>
      </c>
      <c r="I37" s="332" t="s">
        <v>29</v>
      </c>
    </row>
    <row r="38" spans="1:9" ht="33" customHeight="1">
      <c r="A38" s="243">
        <v>32</v>
      </c>
      <c r="B38" s="237" t="s">
        <v>355</v>
      </c>
      <c r="C38" s="236">
        <v>21.1</v>
      </c>
      <c r="D38" s="236">
        <v>61.6</v>
      </c>
      <c r="E38" s="236">
        <v>43.6</v>
      </c>
      <c r="F38" s="236">
        <v>99.6</v>
      </c>
      <c r="G38" s="236">
        <v>100</v>
      </c>
      <c r="H38" s="236">
        <v>99.8</v>
      </c>
      <c r="I38" s="418" t="s">
        <v>363</v>
      </c>
    </row>
    <row r="39" spans="1:9" ht="16.5">
      <c r="A39" s="242">
        <v>33</v>
      </c>
      <c r="B39" s="238" t="s">
        <v>356</v>
      </c>
      <c r="C39" s="168">
        <v>59.8</v>
      </c>
      <c r="D39" s="168">
        <v>88.3</v>
      </c>
      <c r="E39" s="168">
        <v>65.8</v>
      </c>
      <c r="F39" s="168">
        <v>92.5</v>
      </c>
      <c r="G39" s="168">
        <v>99.7</v>
      </c>
      <c r="H39" s="168">
        <v>94.1</v>
      </c>
      <c r="I39" s="332" t="s">
        <v>32</v>
      </c>
    </row>
    <row r="40" spans="1:9" ht="16.5">
      <c r="A40" s="243">
        <v>34</v>
      </c>
      <c r="B40" s="237" t="s">
        <v>341</v>
      </c>
      <c r="C40" s="236">
        <v>67.099999999999994</v>
      </c>
      <c r="D40" s="236">
        <v>61.2</v>
      </c>
      <c r="E40" s="236">
        <v>66.5</v>
      </c>
      <c r="F40" s="236">
        <v>99.8</v>
      </c>
      <c r="G40" s="236">
        <v>100</v>
      </c>
      <c r="H40" s="236">
        <v>99.8</v>
      </c>
      <c r="I40" s="417" t="s">
        <v>364</v>
      </c>
    </row>
    <row r="41" spans="1:9" ht="16.5">
      <c r="A41" s="242">
        <v>35</v>
      </c>
      <c r="B41" s="238" t="s">
        <v>357</v>
      </c>
      <c r="C41" s="168">
        <v>8.6</v>
      </c>
      <c r="D41" s="168">
        <v>0.7</v>
      </c>
      <c r="E41" s="168">
        <v>2.7</v>
      </c>
      <c r="F41" s="168">
        <v>76.5</v>
      </c>
      <c r="G41" s="168">
        <v>72.8</v>
      </c>
      <c r="H41" s="168">
        <v>73.8</v>
      </c>
      <c r="I41" s="332" t="s">
        <v>30</v>
      </c>
    </row>
    <row r="42" spans="1:9" ht="16.5">
      <c r="A42" s="243">
        <v>36</v>
      </c>
      <c r="B42" s="237" t="s">
        <v>339</v>
      </c>
      <c r="C42" s="236">
        <v>98.7</v>
      </c>
      <c r="D42" s="236">
        <v>91.4</v>
      </c>
      <c r="E42" s="236">
        <v>94</v>
      </c>
      <c r="F42" s="236">
        <v>100</v>
      </c>
      <c r="G42" s="236">
        <v>98.7</v>
      </c>
      <c r="H42" s="236">
        <v>99.2</v>
      </c>
      <c r="I42" s="417" t="s">
        <v>31</v>
      </c>
    </row>
    <row r="43" spans="1:9" ht="16.5">
      <c r="A43" s="242">
        <v>37</v>
      </c>
      <c r="B43" s="238" t="s">
        <v>262</v>
      </c>
      <c r="C43" s="168">
        <v>24.8</v>
      </c>
      <c r="D43" s="168">
        <v>61.5</v>
      </c>
      <c r="E43" s="168">
        <v>35.5</v>
      </c>
      <c r="F43" s="168">
        <v>95</v>
      </c>
      <c r="G43" s="168">
        <v>97.2</v>
      </c>
      <c r="H43" s="168">
        <v>95.7</v>
      </c>
      <c r="I43" s="332" t="s">
        <v>365</v>
      </c>
    </row>
    <row r="44" spans="1:9" ht="30.75" customHeight="1">
      <c r="A44" s="649" t="s">
        <v>817</v>
      </c>
      <c r="B44" s="650"/>
      <c r="C44" s="650"/>
      <c r="D44" s="650"/>
      <c r="E44" s="650"/>
      <c r="F44" s="650"/>
      <c r="G44" s="650"/>
      <c r="H44" s="650"/>
      <c r="I44" s="651"/>
    </row>
    <row r="45" spans="1:9">
      <c r="B45" s="129"/>
      <c r="C45" s="129"/>
      <c r="D45" s="129"/>
      <c r="E45" s="129"/>
      <c r="F45" s="129"/>
      <c r="G45" s="129"/>
      <c r="H45" s="129"/>
    </row>
    <row r="46" spans="1:9">
      <c r="B46" s="5"/>
      <c r="C46" s="100"/>
      <c r="D46" s="100"/>
      <c r="E46" s="100"/>
      <c r="F46" s="100"/>
      <c r="G46" s="100"/>
      <c r="H46" s="130"/>
    </row>
    <row r="47" spans="1:9" ht="15" customHeight="1">
      <c r="B47" s="5"/>
      <c r="C47" s="100"/>
      <c r="D47" s="100"/>
      <c r="E47" s="100"/>
      <c r="F47" s="100"/>
      <c r="G47" s="100"/>
      <c r="H47" s="126"/>
    </row>
    <row r="48" spans="1:9">
      <c r="B48" s="5"/>
      <c r="C48" s="100"/>
      <c r="D48" s="100"/>
      <c r="E48" s="100"/>
      <c r="F48" s="100"/>
      <c r="G48" s="100"/>
      <c r="H48" s="126"/>
    </row>
    <row r="49" spans="2:8">
      <c r="B49" s="5"/>
      <c r="C49" s="100"/>
      <c r="D49" s="100"/>
      <c r="E49" s="100"/>
      <c r="F49" s="100"/>
      <c r="G49" s="100"/>
      <c r="H49" s="126"/>
    </row>
    <row r="50" spans="2:8">
      <c r="B50" s="5"/>
      <c r="C50" s="100"/>
      <c r="D50" s="100"/>
      <c r="E50" s="100"/>
      <c r="F50" s="100"/>
      <c r="G50" s="100"/>
      <c r="H50" s="126"/>
    </row>
    <row r="51" spans="2:8">
      <c r="B51" s="131"/>
      <c r="C51" s="131"/>
      <c r="D51" s="131"/>
      <c r="E51" s="131"/>
      <c r="F51" s="131"/>
      <c r="G51" s="131"/>
      <c r="H51" s="132"/>
    </row>
    <row r="83" spans="2:8">
      <c r="B83" s="4"/>
      <c r="C83" s="4"/>
      <c r="D83" s="4"/>
      <c r="E83" s="4"/>
      <c r="F83" s="4"/>
      <c r="G83" s="4"/>
    </row>
    <row r="92" spans="2:8">
      <c r="B92" s="129"/>
      <c r="C92" s="129"/>
      <c r="D92" s="129"/>
      <c r="E92" s="129"/>
      <c r="F92" s="129"/>
      <c r="G92" s="129"/>
    </row>
    <row r="93" spans="2:8">
      <c r="B93" s="5"/>
      <c r="C93" s="100"/>
      <c r="D93" s="100"/>
      <c r="E93" s="100"/>
      <c r="F93" s="100"/>
      <c r="G93" s="100"/>
      <c r="H93" s="130"/>
    </row>
    <row r="94" spans="2:8" ht="15" customHeight="1">
      <c r="B94" s="5"/>
      <c r="C94" s="100"/>
      <c r="D94" s="100"/>
      <c r="E94" s="100"/>
      <c r="F94" s="100"/>
      <c r="G94" s="100"/>
      <c r="H94" s="126"/>
    </row>
    <row r="95" spans="2:8">
      <c r="B95" s="5"/>
      <c r="C95" s="100"/>
      <c r="D95" s="100"/>
      <c r="E95" s="100"/>
      <c r="F95" s="100"/>
      <c r="G95" s="100"/>
      <c r="H95" s="126"/>
    </row>
    <row r="96" spans="2:8">
      <c r="B96" s="5"/>
      <c r="C96" s="100"/>
      <c r="D96" s="100"/>
      <c r="E96" s="100"/>
      <c r="F96" s="100"/>
      <c r="G96" s="100"/>
      <c r="H96" s="126"/>
    </row>
    <row r="97" spans="2:8">
      <c r="B97" s="5"/>
      <c r="C97" s="100"/>
      <c r="D97" s="100"/>
      <c r="E97" s="100"/>
      <c r="F97" s="100"/>
      <c r="G97" s="100"/>
      <c r="H97" s="126"/>
    </row>
    <row r="98" spans="2:8">
      <c r="B98" s="131"/>
      <c r="C98" s="131"/>
      <c r="D98" s="131"/>
      <c r="E98" s="131"/>
      <c r="F98" s="131"/>
      <c r="G98" s="131"/>
      <c r="H98" s="132"/>
    </row>
    <row r="130" spans="2:9" s="105" customFormat="1">
      <c r="B130" s="4"/>
      <c r="C130" s="4"/>
      <c r="D130" s="4"/>
      <c r="E130" s="4"/>
      <c r="F130" s="4"/>
      <c r="G130" s="4"/>
      <c r="I130"/>
    </row>
  </sheetData>
  <mergeCells count="10">
    <mergeCell ref="A1:I1"/>
    <mergeCell ref="A2:I2"/>
    <mergeCell ref="A44:I44"/>
    <mergeCell ref="B4:B6"/>
    <mergeCell ref="I4:I6"/>
    <mergeCell ref="A4:A6"/>
    <mergeCell ref="C4:H4"/>
    <mergeCell ref="C5:E5"/>
    <mergeCell ref="F5:H5"/>
    <mergeCell ref="A3:I3"/>
  </mergeCells>
  <printOptions horizontalCentered="1" verticalCentered="1"/>
  <pageMargins left="0.70866141732283472" right="0.70866141732283472" top="0.74803149606299213" bottom="0.74803149606299213" header="0.31496062992125984" footer="0.31496062992125984"/>
  <pageSetup paperSize="9" scale="74" orientation="portrait" r:id="rId1"/>
  <rowBreaks count="2" manualBreakCount="2">
    <brk id="44" min="1" max="6" man="1"/>
    <brk id="9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43"/>
  <sheetViews>
    <sheetView view="pageBreakPreview" topLeftCell="A4" zoomScale="112" zoomScaleNormal="130" zoomScaleSheetLayoutView="112" workbookViewId="0">
      <selection activeCell="B18" sqref="B18"/>
    </sheetView>
  </sheetViews>
  <sheetFormatPr defaultRowHeight="12.75"/>
  <cols>
    <col min="1" max="1" width="9.140625" style="171"/>
    <col min="2" max="2" width="22.28515625" style="127" customWidth="1"/>
    <col min="3" max="8" width="12.7109375" style="127" customWidth="1"/>
    <col min="9" max="9" width="26.140625" style="127" customWidth="1"/>
    <col min="10" max="10" width="29.42578125" style="127" customWidth="1"/>
    <col min="11" max="16384" width="9.140625" style="127"/>
  </cols>
  <sheetData>
    <row r="1" spans="1:9" ht="53.25" customHeight="1">
      <c r="A1" s="661" t="s">
        <v>839</v>
      </c>
      <c r="B1" s="662"/>
      <c r="C1" s="662"/>
      <c r="D1" s="662"/>
      <c r="E1" s="662"/>
      <c r="F1" s="662"/>
      <c r="G1" s="662"/>
      <c r="H1" s="662"/>
      <c r="I1" s="663"/>
    </row>
    <row r="2" spans="1:9" s="171" customFormat="1" ht="66.75" customHeight="1">
      <c r="A2" s="664" t="s">
        <v>675</v>
      </c>
      <c r="B2" s="665"/>
      <c r="C2" s="665"/>
      <c r="D2" s="665"/>
      <c r="E2" s="665"/>
      <c r="F2" s="665"/>
      <c r="G2" s="665"/>
      <c r="H2" s="665"/>
      <c r="I2" s="666"/>
    </row>
    <row r="3" spans="1:9" ht="28.5" customHeight="1">
      <c r="A3" s="667" t="s">
        <v>638</v>
      </c>
      <c r="B3" s="672" t="s">
        <v>612</v>
      </c>
      <c r="C3" s="678" t="s">
        <v>342</v>
      </c>
      <c r="D3" s="678"/>
      <c r="E3" s="678"/>
      <c r="F3" s="678"/>
      <c r="G3" s="678"/>
      <c r="H3" s="678"/>
      <c r="I3" s="675" t="s">
        <v>676</v>
      </c>
    </row>
    <row r="4" spans="1:9" ht="126" customHeight="1">
      <c r="A4" s="668"/>
      <c r="B4" s="673"/>
      <c r="C4" s="678" t="s">
        <v>803</v>
      </c>
      <c r="D4" s="678"/>
      <c r="E4" s="678"/>
      <c r="F4" s="678" t="s">
        <v>804</v>
      </c>
      <c r="G4" s="678"/>
      <c r="H4" s="678"/>
      <c r="I4" s="676"/>
    </row>
    <row r="5" spans="1:9" ht="39" customHeight="1">
      <c r="A5" s="668"/>
      <c r="B5" s="674"/>
      <c r="C5" s="245" t="s">
        <v>549</v>
      </c>
      <c r="D5" s="245" t="s">
        <v>550</v>
      </c>
      <c r="E5" s="245" t="s">
        <v>551</v>
      </c>
      <c r="F5" s="245" t="s">
        <v>549</v>
      </c>
      <c r="G5" s="245" t="s">
        <v>550</v>
      </c>
      <c r="H5" s="245" t="s">
        <v>551</v>
      </c>
      <c r="I5" s="677"/>
    </row>
    <row r="6" spans="1:9" ht="16.5">
      <c r="A6" s="246">
        <v>1</v>
      </c>
      <c r="B6" s="247" t="s">
        <v>343</v>
      </c>
      <c r="C6" s="248">
        <v>62</v>
      </c>
      <c r="D6" s="248">
        <v>74.8</v>
      </c>
      <c r="E6" s="248">
        <v>66.400000000000006</v>
      </c>
      <c r="F6" s="248">
        <v>57.8</v>
      </c>
      <c r="G6" s="248">
        <v>70.2</v>
      </c>
      <c r="H6" s="248">
        <v>62.1</v>
      </c>
      <c r="I6" s="419" t="s">
        <v>640</v>
      </c>
    </row>
    <row r="7" spans="1:9" ht="16.5">
      <c r="A7" s="241">
        <v>2</v>
      </c>
      <c r="B7" s="239" t="s">
        <v>252</v>
      </c>
      <c r="C7" s="249">
        <v>68</v>
      </c>
      <c r="D7" s="249">
        <v>91.5</v>
      </c>
      <c r="E7" s="249">
        <v>72.3</v>
      </c>
      <c r="F7" s="249">
        <v>57.2</v>
      </c>
      <c r="G7" s="249">
        <v>79.599999999999994</v>
      </c>
      <c r="H7" s="249">
        <v>61.3</v>
      </c>
      <c r="I7" s="420" t="s">
        <v>641</v>
      </c>
    </row>
    <row r="8" spans="1:9" ht="16.5">
      <c r="A8" s="246">
        <v>3</v>
      </c>
      <c r="B8" s="247" t="s">
        <v>85</v>
      </c>
      <c r="C8" s="248">
        <v>76.599999999999994</v>
      </c>
      <c r="D8" s="248">
        <v>94</v>
      </c>
      <c r="E8" s="248">
        <v>78.5</v>
      </c>
      <c r="F8" s="248">
        <v>69.099999999999994</v>
      </c>
      <c r="G8" s="248">
        <v>78</v>
      </c>
      <c r="H8" s="248">
        <v>70</v>
      </c>
      <c r="I8" s="419" t="s">
        <v>642</v>
      </c>
    </row>
    <row r="9" spans="1:9" ht="16.5">
      <c r="A9" s="241">
        <v>4</v>
      </c>
      <c r="B9" s="239" t="s">
        <v>344</v>
      </c>
      <c r="C9" s="249">
        <v>81.7</v>
      </c>
      <c r="D9" s="249">
        <v>94</v>
      </c>
      <c r="E9" s="249">
        <v>83.2</v>
      </c>
      <c r="F9" s="249">
        <v>66.7</v>
      </c>
      <c r="G9" s="249">
        <v>75.599999999999994</v>
      </c>
      <c r="H9" s="249">
        <v>67.8</v>
      </c>
      <c r="I9" s="420" t="s">
        <v>643</v>
      </c>
    </row>
    <row r="10" spans="1:9" ht="16.5">
      <c r="A10" s="246">
        <v>5</v>
      </c>
      <c r="B10" s="247" t="s">
        <v>345</v>
      </c>
      <c r="C10" s="248">
        <v>74</v>
      </c>
      <c r="D10" s="248">
        <v>94.4</v>
      </c>
      <c r="E10" s="248">
        <v>79.099999999999994</v>
      </c>
      <c r="F10" s="248">
        <v>66.5</v>
      </c>
      <c r="G10" s="248">
        <v>85.2</v>
      </c>
      <c r="H10" s="248">
        <v>71.099999999999994</v>
      </c>
      <c r="I10" s="419" t="s">
        <v>644</v>
      </c>
    </row>
    <row r="11" spans="1:9" ht="16.5">
      <c r="A11" s="241">
        <v>6</v>
      </c>
      <c r="B11" s="239" t="s">
        <v>346</v>
      </c>
      <c r="C11" s="249">
        <v>93.6</v>
      </c>
      <c r="D11" s="249">
        <v>97.5</v>
      </c>
      <c r="E11" s="249">
        <v>97.4</v>
      </c>
      <c r="F11" s="249">
        <v>83.8</v>
      </c>
      <c r="G11" s="249">
        <v>87.6</v>
      </c>
      <c r="H11" s="249">
        <v>87.5</v>
      </c>
      <c r="I11" s="420" t="s">
        <v>645</v>
      </c>
    </row>
    <row r="12" spans="1:9" ht="16.5">
      <c r="A12" s="246">
        <v>7</v>
      </c>
      <c r="B12" s="247" t="s">
        <v>87</v>
      </c>
      <c r="C12" s="248">
        <v>99.6</v>
      </c>
      <c r="D12" s="248">
        <v>99.9</v>
      </c>
      <c r="E12" s="248">
        <v>99.8</v>
      </c>
      <c r="F12" s="248">
        <v>96.5</v>
      </c>
      <c r="G12" s="248">
        <v>91.1</v>
      </c>
      <c r="H12" s="248">
        <v>93.2</v>
      </c>
      <c r="I12" s="419" t="s">
        <v>646</v>
      </c>
    </row>
    <row r="13" spans="1:9" ht="16.5">
      <c r="A13" s="241">
        <v>8</v>
      </c>
      <c r="B13" s="239" t="s">
        <v>88</v>
      </c>
      <c r="C13" s="249">
        <v>87.2</v>
      </c>
      <c r="D13" s="249">
        <v>95.1</v>
      </c>
      <c r="E13" s="249">
        <v>90.8</v>
      </c>
      <c r="F13" s="249">
        <v>83.5</v>
      </c>
      <c r="G13" s="249">
        <v>89</v>
      </c>
      <c r="H13" s="249">
        <v>86</v>
      </c>
      <c r="I13" s="420" t="s">
        <v>647</v>
      </c>
    </row>
    <row r="14" spans="1:9" ht="16.5">
      <c r="A14" s="246">
        <v>9</v>
      </c>
      <c r="B14" s="247" t="s">
        <v>347</v>
      </c>
      <c r="C14" s="248">
        <v>84</v>
      </c>
      <c r="D14" s="248">
        <v>92.5</v>
      </c>
      <c r="E14" s="248">
        <v>87.1</v>
      </c>
      <c r="F14" s="248">
        <v>81.400000000000006</v>
      </c>
      <c r="G14" s="248">
        <v>83.4</v>
      </c>
      <c r="H14" s="248">
        <v>82.2</v>
      </c>
      <c r="I14" s="419" t="s">
        <v>648</v>
      </c>
    </row>
    <row r="15" spans="1:9" ht="16.5">
      <c r="A15" s="241">
        <v>10</v>
      </c>
      <c r="B15" s="239" t="s">
        <v>89</v>
      </c>
      <c r="C15" s="249">
        <v>96.9</v>
      </c>
      <c r="D15" s="249">
        <v>98.2</v>
      </c>
      <c r="E15" s="249">
        <v>97</v>
      </c>
      <c r="F15" s="249">
        <v>86.2</v>
      </c>
      <c r="G15" s="249">
        <v>81.8</v>
      </c>
      <c r="H15" s="249">
        <v>85.8</v>
      </c>
      <c r="I15" s="420" t="s">
        <v>649</v>
      </c>
    </row>
    <row r="16" spans="1:9" ht="16.5">
      <c r="A16" s="246">
        <v>11</v>
      </c>
      <c r="B16" s="247" t="s">
        <v>91</v>
      </c>
      <c r="C16" s="248">
        <v>59.6</v>
      </c>
      <c r="D16" s="248">
        <v>90.8</v>
      </c>
      <c r="E16" s="248">
        <v>68.900000000000006</v>
      </c>
      <c r="F16" s="248">
        <v>54.6</v>
      </c>
      <c r="G16" s="248">
        <v>79</v>
      </c>
      <c r="H16" s="248">
        <v>61.9</v>
      </c>
      <c r="I16" s="419" t="s">
        <v>650</v>
      </c>
    </row>
    <row r="17" spans="1:9" ht="16.5">
      <c r="A17" s="241">
        <v>12</v>
      </c>
      <c r="B17" s="239" t="s">
        <v>92</v>
      </c>
      <c r="C17" s="249">
        <v>70.599999999999994</v>
      </c>
      <c r="D17" s="249">
        <v>90.2</v>
      </c>
      <c r="E17" s="249">
        <v>78.7</v>
      </c>
      <c r="F17" s="249">
        <v>68.5</v>
      </c>
      <c r="G17" s="249">
        <v>84.7</v>
      </c>
      <c r="H17" s="249">
        <v>75.3</v>
      </c>
      <c r="I17" s="420" t="s">
        <v>651</v>
      </c>
    </row>
    <row r="18" spans="1:9" ht="16.5">
      <c r="A18" s="246">
        <v>13</v>
      </c>
      <c r="B18" s="247" t="s">
        <v>93</v>
      </c>
      <c r="C18" s="248">
        <v>93.2</v>
      </c>
      <c r="D18" s="248">
        <v>95.7</v>
      </c>
      <c r="E18" s="248">
        <v>94.4</v>
      </c>
      <c r="F18" s="248">
        <v>91.1</v>
      </c>
      <c r="G18" s="248">
        <v>94.1</v>
      </c>
      <c r="H18" s="248">
        <v>92.6</v>
      </c>
      <c r="I18" s="419" t="s">
        <v>652</v>
      </c>
    </row>
    <row r="19" spans="1:9" ht="16.5">
      <c r="A19" s="241">
        <v>14</v>
      </c>
      <c r="B19" s="239" t="s">
        <v>94</v>
      </c>
      <c r="C19" s="249">
        <v>81.3</v>
      </c>
      <c r="D19" s="249">
        <v>96.5</v>
      </c>
      <c r="E19" s="249">
        <v>86.2</v>
      </c>
      <c r="F19" s="249">
        <v>73.099999999999994</v>
      </c>
      <c r="G19" s="249">
        <v>86.7</v>
      </c>
      <c r="H19" s="249">
        <v>77.5</v>
      </c>
      <c r="I19" s="420" t="s">
        <v>653</v>
      </c>
    </row>
    <row r="20" spans="1:9" ht="16.5">
      <c r="A20" s="246">
        <v>15</v>
      </c>
      <c r="B20" s="247" t="s">
        <v>95</v>
      </c>
      <c r="C20" s="248">
        <v>86.9</v>
      </c>
      <c r="D20" s="248">
        <v>95.2</v>
      </c>
      <c r="E20" s="248">
        <v>90.5</v>
      </c>
      <c r="F20" s="248">
        <v>79.8</v>
      </c>
      <c r="G20" s="248">
        <v>77.599999999999994</v>
      </c>
      <c r="H20" s="248">
        <v>78.8</v>
      </c>
      <c r="I20" s="419" t="s">
        <v>654</v>
      </c>
    </row>
    <row r="21" spans="1:9" ht="16.5">
      <c r="A21" s="241">
        <v>16</v>
      </c>
      <c r="B21" s="239" t="s">
        <v>131</v>
      </c>
      <c r="C21" s="249">
        <v>63.6</v>
      </c>
      <c r="D21" s="249">
        <v>85.2</v>
      </c>
      <c r="E21" s="249">
        <v>70.400000000000006</v>
      </c>
      <c r="F21" s="249">
        <v>60.3</v>
      </c>
      <c r="G21" s="249">
        <v>81.900000000000006</v>
      </c>
      <c r="H21" s="249">
        <v>67.099999999999994</v>
      </c>
      <c r="I21" s="420" t="s">
        <v>655</v>
      </c>
    </row>
    <row r="22" spans="1:9" ht="16.5">
      <c r="A22" s="246">
        <v>17</v>
      </c>
      <c r="B22" s="247" t="s">
        <v>348</v>
      </c>
      <c r="C22" s="248">
        <v>54.5</v>
      </c>
      <c r="D22" s="248">
        <v>92.6</v>
      </c>
      <c r="E22" s="248">
        <v>60.7</v>
      </c>
      <c r="F22" s="248">
        <v>54.2</v>
      </c>
      <c r="G22" s="248">
        <v>81</v>
      </c>
      <c r="H22" s="248">
        <v>58.5</v>
      </c>
      <c r="I22" s="419" t="s">
        <v>656</v>
      </c>
    </row>
    <row r="23" spans="1:9" ht="16.5">
      <c r="A23" s="241">
        <v>18</v>
      </c>
      <c r="B23" s="239" t="s">
        <v>96</v>
      </c>
      <c r="C23" s="249">
        <v>84</v>
      </c>
      <c r="D23" s="249">
        <v>98.9</v>
      </c>
      <c r="E23" s="249">
        <v>90.6</v>
      </c>
      <c r="F23" s="249">
        <v>83.6</v>
      </c>
      <c r="G23" s="249">
        <v>98.8</v>
      </c>
      <c r="H23" s="249">
        <v>90.4</v>
      </c>
      <c r="I23" s="420" t="s">
        <v>657</v>
      </c>
    </row>
    <row r="24" spans="1:9" ht="16.5">
      <c r="A24" s="246">
        <v>19</v>
      </c>
      <c r="B24" s="247" t="s">
        <v>349</v>
      </c>
      <c r="C24" s="248">
        <v>69.400000000000006</v>
      </c>
      <c r="D24" s="248">
        <v>79.900000000000006</v>
      </c>
      <c r="E24" s="248">
        <v>72.3</v>
      </c>
      <c r="F24" s="248">
        <v>66.400000000000006</v>
      </c>
      <c r="G24" s="248">
        <v>70.099999999999994</v>
      </c>
      <c r="H24" s="248">
        <v>67.5</v>
      </c>
      <c r="I24" s="419" t="s">
        <v>658</v>
      </c>
    </row>
    <row r="25" spans="1:9" ht="16.5">
      <c r="A25" s="241">
        <v>20</v>
      </c>
      <c r="B25" s="239" t="s">
        <v>98</v>
      </c>
      <c r="C25" s="249">
        <v>68</v>
      </c>
      <c r="D25" s="249">
        <v>89</v>
      </c>
      <c r="E25" s="249">
        <v>71.8</v>
      </c>
      <c r="F25" s="249">
        <v>63.2</v>
      </c>
      <c r="G25" s="249">
        <v>79.099999999999994</v>
      </c>
      <c r="H25" s="249">
        <v>66.2</v>
      </c>
      <c r="I25" s="420" t="s">
        <v>659</v>
      </c>
    </row>
    <row r="26" spans="1:9" ht="16.5">
      <c r="A26" s="246">
        <v>21</v>
      </c>
      <c r="B26" s="247" t="s">
        <v>338</v>
      </c>
      <c r="C26" s="248">
        <v>95.7</v>
      </c>
      <c r="D26" s="248">
        <v>98</v>
      </c>
      <c r="E26" s="248">
        <v>96.6</v>
      </c>
      <c r="F26" s="248">
        <v>86.8</v>
      </c>
      <c r="G26" s="248">
        <v>84.1</v>
      </c>
      <c r="H26" s="248">
        <v>85.7</v>
      </c>
      <c r="I26" s="419" t="s">
        <v>660</v>
      </c>
    </row>
    <row r="27" spans="1:9" ht="16.5">
      <c r="A27" s="241">
        <v>22</v>
      </c>
      <c r="B27" s="239" t="s">
        <v>350</v>
      </c>
      <c r="C27" s="249">
        <v>87.3</v>
      </c>
      <c r="D27" s="249">
        <v>96.9</v>
      </c>
      <c r="E27" s="249">
        <v>90</v>
      </c>
      <c r="F27" s="249">
        <v>81.099999999999994</v>
      </c>
      <c r="G27" s="249">
        <v>84.1</v>
      </c>
      <c r="H27" s="249">
        <v>82</v>
      </c>
      <c r="I27" s="420" t="s">
        <v>661</v>
      </c>
    </row>
    <row r="28" spans="1:9" ht="16.5">
      <c r="A28" s="246">
        <v>23</v>
      </c>
      <c r="B28" s="247" t="s">
        <v>351</v>
      </c>
      <c r="C28" s="248">
        <v>93.8</v>
      </c>
      <c r="D28" s="248">
        <v>94.9</v>
      </c>
      <c r="E28" s="248">
        <v>94.1</v>
      </c>
      <c r="F28" s="248">
        <v>92.5</v>
      </c>
      <c r="G28" s="248">
        <v>81</v>
      </c>
      <c r="H28" s="248">
        <v>89.6</v>
      </c>
      <c r="I28" s="419" t="s">
        <v>662</v>
      </c>
    </row>
    <row r="29" spans="1:9" ht="16.5">
      <c r="A29" s="241">
        <v>24</v>
      </c>
      <c r="B29" s="239" t="s">
        <v>101</v>
      </c>
      <c r="C29" s="249">
        <v>70</v>
      </c>
      <c r="D29" s="249">
        <v>88.6</v>
      </c>
      <c r="E29" s="249">
        <v>79.8</v>
      </c>
      <c r="F29" s="249">
        <v>67.599999999999994</v>
      </c>
      <c r="G29" s="249">
        <v>79.900000000000006</v>
      </c>
      <c r="H29" s="249">
        <v>74.099999999999994</v>
      </c>
      <c r="I29" s="420" t="s">
        <v>663</v>
      </c>
    </row>
    <row r="30" spans="1:9" ht="16.5">
      <c r="A30" s="246">
        <v>25</v>
      </c>
      <c r="B30" s="247" t="s">
        <v>185</v>
      </c>
      <c r="C30" s="248">
        <v>80.900000000000006</v>
      </c>
      <c r="D30" s="248">
        <v>84.7</v>
      </c>
      <c r="E30" s="248">
        <v>82.5</v>
      </c>
      <c r="F30" s="248">
        <v>77</v>
      </c>
      <c r="G30" s="248">
        <v>82.2</v>
      </c>
      <c r="H30" s="248">
        <v>79.2</v>
      </c>
      <c r="I30" s="419" t="s">
        <v>664</v>
      </c>
    </row>
    <row r="31" spans="1:9" ht="16.5">
      <c r="A31" s="241">
        <v>26</v>
      </c>
      <c r="B31" s="239" t="s">
        <v>102</v>
      </c>
      <c r="C31" s="249">
        <v>63.1</v>
      </c>
      <c r="D31" s="249">
        <v>89.1</v>
      </c>
      <c r="E31" s="249">
        <v>68.8</v>
      </c>
      <c r="F31" s="249">
        <v>49.6</v>
      </c>
      <c r="G31" s="249">
        <v>74.400000000000006</v>
      </c>
      <c r="H31" s="249">
        <v>55</v>
      </c>
      <c r="I31" s="420" t="s">
        <v>665</v>
      </c>
    </row>
    <row r="32" spans="1:9" ht="16.5">
      <c r="A32" s="246">
        <v>27</v>
      </c>
      <c r="B32" s="247" t="s">
        <v>104</v>
      </c>
      <c r="C32" s="248">
        <v>94.8</v>
      </c>
      <c r="D32" s="248">
        <v>97.8</v>
      </c>
      <c r="E32" s="248">
        <v>95.5</v>
      </c>
      <c r="F32" s="248">
        <v>86.2</v>
      </c>
      <c r="G32" s="248">
        <v>86.2</v>
      </c>
      <c r="H32" s="248">
        <v>86.2</v>
      </c>
      <c r="I32" s="419" t="s">
        <v>666</v>
      </c>
    </row>
    <row r="33" spans="1:9" ht="16.5">
      <c r="A33" s="241">
        <v>28</v>
      </c>
      <c r="B33" s="239" t="s">
        <v>352</v>
      </c>
      <c r="C33" s="249">
        <v>86.9</v>
      </c>
      <c r="D33" s="249">
        <v>95.4</v>
      </c>
      <c r="E33" s="249">
        <v>89</v>
      </c>
      <c r="F33" s="249">
        <v>78.599999999999994</v>
      </c>
      <c r="G33" s="249">
        <v>79.5</v>
      </c>
      <c r="H33" s="249">
        <v>78.8</v>
      </c>
      <c r="I33" s="420" t="s">
        <v>667</v>
      </c>
    </row>
    <row r="34" spans="1:9" ht="16.5">
      <c r="A34" s="246">
        <v>29</v>
      </c>
      <c r="B34" s="247" t="s">
        <v>353</v>
      </c>
      <c r="C34" s="248">
        <v>84.1</v>
      </c>
      <c r="D34" s="248">
        <v>93.3</v>
      </c>
      <c r="E34" s="248">
        <v>87</v>
      </c>
      <c r="F34" s="248">
        <v>65.900000000000006</v>
      </c>
      <c r="G34" s="248">
        <v>71.099999999999994</v>
      </c>
      <c r="H34" s="248">
        <v>67.5</v>
      </c>
      <c r="I34" s="419" t="s">
        <v>668</v>
      </c>
    </row>
    <row r="35" spans="1:9" ht="33">
      <c r="A35" s="241">
        <v>30</v>
      </c>
      <c r="B35" s="239" t="s">
        <v>639</v>
      </c>
      <c r="C35" s="249">
        <v>100</v>
      </c>
      <c r="D35" s="249">
        <v>100</v>
      </c>
      <c r="E35" s="249">
        <v>100</v>
      </c>
      <c r="F35" s="249">
        <v>90.5</v>
      </c>
      <c r="G35" s="249">
        <v>96.4</v>
      </c>
      <c r="H35" s="249">
        <v>92.9</v>
      </c>
      <c r="I35" s="421" t="s">
        <v>246</v>
      </c>
    </row>
    <row r="36" spans="1:9" ht="16.5">
      <c r="A36" s="246">
        <v>31</v>
      </c>
      <c r="B36" s="247" t="s">
        <v>354</v>
      </c>
      <c r="C36" s="248">
        <v>100</v>
      </c>
      <c r="D36" s="248">
        <v>100</v>
      </c>
      <c r="E36" s="248">
        <v>100</v>
      </c>
      <c r="F36" s="248">
        <v>42.4</v>
      </c>
      <c r="G36" s="248">
        <v>93.2</v>
      </c>
      <c r="H36" s="248">
        <v>90.6</v>
      </c>
      <c r="I36" s="419" t="s">
        <v>669</v>
      </c>
    </row>
    <row r="37" spans="1:9" ht="29.25" customHeight="1">
      <c r="A37" s="241">
        <v>32</v>
      </c>
      <c r="B37" s="488" t="s">
        <v>355</v>
      </c>
      <c r="C37" s="249">
        <v>99.2</v>
      </c>
      <c r="D37" s="249">
        <v>99.9</v>
      </c>
      <c r="E37" s="249">
        <v>99.6</v>
      </c>
      <c r="F37" s="249">
        <v>82.6</v>
      </c>
      <c r="G37" s="249">
        <v>68</v>
      </c>
      <c r="H37" s="249">
        <v>73.7</v>
      </c>
      <c r="I37" s="421" t="s">
        <v>359</v>
      </c>
    </row>
    <row r="38" spans="1:9" ht="16.5">
      <c r="A38" s="246">
        <v>33</v>
      </c>
      <c r="B38" s="247" t="s">
        <v>356</v>
      </c>
      <c r="C38" s="248">
        <v>77.8</v>
      </c>
      <c r="D38" s="248">
        <v>96.1</v>
      </c>
      <c r="E38" s="248">
        <v>82</v>
      </c>
      <c r="F38" s="248">
        <v>75.099999999999994</v>
      </c>
      <c r="G38" s="248">
        <v>83.4</v>
      </c>
      <c r="H38" s="248">
        <v>77</v>
      </c>
      <c r="I38" s="419" t="s">
        <v>670</v>
      </c>
    </row>
    <row r="39" spans="1:9" ht="16.5">
      <c r="A39" s="241">
        <v>34</v>
      </c>
      <c r="B39" s="239" t="s">
        <v>341</v>
      </c>
      <c r="C39" s="249">
        <v>78.8</v>
      </c>
      <c r="D39" s="249">
        <v>98.2</v>
      </c>
      <c r="E39" s="249">
        <v>80.7</v>
      </c>
      <c r="F39" s="249">
        <v>78.599999999999994</v>
      </c>
      <c r="G39" s="249">
        <v>77.8</v>
      </c>
      <c r="H39" s="249">
        <v>78.599999999999994</v>
      </c>
      <c r="I39" s="420" t="s">
        <v>671</v>
      </c>
    </row>
    <row r="40" spans="1:9" ht="16.5">
      <c r="A40" s="246">
        <v>35</v>
      </c>
      <c r="B40" s="247" t="s">
        <v>357</v>
      </c>
      <c r="C40" s="248">
        <v>100</v>
      </c>
      <c r="D40" s="248">
        <v>98.1</v>
      </c>
      <c r="E40" s="248">
        <v>98.6</v>
      </c>
      <c r="F40" s="248">
        <v>97.3</v>
      </c>
      <c r="G40" s="248">
        <v>94.8</v>
      </c>
      <c r="H40" s="248">
        <v>95.4</v>
      </c>
      <c r="I40" s="419" t="s">
        <v>672</v>
      </c>
    </row>
    <row r="41" spans="1:9" ht="16.5">
      <c r="A41" s="241">
        <v>36</v>
      </c>
      <c r="B41" s="239" t="s">
        <v>339</v>
      </c>
      <c r="C41" s="249">
        <v>75.7</v>
      </c>
      <c r="D41" s="249">
        <v>85.5</v>
      </c>
      <c r="E41" s="249">
        <v>82.3</v>
      </c>
      <c r="F41" s="249">
        <v>75.3</v>
      </c>
      <c r="G41" s="249">
        <v>84.2</v>
      </c>
      <c r="H41" s="249">
        <v>81.3</v>
      </c>
      <c r="I41" s="420" t="s">
        <v>673</v>
      </c>
    </row>
    <row r="42" spans="1:9" ht="16.5">
      <c r="A42" s="246">
        <v>37</v>
      </c>
      <c r="B42" s="247" t="s">
        <v>358</v>
      </c>
      <c r="C42" s="248">
        <v>81.2</v>
      </c>
      <c r="D42" s="248">
        <v>92.8</v>
      </c>
      <c r="E42" s="248">
        <v>85.1</v>
      </c>
      <c r="F42" s="248">
        <v>73.3</v>
      </c>
      <c r="G42" s="248">
        <v>81.400000000000006</v>
      </c>
      <c r="H42" s="248">
        <v>76</v>
      </c>
      <c r="I42" s="419" t="s">
        <v>674</v>
      </c>
    </row>
    <row r="43" spans="1:9" ht="30.75" customHeight="1">
      <c r="A43" s="669" t="s">
        <v>677</v>
      </c>
      <c r="B43" s="670"/>
      <c r="C43" s="670"/>
      <c r="D43" s="670"/>
      <c r="E43" s="670"/>
      <c r="F43" s="670"/>
      <c r="G43" s="670"/>
      <c r="H43" s="670"/>
      <c r="I43" s="671"/>
    </row>
  </sheetData>
  <mergeCells count="9">
    <mergeCell ref="A1:I1"/>
    <mergeCell ref="A2:I2"/>
    <mergeCell ref="A3:A5"/>
    <mergeCell ref="A43:I43"/>
    <mergeCell ref="B3:B5"/>
    <mergeCell ref="I3:I5"/>
    <mergeCell ref="C3:H3"/>
    <mergeCell ref="C4:E4"/>
    <mergeCell ref="F4:H4"/>
  </mergeCells>
  <pageMargins left="0.7" right="0"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35</vt:i4>
      </vt:variant>
    </vt:vector>
  </HeadingPairs>
  <TitlesOfParts>
    <vt:vector size="59" baseType="lpstr">
      <vt:lpstr>5.01</vt:lpstr>
      <vt:lpstr>5.02 </vt:lpstr>
      <vt:lpstr>5.03 </vt:lpstr>
      <vt:lpstr>5.04 </vt:lpstr>
      <vt:lpstr>5.05a</vt:lpstr>
      <vt:lpstr>5.05b</vt:lpstr>
      <vt:lpstr>5.06</vt:lpstr>
      <vt:lpstr>5.07 </vt:lpstr>
      <vt:lpstr>5.08</vt:lpstr>
      <vt:lpstr> 5.09 </vt:lpstr>
      <vt:lpstr>5.10 </vt:lpstr>
      <vt:lpstr>5.11 (a)</vt:lpstr>
      <vt:lpstr>5.13 (b)</vt:lpstr>
      <vt:lpstr>5.11(b)</vt:lpstr>
      <vt:lpstr>5.12</vt:lpstr>
      <vt:lpstr>5.13</vt:lpstr>
      <vt:lpstr>5.14</vt:lpstr>
      <vt:lpstr>5.15</vt:lpstr>
      <vt:lpstr>5.16</vt:lpstr>
      <vt:lpstr>5.17</vt:lpstr>
      <vt:lpstr>5.18</vt:lpstr>
      <vt:lpstr>5.19 </vt:lpstr>
      <vt:lpstr>5.20</vt:lpstr>
      <vt:lpstr>Sheet1</vt:lpstr>
      <vt:lpstr>' 5.09 '!Print_Area</vt:lpstr>
      <vt:lpstr>'5.01'!Print_Area</vt:lpstr>
      <vt:lpstr>'5.02 '!Print_Area</vt:lpstr>
      <vt:lpstr>'5.03 '!Print_Area</vt:lpstr>
      <vt:lpstr>'5.04 '!Print_Area</vt:lpstr>
      <vt:lpstr>'5.05a'!Print_Area</vt:lpstr>
      <vt:lpstr>'5.05b'!Print_Area</vt:lpstr>
      <vt:lpstr>'5.06'!Print_Area</vt:lpstr>
      <vt:lpstr>'5.10 '!Print_Area</vt:lpstr>
      <vt:lpstr>'5.11 (a)'!Print_Area</vt:lpstr>
      <vt:lpstr>'5.11(b)'!Print_Area</vt:lpstr>
      <vt:lpstr>'5.12'!Print_Area</vt:lpstr>
      <vt:lpstr>'5.13'!Print_Area</vt:lpstr>
      <vt:lpstr>'5.13 (b)'!Print_Area</vt:lpstr>
      <vt:lpstr>'5.14'!Print_Area</vt:lpstr>
      <vt:lpstr>'5.15'!Print_Area</vt:lpstr>
      <vt:lpstr>'5.16'!Print_Area</vt:lpstr>
      <vt:lpstr>'5.17'!Print_Area</vt:lpstr>
      <vt:lpstr>'5.18'!Print_Area</vt:lpstr>
      <vt:lpstr>'5.19 '!Print_Area</vt:lpstr>
      <vt:lpstr>' 5.09 '!Print_Titles</vt:lpstr>
      <vt:lpstr>'5.05b'!Print_Titles</vt:lpstr>
      <vt:lpstr>'5.06'!Print_Titles</vt:lpstr>
      <vt:lpstr>'5.07 '!Print_Titles</vt:lpstr>
      <vt:lpstr>'5.11 (a)'!Print_Titles</vt:lpstr>
      <vt:lpstr>'5.11(b)'!Print_Titles</vt:lpstr>
      <vt:lpstr>'5.12'!Print_Titles</vt:lpstr>
      <vt:lpstr>'5.13'!Print_Titles</vt:lpstr>
      <vt:lpstr>'5.13 (b)'!Print_Titles</vt:lpstr>
      <vt:lpstr>'5.14'!Print_Titles</vt:lpstr>
      <vt:lpstr>'5.15'!Print_Titles</vt:lpstr>
      <vt:lpstr>'5.16'!Print_Titles</vt:lpstr>
      <vt:lpstr>'5.17'!Print_Titles</vt:lpstr>
      <vt:lpstr>'5.18'!Print_Titles</vt:lpstr>
      <vt:lpstr>'5.20'!Print_Titles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 laxmi</dc:creator>
  <cp:lastModifiedBy>user</cp:lastModifiedBy>
  <cp:lastPrinted>2024-05-30T09:37:51Z</cp:lastPrinted>
  <dcterms:created xsi:type="dcterms:W3CDTF">2018-03-06T05:28:14Z</dcterms:created>
  <dcterms:modified xsi:type="dcterms:W3CDTF">2024-05-30T09:40:23Z</dcterms:modified>
</cp:coreProperties>
</file>