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0"/>
  <workbookPr defaultThemeVersion="124226"/>
  <mc:AlternateContent xmlns:mc="http://schemas.openxmlformats.org/markup-compatibility/2006">
    <mc:Choice Requires="x15">
      <x15ac:absPath xmlns:x15ac="http://schemas.microsoft.com/office/spreadsheetml/2010/11/ac" url="C:\Users\user\Desktop\Updated Table_Envistats 2024\"/>
    </mc:Choice>
  </mc:AlternateContent>
  <xr:revisionPtr revIDLastSave="0" documentId="13_ncr:1_{6FAFB954-9C4A-4A9A-BD59-E60D72E92B5A}" xr6:coauthVersionLast="36" xr6:coauthVersionMax="36" xr10:uidLastSave="{00000000-0000-0000-0000-000000000000}"/>
  <bookViews>
    <workbookView xWindow="0" yWindow="0" windowWidth="24000" windowHeight="8805" tabRatio="885" xr2:uid="{00000000-000D-0000-FFFF-FFFF00000000}"/>
  </bookViews>
  <sheets>
    <sheet name="6.01_2 " sheetId="41" r:id="rId1"/>
    <sheet name="6.03" sheetId="37" r:id="rId2"/>
    <sheet name="6.04" sheetId="40" r:id="rId3"/>
    <sheet name="6.05" sheetId="38" r:id="rId4"/>
  </sheets>
  <definedNames>
    <definedName name="_GoBack" localSheetId="2">'6.04'!$B$4</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ollege" localSheetId="0">#REF!</definedName>
    <definedName name="College" localSheetId="2">#REF!</definedName>
    <definedName name="College" localSheetId="3">#REF!</definedName>
    <definedName name="College">#REF!</definedName>
    <definedName name="d" localSheetId="0">#REF!</definedName>
    <definedName name="d" localSheetId="3">#REF!</definedName>
    <definedName name="d">#REF!</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 localSheetId="0">#REF!</definedName>
    <definedName name="ggg">#REF!</definedName>
    <definedName name="JR_PAGE_ANCHOR_0_1" localSheetId="0">#REF!</definedName>
    <definedName name="JR_PAGE_ANCHOR_0_1" localSheetId="2">#REF!</definedName>
    <definedName name="JR_PAGE_ANCHOR_0_1" localSheetId="3">#REF!</definedName>
    <definedName name="JR_PAGE_ANCHOR_0_1">#REF!</definedName>
    <definedName name="n" localSheetId="0" hidden="1">{#N/A,#N/A,FALSE,"Explanatory notes";#N/A,#N/A,FALSE,"Table 1A 1999";#N/A,#N/A,FALSE,"Table 2A 1999";#N/A,#N/A,FALSE,"Table 3A 1999";#N/A,#N/A,FALSE,"Table 4A 1999";#N/A,#N/A,FALSE,"Table 5A 1999";#N/A,#N/A,FALSE,"Table 6A 1999";#N/A,#N/A,FALSE,"Table 7A 1999";#N/A,#N/A,FALSE,"Table 8A 1999";#N/A,#N/A,FALSE,"Remarks"}</definedName>
    <definedName name="n" localSheetId="2" hidden="1">{#N/A,#N/A,FALSE,"Explanatory notes";#N/A,#N/A,FALSE,"Table 1A 1999";#N/A,#N/A,FALSE,"Table 2A 1999";#N/A,#N/A,FALSE,"Table 3A 1999";#N/A,#N/A,FALSE,"Table 4A 1999";#N/A,#N/A,FALSE,"Table 5A 1999";#N/A,#N/A,FALSE,"Table 6A 1999";#N/A,#N/A,FALSE,"Table 7A 1999";#N/A,#N/A,FALSE,"Table 8A 1999";#N/A,#N/A,FALSE,"Remarks"}</definedName>
    <definedName name="n" localSheetId="3" hidden="1">{#N/A,#N/A,FALSE,"Explanatory notes";#N/A,#N/A,FALSE,"Table 1A 1999";#N/A,#N/A,FALSE,"Table 2A 1999";#N/A,#N/A,FALSE,"Table 3A 1999";#N/A,#N/A,FALSE,"Table 4A 1999";#N/A,#N/A,FALSE,"Table 5A 1999";#N/A,#N/A,FALSE,"Table 6A 1999";#N/A,#N/A,FALSE,"Table 7A 1999";#N/A,#N/A,FALSE,"Table 8A 1999";#N/A,#N/A,FALSE,"Remarks"}</definedName>
    <definedName name="n" hidden="1">{#N/A,#N/A,FALSE,"Explanatory notes";#N/A,#N/A,FALSE,"Table 1A 1999";#N/A,#N/A,FALSE,"Table 2A 1999";#N/A,#N/A,FALSE,"Table 3A 1999";#N/A,#N/A,FALSE,"Table 4A 1999";#N/A,#N/A,FALSE,"Table 5A 1999";#N/A,#N/A,FALSE,"Table 6A 1999";#N/A,#N/A,FALSE,"Table 7A 1999";#N/A,#N/A,FALSE,"Table 8A 1999";#N/A,#N/A,FALSE,"Remarks"}</definedName>
    <definedName name="_xlnm.Print_Area" localSheetId="1">'6.03'!$A$1:$AN$45</definedName>
    <definedName name="_xlnm.Print_Area" localSheetId="2">'6.04'!$A$1:$P$66</definedName>
    <definedName name="_xlnm.Print_Area" localSheetId="3">'6.05'!$A$1:$U$18</definedName>
    <definedName name="_xlnm.Print_Titles" localSheetId="2">'6.04'!$1:$5</definedName>
    <definedName name="rtrtt"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workbook>
</file>

<file path=xl/calcChain.xml><?xml version="1.0" encoding="utf-8"?>
<calcChain xmlns="http://schemas.openxmlformats.org/spreadsheetml/2006/main">
  <c r="G8" i="41" l="1"/>
  <c r="J28" i="37" l="1"/>
  <c r="AF43" i="37" l="1"/>
  <c r="AG43" i="37"/>
  <c r="AH43" i="37"/>
  <c r="AI43" i="37"/>
  <c r="AJ43" i="37"/>
  <c r="AK43" i="37"/>
  <c r="AL43" i="37"/>
  <c r="AE43" i="37"/>
  <c r="AM7" i="37"/>
  <c r="AM8" i="37"/>
  <c r="AM9" i="37"/>
  <c r="AM10" i="37"/>
  <c r="AM11" i="37"/>
  <c r="AM12" i="37"/>
  <c r="AM13" i="37"/>
  <c r="AM14" i="37"/>
  <c r="AM15" i="37"/>
  <c r="AM16" i="37"/>
  <c r="AM17" i="37"/>
  <c r="AM18" i="37"/>
  <c r="AM19" i="37"/>
  <c r="AM20" i="37"/>
  <c r="AM21" i="37"/>
  <c r="AM22" i="37"/>
  <c r="AM23" i="37"/>
  <c r="AM24" i="37"/>
  <c r="AM25" i="37"/>
  <c r="AM26" i="37"/>
  <c r="AM27" i="37"/>
  <c r="AM28" i="37"/>
  <c r="AM29" i="37"/>
  <c r="AM30" i="37"/>
  <c r="AM31" i="37"/>
  <c r="AM32" i="37"/>
  <c r="AM33" i="37"/>
  <c r="AM34" i="37"/>
  <c r="AM35" i="37"/>
  <c r="AM36" i="37"/>
  <c r="AM37" i="37"/>
  <c r="AM38" i="37"/>
  <c r="AM39" i="37"/>
  <c r="AM40" i="37"/>
  <c r="AM41" i="37"/>
  <c r="AM42" i="37"/>
  <c r="AM6" i="37"/>
  <c r="W43" i="37"/>
  <c r="X43" i="37"/>
  <c r="Y43" i="37"/>
  <c r="Z43" i="37"/>
  <c r="AA43" i="37"/>
  <c r="AB43" i="37"/>
  <c r="AC43" i="37"/>
  <c r="V43" i="37"/>
  <c r="AD7" i="37"/>
  <c r="AD8" i="37"/>
  <c r="AD9" i="37"/>
  <c r="AD10" i="37"/>
  <c r="AD11" i="37"/>
  <c r="AD12" i="37"/>
  <c r="AD13" i="37"/>
  <c r="AD14" i="37"/>
  <c r="AD15" i="37"/>
  <c r="AD16" i="37"/>
  <c r="AD17" i="37"/>
  <c r="AD18" i="37"/>
  <c r="AD19" i="37"/>
  <c r="AD20" i="37"/>
  <c r="AD21" i="37"/>
  <c r="AD22" i="37"/>
  <c r="AD23" i="37"/>
  <c r="AD24" i="37"/>
  <c r="AD25" i="37"/>
  <c r="AD26" i="37"/>
  <c r="AD27" i="37"/>
  <c r="AD28" i="37"/>
  <c r="AD29" i="37"/>
  <c r="AD30" i="37"/>
  <c r="AD31" i="37"/>
  <c r="AD32" i="37"/>
  <c r="AD33" i="37"/>
  <c r="AD34" i="37"/>
  <c r="AD35" i="37"/>
  <c r="AD36" i="37"/>
  <c r="AD37" i="37"/>
  <c r="AD38" i="37"/>
  <c r="AD39" i="37"/>
  <c r="AD40" i="37"/>
  <c r="AD41" i="37"/>
  <c r="AD42" i="37"/>
  <c r="AD6" i="37"/>
  <c r="C43" i="37"/>
  <c r="D43" i="37"/>
  <c r="E43" i="37"/>
  <c r="F43" i="37"/>
  <c r="G43" i="37"/>
  <c r="H43" i="37"/>
  <c r="I43" i="37"/>
  <c r="B43" i="37"/>
  <c r="L43" i="37"/>
  <c r="M43" i="37"/>
  <c r="N43" i="37"/>
  <c r="O43" i="37"/>
  <c r="P43" i="37"/>
  <c r="Q43" i="37"/>
  <c r="R43" i="37"/>
  <c r="K43" i="37"/>
  <c r="S7" i="37"/>
  <c r="S8" i="37"/>
  <c r="S9" i="37"/>
  <c r="S10" i="37"/>
  <c r="S11" i="37"/>
  <c r="S12" i="37"/>
  <c r="S13" i="37"/>
  <c r="S14" i="37"/>
  <c r="S15" i="37"/>
  <c r="S16" i="37"/>
  <c r="S17" i="37"/>
  <c r="S18" i="37"/>
  <c r="S19" i="37"/>
  <c r="S20" i="37"/>
  <c r="S21" i="37"/>
  <c r="S22" i="37"/>
  <c r="S23" i="37"/>
  <c r="S24" i="37"/>
  <c r="S25" i="37"/>
  <c r="S26" i="37"/>
  <c r="S27" i="37"/>
  <c r="S28" i="37"/>
  <c r="S29" i="37"/>
  <c r="S30" i="37"/>
  <c r="S31" i="37"/>
  <c r="S32" i="37"/>
  <c r="S33" i="37"/>
  <c r="S34" i="37"/>
  <c r="S35" i="37"/>
  <c r="S36" i="37"/>
  <c r="S37" i="37"/>
  <c r="S38" i="37"/>
  <c r="S39" i="37"/>
  <c r="S40" i="37"/>
  <c r="S41" i="37"/>
  <c r="S42" i="37"/>
  <c r="S6" i="37"/>
  <c r="J32" i="37"/>
  <c r="J7" i="37"/>
  <c r="J8" i="37"/>
  <c r="J9" i="37"/>
  <c r="J10" i="37"/>
  <c r="J11" i="37"/>
  <c r="J12" i="37"/>
  <c r="J13" i="37"/>
  <c r="J14" i="37"/>
  <c r="J15" i="37"/>
  <c r="J16" i="37"/>
  <c r="J17" i="37"/>
  <c r="J18" i="37"/>
  <c r="J19" i="37"/>
  <c r="J20" i="37"/>
  <c r="J21" i="37"/>
  <c r="J22" i="37"/>
  <c r="J23" i="37"/>
  <c r="J24" i="37"/>
  <c r="J25" i="37"/>
  <c r="J26" i="37"/>
  <c r="J27" i="37"/>
  <c r="J29" i="37"/>
  <c r="J30" i="37"/>
  <c r="J31" i="37"/>
  <c r="J33" i="37"/>
  <c r="J34" i="37"/>
  <c r="J35" i="37"/>
  <c r="J36" i="37"/>
  <c r="J37" i="37"/>
  <c r="J38" i="37"/>
  <c r="J39" i="37"/>
  <c r="J40" i="37"/>
  <c r="J41" i="37"/>
  <c r="J42" i="37"/>
  <c r="J6" i="37"/>
  <c r="AM43" i="37" l="1"/>
  <c r="AD43" i="37"/>
  <c r="S43" i="37"/>
  <c r="J43" i="37"/>
  <c r="E63" i="40"/>
  <c r="P31" i="40"/>
  <c r="O31" i="40"/>
  <c r="N31" i="40"/>
  <c r="M31" i="40"/>
  <c r="L31" i="40"/>
  <c r="K31" i="40"/>
  <c r="J31" i="40"/>
  <c r="I31" i="40"/>
  <c r="I63" i="40" s="1"/>
  <c r="H31" i="40"/>
  <c r="L14" i="40"/>
  <c r="K14" i="40"/>
  <c r="J14" i="40"/>
  <c r="I14" i="40"/>
  <c r="H14" i="40"/>
  <c r="P11" i="40"/>
  <c r="O11" i="40"/>
  <c r="N11" i="40"/>
  <c r="M11" i="40"/>
  <c r="L11" i="40"/>
  <c r="K11" i="40"/>
  <c r="J11" i="40"/>
  <c r="I11" i="40"/>
  <c r="H11" i="40"/>
  <c r="G11" i="40"/>
  <c r="G14" i="40" s="1"/>
  <c r="G63" i="40" s="1"/>
  <c r="F11" i="40"/>
  <c r="P8" i="40"/>
  <c r="O8" i="40"/>
  <c r="N8" i="40"/>
  <c r="M8" i="40"/>
  <c r="L8" i="40"/>
  <c r="K8" i="40"/>
  <c r="J8" i="40"/>
  <c r="I8" i="40"/>
  <c r="H8" i="40"/>
  <c r="G8" i="40"/>
  <c r="F8" i="40"/>
  <c r="L6" i="40"/>
  <c r="K6" i="40"/>
  <c r="J6" i="40"/>
  <c r="I6" i="40"/>
  <c r="J63" i="40" l="1"/>
  <c r="F14" i="40"/>
  <c r="F63" i="40" s="1"/>
  <c r="L63" i="40"/>
  <c r="K63" i="40"/>
  <c r="U16" i="38"/>
  <c r="T16" i="38"/>
  <c r="S16" i="38"/>
  <c r="R16" i="38"/>
  <c r="Q16" i="38"/>
  <c r="P16" i="38"/>
  <c r="O16" i="38"/>
  <c r="N16" i="38"/>
  <c r="M16" i="38"/>
  <c r="L16" i="38"/>
  <c r="K16" i="38"/>
  <c r="J16" i="38"/>
  <c r="I16" i="38"/>
  <c r="H16" i="38"/>
  <c r="G16" i="38"/>
  <c r="F16" i="38"/>
  <c r="E16" i="38"/>
  <c r="D16" i="38"/>
</calcChain>
</file>

<file path=xl/sharedStrings.xml><?xml version="1.0" encoding="utf-8"?>
<sst xmlns="http://schemas.openxmlformats.org/spreadsheetml/2006/main" count="471" uniqueCount="256">
  <si>
    <t>2011-12</t>
  </si>
  <si>
    <t>2012-13</t>
  </si>
  <si>
    <t>2013-14</t>
  </si>
  <si>
    <t>2015-16</t>
  </si>
  <si>
    <t>Integrated Development of Wildlife Habitats</t>
  </si>
  <si>
    <t xml:space="preserve">Scheme </t>
  </si>
  <si>
    <t>योजना</t>
  </si>
  <si>
    <t>National Mission for a Green India</t>
  </si>
  <si>
    <t>Conservation of Natural Resources and Ecosystems</t>
  </si>
  <si>
    <t>प्राकृतिक संसाधनों एवं पारिस्थितिकी तंत्रों का संरक्षण</t>
  </si>
  <si>
    <t>National River Conservation Programme</t>
  </si>
  <si>
    <t>Scheme
योजना</t>
  </si>
  <si>
    <t>2014-15</t>
  </si>
  <si>
    <t>2016-17</t>
  </si>
  <si>
    <t>2017-18</t>
  </si>
  <si>
    <t>2018-19</t>
  </si>
  <si>
    <t>2019-20</t>
  </si>
  <si>
    <t>Andhra Pradesh</t>
  </si>
  <si>
    <t>आंध्र प्रदेश</t>
  </si>
  <si>
    <t>Arunachal Pradesh</t>
  </si>
  <si>
    <t>अरुणाचल प्रदेश</t>
  </si>
  <si>
    <t>Assam</t>
  </si>
  <si>
    <t>असम</t>
  </si>
  <si>
    <t>Bihar</t>
  </si>
  <si>
    <t>बिहार</t>
  </si>
  <si>
    <t>Chandigarh</t>
  </si>
  <si>
    <t>चंडीगढ़</t>
  </si>
  <si>
    <t>Chhattisgarh</t>
  </si>
  <si>
    <t>छत्तीसगढ़</t>
  </si>
  <si>
    <t>Dadra And Nagar Haveli</t>
  </si>
  <si>
    <t>दादरा एवं नगर हवेली</t>
  </si>
  <si>
    <t>Daman And Diu</t>
  </si>
  <si>
    <t>दमन और दीव</t>
  </si>
  <si>
    <t>Delhi</t>
  </si>
  <si>
    <t>दिल्ली</t>
  </si>
  <si>
    <t>Goa</t>
  </si>
  <si>
    <t>गोवा</t>
  </si>
  <si>
    <t>Gujarat</t>
  </si>
  <si>
    <t>गुजरात</t>
  </si>
  <si>
    <t>Haryana</t>
  </si>
  <si>
    <t>हरियाणा</t>
  </si>
  <si>
    <t>Himachal Pradesh</t>
  </si>
  <si>
    <t>हिमाचल प्रदेश</t>
  </si>
  <si>
    <t>Jammu And Kashmir^</t>
  </si>
  <si>
    <t>जम्‍मू एवं कश्‍मीर$</t>
  </si>
  <si>
    <t>Jharkhand</t>
  </si>
  <si>
    <t>झारखंड</t>
  </si>
  <si>
    <t>Karnataka</t>
  </si>
  <si>
    <t>कर्नाटक</t>
  </si>
  <si>
    <t>Kerala</t>
  </si>
  <si>
    <t>केरल</t>
  </si>
  <si>
    <t>Lakshadweep</t>
  </si>
  <si>
    <t>लक्षद्वीप</t>
  </si>
  <si>
    <t>Madhya Pradesh</t>
  </si>
  <si>
    <t>मध्य प्रदेश</t>
  </si>
  <si>
    <t>Maharashtra</t>
  </si>
  <si>
    <t>महाराष्ट्र</t>
  </si>
  <si>
    <t>Manipur</t>
  </si>
  <si>
    <t>मणिपुर</t>
  </si>
  <si>
    <t>Meghalaya</t>
  </si>
  <si>
    <t>मेघालय</t>
  </si>
  <si>
    <t>Nagaland</t>
  </si>
  <si>
    <t>नागालैंड</t>
  </si>
  <si>
    <t>NEC/ Not mentioned</t>
  </si>
  <si>
    <t>Odisha</t>
  </si>
  <si>
    <t>ओडिशा</t>
  </si>
  <si>
    <t>PAN India</t>
  </si>
  <si>
    <t>Puducherry</t>
  </si>
  <si>
    <t>पुद्दुचेरी</t>
  </si>
  <si>
    <t>Punjab</t>
  </si>
  <si>
    <t>पंजाब</t>
  </si>
  <si>
    <t>Rajasthan</t>
  </si>
  <si>
    <t>राजस्थान</t>
  </si>
  <si>
    <t>Sikkim</t>
  </si>
  <si>
    <t>सिक्किम</t>
  </si>
  <si>
    <t>Tamil Nadu</t>
  </si>
  <si>
    <t>तमिलनाडु</t>
  </si>
  <si>
    <t>Telangana</t>
  </si>
  <si>
    <t>तेलंगाना</t>
  </si>
  <si>
    <t>Tripura</t>
  </si>
  <si>
    <t>त्रिपुरा</t>
  </si>
  <si>
    <t>Uttar Pradesh</t>
  </si>
  <si>
    <t>उत्तर प्रदेश</t>
  </si>
  <si>
    <t>Uttarakhand</t>
  </si>
  <si>
    <t>उत्तराखंड</t>
  </si>
  <si>
    <t>West Bengal</t>
  </si>
  <si>
    <t>पश्चिम बंगाल</t>
  </si>
  <si>
    <t>Andaman And Nicobar Islands</t>
  </si>
  <si>
    <t>अंडमान एवं निकोबार दीप समूह</t>
  </si>
  <si>
    <t>Grand Total</t>
  </si>
  <si>
    <t>कुल योग</t>
  </si>
  <si>
    <t>Actuals
वास्तविक</t>
  </si>
  <si>
    <t>...</t>
  </si>
  <si>
    <t>Interest Subsidies to Other Village Industries
अन्य ग्राम उद्योगों के लिए ब्याज सब्सिडी</t>
  </si>
  <si>
    <t>http://aishe.gov.in/aishe/home</t>
  </si>
  <si>
    <t>5. Other Subsidies  अन्य सब्सिडी</t>
  </si>
  <si>
    <t>2020-21</t>
  </si>
  <si>
    <t>2020-2021</t>
  </si>
  <si>
    <t>2021-2022</t>
  </si>
  <si>
    <t>..</t>
  </si>
  <si>
    <t>.</t>
  </si>
  <si>
    <t>2022-23</t>
  </si>
  <si>
    <t>राष्‍ट्रीय हरित भारत मिशन</t>
  </si>
  <si>
    <t>समेकित वन्‍य जीव अधिवास विकास</t>
  </si>
  <si>
    <t>राष्‍ट्रीय नदी संरक्षण कार्यक्रम</t>
  </si>
  <si>
    <t xml:space="preserve"> </t>
  </si>
  <si>
    <t>पैन इंडिया</t>
  </si>
  <si>
    <t>क्र. सं.
S. No.</t>
  </si>
  <si>
    <t>स्रोत : व्‍यय प्रोफाइल, संघ बजट, वित्‍त मंत्रालय /Source: Expenditure Profile, Union Budget, M/o Finance</t>
  </si>
  <si>
    <t xml:space="preserve">राष्‍ट्रीय हरित भारत मिशन
National Mission for a Green India
</t>
  </si>
  <si>
    <t xml:space="preserve">समेकित वन्‍य जीव अधिवास विकास
Integrated Development of Wildlife Habitats
</t>
  </si>
  <si>
    <t xml:space="preserve">प्राकृतिक संसाधनों एवं पारिस्थितिकी तंत्रों का संरक्षण
Conservation of Natural Resources and Ecosystems
</t>
  </si>
  <si>
    <t>(  रुपये करोड़ /Rs. Crore)</t>
  </si>
  <si>
    <t xml:space="preserve"> ( CSR  खर्च-  करोड़ रुपये में/CSR Spent - In INR Cr.)</t>
  </si>
  <si>
    <t xml:space="preserve">पर्यावरणीय स्थिरता क्षेत्र
Environmental Sustainability Sector
</t>
  </si>
  <si>
    <t>वि. व./FY
 2014-15</t>
  </si>
  <si>
    <t>वि. व./FY
2015-16</t>
  </si>
  <si>
    <t>वि. व./FY
2016-17</t>
  </si>
  <si>
    <t>वि. व./FY
2017-18</t>
  </si>
  <si>
    <t>वि. व./FY
2018-19</t>
  </si>
  <si>
    <t>वि. व./FY
2019-20</t>
  </si>
  <si>
    <t>वि. व./FY
2020-21</t>
  </si>
  <si>
    <t>कुल
Total</t>
  </si>
  <si>
    <t xml:space="preserve">स्रोत: कॉर्पोरेट कार्य मंत्रालय /Source :  Ministry of Corporate Affairs  </t>
  </si>
  <si>
    <t xml:space="preserve">1. खाद्य Food </t>
  </si>
  <si>
    <t xml:space="preserve">सब्सिडी योजना का नाम
Subsidy Scheme Name
</t>
  </si>
  <si>
    <t xml:space="preserve">वास्तविक
Actuals
</t>
  </si>
  <si>
    <t xml:space="preserve">संशोधित अनुमान
Revised Estimates
</t>
  </si>
  <si>
    <t xml:space="preserve">बजट का अनुमान 
Budget Estimates
</t>
  </si>
  <si>
    <t xml:space="preserve">खाद्य सब्सिडी
Food Subsidy
</t>
  </si>
  <si>
    <t xml:space="preserve">2. उर्वरक Fertiliser </t>
  </si>
  <si>
    <t xml:space="preserve">यूरिया सब्सिडी
Urea Subsidy
</t>
  </si>
  <si>
    <t xml:space="preserve">पोषक तत्व आधारित सब्सिडी
Nutrient based Subsidy
</t>
  </si>
  <si>
    <t xml:space="preserve">3. पेट्रोलियम Petroleum </t>
  </si>
  <si>
    <t xml:space="preserve">एलपीजी सब्सिडी
LPG Subsidy
</t>
  </si>
  <si>
    <t xml:space="preserve">किरोसीन की सब्सिडी
Kerosene Subsidy
</t>
  </si>
  <si>
    <t xml:space="preserve">4. ब्याज सब्सिडी Interest Subsidies  </t>
  </si>
  <si>
    <t xml:space="preserve">कृषकों को लघु अवधि ऋण प्रदान करने के लिए ब्याज उपबंध
Interest Subvention for providing Short Term Credit to Farmers
</t>
  </si>
  <si>
    <t xml:space="preserve">वरिष्ठ नागरिकों के लिए पेंशन योजना के लिए एलआईसी को ब्याज सब्सिडी 
Interest Subsidy to LIC for Pension Plan for Senior Citizens
</t>
  </si>
  <si>
    <t xml:space="preserve">ब्याज योजना समकरण
Interest Equalisation Scheme
</t>
  </si>
  <si>
    <t xml:space="preserve">उच्च शिक्षा विभाग में गारंटी फंड के लिए ब्याज सब्सिडी और योगदान
Interest Subsidy and contribution for Guarantee Funds in Department of Higher Education
</t>
  </si>
  <si>
    <t xml:space="preserve">क्रेडिट सपोर्ट प्रोग्राम
Credit Support Programme
</t>
  </si>
  <si>
    <t xml:space="preserve">अल्पसंख्यक मामलों के तहत विदेशी अध्ययन के लिए शैक्षिक ऋण पर ब्याज सब्सिडी
Interest Subsidy on Educational loans for Overseas Studies under Minority Affairs
</t>
  </si>
  <si>
    <t xml:space="preserve">मिडिल इनकम ग्रुप (MIG) के लिए क्रेडिट लिंक्ड सब्सिडी स्कीम (CLSS) -II
Credit Linked Subsidy Scheme(CLSS)-II for Middle Income Group(MIG)
</t>
  </si>
  <si>
    <t xml:space="preserve">आर्थिक रूप से कमजोर वर्ग (EWS) /लोअर इनकम ग्रुप (LIG) के लिए क्रेडिट लिंक्ड सब्सिडी स्कीम (CLSS) -I
Credit Linked Subsidy Scheme(CLSS)-I for Economically Weaker Section (EWS) / Lower Income Group(LIG)
</t>
  </si>
  <si>
    <t xml:space="preserve">चीनी के निर्यात पोत के आंतरिक परिवहन और माल ढुलाई की प्रतिपूर्ति चीनी कारखानों को प्रभार
Reimbursement of Internal Transport and Freight Charges  to Sugar Factories of Export Shipmet of Sugar  
</t>
  </si>
  <si>
    <t xml:space="preserve">परिवहन / माल सब्सिडी योजना (DIPP)
Transport/freight subsidy scheme (DIPP)
</t>
  </si>
  <si>
    <t>2019-20 सीजन के लिए चीनी मिलों की सहायता के लिए योजना
Scheme for  Assistance of Sugar Mills for 2019-20 Seasons</t>
  </si>
  <si>
    <t xml:space="preserve">कृषि मंत्रालय की  बाजार हस्तक्षेप योजना और मूल्य समर्थन योजना (MIS-PSS)
Market Intervention Scheme and Price Support Scheme (MIS-PSS) in Ministry of Agriculture
</t>
  </si>
  <si>
    <t xml:space="preserve">बाजार संचालन के लिए जूट कॉरपोरेशन ऑफ इंडिया को सब्सिडी
Subsidy to Jute Corporation of India towards market operation
</t>
  </si>
  <si>
    <t xml:space="preserve">मूल्य समर्थन योजना के तहत कपास निगम द्वारा कपास की खरीद
Procurement of Cotton by Cotton corporation under Price Support Scheme
</t>
  </si>
  <si>
    <t xml:space="preserve">जम्मू और कश्मीर, हिमाचल प्रदेश और उत्तराखंड के लिए विशेष श्रेणी राज्य पैकेज
Package for special category states for J and K, Himachal Pradesh and Uttarakhand
</t>
  </si>
  <si>
    <t xml:space="preserve">उत्तर पूर्वी औद्योगिक और निवेश प्रोत्साहन नीति
North Eastern Industrial and Investment Promotion Policy
</t>
  </si>
  <si>
    <t xml:space="preserve">मूल्य स्थिरीकरण कोष
Price Stabilisation Fund
</t>
  </si>
  <si>
    <t xml:space="preserve">चीनी मिलों को सहायता के लिए योजना सत्र 2017-18  
Scheme for assistance to Sugar Mills for 2017-18 season </t>
  </si>
  <si>
    <t xml:space="preserve">चीनी मिलों को सहायता के लिए योजना सत्र 2018-19
Scheme for Assistance to Sugar Mills for 2018-19 season
</t>
  </si>
  <si>
    <t>चीनी मिलों को सॉफ्ट लोन देने की योजना
Scheme of  extending  soft loans to Sugar Mills</t>
  </si>
  <si>
    <t xml:space="preserve">आंतरिक व्यय और अन्य शुल्क ,निर्यात पर परिवहन, माल ढुलाई, हैंडलिंग को चुकाने की योजना
Scheme for  defraying expenditure towards internal transport,  freight, handling and other charges on Export 
</t>
  </si>
  <si>
    <t xml:space="preserve">गैर-केंद्रीय पीएसयू शिपयार्ड और निजी क्षेत्र के शिपयार्ड के लिए अन्य सब्सिडी
Other Subsidies to Non-Central PSU Shipyards and Private Sector Shipyards
</t>
  </si>
  <si>
    <t xml:space="preserve">Scheme for Creation and Manitenance of Buffer Stock of Sugar  
चीनी का स्टॉक  बफर के निर्माण और रखरखाव के लिए योजना
</t>
  </si>
  <si>
    <t xml:space="preserve">ब्याज सब्सिडी पात्रता प्रमाणपत्र  Interest Subsidy Eligibility Certificate 
</t>
  </si>
  <si>
    <t xml:space="preserve">ब्याज सब्सिडी पात्रता प्रमाण पत्र Interest Subsidy Eligibility Certificate
</t>
  </si>
  <si>
    <t xml:space="preserve">हिंदुस्तान शिपयार्ड लिमिटेड के लिए ब्याज सब्सिडी 
Interest Subsidy to Hindustan Shipyard Limited
</t>
  </si>
  <si>
    <t xml:space="preserve">चीनी उपक्रमों को वित्तीय सहायता देने की योजना, 2014
Scheme for Extending Financial Assistance to Sugar Undertakings, 2014
</t>
  </si>
  <si>
    <t xml:space="preserve">आंध्र प्रदेश और तेलंगाना में औद्योगिक इकाई के लिए ब्याज सब्सिडी (DIPP)
Interest Subsidy to Industrial Unit in Andhra Pradesh and Telengana (DIPP)
</t>
  </si>
  <si>
    <t xml:space="preserve">कृषि मंत्रालय में सूखे और कम वर्षा से प्रभावित क्षेत्रों में डीजल सब्सिडी
Diesel Subsidy in Drought and Deficit Rainfall Affected Areas in Ministry of Agriculture
</t>
  </si>
  <si>
    <t xml:space="preserve">एनएफएसए के तहत खाद्यानों की अंतर्राज्यीय आवाजाही और एफपीएस डीलरों के अर्जित हेतु राज्य की एजेंसियों को सहायता
Assistance to State Agencies for intra-state movement of food grains and FPS dealers margin under NFSA
</t>
  </si>
  <si>
    <t xml:space="preserve">गन्ने की लागत की भरपाई के लिए चीनी मिलों को उत्पादन सब्सिडी और किसानों के गन्ना मूल्य बकाया का समय पर भुगतान करने की सुविधा
Production Subsidy to Sugar Mills to offset cost of Cane and facilitate timely payment of Cane price dues of Farmers
</t>
  </si>
  <si>
    <t xml:space="preserve">दलहन के आयात पर सब्सिडी
Subsidy on Import of Pulses
</t>
  </si>
  <si>
    <t xml:space="preserve">हज चार्टर्स के संचालन के लिए सब्सिडी
Subsidy for operations of Haj Charters
</t>
  </si>
  <si>
    <t xml:space="preserve">कुल योग/Grand Total
</t>
  </si>
  <si>
    <t>चीनी मिलों के लिए सुलभ ऋण पर ब्याज सबवेन्शन का विस्तार करने के लिए योजना 2015
Interest Subvention on Scheme for Extending Soft Loan to Sugar Mills 2015</t>
  </si>
  <si>
    <t xml:space="preserve">क्र. सं
S. No.
</t>
  </si>
  <si>
    <t xml:space="preserve">कृषि
Agriculture
</t>
  </si>
  <si>
    <t xml:space="preserve">अभियांत्रिकी &amp; प्रौद्योगिकी
Engineering &amp; Technology
</t>
  </si>
  <si>
    <t xml:space="preserve">विज्ञान
Science
</t>
  </si>
  <si>
    <t xml:space="preserve">बागवानी
Horticulture
</t>
  </si>
  <si>
    <t xml:space="preserve">वानिकी
Forestry
</t>
  </si>
  <si>
    <t xml:space="preserve">रेशम के कीड़ों का पालन
Sericulture
</t>
  </si>
  <si>
    <t xml:space="preserve">मरीन इंजीनियरिंग
Marine Engineering
</t>
  </si>
  <si>
    <t xml:space="preserve">खनन अभियांत्रिकी
Mining Engineering
</t>
  </si>
  <si>
    <t xml:space="preserve">शहरी नियोजन
Urban Planning
</t>
  </si>
  <si>
    <t xml:space="preserve">कृषि अभियांत्रिकी
Agriculture Engineering
</t>
  </si>
  <si>
    <t xml:space="preserve">प्राणि विज्ञान
Zoology
</t>
  </si>
  <si>
    <t xml:space="preserve">वनस्पति विज्ञान
Botany
</t>
  </si>
  <si>
    <t xml:space="preserve">पर्यावरण विज्ञान
Environmental Science
</t>
  </si>
  <si>
    <t xml:space="preserve">समस्त पर्यावरण संबंधी विषय
All Environment Related Discipline
</t>
  </si>
  <si>
    <t xml:space="preserve">व्यापक विषय
Broad Discipline
</t>
  </si>
  <si>
    <t xml:space="preserve">प्रमुख विषय
Major Discipline
</t>
  </si>
  <si>
    <t xml:space="preserve">पीएच.डी.
Ph.D.
</t>
  </si>
  <si>
    <t xml:space="preserve">एम.फिल 
M.Phil.
</t>
  </si>
  <si>
    <t xml:space="preserve">स्नातकोत्तर
Post Graduate
</t>
  </si>
  <si>
    <t>Jammu And Kashmir</t>
  </si>
  <si>
    <t>2023-24</t>
  </si>
  <si>
    <t>2022-2023</t>
  </si>
  <si>
    <t xml:space="preserve">2020-21
</t>
  </si>
  <si>
    <t xml:space="preserve">कुल 3 सेक्टर 
Across 3 Sectors
</t>
  </si>
  <si>
    <t>2021-22</t>
  </si>
  <si>
    <t>2023-24 (RE)</t>
  </si>
  <si>
    <t>2024-25 (BE)</t>
  </si>
  <si>
    <t>2024-25</t>
  </si>
  <si>
    <t>…</t>
  </si>
  <si>
    <t>*</t>
  </si>
  <si>
    <t>Page 90-91/c</t>
  </si>
  <si>
    <t>https://www.indiabudget.gov.in/doc/eb/vol1.pdf</t>
  </si>
  <si>
    <t>403083.64*</t>
  </si>
  <si>
    <t>वि. व./FY
2021-22</t>
  </si>
  <si>
    <t>राज्‍य/
केंद्र शासित प्रदेश</t>
  </si>
  <si>
    <t>States/UTs</t>
  </si>
  <si>
    <t>Statement 6.01 : Expenditure on Centrally  Sponsored Schemes for Protection of Environment</t>
  </si>
  <si>
    <t>विवरण 6.01 : पर्यावरण संरक्षण के लिए केंद्रीय प्रायोजित योजनाएं पर व्यय</t>
  </si>
  <si>
    <t xml:space="preserve">2021-22
</t>
  </si>
  <si>
    <t>योजनाओं का विवरण</t>
  </si>
  <si>
    <t>Details of the schemes</t>
  </si>
  <si>
    <t xml:space="preserve">2019-20    </t>
  </si>
  <si>
    <t xml:space="preserve"> विवरण:   6.02: वार्षिक सरकारी पर्यावरण संरक्षण व्यय (वर्तमान कीमतों पर)</t>
  </si>
  <si>
    <t>Statement 6.02 : Annual  Government Expenditure on   Environmental Protection   (at current prices)</t>
  </si>
  <si>
    <r>
      <rPr>
        <b/>
        <i/>
        <sz val="11"/>
        <color theme="1"/>
        <rFont val="Book Antiqua"/>
        <family val="1"/>
      </rPr>
      <t xml:space="preserve">Note: </t>
    </r>
    <r>
      <rPr>
        <i/>
        <sz val="11"/>
        <color theme="1"/>
        <rFont val="Book Antiqua"/>
        <family val="1"/>
      </rPr>
      <t>RE: Revised Estimate, BE:Budget Estimates</t>
    </r>
  </si>
  <si>
    <t xml:space="preserve">  वनाग्नि निवारण और प्रबंधन/ Forest Fire Prevention and Management</t>
  </si>
  <si>
    <t xml:space="preserve">  हरित भारत मिशन-राष्‍ट्रीय वनरोपण कार्यक्रम/ Green India Mission-National Afforestation Programme </t>
  </si>
  <si>
    <t xml:space="preserve">  परियोजना चीता/ Project Tiger </t>
  </si>
  <si>
    <t xml:space="preserve">  परियोजना हाथी/ Project Elephant </t>
  </si>
  <si>
    <t xml:space="preserve">  प्रवाल एवं मैनग्रोव का संरक्षण/ Conservation of Corals and Mangroves </t>
  </si>
  <si>
    <t xml:space="preserve">  जलीय पारिस्थितिकी तंत्रों का संरक्षण/ Conservation of Aquatic Ecosystems</t>
  </si>
  <si>
    <t xml:space="preserve">  जैव विविधता का संरक्षण/ Biodiversity Conservation</t>
  </si>
  <si>
    <t>घटक 
Components</t>
  </si>
  <si>
    <t>विवरण 6.03 : पर्यावरण संरक्षण पर वार्षिक कॉर्पोरेट व्यय</t>
  </si>
  <si>
    <t>कृषि वानिकी क्षेत्र 
Agro Forestry Sector</t>
  </si>
  <si>
    <t>प्राकृतिक संसाधन क्षेत्र का संरक्षण
Conservation of Natural Resources Sector</t>
  </si>
  <si>
    <r>
      <rPr>
        <sz val="7.5"/>
        <rFont val="Book Antiqua"/>
        <family val="1"/>
      </rPr>
      <t>...</t>
    </r>
  </si>
  <si>
    <t xml:space="preserve"> स्रोत : व्यय प्रोफ़ाइल, वित्त मत्रांलय/Source : Expenditure Profile, Ministry of Finance
</t>
  </si>
  <si>
    <t>( करोड़ रुपये में/ In Rupees crores )</t>
  </si>
  <si>
    <t xml:space="preserve">2022-23
</t>
  </si>
  <si>
    <r>
      <rPr>
        <i/>
        <sz val="11"/>
        <color theme="1"/>
        <rFont val="Book Antiqua"/>
        <family val="1"/>
      </rPr>
      <t>स्रोत : राष्ट्रीय लेखा सांख्यिकी-2024,एनएसओ, सांख्यिकी एवं कार्यक्रम कार्यान्‍वयन मंत्रालय  /</t>
    </r>
    <r>
      <rPr>
        <i/>
        <sz val="10"/>
        <color theme="1"/>
        <rFont val="Book Antiqua"/>
        <family val="1"/>
      </rPr>
      <t xml:space="preserve">  Source : National Accounts Statistics-2024, NSO, Ministry of  Statistics &amp; Programme Implementation        </t>
    </r>
  </si>
  <si>
    <t>Statement 6.04 : Subsidies (including Environment-related Subsidies) under Indian Budget</t>
  </si>
  <si>
    <t>Statement 6.03 :  Annual Corporate Expenditure on Environment Protection</t>
  </si>
  <si>
    <t>Note: 1. $ :This is the unified data for UT of Jammu and Kashmir &amp; UT of Ladakh. 2. NEC/ Not mentioned: Not Mentioned Elsewhere. 3. CSR: Corporate Social Responsibility</t>
  </si>
  <si>
    <t>Note: * Sl.No.5 under 'Other Subsidies' with BE 2023-24 of Rs.0.01 crore is included in the Statement.</t>
  </si>
  <si>
    <t xml:space="preserve">Statement 6.05:  Number of Students pursuing environment-related higher education at  Ph.D.,M.Phil. &amp; Post Graduate Level </t>
  </si>
  <si>
    <t>विवरण 6.04: भारतीय बजट 
में पर्यावरण संबंधी सब्सिडी</t>
  </si>
  <si>
    <t xml:space="preserve">हाउसिंग लोन पर इंटरेस्ट में आर्थिक सहायता के लिए नेशनल हाउसिंग बैंक की सब्सिडी
Subsidy to National Housing Bank for Interest Subvention on Housing Loans
</t>
  </si>
  <si>
    <t xml:space="preserve">पीएमएवाई-ग्रामीण के तहत ब्याज सब्सिडी
Interest Subsidy under PMAY-Rural
</t>
  </si>
  <si>
    <t xml:space="preserve">कृषि अवसंरचना कोष                                                                                        Agriculture Infrastructure Fund
</t>
  </si>
  <si>
    <t xml:space="preserve">राष्ट्रीय बिजली कोष पर ब्याज सब्सिडी                                                                          Interest Subsidy on National Electricity Fund
</t>
  </si>
  <si>
    <t>भारतीय लघु उद्योग विकास बैंक (सिडबी)  को शीघ्र पुनर्भुगतान के लिए शिशु ऋण 
पर 2 प्रतिशत के ब्याज 
आर्थिक सहायता (सब्सिडी) 
Subsidy to Small Industries Development Bank of India (SIDBI) on Interest Subvention of 2 percent for prompt repayment of Shishu Loans (subsidies)</t>
  </si>
  <si>
    <t xml:space="preserve">क्रेडिट लिंक्ड कैपिटल सब्सिडी और प्रौद्योगिकी  उन्नयन योजना
Crdedit Linked Capital Subsidy and technology upgradation scheme
</t>
  </si>
  <si>
    <t>मॉडीफाइड इंट्रेस्ट सबवेंशन स्कीम / Modified interest Subvention Scheme</t>
  </si>
  <si>
    <t>पोत निर्माण अनुसंधान निर्माण और विकास में सहायता
Assistance to Ship building Research and Development</t>
  </si>
  <si>
    <t>चीनी के बफर स्टॉक के निर्माण और रखरखाव के लिए योजना
Scheme for  Creation and Manitenance of Buffer stock of Sugar</t>
  </si>
  <si>
    <t>40 लाख मीट्रिक टन चीनी के बफर स्टॉक के रखरखाव की योजना Scheme for  Creation and Manitenance of Buffer stock of 40 LMT of Sugar</t>
  </si>
  <si>
    <t>प्रधानमंत्री अन्नदाता आय संरक्षण योजना                                                                           Pradhan Mantri Annadata Aay Sanrakshan Yojna</t>
  </si>
  <si>
    <t xml:space="preserve">एथेनॉल उत्पादन की वृद्धि के लिए चीनी वित्तीय सहायता योजना 
Scheme for Extending Financial Assistance to Sugar for Enhancement and augmentation of   Ethanol Production 
</t>
  </si>
  <si>
    <t xml:space="preserve"> विवरण 6.05 : पर्यावरण संबंधित उच्च शिक्षा में पीएचडी, एम.फिल और स्नातकोत्तर करने वाले छात्रों की संख्या  </t>
  </si>
  <si>
    <t>स्रोत: अखिल भारतीय  उच्चतर शिक्षा सर्वेक्षण, उच्च शिक्षा विभाग, शिक्षा मंत्रालय, नई दिल्ली/Source:  All India Survey on Higher Education (AISHE), D/o Higher Education, Ministry of Education, New Delhi</t>
  </si>
  <si>
    <t>रकम
Amount</t>
  </si>
  <si>
    <t>साल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</si>
</sst>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 #,##0.00_ ;_ * \-#,##0.00_ ;_ * &quot;-&quot;??_ ;_ @_ "/>
    <numFmt numFmtId="165" formatCode="0.00;[Red]0.00"/>
    <numFmt numFmtId="166" formatCode="0;\-0;;@"/>
  </numFmts>
  <fonts count="51" x14ac:knownFonts="1">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i/>
      <sz val="11"/>
      <color theme="1"/>
      <name val="Calibri"/>
      <family val="2"/>
      <scheme val="minor"/>
    </font>
    <font>
      <sz val="11"/>
      <color theme="1"/>
      <name val="Times New Roman"/>
      <family val="1"/>
    </font>
    <font>
      <b/>
      <sz val="12"/>
      <color theme="1"/>
      <name val="Times New Roman"/>
      <family val="1"/>
    </font>
    <font>
      <b/>
      <i/>
      <u/>
      <sz val="11"/>
      <color theme="1"/>
      <name val="Times New Roman"/>
      <family val="1"/>
    </font>
    <font>
      <sz val="12"/>
      <color theme="1"/>
      <name val="Cambria"/>
      <family val="2"/>
    </font>
    <font>
      <sz val="10"/>
      <name val="Arial"/>
      <family val="2"/>
    </font>
    <font>
      <b/>
      <sz val="11"/>
      <name val="Calibri"/>
      <family val="2"/>
    </font>
    <font>
      <u/>
      <sz val="11"/>
      <color theme="10"/>
      <name val="Calibri"/>
      <family val="2"/>
    </font>
    <font>
      <u/>
      <sz val="11"/>
      <color theme="10"/>
      <name val="Calibri"/>
      <family val="2"/>
      <scheme val="minor"/>
    </font>
    <font>
      <u/>
      <sz val="10"/>
      <color theme="10"/>
      <name val="Arial"/>
      <family val="2"/>
    </font>
    <font>
      <sz val="10"/>
      <color rgb="FF000000"/>
      <name val="Arial"/>
      <family val="2"/>
    </font>
    <font>
      <sz val="10"/>
      <name val="MS Sans Serif"/>
      <family val="2"/>
    </font>
    <font>
      <sz val="10"/>
      <color rgb="FF000000"/>
      <name val="Times New Roman"/>
      <family val="1"/>
    </font>
    <font>
      <sz val="11"/>
      <color theme="1"/>
      <name val="Calibri"/>
      <family val="2"/>
      <scheme val="minor"/>
    </font>
    <font>
      <sz val="11"/>
      <name val="Calibri"/>
      <family val="2"/>
    </font>
    <font>
      <sz val="11"/>
      <color theme="1"/>
      <name val="Calibri"/>
      <family val="2"/>
      <scheme val="minor"/>
    </font>
    <font>
      <b/>
      <sz val="12"/>
      <color theme="1"/>
      <name val="Book Antiqua"/>
      <family val="1"/>
    </font>
    <font>
      <sz val="11"/>
      <color theme="1"/>
      <name val="Book Antiqua"/>
      <family val="1"/>
    </font>
    <font>
      <b/>
      <sz val="11"/>
      <color theme="1"/>
      <name val="Book Antiqua"/>
      <family val="1"/>
    </font>
    <font>
      <i/>
      <sz val="11"/>
      <color theme="1"/>
      <name val="Book Antiqua"/>
      <family val="1"/>
    </font>
    <font>
      <b/>
      <sz val="12"/>
      <color rgb="FF000000"/>
      <name val="Book Antiqua"/>
      <family val="1"/>
    </font>
    <font>
      <b/>
      <i/>
      <sz val="11"/>
      <color theme="1"/>
      <name val="Book Antiqua"/>
      <family val="1"/>
    </font>
    <font>
      <sz val="11"/>
      <name val="Book Antiqua"/>
      <family val="1"/>
    </font>
    <font>
      <b/>
      <i/>
      <sz val="10"/>
      <color theme="1"/>
      <name val="Book Antiqua"/>
      <family val="1"/>
    </font>
    <font>
      <b/>
      <i/>
      <sz val="10"/>
      <name val="Book Antiqua"/>
      <family val="1"/>
    </font>
    <font>
      <b/>
      <sz val="10"/>
      <color rgb="FF000000"/>
      <name val="Book Antiqua"/>
      <family val="1"/>
    </font>
    <font>
      <sz val="10"/>
      <color rgb="FF000000"/>
      <name val="Book Antiqua"/>
      <family val="1"/>
    </font>
    <font>
      <sz val="10"/>
      <name val="Book Antiqua"/>
      <family val="1"/>
    </font>
    <font>
      <sz val="7.5"/>
      <name val="Book Antiqua"/>
      <family val="1"/>
    </font>
    <font>
      <u/>
      <sz val="11"/>
      <color theme="10"/>
      <name val="Book Antiqua"/>
      <family val="1"/>
    </font>
    <font>
      <sz val="10"/>
      <color theme="1"/>
      <name val="Book Antiqua"/>
      <family val="1"/>
    </font>
    <font>
      <b/>
      <i/>
      <u/>
      <sz val="10"/>
      <color theme="10"/>
      <name val="Book Antiqua"/>
      <family val="1"/>
    </font>
    <font>
      <b/>
      <i/>
      <sz val="10"/>
      <color theme="10"/>
      <name val="Book Antiqua"/>
      <family val="1"/>
    </font>
    <font>
      <b/>
      <u/>
      <sz val="10"/>
      <color theme="10"/>
      <name val="Calibri"/>
      <family val="2"/>
      <scheme val="minor"/>
    </font>
    <font>
      <i/>
      <sz val="10"/>
      <color theme="1"/>
      <name val="Book Antiqua"/>
      <family val="1"/>
    </font>
    <font>
      <b/>
      <sz val="14"/>
      <name val="Book Antiqua"/>
      <family val="1"/>
    </font>
    <font>
      <sz val="14"/>
      <name val="Book Antiqua"/>
      <family val="1"/>
    </font>
    <font>
      <b/>
      <sz val="13"/>
      <name val="Book Antiqua"/>
      <family val="1"/>
    </font>
    <font>
      <sz val="13"/>
      <name val="Book Antiqua"/>
      <family val="1"/>
    </font>
    <font>
      <sz val="13"/>
      <color theme="1"/>
      <name val="Book Antiqua"/>
      <family val="1"/>
    </font>
    <font>
      <b/>
      <sz val="13"/>
      <color rgb="FF000000"/>
      <name val="Book Antiqua"/>
      <family val="1"/>
    </font>
    <font>
      <b/>
      <i/>
      <sz val="13"/>
      <name val="Book Antiqua"/>
      <family val="1"/>
    </font>
    <font>
      <b/>
      <i/>
      <sz val="13"/>
      <color theme="1"/>
      <name val="Book Antiqua"/>
      <family val="1"/>
    </font>
    <font>
      <i/>
      <sz val="13"/>
      <name val="Book Antiqua"/>
      <family val="1"/>
    </font>
    <font>
      <i/>
      <sz val="13"/>
      <color theme="1"/>
      <name val="Book Antiqua"/>
      <family val="1"/>
    </font>
    <font>
      <b/>
      <sz val="11"/>
      <name val="Book Antiqua"/>
      <family val="1"/>
    </font>
    <font>
      <b/>
      <sz val="10"/>
      <name val="Book Antiqua"/>
      <family val="1"/>
    </font>
  </fonts>
  <fills count="7">
    <fill>
      <patternFill patternType="none"/>
    </fill>
    <fill>
      <patternFill patternType="gray125"/>
    </fill>
    <fill>
      <patternFill patternType="solid">
        <fgColor theme="0"/>
        <bgColor indexed="64"/>
      </patternFill>
    </fill>
    <fill>
      <patternFill patternType="solid">
        <fgColor theme="4" tint="0.79998168889431442"/>
        <bgColor indexed="65"/>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7558519241921"/>
        <bgColor rgb="FF000000"/>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5">
    <xf numFmtId="0" fontId="0" fillId="0" borderId="0"/>
    <xf numFmtId="164" fontId="1" fillId="0" borderId="0" applyFont="0" applyFill="0" applyBorder="0" applyAlignment="0" applyProtection="0"/>
    <xf numFmtId="0" fontId="8" fillId="0" borderId="0"/>
    <xf numFmtId="0" fontId="9" fillId="0" borderId="0"/>
    <xf numFmtId="0" fontId="11" fillId="0" borderId="0" applyNumberFormat="0" applyFill="0" applyBorder="0" applyAlignment="0" applyProtection="0">
      <alignment vertical="top"/>
      <protection locked="0"/>
    </xf>
    <xf numFmtId="0" fontId="9" fillId="0" borderId="0"/>
    <xf numFmtId="0" fontId="12" fillId="0" borderId="0" applyNumberFormat="0" applyFill="0" applyBorder="0" applyAlignment="0" applyProtection="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13"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9" fillId="0" borderId="0"/>
    <xf numFmtId="0" fontId="9" fillId="0" borderId="0"/>
    <xf numFmtId="0" fontId="15" fillId="0" borderId="0"/>
    <xf numFmtId="0" fontId="15" fillId="0" borderId="0"/>
    <xf numFmtId="0" fontId="1" fillId="0" borderId="0"/>
    <xf numFmtId="0" fontId="1" fillId="0" borderId="0"/>
    <xf numFmtId="0" fontId="15" fillId="0" borderId="0"/>
    <xf numFmtId="0" fontId="9" fillId="0" borderId="0"/>
    <xf numFmtId="0" fontId="9"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0" fontId="16" fillId="0" borderId="0"/>
    <xf numFmtId="0" fontId="1" fillId="3" borderId="0" applyNumberFormat="0" applyBorder="0" applyAlignment="0" applyProtection="0"/>
    <xf numFmtId="0" fontId="9" fillId="0" borderId="0"/>
    <xf numFmtId="0" fontId="16" fillId="0" borderId="0"/>
    <xf numFmtId="0" fontId="1" fillId="0" borderId="0"/>
    <xf numFmtId="0" fontId="1" fillId="0" borderId="0"/>
    <xf numFmtId="0" fontId="17" fillId="0" borderId="0"/>
    <xf numFmtId="164" fontId="1" fillId="0" borderId="0" applyFont="0" applyFill="0" applyBorder="0" applyAlignment="0" applyProtection="0"/>
    <xf numFmtId="0" fontId="19" fillId="0" borderId="0"/>
    <xf numFmtId="0" fontId="1" fillId="0" borderId="0"/>
  </cellStyleXfs>
  <cellXfs count="265">
    <xf numFmtId="0" fontId="0" fillId="0" borderId="0" xfId="0"/>
    <xf numFmtId="0" fontId="3" fillId="0" borderId="0" xfId="0" applyFont="1"/>
    <xf numFmtId="0" fontId="4" fillId="0" borderId="0" xfId="0" applyFont="1"/>
    <xf numFmtId="0" fontId="2" fillId="0" borderId="0" xfId="0" applyFont="1"/>
    <xf numFmtId="0" fontId="0" fillId="0" borderId="0" xfId="0" applyAlignment="1">
      <alignment vertical="center"/>
    </xf>
    <xf numFmtId="0" fontId="5" fillId="0" borderId="0" xfId="0" applyFont="1"/>
    <xf numFmtId="0" fontId="6" fillId="0" borderId="0" xfId="0" applyFont="1" applyAlignment="1">
      <alignment horizontal="center" vertical="center"/>
    </xf>
    <xf numFmtId="1" fontId="5" fillId="0" borderId="0" xfId="0" applyNumberFormat="1" applyFont="1" applyAlignment="1">
      <alignment horizontal="center"/>
    </xf>
    <xf numFmtId="0" fontId="7" fillId="0" borderId="0" xfId="0" applyFont="1" applyAlignment="1">
      <alignment vertical="center"/>
    </xf>
    <xf numFmtId="0" fontId="5" fillId="0" borderId="0" xfId="0" applyFont="1" applyAlignment="1">
      <alignment vertical="center"/>
    </xf>
    <xf numFmtId="0" fontId="0" fillId="0" borderId="6" xfId="0" applyBorder="1"/>
    <xf numFmtId="0" fontId="18" fillId="0" borderId="0" xfId="0" applyFont="1" applyAlignment="1">
      <alignment horizontal="center" vertical="center"/>
    </xf>
    <xf numFmtId="0" fontId="10" fillId="0" borderId="0" xfId="0" applyFont="1" applyAlignment="1">
      <alignment horizontal="center" vertical="center"/>
    </xf>
    <xf numFmtId="0" fontId="18" fillId="0" borderId="0" xfId="0" applyFont="1"/>
    <xf numFmtId="0" fontId="10" fillId="0" borderId="0" xfId="0" applyFont="1"/>
    <xf numFmtId="0" fontId="18" fillId="0" borderId="0" xfId="0" applyFont="1" applyAlignment="1">
      <alignment horizontal="center" vertical="center" wrapText="1"/>
    </xf>
    <xf numFmtId="0" fontId="21" fillId="0" borderId="8" xfId="0" applyFont="1" applyBorder="1" applyAlignment="1">
      <alignment horizontal="left"/>
    </xf>
    <xf numFmtId="0" fontId="22" fillId="0" borderId="1" xfId="0" applyFont="1" applyBorder="1" applyAlignment="1">
      <alignment horizontal="center"/>
    </xf>
    <xf numFmtId="0" fontId="22" fillId="0" borderId="0" xfId="0" applyFont="1" applyBorder="1"/>
    <xf numFmtId="2" fontId="21" fillId="0" borderId="5" xfId="0" applyNumberFormat="1" applyFont="1" applyBorder="1" applyAlignment="1">
      <alignment horizontal="right" vertical="center"/>
    </xf>
    <xf numFmtId="2" fontId="21" fillId="0" borderId="2" xfId="0" applyNumberFormat="1" applyFont="1" applyBorder="1" applyAlignment="1">
      <alignment horizontal="right" vertical="center"/>
    </xf>
    <xf numFmtId="2" fontId="21" fillId="0" borderId="2" xfId="0" applyNumberFormat="1" applyFont="1" applyFill="1" applyBorder="1" applyAlignment="1">
      <alignment horizontal="right" vertical="center"/>
    </xf>
    <xf numFmtId="0" fontId="21" fillId="0" borderId="6" xfId="0" applyFont="1" applyBorder="1"/>
    <xf numFmtId="0" fontId="23" fillId="0" borderId="0" xfId="0" applyFont="1" applyBorder="1"/>
    <xf numFmtId="0" fontId="21" fillId="0" borderId="0" xfId="0" applyFont="1" applyBorder="1"/>
    <xf numFmtId="0" fontId="21" fillId="0" borderId="0" xfId="0" applyFont="1" applyBorder="1" applyAlignment="1">
      <alignment horizontal="right"/>
    </xf>
    <xf numFmtId="0" fontId="25" fillId="0" borderId="0" xfId="0" applyFont="1" applyBorder="1"/>
    <xf numFmtId="0" fontId="21" fillId="0" borderId="2" xfId="11" applyFont="1" applyBorder="1" applyAlignment="1">
      <alignment vertical="center" wrapText="1"/>
    </xf>
    <xf numFmtId="0" fontId="26" fillId="0" borderId="2" xfId="11" applyFont="1" applyBorder="1" applyAlignment="1">
      <alignment horizontal="center" vertical="center" wrapText="1"/>
    </xf>
    <xf numFmtId="166" fontId="26" fillId="0" borderId="2" xfId="11" applyNumberFormat="1" applyFont="1" applyBorder="1" applyAlignment="1">
      <alignment horizontal="center" vertical="center" wrapText="1"/>
    </xf>
    <xf numFmtId="0" fontId="21" fillId="0" borderId="2" xfId="0" applyFont="1" applyBorder="1" applyAlignment="1">
      <alignment horizontal="center" vertical="center"/>
    </xf>
    <xf numFmtId="0" fontId="25" fillId="0" borderId="6" xfId="0" applyFont="1" applyBorder="1"/>
    <xf numFmtId="0" fontId="23" fillId="0" borderId="6" xfId="0" applyFont="1" applyBorder="1"/>
    <xf numFmtId="0" fontId="21" fillId="0" borderId="0" xfId="0" applyFont="1" applyAlignment="1">
      <alignment vertical="top"/>
    </xf>
    <xf numFmtId="0" fontId="21" fillId="0" borderId="6" xfId="0" applyFont="1" applyBorder="1" applyAlignment="1">
      <alignment horizontal="center" vertical="top"/>
    </xf>
    <xf numFmtId="0" fontId="21" fillId="0" borderId="0" xfId="0" applyFont="1" applyAlignment="1">
      <alignment horizontal="center" vertical="top"/>
    </xf>
    <xf numFmtId="0" fontId="22" fillId="0" borderId="6" xfId="0" applyFont="1" applyBorder="1" applyAlignment="1">
      <alignment vertical="top"/>
    </xf>
    <xf numFmtId="0" fontId="22" fillId="0" borderId="0" xfId="0" applyFont="1" applyAlignment="1">
      <alignment vertical="top"/>
    </xf>
    <xf numFmtId="0" fontId="21" fillId="0" borderId="6" xfId="0" applyFont="1" applyBorder="1" applyAlignment="1">
      <alignment vertical="top"/>
    </xf>
    <xf numFmtId="0" fontId="21" fillId="0" borderId="8" xfId="0" applyFont="1" applyBorder="1" applyAlignment="1">
      <alignment vertical="top"/>
    </xf>
    <xf numFmtId="0" fontId="23" fillId="0" borderId="0" xfId="0" applyFont="1" applyAlignment="1">
      <alignment vertical="top"/>
    </xf>
    <xf numFmtId="0" fontId="21" fillId="0" borderId="0" xfId="0" applyFont="1" applyAlignment="1">
      <alignment horizontal="left" vertical="top" wrapText="1"/>
    </xf>
    <xf numFmtId="0" fontId="34" fillId="0" borderId="0" xfId="0" applyFont="1" applyAlignment="1">
      <alignment vertical="top"/>
    </xf>
    <xf numFmtId="0" fontId="21" fillId="0" borderId="0" xfId="0" applyFont="1" applyAlignment="1">
      <alignment horizontal="right" vertical="top"/>
    </xf>
    <xf numFmtId="2" fontId="21" fillId="0" borderId="0" xfId="0" applyNumberFormat="1" applyFont="1" applyAlignment="1">
      <alignment horizontal="right" vertical="top"/>
    </xf>
    <xf numFmtId="0" fontId="33" fillId="0" borderId="0" xfId="6" applyFont="1" applyAlignment="1">
      <alignment horizontal="right" vertical="top"/>
    </xf>
    <xf numFmtId="0" fontId="28" fillId="0" borderId="0" xfId="0" applyFont="1" applyBorder="1" applyAlignment="1">
      <alignment horizontal="right" vertical="top" wrapText="1"/>
    </xf>
    <xf numFmtId="2" fontId="27" fillId="0" borderId="0" xfId="0" applyNumberFormat="1" applyFont="1" applyBorder="1" applyAlignment="1">
      <alignment vertical="top"/>
    </xf>
    <xf numFmtId="0" fontId="27" fillId="0" borderId="0" xfId="0" applyFont="1" applyBorder="1" applyAlignment="1">
      <alignment horizontal="right" vertical="top"/>
    </xf>
    <xf numFmtId="0" fontId="21" fillId="0" borderId="1" xfId="0" applyFont="1" applyBorder="1" applyAlignment="1">
      <alignment horizontal="left"/>
    </xf>
    <xf numFmtId="0" fontId="27" fillId="0" borderId="0" xfId="0" applyFont="1" applyBorder="1" applyAlignment="1">
      <alignment vertical="top"/>
    </xf>
    <xf numFmtId="0" fontId="22" fillId="0" borderId="7" xfId="0" applyFont="1" applyBorder="1" applyAlignment="1">
      <alignment horizontal="right"/>
    </xf>
    <xf numFmtId="0" fontId="23" fillId="0" borderId="7" xfId="0" applyFont="1" applyBorder="1"/>
    <xf numFmtId="0" fontId="21" fillId="0" borderId="7" xfId="0" applyFont="1" applyBorder="1"/>
    <xf numFmtId="0" fontId="27" fillId="0" borderId="7" xfId="0" applyFont="1" applyBorder="1" applyAlignment="1">
      <alignment vertical="top"/>
    </xf>
    <xf numFmtId="0" fontId="27" fillId="0" borderId="7" xfId="0" applyFont="1" applyBorder="1" applyAlignment="1">
      <alignment horizontal="right" vertical="top"/>
    </xf>
    <xf numFmtId="0" fontId="0" fillId="0" borderId="0" xfId="0" applyBorder="1"/>
    <xf numFmtId="0" fontId="21" fillId="0" borderId="7" xfId="0" applyFont="1" applyBorder="1" applyAlignment="1">
      <alignment horizontal="right"/>
    </xf>
    <xf numFmtId="0" fontId="21" fillId="0" borderId="2" xfId="0" applyFont="1" applyBorder="1" applyAlignment="1">
      <alignment horizontal="left" vertical="top" wrapText="1"/>
    </xf>
    <xf numFmtId="0" fontId="21" fillId="0" borderId="2" xfId="0" applyFont="1" applyBorder="1" applyAlignment="1">
      <alignment horizontal="right" vertical="top"/>
    </xf>
    <xf numFmtId="2" fontId="30" fillId="0" borderId="2" xfId="0" applyNumberFormat="1" applyFont="1" applyBorder="1" applyAlignment="1">
      <alignment horizontal="center" vertical="top" shrinkToFit="1"/>
    </xf>
    <xf numFmtId="0" fontId="21" fillId="0" borderId="2" xfId="0" applyFont="1" applyBorder="1" applyAlignment="1">
      <alignment vertical="top"/>
    </xf>
    <xf numFmtId="2" fontId="21" fillId="0" borderId="2" xfId="0" applyNumberFormat="1" applyFont="1" applyBorder="1" applyAlignment="1">
      <alignment vertical="top"/>
    </xf>
    <xf numFmtId="2" fontId="21" fillId="0" borderId="2" xfId="0" applyNumberFormat="1" applyFont="1" applyBorder="1" applyAlignment="1">
      <alignment horizontal="right" vertical="top"/>
    </xf>
    <xf numFmtId="2" fontId="21" fillId="0" borderId="2" xfId="0" applyNumberFormat="1" applyFont="1" applyBorder="1" applyAlignment="1">
      <alignment horizontal="left" vertical="top" wrapText="1"/>
    </xf>
    <xf numFmtId="0" fontId="21" fillId="4" borderId="2" xfId="0" applyFont="1" applyFill="1" applyBorder="1" applyAlignment="1">
      <alignment horizontal="right" vertical="top"/>
    </xf>
    <xf numFmtId="0" fontId="21" fillId="4" borderId="2" xfId="0" applyFont="1" applyFill="1" applyBorder="1" applyAlignment="1">
      <alignment vertical="top"/>
    </xf>
    <xf numFmtId="2" fontId="21" fillId="4" borderId="2" xfId="0" applyNumberFormat="1" applyFont="1" applyFill="1" applyBorder="1" applyAlignment="1">
      <alignment horizontal="right" vertical="top"/>
    </xf>
    <xf numFmtId="0" fontId="21" fillId="0" borderId="2" xfId="0" applyFont="1" applyBorder="1" applyAlignment="1">
      <alignment horizontal="left" vertical="top"/>
    </xf>
    <xf numFmtId="0" fontId="26" fillId="0" borderId="2" xfId="0" applyFont="1" applyBorder="1" applyAlignment="1">
      <alignment horizontal="left" vertical="top" wrapText="1"/>
    </xf>
    <xf numFmtId="0" fontId="21" fillId="0" borderId="2" xfId="0" applyFont="1" applyBorder="1" applyAlignment="1">
      <alignment vertical="top" wrapText="1"/>
    </xf>
    <xf numFmtId="2" fontId="21" fillId="0" borderId="2" xfId="0" applyNumberFormat="1" applyFont="1" applyBorder="1" applyAlignment="1">
      <alignment vertical="top" wrapText="1"/>
    </xf>
    <xf numFmtId="2" fontId="30" fillId="0" borderId="2" xfId="0" applyNumberFormat="1" applyFont="1" applyBorder="1" applyAlignment="1">
      <alignment horizontal="right" vertical="top" shrinkToFit="1"/>
    </xf>
    <xf numFmtId="0" fontId="31" fillId="0" borderId="2" xfId="0" applyFont="1" applyBorder="1" applyAlignment="1">
      <alignment horizontal="center" vertical="top" wrapText="1"/>
    </xf>
    <xf numFmtId="0" fontId="21" fillId="0" borderId="2" xfId="0" applyFont="1" applyBorder="1" applyAlignment="1">
      <alignment horizontal="center" vertical="top" wrapText="1"/>
    </xf>
    <xf numFmtId="2" fontId="21" fillId="0" borderId="2" xfId="0" applyNumberFormat="1" applyFont="1" applyBorder="1" applyAlignment="1">
      <alignment horizontal="right" vertical="top" wrapText="1"/>
    </xf>
    <xf numFmtId="2" fontId="29" fillId="0" borderId="2" xfId="0" applyNumberFormat="1" applyFont="1" applyBorder="1" applyAlignment="1">
      <alignment horizontal="center" vertical="top" shrinkToFit="1"/>
    </xf>
    <xf numFmtId="2" fontId="31" fillId="0" borderId="2" xfId="0" applyNumberFormat="1" applyFont="1" applyBorder="1" applyAlignment="1">
      <alignment horizontal="right" vertical="top" wrapText="1"/>
    </xf>
    <xf numFmtId="0" fontId="40" fillId="0" borderId="2" xfId="0" applyFont="1" applyBorder="1"/>
    <xf numFmtId="164" fontId="43" fillId="0" borderId="2" xfId="1" applyNumberFormat="1" applyFont="1" applyFill="1" applyBorder="1" applyAlignment="1">
      <alignment horizontal="center"/>
    </xf>
    <xf numFmtId="0" fontId="42" fillId="0" borderId="2" xfId="0" applyFont="1" applyBorder="1" applyAlignment="1">
      <alignment horizontal="right"/>
    </xf>
    <xf numFmtId="0" fontId="45" fillId="0" borderId="6" xfId="0" applyFont="1" applyBorder="1" applyAlignment="1">
      <alignment horizontal="left"/>
    </xf>
    <xf numFmtId="0" fontId="45" fillId="0" borderId="0" xfId="0" applyFont="1" applyBorder="1"/>
    <xf numFmtId="0" fontId="45" fillId="0" borderId="10" xfId="0" applyFont="1" applyBorder="1"/>
    <xf numFmtId="0" fontId="45" fillId="0" borderId="0" xfId="0" applyFont="1" applyBorder="1" applyAlignment="1">
      <alignment horizontal="left"/>
    </xf>
    <xf numFmtId="0" fontId="45" fillId="0" borderId="7" xfId="0" applyFont="1" applyBorder="1"/>
    <xf numFmtId="0" fontId="47" fillId="0" borderId="6" xfId="0" applyFont="1" applyBorder="1" applyAlignment="1">
      <alignment horizontal="left"/>
    </xf>
    <xf numFmtId="0" fontId="47" fillId="0" borderId="0" xfId="0" applyFont="1" applyBorder="1"/>
    <xf numFmtId="0" fontId="47" fillId="0" borderId="10" xfId="0" applyFont="1" applyBorder="1"/>
    <xf numFmtId="0" fontId="47" fillId="0" borderId="0" xfId="0" applyFont="1" applyBorder="1" applyAlignment="1">
      <alignment horizontal="left"/>
    </xf>
    <xf numFmtId="0" fontId="47" fillId="0" borderId="7" xfId="0" applyFont="1" applyBorder="1"/>
    <xf numFmtId="0" fontId="21" fillId="0" borderId="15" xfId="0" applyFont="1" applyBorder="1" applyAlignment="1">
      <alignment horizontal="left" vertical="top" wrapText="1"/>
    </xf>
    <xf numFmtId="0" fontId="26" fillId="0" borderId="15" xfId="0" applyFont="1" applyBorder="1" applyAlignment="1">
      <alignment horizontal="left" vertical="top" wrapText="1"/>
    </xf>
    <xf numFmtId="0" fontId="21" fillId="0" borderId="15" xfId="0" applyFont="1" applyBorder="1" applyAlignment="1">
      <alignment horizontal="right" vertical="top"/>
    </xf>
    <xf numFmtId="2" fontId="30" fillId="0" borderId="15" xfId="0" applyNumberFormat="1" applyFont="1" applyBorder="1" applyAlignment="1">
      <alignment horizontal="center" vertical="top" shrinkToFit="1"/>
    </xf>
    <xf numFmtId="0" fontId="21" fillId="0" borderId="15" xfId="0" applyFont="1" applyBorder="1" applyAlignment="1">
      <alignment vertical="top"/>
    </xf>
    <xf numFmtId="2" fontId="21" fillId="0" borderId="15" xfId="0" applyNumberFormat="1" applyFont="1" applyBorder="1" applyAlignment="1">
      <alignment vertical="top"/>
    </xf>
    <xf numFmtId="2" fontId="21" fillId="0" borderId="15" xfId="0" applyNumberFormat="1" applyFont="1" applyBorder="1" applyAlignment="1">
      <alignment horizontal="right" vertical="top"/>
    </xf>
    <xf numFmtId="0" fontId="21" fillId="0" borderId="9" xfId="0" applyFont="1" applyBorder="1" applyAlignment="1">
      <alignment vertical="top"/>
    </xf>
    <xf numFmtId="0" fontId="21" fillId="0" borderId="2" xfId="0" applyFont="1" applyBorder="1" applyAlignment="1">
      <alignment horizontal="center" vertical="center"/>
    </xf>
    <xf numFmtId="0" fontId="38" fillId="0" borderId="3" xfId="0" applyFont="1" applyBorder="1" applyAlignment="1">
      <alignment horizontal="left" vertical="center"/>
    </xf>
    <xf numFmtId="0" fontId="38" fillId="0" borderId="4" xfId="0" applyFont="1" applyBorder="1" applyAlignment="1">
      <alignment horizontal="left" vertical="center"/>
    </xf>
    <xf numFmtId="0" fontId="38" fillId="0" borderId="5" xfId="0" applyFont="1" applyBorder="1" applyAlignment="1">
      <alignment horizontal="left" vertical="center"/>
    </xf>
    <xf numFmtId="0" fontId="21" fillId="0" borderId="2" xfId="0" applyFont="1" applyBorder="1" applyAlignment="1">
      <alignment horizontal="center" vertical="center"/>
    </xf>
    <xf numFmtId="0" fontId="21" fillId="0" borderId="3" xfId="0" applyFont="1" applyBorder="1" applyAlignment="1">
      <alignment horizontal="right" vertical="center" wrapText="1"/>
    </xf>
    <xf numFmtId="0" fontId="21" fillId="0" borderId="4" xfId="0" applyFont="1" applyBorder="1" applyAlignment="1">
      <alignment horizontal="right" vertical="center" wrapText="1"/>
    </xf>
    <xf numFmtId="0" fontId="21" fillId="0" borderId="5" xfId="0" applyFont="1" applyBorder="1" applyAlignment="1">
      <alignment horizontal="right" vertical="center" wrapText="1"/>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4" fillId="0" borderId="9"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7" xfId="0" applyFont="1" applyBorder="1" applyAlignment="1">
      <alignment horizontal="center" vertical="center" wrapText="1"/>
    </xf>
    <xf numFmtId="0" fontId="20" fillId="0" borderId="9" xfId="0" applyFont="1" applyBorder="1" applyAlignment="1">
      <alignment horizontal="center" wrapText="1"/>
    </xf>
    <xf numFmtId="0" fontId="20" fillId="0" borderId="10" xfId="0" applyFont="1" applyBorder="1" applyAlignment="1">
      <alignment horizontal="center" wrapText="1"/>
    </xf>
    <xf numFmtId="0" fontId="20" fillId="0" borderId="11" xfId="0" applyFont="1" applyBorder="1" applyAlignment="1">
      <alignment horizontal="center" wrapText="1"/>
    </xf>
    <xf numFmtId="0" fontId="20" fillId="0" borderId="6" xfId="0" applyFont="1" applyBorder="1" applyAlignment="1">
      <alignment horizontal="center" wrapText="1"/>
    </xf>
    <xf numFmtId="0" fontId="20" fillId="0" borderId="0"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vertical="center" wrapText="1"/>
    </xf>
    <xf numFmtId="0" fontId="20" fillId="0" borderId="0" xfId="0" applyFont="1" applyBorder="1" applyAlignment="1">
      <alignment horizontal="center" vertical="center" wrapText="1"/>
    </xf>
    <xf numFmtId="0" fontId="21" fillId="0" borderId="3" xfId="0" applyFont="1" applyBorder="1" applyAlignment="1">
      <alignment horizontal="left" vertical="center" wrapText="1"/>
    </xf>
    <xf numFmtId="0" fontId="21" fillId="0" borderId="5" xfId="0" applyFont="1" applyBorder="1" applyAlignment="1">
      <alignment horizontal="left" vertical="center" wrapText="1"/>
    </xf>
    <xf numFmtId="0" fontId="21" fillId="0" borderId="3" xfId="0" applyFont="1" applyBorder="1" applyAlignment="1">
      <alignment horizontal="right" vertical="center"/>
    </xf>
    <xf numFmtId="0" fontId="21" fillId="0" borderId="4" xfId="0" applyFont="1" applyBorder="1" applyAlignment="1">
      <alignment horizontal="right" vertical="center"/>
    </xf>
    <xf numFmtId="0" fontId="21" fillId="0" borderId="5" xfId="0" applyFont="1" applyBorder="1" applyAlignment="1">
      <alignment horizontal="right" vertical="center"/>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8" xfId="0" applyFont="1" applyBorder="1" applyAlignment="1">
      <alignment horizontal="right" wrapText="1"/>
    </xf>
    <xf numFmtId="0" fontId="41" fillId="0" borderId="1" xfId="0" applyFont="1" applyBorder="1" applyAlignment="1">
      <alignment horizontal="right" wrapText="1"/>
    </xf>
    <xf numFmtId="0" fontId="41" fillId="0" borderId="12" xfId="0" applyFont="1" applyBorder="1" applyAlignment="1">
      <alignment horizontal="right" wrapText="1"/>
    </xf>
    <xf numFmtId="0" fontId="41" fillId="0" borderId="6"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7" xfId="0" applyFont="1" applyBorder="1" applyAlignment="1">
      <alignment horizontal="center" vertical="center" wrapText="1"/>
    </xf>
    <xf numFmtId="165" fontId="48" fillId="0" borderId="8" xfId="2" applyNumberFormat="1" applyFont="1" applyBorder="1" applyAlignment="1">
      <alignment horizontal="left" vertical="center"/>
    </xf>
    <xf numFmtId="165" fontId="48" fillId="0" borderId="1" xfId="2" applyNumberFormat="1" applyFont="1" applyBorder="1" applyAlignment="1">
      <alignment horizontal="left" vertical="center"/>
    </xf>
    <xf numFmtId="165" fontId="48" fillId="0" borderId="12" xfId="2" applyNumberFormat="1" applyFont="1" applyBorder="1" applyAlignment="1">
      <alignment horizontal="left" vertical="center"/>
    </xf>
    <xf numFmtId="165" fontId="46" fillId="0" borderId="8" xfId="2" applyNumberFormat="1" applyFont="1" applyBorder="1" applyAlignment="1">
      <alignment horizontal="left" vertical="center"/>
    </xf>
    <xf numFmtId="165" fontId="46" fillId="0" borderId="1" xfId="2" applyNumberFormat="1" applyFont="1" applyBorder="1" applyAlignment="1">
      <alignment horizontal="left" vertical="center"/>
    </xf>
    <xf numFmtId="165" fontId="46" fillId="0" borderId="12" xfId="2" applyNumberFormat="1" applyFont="1" applyBorder="1" applyAlignment="1">
      <alignment horizontal="left" vertical="center"/>
    </xf>
    <xf numFmtId="0" fontId="27" fillId="0" borderId="8" xfId="0" applyFont="1" applyBorder="1" applyAlignment="1">
      <alignment horizontal="left" vertical="justify" wrapText="1"/>
    </xf>
    <xf numFmtId="0" fontId="27" fillId="0" borderId="1" xfId="0" applyFont="1" applyBorder="1" applyAlignment="1">
      <alignment horizontal="left" vertical="justify" wrapText="1"/>
    </xf>
    <xf numFmtId="0" fontId="27" fillId="0" borderId="12" xfId="0" applyFont="1" applyBorder="1" applyAlignment="1">
      <alignment horizontal="left" vertical="justify" wrapText="1"/>
    </xf>
    <xf numFmtId="0" fontId="27" fillId="0" borderId="6" xfId="0" applyFont="1" applyBorder="1" applyAlignment="1">
      <alignment vertical="top" wrapText="1"/>
    </xf>
    <xf numFmtId="0" fontId="27" fillId="0" borderId="0" xfId="0" applyFont="1" applyBorder="1" applyAlignment="1">
      <alignment vertical="top"/>
    </xf>
    <xf numFmtId="0" fontId="35" fillId="0" borderId="6" xfId="6" applyFont="1" applyFill="1" applyBorder="1" applyAlignment="1" applyProtection="1">
      <alignment horizontal="left" vertical="top"/>
    </xf>
    <xf numFmtId="0" fontId="36" fillId="0" borderId="0" xfId="4" applyFont="1" applyFill="1" applyBorder="1" applyAlignment="1" applyProtection="1">
      <alignment horizontal="left" vertical="top"/>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5" fillId="0" borderId="8" xfId="0" applyFont="1" applyBorder="1" applyAlignment="1">
      <alignment horizontal="right" vertical="top" wrapText="1"/>
    </xf>
    <xf numFmtId="0" fontId="25" fillId="0" borderId="1" xfId="0" applyFont="1" applyBorder="1" applyAlignment="1">
      <alignment horizontal="right" vertical="top" wrapText="1"/>
    </xf>
    <xf numFmtId="0" fontId="25" fillId="0" borderId="12" xfId="0" applyFont="1" applyBorder="1" applyAlignment="1">
      <alignment horizontal="right" vertical="top" wrapText="1"/>
    </xf>
    <xf numFmtId="0" fontId="20" fillId="0" borderId="7" xfId="0" applyFont="1" applyBorder="1" applyAlignment="1">
      <alignment horizontal="center" vertical="center" wrapText="1"/>
    </xf>
    <xf numFmtId="0" fontId="37" fillId="0" borderId="8" xfId="6" applyFont="1" applyFill="1" applyBorder="1" applyAlignment="1">
      <alignment horizontal="left" vertical="center"/>
    </xf>
    <xf numFmtId="0" fontId="37" fillId="0" borderId="1" xfId="6" applyFont="1" applyFill="1" applyBorder="1" applyAlignment="1">
      <alignment horizontal="left" vertical="center"/>
    </xf>
    <xf numFmtId="0" fontId="37" fillId="0" borderId="12" xfId="6" applyFont="1" applyFill="1" applyBorder="1" applyAlignment="1">
      <alignment horizontal="left" vertical="center"/>
    </xf>
    <xf numFmtId="0" fontId="27" fillId="0" borderId="9" xfId="0" applyFont="1" applyBorder="1" applyAlignment="1">
      <alignment horizontal="left" vertical="center" wrapText="1"/>
    </xf>
    <xf numFmtId="0" fontId="27" fillId="0" borderId="10" xfId="0" applyFont="1" applyBorder="1" applyAlignment="1">
      <alignment horizontal="left" vertical="center" wrapText="1"/>
    </xf>
    <xf numFmtId="0" fontId="27" fillId="0" borderId="11" xfId="0" applyFont="1" applyBorder="1" applyAlignment="1">
      <alignment horizontal="left" vertical="center" wrapText="1"/>
    </xf>
    <xf numFmtId="0" fontId="20" fillId="4" borderId="2" xfId="0" applyFont="1" applyFill="1" applyBorder="1" applyAlignment="1">
      <alignment horizontal="center" vertical="center" wrapText="1"/>
    </xf>
    <xf numFmtId="0" fontId="20" fillId="4" borderId="3" xfId="0" applyFont="1" applyFill="1" applyBorder="1" applyAlignment="1">
      <alignment horizontal="center" vertical="center"/>
    </xf>
    <xf numFmtId="0" fontId="20" fillId="4" borderId="5" xfId="0" applyFont="1" applyFill="1" applyBorder="1" applyAlignment="1">
      <alignment horizontal="center" vertical="center"/>
    </xf>
    <xf numFmtId="0" fontId="20" fillId="4" borderId="5" xfId="0" applyFont="1" applyFill="1" applyBorder="1" applyAlignment="1">
      <alignment horizontal="center" vertical="center"/>
    </xf>
    <xf numFmtId="0" fontId="22" fillId="4" borderId="2" xfId="0" applyFont="1" applyFill="1" applyBorder="1" applyAlignment="1">
      <alignment horizontal="center" vertical="center" wrapText="1"/>
    </xf>
    <xf numFmtId="0" fontId="22" fillId="4" borderId="2" xfId="0" applyFont="1" applyFill="1" applyBorder="1" applyAlignment="1">
      <alignment horizontal="center" wrapText="1"/>
    </xf>
    <xf numFmtId="0" fontId="20" fillId="4" borderId="4"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left" vertical="center"/>
    </xf>
    <xf numFmtId="0" fontId="21" fillId="5" borderId="5" xfId="0" applyFont="1" applyFill="1" applyBorder="1" applyAlignment="1">
      <alignment horizontal="left" vertical="center"/>
    </xf>
    <xf numFmtId="2" fontId="21" fillId="5" borderId="5" xfId="0" applyNumberFormat="1" applyFont="1" applyFill="1" applyBorder="1" applyAlignment="1">
      <alignment horizontal="right" vertical="center"/>
    </xf>
    <xf numFmtId="2" fontId="21" fillId="5" borderId="2" xfId="0" applyNumberFormat="1" applyFont="1" applyFill="1" applyBorder="1" applyAlignment="1">
      <alignment horizontal="right" vertical="center"/>
    </xf>
    <xf numFmtId="0" fontId="21" fillId="5" borderId="3" xfId="0" applyFont="1" applyFill="1" applyBorder="1" applyAlignment="1">
      <alignment horizontal="right" vertical="center"/>
    </xf>
    <xf numFmtId="0" fontId="21" fillId="5" borderId="4" xfId="0" applyFont="1" applyFill="1" applyBorder="1" applyAlignment="1">
      <alignment horizontal="right" vertical="center"/>
    </xf>
    <xf numFmtId="0" fontId="21" fillId="5" borderId="5" xfId="0" applyFont="1" applyFill="1" applyBorder="1" applyAlignment="1">
      <alignment horizontal="right" vertical="center"/>
    </xf>
    <xf numFmtId="0" fontId="22" fillId="4" borderId="3"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4" borderId="4" xfId="0" applyFont="1" applyFill="1" applyBorder="1" applyAlignment="1">
      <alignment horizontal="center" vertical="center"/>
    </xf>
    <xf numFmtId="0" fontId="22" fillId="4" borderId="5" xfId="0" applyFont="1" applyFill="1" applyBorder="1" applyAlignment="1">
      <alignment horizontal="center" vertical="center"/>
    </xf>
    <xf numFmtId="0" fontId="21" fillId="4" borderId="13" xfId="0" applyFont="1" applyFill="1" applyBorder="1" applyAlignment="1">
      <alignment horizontal="center" vertical="center" wrapText="1"/>
    </xf>
    <xf numFmtId="0" fontId="21" fillId="4" borderId="9" xfId="0" applyFont="1" applyFill="1" applyBorder="1" applyAlignment="1">
      <alignment horizontal="left" vertical="center" wrapText="1"/>
    </xf>
    <xf numFmtId="0" fontId="21" fillId="4" borderId="11" xfId="0" applyFont="1" applyFill="1" applyBorder="1" applyAlignment="1">
      <alignment horizontal="left" vertical="center" wrapText="1"/>
    </xf>
    <xf numFmtId="0" fontId="21" fillId="4" borderId="15" xfId="0" applyFont="1" applyFill="1" applyBorder="1" applyAlignment="1">
      <alignment horizontal="center" vertical="center" wrapText="1"/>
    </xf>
    <xf numFmtId="0" fontId="21" fillId="4" borderId="8"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21" fillId="4" borderId="14" xfId="0" applyFont="1" applyFill="1" applyBorder="1" applyAlignment="1">
      <alignment horizontal="center" vertical="center" wrapText="1"/>
    </xf>
    <xf numFmtId="0" fontId="21" fillId="4" borderId="6"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9" xfId="0" applyFont="1" applyFill="1" applyBorder="1" applyAlignment="1">
      <alignment horizontal="left" vertical="center"/>
    </xf>
    <xf numFmtId="0" fontId="21" fillId="5" borderId="10" xfId="0" applyFont="1" applyFill="1" applyBorder="1" applyAlignment="1">
      <alignment horizontal="left" vertical="center"/>
    </xf>
    <xf numFmtId="0" fontId="21" fillId="5" borderId="11" xfId="0" applyFont="1" applyFill="1" applyBorder="1" applyAlignment="1">
      <alignment horizontal="left" vertical="center"/>
    </xf>
    <xf numFmtId="0" fontId="21" fillId="5" borderId="8" xfId="0" applyFont="1" applyFill="1" applyBorder="1" applyAlignment="1">
      <alignment horizontal="left" vertical="center"/>
    </xf>
    <xf numFmtId="0" fontId="21" fillId="5" borderId="1" xfId="0" applyFont="1" applyFill="1" applyBorder="1" applyAlignment="1">
      <alignment horizontal="left" vertical="center"/>
    </xf>
    <xf numFmtId="0" fontId="21" fillId="5" borderId="12" xfId="0" applyFont="1" applyFill="1" applyBorder="1" applyAlignment="1">
      <alignment horizontal="left" vertical="center"/>
    </xf>
    <xf numFmtId="0" fontId="22" fillId="4" borderId="2" xfId="0" applyFont="1" applyFill="1" applyBorder="1" applyAlignment="1">
      <alignment horizontal="center" wrapText="1"/>
    </xf>
    <xf numFmtId="0" fontId="21" fillId="5" borderId="2" xfId="0" applyFont="1" applyFill="1" applyBorder="1" applyAlignment="1">
      <alignment horizontal="center" vertical="center"/>
    </xf>
    <xf numFmtId="0" fontId="39" fillId="6" borderId="13" xfId="0" applyFont="1" applyFill="1" applyBorder="1" applyAlignment="1">
      <alignment horizontal="center" vertical="center" wrapText="1"/>
    </xf>
    <xf numFmtId="0" fontId="41" fillId="6" borderId="2" xfId="0" applyFont="1" applyFill="1" applyBorder="1" applyAlignment="1">
      <alignment horizontal="center" vertical="center" wrapText="1"/>
    </xf>
    <xf numFmtId="0" fontId="41" fillId="6" borderId="13" xfId="0" applyFont="1" applyFill="1" applyBorder="1" applyAlignment="1">
      <alignment horizontal="center" vertical="center" wrapText="1"/>
    </xf>
    <xf numFmtId="0" fontId="39" fillId="6" borderId="2" xfId="0" applyFont="1" applyFill="1" applyBorder="1" applyAlignment="1">
      <alignment horizontal="center" vertical="center" wrapText="1"/>
    </xf>
    <xf numFmtId="0" fontId="39" fillId="6" borderId="15" xfId="0" applyFont="1" applyFill="1" applyBorder="1" applyAlignment="1">
      <alignment horizontal="center" vertical="center" wrapText="1"/>
    </xf>
    <xf numFmtId="0" fontId="41" fillId="6" borderId="2" xfId="0" applyFont="1" applyFill="1" applyBorder="1" applyAlignment="1">
      <alignment horizontal="center" vertical="center" wrapText="1"/>
    </xf>
    <xf numFmtId="0" fontId="41" fillId="6" borderId="15" xfId="0" applyFont="1" applyFill="1" applyBorder="1" applyAlignment="1">
      <alignment horizontal="center" vertical="center" wrapText="1"/>
    </xf>
    <xf numFmtId="0" fontId="40" fillId="5" borderId="2" xfId="0" applyFont="1" applyFill="1" applyBorder="1"/>
    <xf numFmtId="164" fontId="43" fillId="5" borderId="2" xfId="1" applyNumberFormat="1" applyFont="1" applyFill="1" applyBorder="1" applyAlignment="1">
      <alignment horizontal="center"/>
    </xf>
    <xf numFmtId="0" fontId="42" fillId="5" borderId="2" xfId="0" applyFont="1" applyFill="1" applyBorder="1" applyAlignment="1">
      <alignment horizontal="right"/>
    </xf>
    <xf numFmtId="0" fontId="41" fillId="4" borderId="2" xfId="0" applyFont="1" applyFill="1" applyBorder="1"/>
    <xf numFmtId="164" fontId="44" fillId="4" borderId="2" xfId="1" applyNumberFormat="1" applyFont="1" applyFill="1" applyBorder="1" applyAlignment="1">
      <alignment horizontal="center"/>
    </xf>
    <xf numFmtId="0" fontId="41" fillId="4" borderId="2" xfId="0" applyFont="1" applyFill="1" applyBorder="1" applyAlignment="1">
      <alignment horizontal="right"/>
    </xf>
    <xf numFmtId="0" fontId="39" fillId="4" borderId="2" xfId="0" applyFont="1" applyFill="1" applyBorder="1"/>
    <xf numFmtId="0" fontId="22" fillId="4" borderId="2" xfId="0" applyFont="1" applyFill="1" applyBorder="1" applyAlignment="1">
      <alignment horizontal="center" vertical="center" wrapText="1"/>
    </xf>
    <xf numFmtId="0" fontId="22" fillId="4" borderId="2" xfId="0" applyFont="1" applyFill="1" applyBorder="1" applyAlignment="1">
      <alignment horizontal="center" vertical="top" wrapText="1"/>
    </xf>
    <xf numFmtId="0" fontId="22" fillId="4" borderId="2" xfId="0" applyFont="1" applyFill="1" applyBorder="1" applyAlignment="1">
      <alignment vertical="top" wrapText="1"/>
    </xf>
    <xf numFmtId="0" fontId="22" fillId="4" borderId="2" xfId="0" applyFont="1" applyFill="1" applyBorder="1" applyAlignment="1">
      <alignment horizontal="center" vertical="top"/>
    </xf>
    <xf numFmtId="0" fontId="22" fillId="4" borderId="2" xfId="0" applyFont="1" applyFill="1" applyBorder="1" applyAlignment="1">
      <alignment vertical="top" wrapText="1"/>
    </xf>
    <xf numFmtId="0" fontId="22" fillId="4" borderId="2" xfId="0" applyFont="1" applyFill="1" applyBorder="1" applyAlignment="1">
      <alignment horizontal="right" vertical="top"/>
    </xf>
    <xf numFmtId="2" fontId="29" fillId="4" borderId="2" xfId="0" applyNumberFormat="1" applyFont="1" applyFill="1" applyBorder="1" applyAlignment="1">
      <alignment horizontal="center" vertical="top" shrinkToFit="1"/>
    </xf>
    <xf numFmtId="0" fontId="22" fillId="4" borderId="2" xfId="0" applyFont="1" applyFill="1" applyBorder="1" applyAlignment="1">
      <alignment vertical="top"/>
    </xf>
    <xf numFmtId="2" fontId="22" fillId="4" borderId="2" xfId="0" applyNumberFormat="1" applyFont="1" applyFill="1" applyBorder="1" applyAlignment="1">
      <alignment vertical="top"/>
    </xf>
    <xf numFmtId="2" fontId="22" fillId="4" borderId="2" xfId="0" applyNumberFormat="1" applyFont="1" applyFill="1" applyBorder="1" applyAlignment="1">
      <alignment horizontal="right" vertical="top"/>
    </xf>
    <xf numFmtId="0" fontId="22" fillId="4" borderId="2" xfId="0" applyFont="1" applyFill="1" applyBorder="1" applyAlignment="1">
      <alignment horizontal="left" vertical="top" wrapText="1"/>
    </xf>
    <xf numFmtId="0" fontId="21" fillId="5" borderId="2" xfId="0" applyFont="1" applyFill="1" applyBorder="1" applyAlignment="1">
      <alignment horizontal="left" vertical="top" wrapText="1"/>
    </xf>
    <xf numFmtId="0" fontId="21" fillId="5" borderId="2" xfId="0" applyFont="1" applyFill="1" applyBorder="1" applyAlignment="1">
      <alignment horizontal="right" vertical="top"/>
    </xf>
    <xf numFmtId="2" fontId="30" fillId="5" borderId="2" xfId="0" applyNumberFormat="1" applyFont="1" applyFill="1" applyBorder="1" applyAlignment="1">
      <alignment horizontal="center" vertical="top" shrinkToFit="1"/>
    </xf>
    <xf numFmtId="0" fontId="21" fillId="5" borderId="2" xfId="0" applyFont="1" applyFill="1" applyBorder="1" applyAlignment="1">
      <alignment vertical="top"/>
    </xf>
    <xf numFmtId="2" fontId="21" fillId="5" borderId="2" xfId="0" applyNumberFormat="1" applyFont="1" applyFill="1" applyBorder="1" applyAlignment="1">
      <alignment vertical="top"/>
    </xf>
    <xf numFmtId="2" fontId="21" fillId="5" borderId="2" xfId="0" applyNumberFormat="1" applyFont="1" applyFill="1" applyBorder="1" applyAlignment="1">
      <alignment horizontal="right" vertical="top"/>
    </xf>
    <xf numFmtId="0" fontId="49" fillId="4" borderId="2" xfId="0" applyFont="1" applyFill="1" applyBorder="1" applyAlignment="1">
      <alignment horizontal="left" vertical="top" wrapText="1"/>
    </xf>
    <xf numFmtId="0" fontId="49" fillId="4" borderId="2" xfId="0" applyFont="1" applyFill="1" applyBorder="1" applyAlignment="1">
      <alignment horizontal="right" vertical="top"/>
    </xf>
    <xf numFmtId="2" fontId="50" fillId="4" borderId="2" xfId="0" applyNumberFormat="1" applyFont="1" applyFill="1" applyBorder="1" applyAlignment="1">
      <alignment horizontal="center" vertical="top" shrinkToFit="1"/>
    </xf>
    <xf numFmtId="0" fontId="49" fillId="4" borderId="2" xfId="0" applyFont="1" applyFill="1" applyBorder="1" applyAlignment="1">
      <alignment vertical="top"/>
    </xf>
    <xf numFmtId="2" fontId="49" fillId="4" borderId="2" xfId="0" applyNumberFormat="1" applyFont="1" applyFill="1" applyBorder="1" applyAlignment="1">
      <alignment vertical="top"/>
    </xf>
    <xf numFmtId="2" fontId="49" fillId="4" borderId="2" xfId="0" applyNumberFormat="1" applyFont="1" applyFill="1" applyBorder="1" applyAlignment="1">
      <alignment horizontal="right" vertical="top"/>
    </xf>
    <xf numFmtId="0" fontId="31" fillId="5" borderId="2" xfId="0" applyFont="1" applyFill="1" applyBorder="1" applyAlignment="1">
      <alignment horizontal="center" vertical="top" wrapText="1"/>
    </xf>
    <xf numFmtId="0" fontId="26" fillId="4" borderId="2" xfId="0" applyFont="1" applyFill="1" applyBorder="1" applyAlignment="1">
      <alignment horizontal="right" vertical="top"/>
    </xf>
    <xf numFmtId="2" fontId="31" fillId="4" borderId="2" xfId="0" applyNumberFormat="1" applyFont="1" applyFill="1" applyBorder="1" applyAlignment="1">
      <alignment horizontal="center" vertical="top" shrinkToFit="1"/>
    </xf>
    <xf numFmtId="0" fontId="26" fillId="4" borderId="2" xfId="0" applyFont="1" applyFill="1" applyBorder="1" applyAlignment="1">
      <alignment vertical="top"/>
    </xf>
    <xf numFmtId="0" fontId="25" fillId="4" borderId="2" xfId="0" applyFont="1" applyFill="1" applyBorder="1" applyAlignment="1">
      <alignment vertical="top" wrapText="1"/>
    </xf>
    <xf numFmtId="0" fontId="22" fillId="4" borderId="2" xfId="0" applyFont="1" applyFill="1" applyBorder="1" applyAlignment="1">
      <alignment horizontal="center" vertical="top" wrapText="1"/>
    </xf>
    <xf numFmtId="0" fontId="22" fillId="4" borderId="2" xfId="0" applyFont="1" applyFill="1" applyBorder="1" applyAlignment="1">
      <alignment horizontal="center" vertical="center"/>
    </xf>
    <xf numFmtId="0" fontId="22" fillId="4" borderId="2" xfId="0" applyFont="1" applyFill="1" applyBorder="1" applyAlignment="1">
      <alignment horizontal="center" vertical="center"/>
    </xf>
    <xf numFmtId="0" fontId="21" fillId="5" borderId="2" xfId="11" applyFont="1" applyFill="1" applyBorder="1" applyAlignment="1">
      <alignment vertical="center" wrapText="1"/>
    </xf>
    <xf numFmtId="0" fontId="26" fillId="5" borderId="2" xfId="11" applyFont="1" applyFill="1" applyBorder="1" applyAlignment="1">
      <alignment horizontal="left" vertical="center" wrapText="1"/>
    </xf>
    <xf numFmtId="0" fontId="26" fillId="5" borderId="2" xfId="11" applyFont="1" applyFill="1" applyBorder="1" applyAlignment="1">
      <alignment horizontal="center" vertical="center" wrapText="1"/>
    </xf>
    <xf numFmtId="166" fontId="26" fillId="5" borderId="2" xfId="11" applyNumberFormat="1" applyFont="1" applyFill="1" applyBorder="1" applyAlignment="1">
      <alignment horizontal="center" vertical="center" wrapText="1"/>
    </xf>
    <xf numFmtId="0" fontId="21" fillId="4" borderId="2" xfId="0" applyFont="1" applyFill="1" applyBorder="1"/>
    <xf numFmtId="0" fontId="22" fillId="4" borderId="2" xfId="0" applyFont="1" applyFill="1" applyBorder="1" applyAlignment="1">
      <alignment horizontal="left" vertical="top"/>
    </xf>
    <xf numFmtId="0" fontId="21" fillId="2" borderId="0" xfId="0" applyFont="1" applyFill="1" applyBorder="1" applyAlignment="1">
      <alignment horizontal="left" vertical="center" wrapText="1"/>
    </xf>
    <xf numFmtId="0" fontId="21" fillId="2" borderId="0" xfId="0" applyFont="1" applyFill="1" applyBorder="1" applyAlignment="1">
      <alignment horizontal="center" vertical="center" wrapText="1"/>
    </xf>
    <xf numFmtId="0" fontId="21" fillId="2" borderId="0" xfId="0" applyFont="1" applyFill="1" applyBorder="1" applyAlignment="1">
      <alignment horizontal="left" vertical="center"/>
    </xf>
    <xf numFmtId="0" fontId="21" fillId="4" borderId="2" xfId="0" applyFont="1" applyFill="1" applyBorder="1" applyAlignment="1">
      <alignment horizontal="center" vertical="center" wrapText="1"/>
    </xf>
    <xf numFmtId="0" fontId="21" fillId="4" borderId="2" xfId="0" applyFont="1" applyFill="1" applyBorder="1" applyAlignment="1">
      <alignment horizontal="left" vertical="center" wrapText="1"/>
    </xf>
    <xf numFmtId="0" fontId="21" fillId="0" borderId="2" xfId="0" applyFont="1" applyBorder="1" applyAlignment="1">
      <alignment horizontal="left" vertical="center"/>
    </xf>
    <xf numFmtId="0" fontId="21" fillId="5" borderId="2" xfId="0" applyFont="1" applyFill="1" applyBorder="1" applyAlignment="1">
      <alignment horizontal="left" vertical="center"/>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4" xfId="0" applyFont="1" applyBorder="1" applyAlignment="1">
      <alignment horizontal="center" vertical="center"/>
    </xf>
    <xf numFmtId="0" fontId="20" fillId="0" borderId="5" xfId="0" applyFont="1" applyBorder="1" applyAlignment="1">
      <alignment horizontal="center" vertical="center"/>
    </xf>
  </cellXfs>
  <cellStyles count="85">
    <cellStyle name="20% - Accent1 2 2" xfId="76" xr:uid="{00000000-0005-0000-0000-000000000000}"/>
    <cellStyle name="Comma" xfId="1" builtinId="3"/>
    <cellStyle name="Comma 2" xfId="17" xr:uid="{00000000-0005-0000-0000-000002000000}"/>
    <cellStyle name="Comma 2 2" xfId="82" xr:uid="{00000000-0005-0000-0000-000003000000}"/>
    <cellStyle name="Comma 3" xfId="18" xr:uid="{00000000-0005-0000-0000-000004000000}"/>
    <cellStyle name="Hyperlink" xfId="6" builtinId="8"/>
    <cellStyle name="Hyperlink 2" xfId="19" xr:uid="{00000000-0005-0000-0000-000006000000}"/>
    <cellStyle name="Hyperlink 3" xfId="4" xr:uid="{00000000-0005-0000-0000-000007000000}"/>
    <cellStyle name="Normal" xfId="0" builtinId="0"/>
    <cellStyle name="Normal 10" xfId="20" xr:uid="{00000000-0005-0000-0000-000009000000}"/>
    <cellStyle name="Normal 10 2" xfId="5" xr:uid="{00000000-0005-0000-0000-00000A000000}"/>
    <cellStyle name="Normal 11" xfId="14" xr:uid="{00000000-0005-0000-0000-00000B000000}"/>
    <cellStyle name="Normal 12" xfId="15" xr:uid="{00000000-0005-0000-0000-00000C000000}"/>
    <cellStyle name="Normal 13" xfId="16" xr:uid="{00000000-0005-0000-0000-00000D000000}"/>
    <cellStyle name="Normal 14" xfId="21" xr:uid="{00000000-0005-0000-0000-00000E000000}"/>
    <cellStyle name="Normal 14 2" xfId="22" xr:uid="{00000000-0005-0000-0000-00000F000000}"/>
    <cellStyle name="Normal 14 2 2" xfId="23" xr:uid="{00000000-0005-0000-0000-000010000000}"/>
    <cellStyle name="Normal 14 2 2 2" xfId="24" xr:uid="{00000000-0005-0000-0000-000011000000}"/>
    <cellStyle name="Normal 14 2 2 2 2" xfId="25" xr:uid="{00000000-0005-0000-0000-000012000000}"/>
    <cellStyle name="Normal 14 2 2 3" xfId="26" xr:uid="{00000000-0005-0000-0000-000013000000}"/>
    <cellStyle name="Normal 15" xfId="27" xr:uid="{00000000-0005-0000-0000-000014000000}"/>
    <cellStyle name="Normal 16" xfId="28" xr:uid="{00000000-0005-0000-0000-000015000000}"/>
    <cellStyle name="Normal 17" xfId="29" xr:uid="{00000000-0005-0000-0000-000016000000}"/>
    <cellStyle name="Normal 18" xfId="30" xr:uid="{00000000-0005-0000-0000-000017000000}"/>
    <cellStyle name="Normal 19" xfId="75" xr:uid="{00000000-0005-0000-0000-000018000000}"/>
    <cellStyle name="Normal 2" xfId="7" xr:uid="{00000000-0005-0000-0000-000019000000}"/>
    <cellStyle name="Normal 2 2" xfId="31" xr:uid="{00000000-0005-0000-0000-00001A000000}"/>
    <cellStyle name="Normal 2 2 2" xfId="11" xr:uid="{00000000-0005-0000-0000-00001B000000}"/>
    <cellStyle name="Normal 2 2 3" xfId="77" xr:uid="{00000000-0005-0000-0000-00001C000000}"/>
    <cellStyle name="Normal 2 3" xfId="2" xr:uid="{00000000-0005-0000-0000-00001D000000}"/>
    <cellStyle name="Normal 2 4" xfId="32" xr:uid="{00000000-0005-0000-0000-00001E000000}"/>
    <cellStyle name="Normal 2 4 2" xfId="33" xr:uid="{00000000-0005-0000-0000-00001F000000}"/>
    <cellStyle name="Normal 2 4 3" xfId="78" xr:uid="{00000000-0005-0000-0000-000020000000}"/>
    <cellStyle name="Normal 2 5" xfId="34" xr:uid="{00000000-0005-0000-0000-000021000000}"/>
    <cellStyle name="Normal 2 5 2" xfId="35" xr:uid="{00000000-0005-0000-0000-000022000000}"/>
    <cellStyle name="Normal 2 6" xfId="36" xr:uid="{00000000-0005-0000-0000-000023000000}"/>
    <cellStyle name="Normal 2 7" xfId="37" xr:uid="{00000000-0005-0000-0000-000024000000}"/>
    <cellStyle name="Normal 2 7 2" xfId="38" xr:uid="{00000000-0005-0000-0000-000025000000}"/>
    <cellStyle name="Normal 20" xfId="81" xr:uid="{00000000-0005-0000-0000-000026000000}"/>
    <cellStyle name="Normal 21" xfId="83" xr:uid="{00000000-0005-0000-0000-000027000000}"/>
    <cellStyle name="Normal 3" xfId="3" xr:uid="{00000000-0005-0000-0000-000028000000}"/>
    <cellStyle name="Normal 3 2" xfId="39" xr:uid="{00000000-0005-0000-0000-000029000000}"/>
    <cellStyle name="Normal 3 2 2" xfId="40" xr:uid="{00000000-0005-0000-0000-00002A000000}"/>
    <cellStyle name="Normal 3 2 2 2" xfId="41" xr:uid="{00000000-0005-0000-0000-00002B000000}"/>
    <cellStyle name="Normal 3 2 3" xfId="42" xr:uid="{00000000-0005-0000-0000-00002C000000}"/>
    <cellStyle name="Normal 3 2 3 2" xfId="43" xr:uid="{00000000-0005-0000-0000-00002D000000}"/>
    <cellStyle name="Normal 3 2 3 3" xfId="44" xr:uid="{00000000-0005-0000-0000-00002E000000}"/>
    <cellStyle name="Normal 3 2 3 4" xfId="45" xr:uid="{00000000-0005-0000-0000-00002F000000}"/>
    <cellStyle name="Normal 3 3" xfId="46" xr:uid="{00000000-0005-0000-0000-000030000000}"/>
    <cellStyle name="Normal 3 3 2" xfId="47" xr:uid="{00000000-0005-0000-0000-000031000000}"/>
    <cellStyle name="Normal 3 3 2 2" xfId="48" xr:uid="{00000000-0005-0000-0000-000032000000}"/>
    <cellStyle name="Normal 3 4" xfId="49" xr:uid="{00000000-0005-0000-0000-000033000000}"/>
    <cellStyle name="Normal 3 4 2" xfId="50" xr:uid="{00000000-0005-0000-0000-000034000000}"/>
    <cellStyle name="Normal 3 5" xfId="51" xr:uid="{00000000-0005-0000-0000-000035000000}"/>
    <cellStyle name="Normal 4" xfId="9" xr:uid="{00000000-0005-0000-0000-000036000000}"/>
    <cellStyle name="Normal 4 2" xfId="52" xr:uid="{00000000-0005-0000-0000-000037000000}"/>
    <cellStyle name="Normal 4 2 2" xfId="53" xr:uid="{00000000-0005-0000-0000-000038000000}"/>
    <cellStyle name="Normal 4 2 3" xfId="79" xr:uid="{00000000-0005-0000-0000-000039000000}"/>
    <cellStyle name="Normal 5" xfId="54" xr:uid="{00000000-0005-0000-0000-00003A000000}"/>
    <cellStyle name="Normal 5 2" xfId="55" xr:uid="{00000000-0005-0000-0000-00003B000000}"/>
    <cellStyle name="Normal 5 2 2" xfId="56" xr:uid="{00000000-0005-0000-0000-00003C000000}"/>
    <cellStyle name="Normal 5 2 2 2" xfId="57" xr:uid="{00000000-0005-0000-0000-00003D000000}"/>
    <cellStyle name="Normal 5 2 2 2 2" xfId="58" xr:uid="{00000000-0005-0000-0000-00003E000000}"/>
    <cellStyle name="Normal 5 2 3" xfId="59" xr:uid="{00000000-0005-0000-0000-00003F000000}"/>
    <cellStyle name="Normal 5 2 3 2" xfId="60" xr:uid="{00000000-0005-0000-0000-000040000000}"/>
    <cellStyle name="Normal 6" xfId="8" xr:uid="{00000000-0005-0000-0000-000041000000}"/>
    <cellStyle name="Normal 7" xfId="61" xr:uid="{00000000-0005-0000-0000-000042000000}"/>
    <cellStyle name="Normal 7 2" xfId="62" xr:uid="{00000000-0005-0000-0000-000043000000}"/>
    <cellStyle name="Normal 7 2 2" xfId="63" xr:uid="{00000000-0005-0000-0000-000044000000}"/>
    <cellStyle name="Normal 7 3" xfId="64" xr:uid="{00000000-0005-0000-0000-000045000000}"/>
    <cellStyle name="Normal 7 3 2" xfId="12" xr:uid="{00000000-0005-0000-0000-000046000000}"/>
    <cellStyle name="Normal 7 3 2 2" xfId="84" xr:uid="{00000000-0005-0000-0000-000047000000}"/>
    <cellStyle name="Normal 7 4" xfId="65" xr:uid="{00000000-0005-0000-0000-000048000000}"/>
    <cellStyle name="Normal 7 4 2" xfId="66" xr:uid="{00000000-0005-0000-0000-000049000000}"/>
    <cellStyle name="Normal 7 5" xfId="67" xr:uid="{00000000-0005-0000-0000-00004A000000}"/>
    <cellStyle name="Normal 7 5 2" xfId="68" xr:uid="{00000000-0005-0000-0000-00004B000000}"/>
    <cellStyle name="Normal 7 6" xfId="13" xr:uid="{00000000-0005-0000-0000-00004C000000}"/>
    <cellStyle name="Normal 8" xfId="69" xr:uid="{00000000-0005-0000-0000-00004D000000}"/>
    <cellStyle name="Normal 8 2" xfId="70" xr:uid="{00000000-0005-0000-0000-00004E000000}"/>
    <cellStyle name="Normal 8 2 2" xfId="71" xr:uid="{00000000-0005-0000-0000-00004F000000}"/>
    <cellStyle name="Normal 9" xfId="10" xr:uid="{00000000-0005-0000-0000-000050000000}"/>
    <cellStyle name="Normal 9 2 2" xfId="80" xr:uid="{00000000-0005-0000-0000-000051000000}"/>
    <cellStyle name="Percent 2" xfId="72" xr:uid="{00000000-0005-0000-0000-000052000000}"/>
    <cellStyle name="Percent 3" xfId="73" xr:uid="{00000000-0005-0000-0000-000053000000}"/>
    <cellStyle name="Percent 4" xfId="74" xr:uid="{00000000-0005-0000-0000-000054000000}"/>
  </cellStyles>
  <dxfs count="0"/>
  <tableStyles count="0" defaultTableStyle="TableStyleMedium9" defaultPivotStyle="PivotStyleLight16"/>
  <colors>
    <mruColors>
      <color rgb="FF09B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www.indiabudget.gov.in/doc/eb/vol1.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aishe.gov.in/aishe/ho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4703-88DF-4D87-B490-F1BACF11292C}">
  <sheetPr>
    <tabColor rgb="FF00B050"/>
  </sheetPr>
  <dimension ref="A1:M48"/>
  <sheetViews>
    <sheetView tabSelected="1" view="pageBreakPreview" topLeftCell="A13" zoomScale="98" zoomScaleNormal="98" zoomScaleSheetLayoutView="98" zoomScalePageLayoutView="80" workbookViewId="0">
      <selection activeCell="E23" sqref="E23"/>
    </sheetView>
  </sheetViews>
  <sheetFormatPr defaultColWidth="9.140625" defaultRowHeight="15" x14ac:dyDescent="0.25"/>
  <cols>
    <col min="1" max="1" width="9.28515625" customWidth="1"/>
    <col min="2" max="13" width="15.7109375" customWidth="1"/>
  </cols>
  <sheetData>
    <row r="1" spans="1:13" ht="20.25" customHeight="1" x14ac:dyDescent="0.3">
      <c r="A1" s="116" t="s">
        <v>210</v>
      </c>
      <c r="B1" s="117"/>
      <c r="C1" s="117"/>
      <c r="D1" s="117"/>
      <c r="E1" s="117"/>
      <c r="F1" s="117"/>
      <c r="G1" s="117"/>
      <c r="H1" s="117"/>
      <c r="I1" s="117"/>
      <c r="J1" s="117"/>
      <c r="K1" s="117"/>
      <c r="L1" s="117"/>
      <c r="M1" s="118"/>
    </row>
    <row r="2" spans="1:13" ht="16.5" x14ac:dyDescent="0.3">
      <c r="A2" s="119" t="s">
        <v>209</v>
      </c>
      <c r="B2" s="120"/>
      <c r="C2" s="120"/>
      <c r="D2" s="120"/>
      <c r="E2" s="120"/>
      <c r="F2" s="120"/>
      <c r="G2" s="120"/>
      <c r="H2" s="120"/>
      <c r="I2" s="120"/>
      <c r="J2" s="120"/>
      <c r="K2" s="120"/>
      <c r="L2" s="120"/>
      <c r="M2" s="121"/>
    </row>
    <row r="3" spans="1:13" ht="16.5" x14ac:dyDescent="0.3">
      <c r="A3" s="16"/>
      <c r="B3" s="49"/>
      <c r="C3" s="49"/>
      <c r="D3" s="17"/>
      <c r="E3" s="18"/>
      <c r="F3" s="18"/>
      <c r="G3" s="18"/>
      <c r="H3" s="18"/>
      <c r="I3" s="18"/>
      <c r="J3" s="18"/>
      <c r="K3" s="18"/>
      <c r="L3" s="18"/>
      <c r="M3" s="51" t="s">
        <v>112</v>
      </c>
    </row>
    <row r="4" spans="1:13" s="1" customFormat="1" ht="42" customHeight="1" x14ac:dyDescent="0.25">
      <c r="A4" s="164" t="s">
        <v>107</v>
      </c>
      <c r="B4" s="165" t="s">
        <v>6</v>
      </c>
      <c r="C4" s="166"/>
      <c r="D4" s="167" t="s">
        <v>3</v>
      </c>
      <c r="E4" s="168" t="s">
        <v>214</v>
      </c>
      <c r="F4" s="169" t="s">
        <v>195</v>
      </c>
      <c r="G4" s="169" t="s">
        <v>211</v>
      </c>
      <c r="H4" s="169" t="s">
        <v>232</v>
      </c>
      <c r="I4" s="169" t="s">
        <v>198</v>
      </c>
      <c r="J4" s="169" t="s">
        <v>199</v>
      </c>
      <c r="K4" s="165" t="s">
        <v>5</v>
      </c>
      <c r="L4" s="170"/>
      <c r="M4" s="166"/>
    </row>
    <row r="5" spans="1:13" ht="21.95" customHeight="1" x14ac:dyDescent="0.25">
      <c r="A5" s="99">
        <v>1</v>
      </c>
      <c r="B5" s="107" t="s">
        <v>102</v>
      </c>
      <c r="C5" s="109"/>
      <c r="D5" s="19">
        <v>209.47</v>
      </c>
      <c r="E5" s="20">
        <v>240.48</v>
      </c>
      <c r="F5" s="20">
        <v>190.9</v>
      </c>
      <c r="G5" s="20">
        <v>253.81</v>
      </c>
      <c r="H5" s="21">
        <v>217.17</v>
      </c>
      <c r="I5" s="21">
        <v>160</v>
      </c>
      <c r="J5" s="21">
        <v>220</v>
      </c>
      <c r="K5" s="126" t="s">
        <v>7</v>
      </c>
      <c r="L5" s="127"/>
      <c r="M5" s="128"/>
    </row>
    <row r="6" spans="1:13" ht="21.95" customHeight="1" x14ac:dyDescent="0.25">
      <c r="A6" s="171">
        <v>2</v>
      </c>
      <c r="B6" s="172" t="s">
        <v>103</v>
      </c>
      <c r="C6" s="173"/>
      <c r="D6" s="174">
        <v>227.94</v>
      </c>
      <c r="E6" s="175">
        <v>473.22</v>
      </c>
      <c r="F6" s="175">
        <v>319.20999999999998</v>
      </c>
      <c r="G6" s="175">
        <v>357.88</v>
      </c>
      <c r="H6" s="175">
        <v>247.16</v>
      </c>
      <c r="I6" s="175">
        <v>350</v>
      </c>
      <c r="J6" s="175">
        <v>450</v>
      </c>
      <c r="K6" s="176" t="s">
        <v>4</v>
      </c>
      <c r="L6" s="177"/>
      <c r="M6" s="178"/>
    </row>
    <row r="7" spans="1:13" ht="29.25" customHeight="1" x14ac:dyDescent="0.25">
      <c r="A7" s="99">
        <v>3</v>
      </c>
      <c r="B7" s="124" t="s">
        <v>9</v>
      </c>
      <c r="C7" s="125"/>
      <c r="D7" s="19">
        <v>62.25</v>
      </c>
      <c r="E7" s="20">
        <v>53.85</v>
      </c>
      <c r="F7" s="20">
        <v>42.29</v>
      </c>
      <c r="G7" s="20">
        <v>45.78</v>
      </c>
      <c r="H7" s="21">
        <v>20.91</v>
      </c>
      <c r="I7" s="21">
        <v>25</v>
      </c>
      <c r="J7" s="21">
        <v>43.5</v>
      </c>
      <c r="K7" s="104" t="s">
        <v>8</v>
      </c>
      <c r="L7" s="105"/>
      <c r="M7" s="106"/>
    </row>
    <row r="8" spans="1:13" ht="21.95" customHeight="1" x14ac:dyDescent="0.25">
      <c r="A8" s="171">
        <v>4</v>
      </c>
      <c r="B8" s="172" t="s">
        <v>104</v>
      </c>
      <c r="C8" s="173"/>
      <c r="D8" s="174">
        <v>66.72</v>
      </c>
      <c r="E8" s="175">
        <v>1331.89</v>
      </c>
      <c r="F8" s="175">
        <v>899.87</v>
      </c>
      <c r="G8" s="175">
        <f>6.29+498.67+203.16</f>
        <v>708.12</v>
      </c>
      <c r="H8" s="175">
        <v>442.62</v>
      </c>
      <c r="I8" s="175">
        <v>432</v>
      </c>
      <c r="J8" s="175">
        <v>592.11</v>
      </c>
      <c r="K8" s="176" t="s">
        <v>10</v>
      </c>
      <c r="L8" s="177"/>
      <c r="M8" s="178"/>
    </row>
    <row r="9" spans="1:13" s="2" customFormat="1" ht="21.75" customHeight="1" x14ac:dyDescent="0.25">
      <c r="A9" s="31" t="s">
        <v>108</v>
      </c>
      <c r="B9" s="26"/>
      <c r="C9" s="26"/>
      <c r="D9" s="26"/>
      <c r="E9" s="26"/>
      <c r="F9" s="26"/>
      <c r="G9" s="23"/>
      <c r="H9" s="23"/>
      <c r="I9" s="23"/>
      <c r="J9" s="23"/>
      <c r="K9" s="23"/>
      <c r="L9" s="23"/>
      <c r="M9" s="52"/>
    </row>
    <row r="10" spans="1:13" ht="20.25" customHeight="1" x14ac:dyDescent="0.3">
      <c r="A10" s="32" t="s">
        <v>217</v>
      </c>
      <c r="B10" s="23"/>
      <c r="C10" s="23"/>
      <c r="D10" s="24"/>
      <c r="E10" s="24"/>
      <c r="F10" s="24"/>
      <c r="G10" s="24"/>
      <c r="H10" s="24"/>
      <c r="I10" s="24"/>
      <c r="J10" s="24"/>
      <c r="K10" s="24"/>
      <c r="L10" s="24"/>
      <c r="M10" s="53"/>
    </row>
    <row r="11" spans="1:13" ht="18" customHeight="1" x14ac:dyDescent="0.25">
      <c r="A11" s="259" t="s">
        <v>212</v>
      </c>
      <c r="B11" s="259"/>
      <c r="C11" s="259"/>
      <c r="D11" s="260"/>
      <c r="E11" s="260"/>
      <c r="F11" s="260"/>
      <c r="G11" s="260"/>
      <c r="H11" s="260"/>
      <c r="I11" s="260"/>
      <c r="J11" s="260"/>
      <c r="K11" s="260"/>
      <c r="L11" s="260"/>
      <c r="M11" s="260"/>
    </row>
    <row r="12" spans="1:13" ht="18.75" customHeight="1" x14ac:dyDescent="0.25">
      <c r="A12" s="261" t="s">
        <v>213</v>
      </c>
      <c r="B12" s="262"/>
      <c r="C12" s="262"/>
      <c r="D12" s="263"/>
      <c r="E12" s="263"/>
      <c r="F12" s="263"/>
      <c r="G12" s="263"/>
      <c r="H12" s="263"/>
      <c r="I12" s="263"/>
      <c r="J12" s="263"/>
      <c r="K12" s="263"/>
      <c r="L12" s="263"/>
      <c r="M12" s="264"/>
    </row>
    <row r="13" spans="1:13" s="3" customFormat="1" ht="28.5" customHeight="1" x14ac:dyDescent="0.25">
      <c r="A13" s="168" t="s">
        <v>107</v>
      </c>
      <c r="B13" s="179" t="s">
        <v>11</v>
      </c>
      <c r="C13" s="180"/>
      <c r="D13" s="179" t="s">
        <v>225</v>
      </c>
      <c r="E13" s="181"/>
      <c r="F13" s="181"/>
      <c r="G13" s="181"/>
      <c r="H13" s="181"/>
      <c r="I13" s="181"/>
      <c r="J13" s="181"/>
      <c r="K13" s="181"/>
      <c r="L13" s="181"/>
      <c r="M13" s="182"/>
    </row>
    <row r="14" spans="1:13" s="4" customFormat="1" ht="24.75" customHeight="1" x14ac:dyDescent="0.25">
      <c r="A14" s="183">
        <v>1</v>
      </c>
      <c r="B14" s="184" t="s">
        <v>109</v>
      </c>
      <c r="C14" s="185"/>
      <c r="D14" s="107" t="s">
        <v>219</v>
      </c>
      <c r="E14" s="108"/>
      <c r="F14" s="108"/>
      <c r="G14" s="108"/>
      <c r="H14" s="108"/>
      <c r="I14" s="108"/>
      <c r="J14" s="108"/>
      <c r="K14" s="108"/>
      <c r="L14" s="108"/>
      <c r="M14" s="109"/>
    </row>
    <row r="15" spans="1:13" s="4" customFormat="1" ht="45.75" customHeight="1" x14ac:dyDescent="0.25">
      <c r="A15" s="186"/>
      <c r="B15" s="187"/>
      <c r="C15" s="188"/>
      <c r="D15" s="172" t="s">
        <v>218</v>
      </c>
      <c r="E15" s="192"/>
      <c r="F15" s="192"/>
      <c r="G15" s="192"/>
      <c r="H15" s="192"/>
      <c r="I15" s="192"/>
      <c r="J15" s="192"/>
      <c r="K15" s="192"/>
      <c r="L15" s="192"/>
      <c r="M15" s="173"/>
    </row>
    <row r="16" spans="1:13" s="4" customFormat="1" ht="32.25" customHeight="1" x14ac:dyDescent="0.25">
      <c r="A16" s="183">
        <v>2</v>
      </c>
      <c r="B16" s="184" t="s">
        <v>110</v>
      </c>
      <c r="C16" s="185"/>
      <c r="D16" s="107" t="s">
        <v>220</v>
      </c>
      <c r="E16" s="108"/>
      <c r="F16" s="108"/>
      <c r="G16" s="108"/>
      <c r="H16" s="108"/>
      <c r="I16" s="108"/>
      <c r="J16" s="108"/>
      <c r="K16" s="108"/>
      <c r="L16" s="108"/>
      <c r="M16" s="109"/>
    </row>
    <row r="17" spans="1:13" s="4" customFormat="1" ht="10.5" customHeight="1" x14ac:dyDescent="0.25">
      <c r="A17" s="189"/>
      <c r="B17" s="190"/>
      <c r="C17" s="191"/>
      <c r="D17" s="193" t="s">
        <v>221</v>
      </c>
      <c r="E17" s="194"/>
      <c r="F17" s="194"/>
      <c r="G17" s="194"/>
      <c r="H17" s="194"/>
      <c r="I17" s="194"/>
      <c r="J17" s="194"/>
      <c r="K17" s="194"/>
      <c r="L17" s="194"/>
      <c r="M17" s="195"/>
    </row>
    <row r="18" spans="1:13" s="4" customFormat="1" ht="23.25" customHeight="1" x14ac:dyDescent="0.25">
      <c r="A18" s="186"/>
      <c r="B18" s="187"/>
      <c r="C18" s="188"/>
      <c r="D18" s="196"/>
      <c r="E18" s="197"/>
      <c r="F18" s="197"/>
      <c r="G18" s="197"/>
      <c r="H18" s="197"/>
      <c r="I18" s="197"/>
      <c r="J18" s="197"/>
      <c r="K18" s="197"/>
      <c r="L18" s="197"/>
      <c r="M18" s="198"/>
    </row>
    <row r="19" spans="1:13" s="4" customFormat="1" ht="33.75" customHeight="1" x14ac:dyDescent="0.25">
      <c r="A19" s="255">
        <v>3</v>
      </c>
      <c r="B19" s="256" t="s">
        <v>111</v>
      </c>
      <c r="C19" s="256"/>
      <c r="D19" s="257" t="s">
        <v>222</v>
      </c>
      <c r="E19" s="257"/>
      <c r="F19" s="257"/>
      <c r="G19" s="257"/>
      <c r="H19" s="257"/>
      <c r="I19" s="257"/>
      <c r="J19" s="257"/>
      <c r="K19" s="257"/>
      <c r="L19" s="257"/>
      <c r="M19" s="257"/>
    </row>
    <row r="20" spans="1:13" s="4" customFormat="1" ht="18.95" customHeight="1" x14ac:dyDescent="0.25">
      <c r="A20" s="255"/>
      <c r="B20" s="256"/>
      <c r="C20" s="256"/>
      <c r="D20" s="258" t="s">
        <v>223</v>
      </c>
      <c r="E20" s="258"/>
      <c r="F20" s="258"/>
      <c r="G20" s="258"/>
      <c r="H20" s="258"/>
      <c r="I20" s="258"/>
      <c r="J20" s="258"/>
      <c r="K20" s="258"/>
      <c r="L20" s="258"/>
      <c r="M20" s="258"/>
    </row>
    <row r="21" spans="1:13" s="4" customFormat="1" ht="16.5" customHeight="1" x14ac:dyDescent="0.25">
      <c r="A21" s="255"/>
      <c r="B21" s="256"/>
      <c r="C21" s="256"/>
      <c r="D21" s="257" t="s">
        <v>224</v>
      </c>
      <c r="E21" s="257"/>
      <c r="F21" s="257"/>
      <c r="G21" s="257"/>
      <c r="H21" s="257"/>
      <c r="I21" s="257"/>
      <c r="J21" s="257"/>
      <c r="K21" s="257"/>
      <c r="L21" s="257"/>
      <c r="M21" s="257"/>
    </row>
    <row r="22" spans="1:13" s="4" customFormat="1" ht="16.5" customHeight="1" x14ac:dyDescent="0.25">
      <c r="A22" s="253"/>
      <c r="B22" s="252"/>
      <c r="C22" s="252"/>
      <c r="D22" s="254"/>
      <c r="E22" s="254"/>
      <c r="F22" s="254"/>
      <c r="G22" s="254"/>
      <c r="H22" s="254"/>
      <c r="I22" s="254"/>
      <c r="J22" s="254"/>
      <c r="K22" s="254"/>
      <c r="L22" s="254"/>
      <c r="M22" s="254"/>
    </row>
    <row r="23" spans="1:13" s="4" customFormat="1" ht="16.5" customHeight="1" x14ac:dyDescent="0.25">
      <c r="A23" s="253"/>
      <c r="B23" s="252"/>
      <c r="C23" s="252"/>
      <c r="D23" s="254"/>
      <c r="E23" s="254"/>
      <c r="F23" s="254"/>
      <c r="G23" s="254"/>
      <c r="H23" s="254"/>
      <c r="I23" s="254"/>
      <c r="J23" s="254"/>
      <c r="K23" s="254"/>
      <c r="L23" s="254"/>
      <c r="M23" s="254"/>
    </row>
    <row r="24" spans="1:13" ht="16.5" x14ac:dyDescent="0.25">
      <c r="A24" s="110" t="s">
        <v>215</v>
      </c>
      <c r="B24" s="111"/>
      <c r="C24" s="111"/>
      <c r="D24" s="111"/>
      <c r="E24" s="111"/>
      <c r="F24" s="111"/>
      <c r="G24" s="111"/>
      <c r="H24" s="111"/>
      <c r="I24" s="111"/>
      <c r="J24" s="111"/>
      <c r="K24" s="111"/>
      <c r="L24" s="111"/>
      <c r="M24" s="112"/>
    </row>
    <row r="25" spans="1:13" ht="16.5" x14ac:dyDescent="0.25">
      <c r="A25" s="113" t="s">
        <v>216</v>
      </c>
      <c r="B25" s="114"/>
      <c r="C25" s="114"/>
      <c r="D25" s="114"/>
      <c r="E25" s="114"/>
      <c r="F25" s="114"/>
      <c r="G25" s="114"/>
      <c r="H25" s="114"/>
      <c r="I25" s="114"/>
      <c r="J25" s="114"/>
      <c r="K25" s="114"/>
      <c r="L25" s="114"/>
      <c r="M25" s="115"/>
    </row>
    <row r="26" spans="1:13" ht="16.5" x14ac:dyDescent="0.3">
      <c r="A26" s="22"/>
      <c r="B26" s="24"/>
      <c r="C26" s="24"/>
      <c r="D26" s="24"/>
      <c r="E26" s="24"/>
      <c r="F26" s="24"/>
      <c r="G26" s="56"/>
      <c r="H26" s="25"/>
      <c r="I26" s="25"/>
      <c r="J26" s="25"/>
      <c r="K26" s="25"/>
      <c r="L26" s="25"/>
      <c r="M26" s="57" t="s">
        <v>112</v>
      </c>
    </row>
    <row r="27" spans="1:13" ht="30" x14ac:dyDescent="0.25">
      <c r="A27" s="169" t="s">
        <v>255</v>
      </c>
      <c r="B27" s="99" t="s">
        <v>0</v>
      </c>
      <c r="C27" s="171" t="s">
        <v>1</v>
      </c>
      <c r="D27" s="99" t="s">
        <v>2</v>
      </c>
      <c r="E27" s="171" t="s">
        <v>12</v>
      </c>
      <c r="F27" s="99" t="s">
        <v>3</v>
      </c>
      <c r="G27" s="171" t="s">
        <v>13</v>
      </c>
      <c r="H27" s="99" t="s">
        <v>14</v>
      </c>
      <c r="I27" s="171" t="s">
        <v>15</v>
      </c>
      <c r="J27" s="99" t="s">
        <v>16</v>
      </c>
      <c r="K27" s="171" t="s">
        <v>96</v>
      </c>
      <c r="L27" s="99" t="s">
        <v>197</v>
      </c>
      <c r="M27" s="171" t="s">
        <v>101</v>
      </c>
    </row>
    <row r="28" spans="1:13" x14ac:dyDescent="0.25">
      <c r="A28" s="199" t="s">
        <v>254</v>
      </c>
      <c r="B28" s="103">
        <v>1676</v>
      </c>
      <c r="C28" s="200">
        <v>1366</v>
      </c>
      <c r="D28" s="103">
        <v>2296</v>
      </c>
      <c r="E28" s="200">
        <v>1656</v>
      </c>
      <c r="F28" s="103">
        <v>1791</v>
      </c>
      <c r="G28" s="200">
        <v>1545</v>
      </c>
      <c r="H28" s="103">
        <v>2390</v>
      </c>
      <c r="I28" s="200">
        <v>4116</v>
      </c>
      <c r="J28" s="103">
        <v>3517</v>
      </c>
      <c r="K28" s="200">
        <v>3416</v>
      </c>
      <c r="L28" s="103">
        <v>4479</v>
      </c>
      <c r="M28" s="200">
        <v>5651</v>
      </c>
    </row>
    <row r="29" spans="1:13" x14ac:dyDescent="0.25">
      <c r="A29" s="199"/>
      <c r="B29" s="103"/>
      <c r="C29" s="200"/>
      <c r="D29" s="103"/>
      <c r="E29" s="200"/>
      <c r="F29" s="103"/>
      <c r="G29" s="200"/>
      <c r="H29" s="103"/>
      <c r="I29" s="200"/>
      <c r="J29" s="103"/>
      <c r="K29" s="200"/>
      <c r="L29" s="103"/>
      <c r="M29" s="200"/>
    </row>
    <row r="30" spans="1:13" ht="16.5" customHeight="1" x14ac:dyDescent="0.25">
      <c r="A30" s="100" t="s">
        <v>233</v>
      </c>
      <c r="B30" s="101"/>
      <c r="C30" s="101"/>
      <c r="D30" s="101"/>
      <c r="E30" s="101"/>
      <c r="F30" s="101"/>
      <c r="G30" s="101"/>
      <c r="H30" s="101"/>
      <c r="I30" s="101"/>
      <c r="J30" s="101"/>
      <c r="K30" s="101"/>
      <c r="L30" s="101"/>
      <c r="M30" s="102"/>
    </row>
    <row r="39" spans="4:13" x14ac:dyDescent="0.25">
      <c r="D39" s="5"/>
      <c r="E39" s="5"/>
      <c r="F39" s="5"/>
      <c r="G39" s="5"/>
      <c r="H39" s="5"/>
      <c r="I39" s="5"/>
      <c r="J39" s="5"/>
      <c r="K39" s="5"/>
      <c r="L39" s="5"/>
      <c r="M39" s="5"/>
    </row>
    <row r="40" spans="4:13" x14ac:dyDescent="0.25">
      <c r="D40" s="5"/>
      <c r="E40" s="5"/>
      <c r="F40" s="5"/>
      <c r="G40" s="5"/>
      <c r="H40" s="5"/>
      <c r="I40" s="5"/>
      <c r="J40" s="5"/>
      <c r="K40" s="5"/>
      <c r="L40" s="5"/>
      <c r="M40" s="5"/>
    </row>
    <row r="41" spans="4:13" ht="15.75" x14ac:dyDescent="0.25">
      <c r="D41" s="6"/>
      <c r="E41" s="5"/>
      <c r="F41" s="5"/>
      <c r="G41" s="5"/>
      <c r="H41" s="5"/>
      <c r="I41" s="5"/>
      <c r="J41" s="5"/>
      <c r="K41" s="5"/>
      <c r="L41" s="5"/>
      <c r="M41" s="5"/>
    </row>
    <row r="42" spans="4:13" x14ac:dyDescent="0.25">
      <c r="D42" s="7"/>
      <c r="E42" s="5"/>
      <c r="F42" s="5"/>
      <c r="G42" s="5"/>
      <c r="H42" s="5"/>
      <c r="I42" s="5"/>
      <c r="J42" s="5"/>
      <c r="K42" s="5"/>
      <c r="L42" s="5"/>
      <c r="M42" s="5"/>
    </row>
    <row r="43" spans="4:13" x14ac:dyDescent="0.25">
      <c r="D43" s="5"/>
      <c r="E43" s="5"/>
      <c r="F43" s="5"/>
      <c r="G43" s="5"/>
      <c r="H43" s="5"/>
      <c r="I43" s="5"/>
      <c r="J43" s="5"/>
      <c r="K43" s="5"/>
      <c r="L43" s="5"/>
      <c r="M43" s="5"/>
    </row>
    <row r="44" spans="4:13" x14ac:dyDescent="0.25">
      <c r="D44" s="5"/>
      <c r="E44" s="5"/>
      <c r="F44" s="5"/>
      <c r="G44" s="5"/>
      <c r="H44" s="5"/>
      <c r="I44" s="5"/>
      <c r="J44" s="5"/>
      <c r="K44" s="5"/>
      <c r="L44" s="5"/>
      <c r="M44" s="5"/>
    </row>
    <row r="45" spans="4:13" x14ac:dyDescent="0.25">
      <c r="D45" s="5"/>
      <c r="E45" s="5"/>
      <c r="F45" s="5"/>
      <c r="G45" s="5"/>
      <c r="H45" s="5"/>
      <c r="I45" s="5"/>
      <c r="J45" s="5"/>
      <c r="K45" s="5"/>
      <c r="L45" s="5"/>
      <c r="M45" s="5"/>
    </row>
    <row r="46" spans="4:13" x14ac:dyDescent="0.25">
      <c r="D46" s="8"/>
      <c r="E46" s="5"/>
      <c r="F46" s="5"/>
      <c r="G46" s="5"/>
      <c r="H46" s="5"/>
      <c r="I46" s="5"/>
      <c r="J46" s="5"/>
      <c r="K46" s="5"/>
      <c r="L46" s="5"/>
      <c r="M46" s="5"/>
    </row>
    <row r="47" spans="4:13" x14ac:dyDescent="0.25">
      <c r="D47" s="9"/>
      <c r="E47" s="5"/>
      <c r="F47" s="5"/>
      <c r="G47" s="5"/>
      <c r="H47" s="5"/>
      <c r="I47" s="5"/>
      <c r="J47" s="5"/>
      <c r="K47" s="5"/>
      <c r="L47" s="5"/>
      <c r="M47" s="5"/>
    </row>
    <row r="48" spans="4:13" x14ac:dyDescent="0.25">
      <c r="D48" s="5"/>
      <c r="E48" s="5"/>
      <c r="F48" s="5"/>
      <c r="G48" s="5"/>
      <c r="H48" s="5"/>
      <c r="I48" s="5"/>
      <c r="J48" s="5"/>
      <c r="K48" s="5"/>
      <c r="L48" s="5"/>
      <c r="M48" s="5"/>
    </row>
  </sheetData>
  <mergeCells count="45">
    <mergeCell ref="B4:C4"/>
    <mergeCell ref="A1:M1"/>
    <mergeCell ref="A2:M2"/>
    <mergeCell ref="A11:M11"/>
    <mergeCell ref="A12:M12"/>
    <mergeCell ref="B5:C5"/>
    <mergeCell ref="B6:C6"/>
    <mergeCell ref="B7:C7"/>
    <mergeCell ref="B8:C8"/>
    <mergeCell ref="K4:M4"/>
    <mergeCell ref="K5:M5"/>
    <mergeCell ref="K6:M6"/>
    <mergeCell ref="A24:M24"/>
    <mergeCell ref="A25:M25"/>
    <mergeCell ref="A14:A15"/>
    <mergeCell ref="D14:M14"/>
    <mergeCell ref="D15:M15"/>
    <mergeCell ref="A16:A18"/>
    <mergeCell ref="D16:M16"/>
    <mergeCell ref="D17:M18"/>
    <mergeCell ref="A19:A21"/>
    <mergeCell ref="D19:M19"/>
    <mergeCell ref="D20:M20"/>
    <mergeCell ref="D21:M21"/>
    <mergeCell ref="B19:C21"/>
    <mergeCell ref="K7:M7"/>
    <mergeCell ref="K8:M8"/>
    <mergeCell ref="B13:C13"/>
    <mergeCell ref="B14:C15"/>
    <mergeCell ref="B16:C18"/>
    <mergeCell ref="D13:M13"/>
    <mergeCell ref="A30:M30"/>
    <mergeCell ref="A28:A29"/>
    <mergeCell ref="B28:B29"/>
    <mergeCell ref="C28:C29"/>
    <mergeCell ref="D28:D29"/>
    <mergeCell ref="E28:E29"/>
    <mergeCell ref="F28:F29"/>
    <mergeCell ref="G28:G29"/>
    <mergeCell ref="H28:H29"/>
    <mergeCell ref="I28:I29"/>
    <mergeCell ref="J28:J29"/>
    <mergeCell ref="K28:K29"/>
    <mergeCell ref="L28:L29"/>
    <mergeCell ref="M28:M29"/>
  </mergeCells>
  <printOptions horizontalCentered="1"/>
  <pageMargins left="0.70866141732283472" right="0.70866141732283472" top="0.35433070866141736" bottom="0.35433070866141736" header="0.31496062992125984" footer="0.31496062992125984"/>
  <pageSetup paperSize="9" scale="64" fitToHeight="0" orientation="landscape"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Q45"/>
  <sheetViews>
    <sheetView view="pageBreakPreview" topLeftCell="A28" zoomScale="91" zoomScaleNormal="100" zoomScaleSheetLayoutView="91" workbookViewId="0">
      <selection activeCell="J23" sqref="J23"/>
    </sheetView>
  </sheetViews>
  <sheetFormatPr defaultColWidth="9.140625" defaultRowHeight="15" x14ac:dyDescent="0.25"/>
  <cols>
    <col min="1" max="1" width="32.85546875" style="13" customWidth="1"/>
    <col min="2" max="18" width="9.7109375" style="13" customWidth="1"/>
    <col min="19" max="19" width="10.5703125" style="13" customWidth="1"/>
    <col min="20" max="20" width="34.42578125" style="13" customWidth="1"/>
    <col min="21" max="21" width="30.42578125" style="13" customWidth="1"/>
    <col min="22" max="38" width="9.85546875" style="13" customWidth="1"/>
    <col min="39" max="39" width="11.42578125" style="13" customWidth="1"/>
    <col min="40" max="40" width="36" style="13" customWidth="1"/>
    <col min="41" max="16384" width="9.140625" style="13"/>
  </cols>
  <sheetData>
    <row r="1" spans="1:43" s="12" customFormat="1" ht="28.5" customHeight="1" x14ac:dyDescent="0.25">
      <c r="A1" s="129" t="s">
        <v>226</v>
      </c>
      <c r="B1" s="130"/>
      <c r="C1" s="130"/>
      <c r="D1" s="130"/>
      <c r="E1" s="130"/>
      <c r="F1" s="130"/>
      <c r="G1" s="130"/>
      <c r="H1" s="130"/>
      <c r="I1" s="130"/>
      <c r="J1" s="130"/>
      <c r="K1" s="130"/>
      <c r="L1" s="131"/>
      <c r="M1" s="130"/>
      <c r="N1" s="130"/>
      <c r="O1" s="130"/>
      <c r="P1" s="130"/>
      <c r="Q1" s="130"/>
      <c r="R1" s="130"/>
      <c r="S1" s="130"/>
      <c r="T1" s="131"/>
      <c r="U1" s="129" t="s">
        <v>226</v>
      </c>
      <c r="V1" s="130"/>
      <c r="W1" s="130"/>
      <c r="X1" s="130"/>
      <c r="Y1" s="130"/>
      <c r="Z1" s="130"/>
      <c r="AA1" s="130"/>
      <c r="AB1" s="130"/>
      <c r="AC1" s="130"/>
      <c r="AD1" s="130"/>
      <c r="AE1" s="130"/>
      <c r="AF1" s="131"/>
      <c r="AG1" s="130"/>
      <c r="AH1" s="130"/>
      <c r="AI1" s="130"/>
      <c r="AJ1" s="130"/>
      <c r="AK1" s="130"/>
      <c r="AL1" s="130"/>
      <c r="AM1" s="130"/>
      <c r="AN1" s="131"/>
      <c r="AO1" s="11"/>
      <c r="AP1" s="11"/>
      <c r="AQ1" s="11"/>
    </row>
    <row r="2" spans="1:43" s="12" customFormat="1" ht="24" customHeight="1" x14ac:dyDescent="0.25">
      <c r="A2" s="135" t="s">
        <v>235</v>
      </c>
      <c r="B2" s="136"/>
      <c r="C2" s="136"/>
      <c r="D2" s="136"/>
      <c r="E2" s="136"/>
      <c r="F2" s="136"/>
      <c r="G2" s="136"/>
      <c r="H2" s="136"/>
      <c r="I2" s="136"/>
      <c r="J2" s="136"/>
      <c r="K2" s="136"/>
      <c r="L2" s="137"/>
      <c r="M2" s="136"/>
      <c r="N2" s="136"/>
      <c r="O2" s="136"/>
      <c r="P2" s="136"/>
      <c r="Q2" s="136"/>
      <c r="R2" s="136"/>
      <c r="S2" s="136"/>
      <c r="T2" s="137"/>
      <c r="U2" s="135" t="s">
        <v>235</v>
      </c>
      <c r="V2" s="136"/>
      <c r="W2" s="136"/>
      <c r="X2" s="136"/>
      <c r="Y2" s="136"/>
      <c r="Z2" s="136"/>
      <c r="AA2" s="136"/>
      <c r="AB2" s="136"/>
      <c r="AC2" s="136"/>
      <c r="AD2" s="136"/>
      <c r="AE2" s="136"/>
      <c r="AF2" s="137"/>
      <c r="AG2" s="136"/>
      <c r="AH2" s="136"/>
      <c r="AI2" s="136"/>
      <c r="AJ2" s="136"/>
      <c r="AK2" s="136"/>
      <c r="AL2" s="136"/>
      <c r="AM2" s="136"/>
      <c r="AN2" s="137"/>
      <c r="AO2" s="11"/>
      <c r="AP2" s="11"/>
      <c r="AQ2" s="11"/>
    </row>
    <row r="3" spans="1:43" ht="14.45" customHeight="1" x14ac:dyDescent="0.3">
      <c r="A3" s="132" t="s">
        <v>113</v>
      </c>
      <c r="B3" s="133"/>
      <c r="C3" s="133"/>
      <c r="D3" s="133"/>
      <c r="E3" s="133"/>
      <c r="F3" s="133"/>
      <c r="G3" s="133"/>
      <c r="H3" s="133"/>
      <c r="I3" s="133"/>
      <c r="J3" s="133"/>
      <c r="K3" s="133"/>
      <c r="L3" s="133"/>
      <c r="M3" s="133"/>
      <c r="N3" s="133"/>
      <c r="O3" s="133"/>
      <c r="P3" s="133"/>
      <c r="Q3" s="133"/>
      <c r="R3" s="133"/>
      <c r="S3" s="133"/>
      <c r="T3" s="134"/>
      <c r="U3" s="132" t="s">
        <v>113</v>
      </c>
      <c r="V3" s="133"/>
      <c r="W3" s="133"/>
      <c r="X3" s="133"/>
      <c r="Y3" s="133"/>
      <c r="Z3" s="133"/>
      <c r="AA3" s="133"/>
      <c r="AB3" s="133"/>
      <c r="AC3" s="133"/>
      <c r="AD3" s="133"/>
      <c r="AE3" s="133"/>
      <c r="AF3" s="133"/>
      <c r="AG3" s="133"/>
      <c r="AH3" s="133"/>
      <c r="AI3" s="133"/>
      <c r="AJ3" s="133"/>
      <c r="AK3" s="133"/>
      <c r="AL3" s="133"/>
      <c r="AM3" s="133"/>
      <c r="AN3" s="134"/>
    </row>
    <row r="4" spans="1:43" s="12" customFormat="1" ht="48.75" customHeight="1" x14ac:dyDescent="0.25">
      <c r="A4" s="201" t="s">
        <v>207</v>
      </c>
      <c r="B4" s="202" t="s">
        <v>227</v>
      </c>
      <c r="C4" s="202"/>
      <c r="D4" s="202"/>
      <c r="E4" s="202"/>
      <c r="F4" s="202"/>
      <c r="G4" s="202"/>
      <c r="H4" s="202"/>
      <c r="I4" s="202"/>
      <c r="J4" s="202"/>
      <c r="K4" s="202" t="s">
        <v>228</v>
      </c>
      <c r="L4" s="202"/>
      <c r="M4" s="202"/>
      <c r="N4" s="202"/>
      <c r="O4" s="202"/>
      <c r="P4" s="202"/>
      <c r="Q4" s="202"/>
      <c r="R4" s="202"/>
      <c r="S4" s="202"/>
      <c r="T4" s="203" t="s">
        <v>208</v>
      </c>
      <c r="U4" s="204" t="s">
        <v>207</v>
      </c>
      <c r="V4" s="202" t="s">
        <v>114</v>
      </c>
      <c r="W4" s="202"/>
      <c r="X4" s="202"/>
      <c r="Y4" s="202"/>
      <c r="Z4" s="202"/>
      <c r="AA4" s="202"/>
      <c r="AB4" s="202"/>
      <c r="AC4" s="202"/>
      <c r="AD4" s="202"/>
      <c r="AE4" s="202" t="s">
        <v>196</v>
      </c>
      <c r="AF4" s="202"/>
      <c r="AG4" s="202"/>
      <c r="AH4" s="202"/>
      <c r="AI4" s="202"/>
      <c r="AJ4" s="202"/>
      <c r="AK4" s="202"/>
      <c r="AL4" s="202"/>
      <c r="AM4" s="202"/>
      <c r="AN4" s="203" t="s">
        <v>208</v>
      </c>
    </row>
    <row r="5" spans="1:43" s="15" customFormat="1" ht="51.75" x14ac:dyDescent="0.25">
      <c r="A5" s="205"/>
      <c r="B5" s="206" t="s">
        <v>115</v>
      </c>
      <c r="C5" s="206" t="s">
        <v>116</v>
      </c>
      <c r="D5" s="206" t="s">
        <v>117</v>
      </c>
      <c r="E5" s="206" t="s">
        <v>118</v>
      </c>
      <c r="F5" s="206" t="s">
        <v>119</v>
      </c>
      <c r="G5" s="206" t="s">
        <v>120</v>
      </c>
      <c r="H5" s="206" t="s">
        <v>121</v>
      </c>
      <c r="I5" s="206" t="s">
        <v>206</v>
      </c>
      <c r="J5" s="206" t="s">
        <v>122</v>
      </c>
      <c r="K5" s="206" t="s">
        <v>115</v>
      </c>
      <c r="L5" s="206" t="s">
        <v>116</v>
      </c>
      <c r="M5" s="206" t="s">
        <v>117</v>
      </c>
      <c r="N5" s="206" t="s">
        <v>118</v>
      </c>
      <c r="O5" s="206" t="s">
        <v>119</v>
      </c>
      <c r="P5" s="206" t="s">
        <v>120</v>
      </c>
      <c r="Q5" s="206" t="s">
        <v>121</v>
      </c>
      <c r="R5" s="206" t="s">
        <v>206</v>
      </c>
      <c r="S5" s="206" t="s">
        <v>122</v>
      </c>
      <c r="T5" s="207"/>
      <c r="U5" s="204"/>
      <c r="V5" s="206" t="s">
        <v>115</v>
      </c>
      <c r="W5" s="206" t="s">
        <v>116</v>
      </c>
      <c r="X5" s="206" t="s">
        <v>117</v>
      </c>
      <c r="Y5" s="206" t="s">
        <v>118</v>
      </c>
      <c r="Z5" s="206" t="s">
        <v>119</v>
      </c>
      <c r="AA5" s="206" t="s">
        <v>120</v>
      </c>
      <c r="AB5" s="206" t="s">
        <v>121</v>
      </c>
      <c r="AC5" s="206" t="s">
        <v>206</v>
      </c>
      <c r="AD5" s="206" t="s">
        <v>122</v>
      </c>
      <c r="AE5" s="206" t="s">
        <v>115</v>
      </c>
      <c r="AF5" s="206" t="s">
        <v>116</v>
      </c>
      <c r="AG5" s="206" t="s">
        <v>117</v>
      </c>
      <c r="AH5" s="206" t="s">
        <v>118</v>
      </c>
      <c r="AI5" s="206" t="s">
        <v>119</v>
      </c>
      <c r="AJ5" s="206" t="s">
        <v>120</v>
      </c>
      <c r="AK5" s="206" t="s">
        <v>121</v>
      </c>
      <c r="AL5" s="206" t="s">
        <v>206</v>
      </c>
      <c r="AM5" s="206" t="s">
        <v>122</v>
      </c>
      <c r="AN5" s="207"/>
    </row>
    <row r="6" spans="1:43" ht="20.100000000000001" customHeight="1" x14ac:dyDescent="0.3">
      <c r="A6" s="78" t="s">
        <v>18</v>
      </c>
      <c r="B6" s="79">
        <v>0.05</v>
      </c>
      <c r="C6" s="79"/>
      <c r="D6" s="79">
        <v>0.59</v>
      </c>
      <c r="E6" s="79">
        <v>5.0415097000000006</v>
      </c>
      <c r="F6" s="79">
        <v>9.5999999999999988E-2</v>
      </c>
      <c r="G6" s="79">
        <v>0.18207019999999999</v>
      </c>
      <c r="H6" s="79">
        <v>0.2774046</v>
      </c>
      <c r="I6" s="79">
        <v>0.01</v>
      </c>
      <c r="J6" s="79">
        <f>SUM(B6:I6)</f>
        <v>6.2469844999999999</v>
      </c>
      <c r="K6" s="79">
        <v>0.38999999999999996</v>
      </c>
      <c r="L6" s="79">
        <v>9.220600000000001</v>
      </c>
      <c r="M6" s="79">
        <v>0.99</v>
      </c>
      <c r="N6" s="79">
        <v>0.629</v>
      </c>
      <c r="O6" s="79">
        <v>2.5242537999999999</v>
      </c>
      <c r="P6" s="79">
        <v>2.4895300999999996</v>
      </c>
      <c r="Q6" s="79">
        <v>1.42</v>
      </c>
      <c r="R6" s="79">
        <v>58.41</v>
      </c>
      <c r="S6" s="79">
        <f>SUM(K6:R6)</f>
        <v>76.073383899999996</v>
      </c>
      <c r="T6" s="80" t="s">
        <v>17</v>
      </c>
      <c r="U6" s="78" t="s">
        <v>18</v>
      </c>
      <c r="V6" s="79">
        <v>62.450000000000017</v>
      </c>
      <c r="W6" s="79">
        <v>116.99609999999998</v>
      </c>
      <c r="X6" s="79">
        <v>80.448142800000042</v>
      </c>
      <c r="Y6" s="79">
        <v>84.851824902999994</v>
      </c>
      <c r="Z6" s="79">
        <v>78.500626900000015</v>
      </c>
      <c r="AA6" s="79">
        <v>86.302074000000005</v>
      </c>
      <c r="AB6" s="79">
        <v>65.972639774000001</v>
      </c>
      <c r="AC6" s="79">
        <v>45.34</v>
      </c>
      <c r="AD6" s="79">
        <f>SUM(V6:AC6)</f>
        <v>620.86140837700009</v>
      </c>
      <c r="AE6" s="79">
        <v>62.89</v>
      </c>
      <c r="AF6" s="79">
        <v>126.2167</v>
      </c>
      <c r="AG6" s="79">
        <v>82.02814280000004</v>
      </c>
      <c r="AH6" s="79">
        <v>90.522334603000019</v>
      </c>
      <c r="AI6" s="79">
        <v>81.120880700000015</v>
      </c>
      <c r="AJ6" s="79">
        <v>88.973674300000013</v>
      </c>
      <c r="AK6" s="79">
        <v>67.680000000000007</v>
      </c>
      <c r="AL6" s="79">
        <v>103.76</v>
      </c>
      <c r="AM6" s="79">
        <f>SUM(AE6:AL6)</f>
        <v>703.19173240300006</v>
      </c>
      <c r="AN6" s="80" t="s">
        <v>17</v>
      </c>
    </row>
    <row r="7" spans="1:43" ht="20.100000000000001" customHeight="1" x14ac:dyDescent="0.3">
      <c r="A7" s="208" t="s">
        <v>20</v>
      </c>
      <c r="B7" s="209"/>
      <c r="C7" s="209"/>
      <c r="D7" s="209"/>
      <c r="E7" s="209"/>
      <c r="F7" s="209"/>
      <c r="G7" s="209"/>
      <c r="H7" s="209"/>
      <c r="I7" s="209"/>
      <c r="J7" s="209">
        <f t="shared" ref="J7:J42" si="0">SUM(B7:I7)</f>
        <v>0</v>
      </c>
      <c r="K7" s="209">
        <v>6.97</v>
      </c>
      <c r="L7" s="209"/>
      <c r="M7" s="209">
        <v>0.1</v>
      </c>
      <c r="N7" s="209">
        <v>2.7918977000000001E-2</v>
      </c>
      <c r="O7" s="209"/>
      <c r="P7" s="209">
        <v>0.89877370000000001</v>
      </c>
      <c r="Q7" s="209">
        <v>0.1</v>
      </c>
      <c r="R7" s="209"/>
      <c r="S7" s="209">
        <f t="shared" ref="S7:S42" si="1">SUM(K7:R7)</f>
        <v>8.0966926769999983</v>
      </c>
      <c r="T7" s="210" t="s">
        <v>19</v>
      </c>
      <c r="U7" s="208" t="s">
        <v>20</v>
      </c>
      <c r="V7" s="209">
        <v>0.12</v>
      </c>
      <c r="W7" s="209">
        <v>0.15</v>
      </c>
      <c r="X7" s="209">
        <v>0</v>
      </c>
      <c r="Y7" s="209">
        <v>0.05</v>
      </c>
      <c r="Z7" s="209">
        <v>0.35</v>
      </c>
      <c r="AA7" s="209">
        <v>0.65680000000000005</v>
      </c>
      <c r="AB7" s="209">
        <v>3.56E-2</v>
      </c>
      <c r="AC7" s="209">
        <v>0.45</v>
      </c>
      <c r="AD7" s="209">
        <f t="shared" ref="AD7:AD42" si="2">SUM(V7:AC7)</f>
        <v>1.8124</v>
      </c>
      <c r="AE7" s="209">
        <v>7.09</v>
      </c>
      <c r="AF7" s="209">
        <v>0.15</v>
      </c>
      <c r="AG7" s="209">
        <v>0.1</v>
      </c>
      <c r="AH7" s="209">
        <v>7.7918977E-2</v>
      </c>
      <c r="AI7" s="209">
        <v>0.35</v>
      </c>
      <c r="AJ7" s="209">
        <v>1.5555737000000001</v>
      </c>
      <c r="AK7" s="209">
        <v>0.1356</v>
      </c>
      <c r="AL7" s="209">
        <v>0.45</v>
      </c>
      <c r="AM7" s="209">
        <f t="shared" ref="AM7:AM42" si="3">SUM(AE7:AL7)</f>
        <v>9.9090926770000003</v>
      </c>
      <c r="AN7" s="210" t="s">
        <v>19</v>
      </c>
    </row>
    <row r="8" spans="1:43" ht="20.100000000000001" customHeight="1" x14ac:dyDescent="0.3">
      <c r="A8" s="78" t="s">
        <v>22</v>
      </c>
      <c r="B8" s="79"/>
      <c r="C8" s="79"/>
      <c r="D8" s="79">
        <v>0.01</v>
      </c>
      <c r="E8" s="79"/>
      <c r="F8" s="79"/>
      <c r="G8" s="79"/>
      <c r="H8" s="79"/>
      <c r="I8" s="79"/>
      <c r="J8" s="79">
        <f t="shared" si="0"/>
        <v>0.01</v>
      </c>
      <c r="K8" s="79">
        <v>0.17</v>
      </c>
      <c r="L8" s="79">
        <v>0.08</v>
      </c>
      <c r="M8" s="79">
        <v>31.62</v>
      </c>
      <c r="N8" s="79">
        <v>0.25</v>
      </c>
      <c r="O8" s="79"/>
      <c r="P8" s="79">
        <v>1.34E-2</v>
      </c>
      <c r="Q8" s="79">
        <v>0.05</v>
      </c>
      <c r="R8" s="79">
        <v>0.2</v>
      </c>
      <c r="S8" s="79">
        <f t="shared" si="1"/>
        <v>32.383400000000002</v>
      </c>
      <c r="T8" s="80" t="s">
        <v>21</v>
      </c>
      <c r="U8" s="78" t="s">
        <v>22</v>
      </c>
      <c r="V8" s="79">
        <v>6.2899999999999991</v>
      </c>
      <c r="W8" s="79">
        <v>5.92</v>
      </c>
      <c r="X8" s="79">
        <v>2.71</v>
      </c>
      <c r="Y8" s="79">
        <v>16.981307399999999</v>
      </c>
      <c r="Z8" s="79">
        <v>12.371245765999998</v>
      </c>
      <c r="AA8" s="79">
        <v>7.5281836999999969</v>
      </c>
      <c r="AB8" s="79">
        <v>3.7836982999999997</v>
      </c>
      <c r="AC8" s="79">
        <v>43.35</v>
      </c>
      <c r="AD8" s="79">
        <f t="shared" si="2"/>
        <v>98.934435165999986</v>
      </c>
      <c r="AE8" s="79">
        <v>6.4599999999999991</v>
      </c>
      <c r="AF8" s="79">
        <v>6</v>
      </c>
      <c r="AG8" s="79">
        <v>34.340000000000003</v>
      </c>
      <c r="AH8" s="79">
        <v>17.231307399999999</v>
      </c>
      <c r="AI8" s="79">
        <v>12.371245765999998</v>
      </c>
      <c r="AJ8" s="79">
        <v>7.5415836999999968</v>
      </c>
      <c r="AK8" s="79">
        <v>3.8336982999999996</v>
      </c>
      <c r="AL8" s="79">
        <v>43.55</v>
      </c>
      <c r="AM8" s="79">
        <f t="shared" si="3"/>
        <v>131.327835166</v>
      </c>
      <c r="AN8" s="80" t="s">
        <v>21</v>
      </c>
    </row>
    <row r="9" spans="1:43" ht="20.100000000000001" customHeight="1" x14ac:dyDescent="0.3">
      <c r="A9" s="208" t="s">
        <v>24</v>
      </c>
      <c r="B9" s="209">
        <v>16.059999999999999</v>
      </c>
      <c r="C9" s="209">
        <v>50.85</v>
      </c>
      <c r="D9" s="209">
        <v>36.57</v>
      </c>
      <c r="E9" s="209">
        <v>52.01</v>
      </c>
      <c r="F9" s="209">
        <v>53.5533</v>
      </c>
      <c r="G9" s="209">
        <v>45.77</v>
      </c>
      <c r="H9" s="209"/>
      <c r="I9" s="209">
        <v>0.17</v>
      </c>
      <c r="J9" s="209">
        <f t="shared" si="0"/>
        <v>254.98329999999999</v>
      </c>
      <c r="K9" s="209">
        <v>0.9</v>
      </c>
      <c r="L9" s="209">
        <v>0.53</v>
      </c>
      <c r="M9" s="209"/>
      <c r="N9" s="209"/>
      <c r="O9" s="209"/>
      <c r="P9" s="209">
        <v>0.161</v>
      </c>
      <c r="Q9" s="209">
        <v>5.9500000000000004E-3</v>
      </c>
      <c r="R9" s="209"/>
      <c r="S9" s="209">
        <f t="shared" si="1"/>
        <v>1.5969500000000001</v>
      </c>
      <c r="T9" s="210" t="s">
        <v>23</v>
      </c>
      <c r="U9" s="208" t="s">
        <v>24</v>
      </c>
      <c r="V9" s="209">
        <v>3.1</v>
      </c>
      <c r="W9" s="209">
        <v>2.5261776</v>
      </c>
      <c r="X9" s="209">
        <v>2.93</v>
      </c>
      <c r="Y9" s="209">
        <v>5.2444835000000012</v>
      </c>
      <c r="Z9" s="209">
        <v>4.0639692009999999</v>
      </c>
      <c r="AA9" s="209">
        <v>0.64851970800000014</v>
      </c>
      <c r="AB9" s="209">
        <v>15.9298532</v>
      </c>
      <c r="AC9" s="209">
        <v>5.38</v>
      </c>
      <c r="AD9" s="209">
        <f t="shared" si="2"/>
        <v>39.823003208999999</v>
      </c>
      <c r="AE9" s="209">
        <v>20.059999999999999</v>
      </c>
      <c r="AF9" s="209">
        <v>53.906177599999999</v>
      </c>
      <c r="AG9" s="209">
        <v>39.5</v>
      </c>
      <c r="AH9" s="209">
        <v>57.254483499999999</v>
      </c>
      <c r="AI9" s="209">
        <v>57.617269200999985</v>
      </c>
      <c r="AJ9" s="209">
        <v>46.579519708000014</v>
      </c>
      <c r="AK9" s="209">
        <v>15.935803200000001</v>
      </c>
      <c r="AL9" s="209">
        <v>5.55</v>
      </c>
      <c r="AM9" s="209">
        <f t="shared" si="3"/>
        <v>296.40325320900001</v>
      </c>
      <c r="AN9" s="210" t="s">
        <v>23</v>
      </c>
    </row>
    <row r="10" spans="1:43" ht="20.100000000000001" customHeight="1" x14ac:dyDescent="0.3">
      <c r="A10" s="78" t="s">
        <v>26</v>
      </c>
      <c r="B10" s="79"/>
      <c r="C10" s="79"/>
      <c r="D10" s="79"/>
      <c r="E10" s="79"/>
      <c r="F10" s="79"/>
      <c r="G10" s="79">
        <v>3.04E-2</v>
      </c>
      <c r="H10" s="79">
        <v>0.94199999999999995</v>
      </c>
      <c r="I10" s="79"/>
      <c r="J10" s="79">
        <f t="shared" si="0"/>
        <v>0.97239999999999993</v>
      </c>
      <c r="K10" s="79"/>
      <c r="L10" s="79"/>
      <c r="M10" s="79"/>
      <c r="N10" s="79"/>
      <c r="O10" s="79"/>
      <c r="P10" s="79"/>
      <c r="Q10" s="79"/>
      <c r="R10" s="79">
        <v>0.13</v>
      </c>
      <c r="S10" s="79">
        <f t="shared" si="1"/>
        <v>0.13</v>
      </c>
      <c r="T10" s="80" t="s">
        <v>25</v>
      </c>
      <c r="U10" s="78" t="s">
        <v>26</v>
      </c>
      <c r="V10" s="79">
        <v>0.04</v>
      </c>
      <c r="W10" s="79">
        <v>0.54</v>
      </c>
      <c r="X10" s="79">
        <v>0</v>
      </c>
      <c r="Y10" s="79">
        <v>0</v>
      </c>
      <c r="Z10" s="79">
        <v>0.1270164</v>
      </c>
      <c r="AA10" s="79">
        <v>7.8241884999999997E-2</v>
      </c>
      <c r="AB10" s="79"/>
      <c r="AC10" s="79">
        <v>0.28999999999999998</v>
      </c>
      <c r="AD10" s="79">
        <f t="shared" si="2"/>
        <v>1.0752582850000001</v>
      </c>
      <c r="AE10" s="79">
        <v>0.04</v>
      </c>
      <c r="AF10" s="79">
        <v>0.54</v>
      </c>
      <c r="AG10" s="79">
        <v>0</v>
      </c>
      <c r="AH10" s="79">
        <v>0</v>
      </c>
      <c r="AI10" s="79">
        <v>0.1270164</v>
      </c>
      <c r="AJ10" s="79">
        <v>0.10864188499999999</v>
      </c>
      <c r="AK10" s="79">
        <v>0.94199999999999995</v>
      </c>
      <c r="AL10" s="79">
        <v>0.43</v>
      </c>
      <c r="AM10" s="79">
        <f t="shared" si="3"/>
        <v>2.1876582849999999</v>
      </c>
      <c r="AN10" s="80" t="s">
        <v>25</v>
      </c>
    </row>
    <row r="11" spans="1:43" ht="20.100000000000001" customHeight="1" x14ac:dyDescent="0.3">
      <c r="A11" s="208" t="s">
        <v>28</v>
      </c>
      <c r="B11" s="209"/>
      <c r="C11" s="209">
        <v>0.216</v>
      </c>
      <c r="D11" s="209"/>
      <c r="E11" s="209"/>
      <c r="F11" s="209"/>
      <c r="G11" s="209">
        <v>4.0000000000000001E-3</v>
      </c>
      <c r="H11" s="209"/>
      <c r="I11" s="209">
        <v>0.05</v>
      </c>
      <c r="J11" s="209">
        <f t="shared" si="0"/>
        <v>0.27</v>
      </c>
      <c r="K11" s="209">
        <v>0.66</v>
      </c>
      <c r="L11" s="209">
        <v>0</v>
      </c>
      <c r="M11" s="209">
        <v>0</v>
      </c>
      <c r="N11" s="209">
        <v>7.7023075999999996E-2</v>
      </c>
      <c r="O11" s="209"/>
      <c r="P11" s="209">
        <v>1.4476075800000001</v>
      </c>
      <c r="Q11" s="209">
        <v>0.25</v>
      </c>
      <c r="R11" s="209"/>
      <c r="S11" s="209">
        <f t="shared" si="1"/>
        <v>2.4346306560000004</v>
      </c>
      <c r="T11" s="210" t="s">
        <v>27</v>
      </c>
      <c r="U11" s="208" t="s">
        <v>28</v>
      </c>
      <c r="V11" s="209">
        <v>5.7600000000000007</v>
      </c>
      <c r="W11" s="209">
        <v>8.7199999999999989</v>
      </c>
      <c r="X11" s="209">
        <v>1.6800000000000004</v>
      </c>
      <c r="Y11" s="209">
        <v>54.283470500000014</v>
      </c>
      <c r="Z11" s="209">
        <v>15.121674100000002</v>
      </c>
      <c r="AA11" s="209">
        <v>14.620148149999999</v>
      </c>
      <c r="AB11" s="209">
        <v>21.153617084000015</v>
      </c>
      <c r="AC11" s="209">
        <v>18.25</v>
      </c>
      <c r="AD11" s="209">
        <f t="shared" si="2"/>
        <v>139.58890983400005</v>
      </c>
      <c r="AE11" s="209">
        <v>6.4200000000000008</v>
      </c>
      <c r="AF11" s="209">
        <v>8.9359999999999999</v>
      </c>
      <c r="AG11" s="209">
        <v>1.6800000000000004</v>
      </c>
      <c r="AH11" s="209">
        <v>54.360493576000017</v>
      </c>
      <c r="AI11" s="209">
        <v>15.121674100000002</v>
      </c>
      <c r="AJ11" s="209">
        <v>16.071755730000003</v>
      </c>
      <c r="AK11" s="209">
        <v>21.41</v>
      </c>
      <c r="AL11" s="209">
        <v>18.29</v>
      </c>
      <c r="AM11" s="209">
        <f t="shared" si="3"/>
        <v>142.28992340600001</v>
      </c>
      <c r="AN11" s="210" t="s">
        <v>27</v>
      </c>
    </row>
    <row r="12" spans="1:43" ht="19.5" customHeight="1" x14ac:dyDescent="0.3">
      <c r="A12" s="78" t="s">
        <v>30</v>
      </c>
      <c r="B12" s="79"/>
      <c r="C12" s="79"/>
      <c r="D12" s="79"/>
      <c r="E12" s="79"/>
      <c r="F12" s="79"/>
      <c r="G12" s="79"/>
      <c r="H12" s="79"/>
      <c r="I12" s="79"/>
      <c r="J12" s="79">
        <f t="shared" si="0"/>
        <v>0</v>
      </c>
      <c r="K12" s="79"/>
      <c r="L12" s="79"/>
      <c r="M12" s="79"/>
      <c r="N12" s="79"/>
      <c r="O12" s="79"/>
      <c r="P12" s="79"/>
      <c r="Q12" s="79"/>
      <c r="R12" s="79"/>
      <c r="S12" s="79">
        <f t="shared" si="1"/>
        <v>0</v>
      </c>
      <c r="T12" s="80" t="s">
        <v>29</v>
      </c>
      <c r="U12" s="78" t="s">
        <v>30</v>
      </c>
      <c r="V12" s="79">
        <v>0.31</v>
      </c>
      <c r="W12" s="79">
        <v>0.43</v>
      </c>
      <c r="X12" s="79">
        <v>0.34</v>
      </c>
      <c r="Y12" s="79">
        <v>0.14030000000000001</v>
      </c>
      <c r="Z12" s="79">
        <v>0.28579450000000001</v>
      </c>
      <c r="AA12" s="79">
        <v>9.8275000000000006</v>
      </c>
      <c r="AB12" s="79">
        <v>8.9244000000000003</v>
      </c>
      <c r="AC12" s="79">
        <v>0.38</v>
      </c>
      <c r="AD12" s="79">
        <f t="shared" si="2"/>
        <v>20.637994500000001</v>
      </c>
      <c r="AE12" s="79">
        <v>0.31</v>
      </c>
      <c r="AF12" s="79">
        <v>0.43</v>
      </c>
      <c r="AG12" s="79">
        <v>0.34</v>
      </c>
      <c r="AH12" s="79">
        <v>0.14030000000000001</v>
      </c>
      <c r="AI12" s="79">
        <v>0.28579450000000001</v>
      </c>
      <c r="AJ12" s="79">
        <v>9.8275000000000006</v>
      </c>
      <c r="AK12" s="79">
        <v>8.9244000000000003</v>
      </c>
      <c r="AL12" s="79">
        <v>0.38</v>
      </c>
      <c r="AM12" s="79">
        <f t="shared" si="3"/>
        <v>20.637994500000001</v>
      </c>
      <c r="AN12" s="80" t="s">
        <v>29</v>
      </c>
    </row>
    <row r="13" spans="1:43" ht="20.100000000000001" customHeight="1" x14ac:dyDescent="0.3">
      <c r="A13" s="208" t="s">
        <v>32</v>
      </c>
      <c r="B13" s="209"/>
      <c r="C13" s="209"/>
      <c r="D13" s="209"/>
      <c r="E13" s="209"/>
      <c r="F13" s="209"/>
      <c r="G13" s="209"/>
      <c r="H13" s="209">
        <v>3.0721200000000001E-2</v>
      </c>
      <c r="I13" s="209"/>
      <c r="J13" s="209">
        <f t="shared" si="0"/>
        <v>3.0721200000000001E-2</v>
      </c>
      <c r="K13" s="209"/>
      <c r="L13" s="209"/>
      <c r="M13" s="209"/>
      <c r="N13" s="209"/>
      <c r="O13" s="209"/>
      <c r="P13" s="209"/>
      <c r="Q13" s="209"/>
      <c r="R13" s="209"/>
      <c r="S13" s="209">
        <f t="shared" si="1"/>
        <v>0</v>
      </c>
      <c r="T13" s="210" t="s">
        <v>31</v>
      </c>
      <c r="U13" s="208" t="s">
        <v>32</v>
      </c>
      <c r="V13" s="209"/>
      <c r="W13" s="209"/>
      <c r="X13" s="209"/>
      <c r="Y13" s="209"/>
      <c r="Z13" s="209">
        <v>0.42737150000000002</v>
      </c>
      <c r="AA13" s="209">
        <v>1.12018E-2</v>
      </c>
      <c r="AB13" s="209">
        <v>8.2210500000000006E-2</v>
      </c>
      <c r="AC13" s="209">
        <v>0.03</v>
      </c>
      <c r="AD13" s="209">
        <f t="shared" si="2"/>
        <v>0.55078380000000005</v>
      </c>
      <c r="AE13" s="209"/>
      <c r="AF13" s="209"/>
      <c r="AG13" s="209"/>
      <c r="AH13" s="209"/>
      <c r="AI13" s="209">
        <v>0.42737150000000002</v>
      </c>
      <c r="AJ13" s="209">
        <v>1.12018E-2</v>
      </c>
      <c r="AK13" s="209">
        <v>0.11293170000000001</v>
      </c>
      <c r="AL13" s="209">
        <v>0.03</v>
      </c>
      <c r="AM13" s="209">
        <f t="shared" si="3"/>
        <v>0.58150500000000005</v>
      </c>
      <c r="AN13" s="210" t="s">
        <v>31</v>
      </c>
    </row>
    <row r="14" spans="1:43" ht="20.100000000000001" customHeight="1" x14ac:dyDescent="0.3">
      <c r="A14" s="78" t="s">
        <v>34</v>
      </c>
      <c r="B14" s="79">
        <v>0</v>
      </c>
      <c r="C14" s="79">
        <v>0.04</v>
      </c>
      <c r="D14" s="79">
        <v>0.13</v>
      </c>
      <c r="E14" s="79">
        <v>0.197467268</v>
      </c>
      <c r="F14" s="79">
        <v>5.5E-2</v>
      </c>
      <c r="G14" s="79">
        <v>1.23613E-2</v>
      </c>
      <c r="H14" s="79">
        <v>2.7E-2</v>
      </c>
      <c r="I14" s="79">
        <v>0.27</v>
      </c>
      <c r="J14" s="79">
        <f t="shared" si="0"/>
        <v>0.73182856800000007</v>
      </c>
      <c r="K14" s="79">
        <v>0.7400000000000001</v>
      </c>
      <c r="L14" s="79">
        <v>2.5074999999999998</v>
      </c>
      <c r="M14" s="79">
        <v>0.18924999999999997</v>
      </c>
      <c r="N14" s="79">
        <v>9.3191825000000001</v>
      </c>
      <c r="O14" s="79">
        <v>112.23739999999999</v>
      </c>
      <c r="P14" s="79">
        <v>98.733819999999994</v>
      </c>
      <c r="Q14" s="79">
        <v>1.22</v>
      </c>
      <c r="R14" s="79">
        <v>5.57</v>
      </c>
      <c r="S14" s="79">
        <f t="shared" si="1"/>
        <v>230.51715249999998</v>
      </c>
      <c r="T14" s="80" t="s">
        <v>33</v>
      </c>
      <c r="U14" s="78" t="s">
        <v>34</v>
      </c>
      <c r="V14" s="79">
        <v>5.9599999999999964</v>
      </c>
      <c r="W14" s="79">
        <v>8.6881599999999946</v>
      </c>
      <c r="X14" s="79">
        <v>13.928793399999996</v>
      </c>
      <c r="Y14" s="79">
        <v>52.750078967000007</v>
      </c>
      <c r="Z14" s="79">
        <v>18.118663291000011</v>
      </c>
      <c r="AA14" s="79">
        <v>21.83</v>
      </c>
      <c r="AB14" s="79">
        <v>27.1</v>
      </c>
      <c r="AC14" s="79">
        <v>97.87</v>
      </c>
      <c r="AD14" s="79">
        <f t="shared" si="2"/>
        <v>246.24569565800002</v>
      </c>
      <c r="AE14" s="79">
        <v>6.6999999999999957</v>
      </c>
      <c r="AF14" s="79">
        <v>11.235659999999992</v>
      </c>
      <c r="AG14" s="79">
        <v>14.248043399999995</v>
      </c>
      <c r="AH14" s="79">
        <v>62.266728735000015</v>
      </c>
      <c r="AI14" s="79">
        <v>130.411063291</v>
      </c>
      <c r="AJ14" s="79">
        <v>120.58</v>
      </c>
      <c r="AK14" s="79">
        <v>28.35</v>
      </c>
      <c r="AL14" s="79">
        <v>103.71</v>
      </c>
      <c r="AM14" s="79">
        <f t="shared" si="3"/>
        <v>477.50149542600002</v>
      </c>
      <c r="AN14" s="80" t="s">
        <v>33</v>
      </c>
    </row>
    <row r="15" spans="1:43" ht="20.100000000000001" customHeight="1" x14ac:dyDescent="0.3">
      <c r="A15" s="208" t="s">
        <v>36</v>
      </c>
      <c r="B15" s="209">
        <v>0.11</v>
      </c>
      <c r="C15" s="209">
        <v>0.31</v>
      </c>
      <c r="D15" s="209">
        <v>0</v>
      </c>
      <c r="E15" s="209">
        <v>0.01</v>
      </c>
      <c r="F15" s="209"/>
      <c r="G15" s="209"/>
      <c r="H15" s="209"/>
      <c r="I15" s="209"/>
      <c r="J15" s="209">
        <f t="shared" si="0"/>
        <v>0.43</v>
      </c>
      <c r="K15" s="209"/>
      <c r="L15" s="209"/>
      <c r="M15" s="209">
        <v>0.01</v>
      </c>
      <c r="N15" s="209">
        <v>0.05</v>
      </c>
      <c r="O15" s="209"/>
      <c r="P15" s="209"/>
      <c r="Q15" s="209"/>
      <c r="R15" s="209">
        <v>0.06</v>
      </c>
      <c r="S15" s="209">
        <f t="shared" si="1"/>
        <v>0.12</v>
      </c>
      <c r="T15" s="210" t="s">
        <v>35</v>
      </c>
      <c r="U15" s="208" t="s">
        <v>36</v>
      </c>
      <c r="V15" s="209">
        <v>1.31</v>
      </c>
      <c r="W15" s="209">
        <v>0.82500000000000007</v>
      </c>
      <c r="X15" s="209">
        <v>5.3199999999999994</v>
      </c>
      <c r="Y15" s="209">
        <v>0.78617319999999991</v>
      </c>
      <c r="Z15" s="209">
        <v>0.85654999999999992</v>
      </c>
      <c r="AA15" s="209">
        <v>0.99427862</v>
      </c>
      <c r="AB15" s="209">
        <v>0.36164999999999997</v>
      </c>
      <c r="AC15" s="209">
        <v>2.64</v>
      </c>
      <c r="AD15" s="209">
        <f t="shared" si="2"/>
        <v>13.09365182</v>
      </c>
      <c r="AE15" s="209">
        <v>1.4200000000000004</v>
      </c>
      <c r="AF15" s="209">
        <v>1.135</v>
      </c>
      <c r="AG15" s="209">
        <v>5.3299999999999992</v>
      </c>
      <c r="AH15" s="209">
        <v>0.84617319999999996</v>
      </c>
      <c r="AI15" s="209">
        <v>0.85654999999999992</v>
      </c>
      <c r="AJ15" s="209">
        <v>0.99427862</v>
      </c>
      <c r="AK15" s="209">
        <v>0.36164999999999997</v>
      </c>
      <c r="AL15" s="209">
        <v>2.7</v>
      </c>
      <c r="AM15" s="209">
        <f t="shared" si="3"/>
        <v>13.643651819999999</v>
      </c>
      <c r="AN15" s="210" t="s">
        <v>35</v>
      </c>
    </row>
    <row r="16" spans="1:43" ht="20.100000000000001" customHeight="1" x14ac:dyDescent="0.3">
      <c r="A16" s="78" t="s">
        <v>38</v>
      </c>
      <c r="B16" s="79">
        <v>0.06</v>
      </c>
      <c r="C16" s="79">
        <v>0.35</v>
      </c>
      <c r="D16" s="79">
        <v>0.51934799999999992</v>
      </c>
      <c r="E16" s="79">
        <v>0.06</v>
      </c>
      <c r="F16" s="79">
        <v>0.27290000000000003</v>
      </c>
      <c r="G16" s="79">
        <v>0.37180539999999995</v>
      </c>
      <c r="H16" s="79">
        <v>10.096425000000002</v>
      </c>
      <c r="I16" s="79">
        <v>5.55</v>
      </c>
      <c r="J16" s="79">
        <f t="shared" si="0"/>
        <v>17.280478400000003</v>
      </c>
      <c r="K16" s="79">
        <v>0.5</v>
      </c>
      <c r="L16" s="79">
        <v>0.9</v>
      </c>
      <c r="M16" s="79">
        <v>1.1200000000000001</v>
      </c>
      <c r="N16" s="79">
        <v>2.7911119999999991</v>
      </c>
      <c r="O16" s="79">
        <v>4.4487196479999964</v>
      </c>
      <c r="P16" s="79">
        <v>2.9942633879999994</v>
      </c>
      <c r="Q16" s="79">
        <v>6.52</v>
      </c>
      <c r="R16" s="79">
        <v>15.25</v>
      </c>
      <c r="S16" s="79">
        <f t="shared" si="1"/>
        <v>34.524095035999991</v>
      </c>
      <c r="T16" s="80" t="s">
        <v>37</v>
      </c>
      <c r="U16" s="78" t="s">
        <v>38</v>
      </c>
      <c r="V16" s="79">
        <v>8.7499999999999964</v>
      </c>
      <c r="W16" s="79">
        <v>14.464639999999994</v>
      </c>
      <c r="X16" s="79">
        <v>12.609999999999992</v>
      </c>
      <c r="Y16" s="79">
        <v>40.501905440999955</v>
      </c>
      <c r="Z16" s="79">
        <v>37.772608453000018</v>
      </c>
      <c r="AA16" s="79">
        <v>37.537587344999984</v>
      </c>
      <c r="AB16" s="79">
        <v>48.64</v>
      </c>
      <c r="AC16" s="79">
        <v>205.67</v>
      </c>
      <c r="AD16" s="79">
        <f t="shared" si="2"/>
        <v>405.94674123899995</v>
      </c>
      <c r="AE16" s="79">
        <v>9.3099999999999969</v>
      </c>
      <c r="AF16" s="79">
        <v>15.714639999999992</v>
      </c>
      <c r="AG16" s="79">
        <v>14.249347999999991</v>
      </c>
      <c r="AH16" s="79">
        <v>43.353017440999956</v>
      </c>
      <c r="AI16" s="79">
        <v>42.494228101000019</v>
      </c>
      <c r="AJ16" s="79">
        <v>40.90365613299997</v>
      </c>
      <c r="AK16" s="79">
        <v>65.25</v>
      </c>
      <c r="AL16" s="79">
        <v>226.48</v>
      </c>
      <c r="AM16" s="79">
        <f t="shared" si="3"/>
        <v>457.75488967499996</v>
      </c>
      <c r="AN16" s="80" t="s">
        <v>37</v>
      </c>
    </row>
    <row r="17" spans="1:40" ht="20.100000000000001" customHeight="1" x14ac:dyDescent="0.3">
      <c r="A17" s="208" t="s">
        <v>40</v>
      </c>
      <c r="B17" s="209"/>
      <c r="C17" s="209">
        <v>0.01</v>
      </c>
      <c r="D17" s="209">
        <v>0.3</v>
      </c>
      <c r="E17" s="209">
        <v>4.82E-2</v>
      </c>
      <c r="F17" s="209">
        <v>0</v>
      </c>
      <c r="G17" s="209">
        <v>0</v>
      </c>
      <c r="H17" s="209"/>
      <c r="I17" s="209">
        <v>1.39</v>
      </c>
      <c r="J17" s="209">
        <f t="shared" si="0"/>
        <v>1.7482</v>
      </c>
      <c r="K17" s="209">
        <v>0.22000000000000003</v>
      </c>
      <c r="L17" s="209">
        <v>0.22126620000000002</v>
      </c>
      <c r="M17" s="209">
        <v>0.12</v>
      </c>
      <c r="N17" s="209">
        <v>0.58377690000000004</v>
      </c>
      <c r="O17" s="209">
        <v>1.6059556000000004</v>
      </c>
      <c r="P17" s="209">
        <v>1.3243282000000001</v>
      </c>
      <c r="Q17" s="209">
        <v>0.72</v>
      </c>
      <c r="R17" s="209">
        <v>16.41</v>
      </c>
      <c r="S17" s="209">
        <f t="shared" si="1"/>
        <v>21.205326899999999</v>
      </c>
      <c r="T17" s="210" t="s">
        <v>39</v>
      </c>
      <c r="U17" s="208" t="s">
        <v>40</v>
      </c>
      <c r="V17" s="209">
        <v>7.269999999999996</v>
      </c>
      <c r="W17" s="209">
        <v>13.626185200000002</v>
      </c>
      <c r="X17" s="209">
        <v>27.299443600000014</v>
      </c>
      <c r="Y17" s="209">
        <v>14.487512186999988</v>
      </c>
      <c r="Z17" s="209">
        <v>27.362628910000016</v>
      </c>
      <c r="AA17" s="209">
        <v>29.661412548000008</v>
      </c>
      <c r="AB17" s="209">
        <v>22.83</v>
      </c>
      <c r="AC17" s="209">
        <v>68.09</v>
      </c>
      <c r="AD17" s="209">
        <f t="shared" si="2"/>
        <v>210.62718244500005</v>
      </c>
      <c r="AE17" s="209">
        <v>7.4899999999999958</v>
      </c>
      <c r="AF17" s="209">
        <v>13.857451400000002</v>
      </c>
      <c r="AG17" s="209">
        <v>27.719443600000012</v>
      </c>
      <c r="AH17" s="209">
        <v>15.119489086999986</v>
      </c>
      <c r="AI17" s="209">
        <v>28.968584510000017</v>
      </c>
      <c r="AJ17" s="209">
        <v>30.985740748000012</v>
      </c>
      <c r="AK17" s="209">
        <v>23.55</v>
      </c>
      <c r="AL17" s="209">
        <v>85.89</v>
      </c>
      <c r="AM17" s="209">
        <f t="shared" si="3"/>
        <v>233.580709345</v>
      </c>
      <c r="AN17" s="210" t="s">
        <v>39</v>
      </c>
    </row>
    <row r="18" spans="1:40" ht="20.100000000000001" customHeight="1" x14ac:dyDescent="0.3">
      <c r="A18" s="78" t="s">
        <v>42</v>
      </c>
      <c r="B18" s="79"/>
      <c r="C18" s="79"/>
      <c r="D18" s="79"/>
      <c r="E18" s="79">
        <v>0.02</v>
      </c>
      <c r="F18" s="79"/>
      <c r="G18" s="79"/>
      <c r="H18" s="79"/>
      <c r="I18" s="79">
        <v>0.08</v>
      </c>
      <c r="J18" s="79">
        <f t="shared" si="0"/>
        <v>0.1</v>
      </c>
      <c r="K18" s="79"/>
      <c r="L18" s="79">
        <v>0.02</v>
      </c>
      <c r="M18" s="79">
        <v>0.20960000000000001</v>
      </c>
      <c r="N18" s="79">
        <v>0.03</v>
      </c>
      <c r="O18" s="79"/>
      <c r="P18" s="79">
        <v>0.16399999999999998</v>
      </c>
      <c r="Q18" s="79">
        <v>1.64</v>
      </c>
      <c r="R18" s="79">
        <v>0.83</v>
      </c>
      <c r="S18" s="79">
        <f t="shared" si="1"/>
        <v>2.8936000000000002</v>
      </c>
      <c r="T18" s="80" t="s">
        <v>41</v>
      </c>
      <c r="U18" s="78" t="s">
        <v>42</v>
      </c>
      <c r="V18" s="79">
        <v>0.58000000000000007</v>
      </c>
      <c r="W18" s="79">
        <v>1.9513465999999999</v>
      </c>
      <c r="X18" s="79">
        <v>3.7799999999999985</v>
      </c>
      <c r="Y18" s="79">
        <v>13.982099999999999</v>
      </c>
      <c r="Z18" s="79">
        <v>10.226690700000002</v>
      </c>
      <c r="AA18" s="79">
        <v>2.3803535</v>
      </c>
      <c r="AB18" s="79">
        <v>4.8025981999999985</v>
      </c>
      <c r="AC18" s="79">
        <v>24.31</v>
      </c>
      <c r="AD18" s="79">
        <f t="shared" si="2"/>
        <v>62.013088999999994</v>
      </c>
      <c r="AE18" s="79">
        <v>0.58000000000000007</v>
      </c>
      <c r="AF18" s="79">
        <v>1.9713465999999999</v>
      </c>
      <c r="AG18" s="79">
        <v>3.9895999999999985</v>
      </c>
      <c r="AH18" s="79">
        <v>14.032099999999998</v>
      </c>
      <c r="AI18" s="79">
        <v>10.226690700000002</v>
      </c>
      <c r="AJ18" s="79">
        <v>2.5443535000000002</v>
      </c>
      <c r="AK18" s="79">
        <v>6.45</v>
      </c>
      <c r="AL18" s="79">
        <v>25.22</v>
      </c>
      <c r="AM18" s="79">
        <f t="shared" si="3"/>
        <v>65.014090800000005</v>
      </c>
      <c r="AN18" s="80" t="s">
        <v>41</v>
      </c>
    </row>
    <row r="19" spans="1:40" ht="20.100000000000001" customHeight="1" x14ac:dyDescent="0.3">
      <c r="A19" s="208" t="s">
        <v>44</v>
      </c>
      <c r="B19" s="209"/>
      <c r="C19" s="209">
        <v>0.02</v>
      </c>
      <c r="D19" s="209"/>
      <c r="E19" s="209"/>
      <c r="F19" s="209"/>
      <c r="G19" s="209"/>
      <c r="H19" s="209"/>
      <c r="I19" s="209"/>
      <c r="J19" s="209">
        <f t="shared" si="0"/>
        <v>0.02</v>
      </c>
      <c r="K19" s="209">
        <v>0.09</v>
      </c>
      <c r="L19" s="209"/>
      <c r="M19" s="209"/>
      <c r="N19" s="209">
        <v>0.5</v>
      </c>
      <c r="O19" s="209"/>
      <c r="P19" s="209"/>
      <c r="Q19" s="209"/>
      <c r="R19" s="209"/>
      <c r="S19" s="209">
        <f t="shared" si="1"/>
        <v>0.59</v>
      </c>
      <c r="T19" s="210" t="s">
        <v>192</v>
      </c>
      <c r="U19" s="208" t="s">
        <v>44</v>
      </c>
      <c r="V19" s="209">
        <v>1.4800000000000002</v>
      </c>
      <c r="W19" s="209">
        <v>17.758338999999999</v>
      </c>
      <c r="X19" s="209">
        <v>17.220000000000002</v>
      </c>
      <c r="Y19" s="209">
        <v>2.8024684000000004</v>
      </c>
      <c r="Z19" s="209">
        <v>10.793152747000001</v>
      </c>
      <c r="AA19" s="209">
        <v>3.529477177</v>
      </c>
      <c r="AB19" s="209">
        <v>1.6393989</v>
      </c>
      <c r="AC19" s="209">
        <v>6.41</v>
      </c>
      <c r="AD19" s="209">
        <f t="shared" si="2"/>
        <v>61.632836224000002</v>
      </c>
      <c r="AE19" s="209">
        <v>1.57</v>
      </c>
      <c r="AF19" s="209">
        <v>17.78</v>
      </c>
      <c r="AG19" s="209">
        <v>17.22</v>
      </c>
      <c r="AH19" s="209">
        <v>3.3024684000000004</v>
      </c>
      <c r="AI19" s="209">
        <v>10.793152747000001</v>
      </c>
      <c r="AJ19" s="209">
        <v>3.529477177</v>
      </c>
      <c r="AK19" s="209">
        <v>1.6393989</v>
      </c>
      <c r="AL19" s="209">
        <v>6.41</v>
      </c>
      <c r="AM19" s="209">
        <f t="shared" si="3"/>
        <v>62.244497224</v>
      </c>
      <c r="AN19" s="210" t="s">
        <v>43</v>
      </c>
    </row>
    <row r="20" spans="1:40" ht="20.100000000000001" customHeight="1" x14ac:dyDescent="0.3">
      <c r="A20" s="78" t="s">
        <v>46</v>
      </c>
      <c r="B20" s="79">
        <v>0.16</v>
      </c>
      <c r="C20" s="79">
        <v>0.17</v>
      </c>
      <c r="D20" s="79">
        <v>0</v>
      </c>
      <c r="E20" s="79"/>
      <c r="F20" s="79"/>
      <c r="G20" s="79">
        <v>0.96281519999999998</v>
      </c>
      <c r="H20" s="79"/>
      <c r="I20" s="79">
        <v>0.02</v>
      </c>
      <c r="J20" s="79">
        <f t="shared" si="0"/>
        <v>1.3128152</v>
      </c>
      <c r="K20" s="79">
        <v>0.24000000000000002</v>
      </c>
      <c r="L20" s="79">
        <v>3.7816000000000002E-2</v>
      </c>
      <c r="M20" s="79"/>
      <c r="N20" s="79">
        <v>1.2747999999999999</v>
      </c>
      <c r="O20" s="79">
        <v>0.76929999999999998</v>
      </c>
      <c r="P20" s="79">
        <v>1.1905999999999999</v>
      </c>
      <c r="Q20" s="79">
        <v>0.1550723</v>
      </c>
      <c r="R20" s="79">
        <v>1.1200000000000001</v>
      </c>
      <c r="S20" s="79">
        <f t="shared" si="1"/>
        <v>4.7875882999999995</v>
      </c>
      <c r="T20" s="80" t="s">
        <v>45</v>
      </c>
      <c r="U20" s="78" t="s">
        <v>46</v>
      </c>
      <c r="V20" s="79">
        <v>8.5400000000000009</v>
      </c>
      <c r="W20" s="79">
        <v>13.269300000000001</v>
      </c>
      <c r="X20" s="79">
        <v>5.35</v>
      </c>
      <c r="Y20" s="79">
        <v>2.4511999999999996</v>
      </c>
      <c r="Z20" s="79">
        <v>2.9464661999999997</v>
      </c>
      <c r="AA20" s="79">
        <v>1.1305940460000001</v>
      </c>
      <c r="AB20" s="79">
        <v>3.4241656669999996</v>
      </c>
      <c r="AC20" s="79">
        <v>19.48</v>
      </c>
      <c r="AD20" s="79">
        <f t="shared" si="2"/>
        <v>56.591725913000005</v>
      </c>
      <c r="AE20" s="79">
        <v>8.9400000000000013</v>
      </c>
      <c r="AF20" s="79">
        <v>13.477116000000001</v>
      </c>
      <c r="AG20" s="79">
        <v>5.35</v>
      </c>
      <c r="AH20" s="79">
        <v>3.7259999999999995</v>
      </c>
      <c r="AI20" s="79">
        <v>3.7157662</v>
      </c>
      <c r="AJ20" s="79">
        <v>3.2840092459999997</v>
      </c>
      <c r="AK20" s="79">
        <v>3.5792379669999996</v>
      </c>
      <c r="AL20" s="79">
        <v>20.62</v>
      </c>
      <c r="AM20" s="79">
        <f t="shared" si="3"/>
        <v>62.692129412999989</v>
      </c>
      <c r="AN20" s="80" t="s">
        <v>45</v>
      </c>
    </row>
    <row r="21" spans="1:40" ht="20.100000000000001" customHeight="1" x14ac:dyDescent="0.3">
      <c r="A21" s="208" t="s">
        <v>48</v>
      </c>
      <c r="B21" s="209">
        <v>0.1</v>
      </c>
      <c r="C21" s="209">
        <v>9.0000000000000011E-2</v>
      </c>
      <c r="D21" s="209">
        <v>0.06</v>
      </c>
      <c r="E21" s="209">
        <v>0.29369390000000001</v>
      </c>
      <c r="F21" s="209">
        <v>0.05</v>
      </c>
      <c r="G21" s="209">
        <v>0.24936459999999999</v>
      </c>
      <c r="H21" s="209">
        <v>0.13</v>
      </c>
      <c r="I21" s="209">
        <v>2.82</v>
      </c>
      <c r="J21" s="209">
        <f t="shared" si="0"/>
        <v>3.7930584999999999</v>
      </c>
      <c r="K21" s="209">
        <v>1.3000000000000003</v>
      </c>
      <c r="L21" s="209">
        <v>5.5505847999999993</v>
      </c>
      <c r="M21" s="209">
        <v>1.3100000000000003</v>
      </c>
      <c r="N21" s="209">
        <v>2.9887705999999996</v>
      </c>
      <c r="O21" s="209">
        <v>9.0825358999999999</v>
      </c>
      <c r="P21" s="209">
        <v>4.9779582000000007</v>
      </c>
      <c r="Q21" s="209">
        <v>2.02</v>
      </c>
      <c r="R21" s="209">
        <v>19.3</v>
      </c>
      <c r="S21" s="209">
        <f t="shared" si="1"/>
        <v>46.529849499999997</v>
      </c>
      <c r="T21" s="210" t="s">
        <v>47</v>
      </c>
      <c r="U21" s="208" t="s">
        <v>48</v>
      </c>
      <c r="V21" s="209">
        <v>51.220000000000006</v>
      </c>
      <c r="W21" s="209">
        <v>120.86324150000004</v>
      </c>
      <c r="X21" s="209">
        <v>81.028031000000141</v>
      </c>
      <c r="Y21" s="209">
        <v>278.38542571900024</v>
      </c>
      <c r="Z21" s="209">
        <v>169.70775370000013</v>
      </c>
      <c r="AA21" s="209">
        <v>182.89659927499972</v>
      </c>
      <c r="AB21" s="209">
        <v>142.38</v>
      </c>
      <c r="AC21" s="209">
        <v>333.19</v>
      </c>
      <c r="AD21" s="209">
        <f t="shared" si="2"/>
        <v>1359.6710511940005</v>
      </c>
      <c r="AE21" s="209">
        <v>52.620000000000012</v>
      </c>
      <c r="AF21" s="209">
        <v>126.50382630000004</v>
      </c>
      <c r="AG21" s="209">
        <v>82.398031000000159</v>
      </c>
      <c r="AH21" s="209">
        <v>281.66789021900024</v>
      </c>
      <c r="AI21" s="209">
        <v>178.84028960000009</v>
      </c>
      <c r="AJ21" s="209">
        <v>188.12392207499974</v>
      </c>
      <c r="AK21" s="209">
        <v>144.53</v>
      </c>
      <c r="AL21" s="209">
        <v>355.31</v>
      </c>
      <c r="AM21" s="209">
        <f t="shared" si="3"/>
        <v>1409.9939591940004</v>
      </c>
      <c r="AN21" s="210" t="s">
        <v>47</v>
      </c>
    </row>
    <row r="22" spans="1:40" ht="20.100000000000001" customHeight="1" x14ac:dyDescent="0.3">
      <c r="A22" s="78" t="s">
        <v>50</v>
      </c>
      <c r="B22" s="79">
        <v>0.09</v>
      </c>
      <c r="C22" s="79">
        <v>0.52</v>
      </c>
      <c r="D22" s="79">
        <v>0.58000000000000007</v>
      </c>
      <c r="E22" s="79">
        <v>0.05</v>
      </c>
      <c r="F22" s="79">
        <v>0</v>
      </c>
      <c r="G22" s="79"/>
      <c r="H22" s="79"/>
      <c r="I22" s="79">
        <v>0.38</v>
      </c>
      <c r="J22" s="79">
        <f t="shared" si="0"/>
        <v>1.62</v>
      </c>
      <c r="K22" s="79">
        <v>0</v>
      </c>
      <c r="L22" s="79">
        <v>0.09</v>
      </c>
      <c r="M22" s="79"/>
      <c r="N22" s="79">
        <v>0.21</v>
      </c>
      <c r="O22" s="79">
        <v>2.3560269000000003</v>
      </c>
      <c r="P22" s="79"/>
      <c r="Q22" s="79">
        <v>0.71300000000000008</v>
      </c>
      <c r="R22" s="79">
        <v>0.5</v>
      </c>
      <c r="S22" s="79">
        <f t="shared" si="1"/>
        <v>3.8690269000000002</v>
      </c>
      <c r="T22" s="80" t="s">
        <v>49</v>
      </c>
      <c r="U22" s="78" t="s">
        <v>50</v>
      </c>
      <c r="V22" s="79">
        <v>2.17</v>
      </c>
      <c r="W22" s="79">
        <v>18.644200000000009</v>
      </c>
      <c r="X22" s="79">
        <v>9.2065780000000004</v>
      </c>
      <c r="Y22" s="79">
        <v>17.142488748000005</v>
      </c>
      <c r="Z22" s="79">
        <v>26.740212747000001</v>
      </c>
      <c r="AA22" s="79">
        <v>41.896220125000028</v>
      </c>
      <c r="AB22" s="79">
        <v>12.28</v>
      </c>
      <c r="AC22" s="79">
        <v>28.03</v>
      </c>
      <c r="AD22" s="79">
        <f t="shared" si="2"/>
        <v>156.10969962000004</v>
      </c>
      <c r="AE22" s="79">
        <v>2.2600000000000002</v>
      </c>
      <c r="AF22" s="79">
        <v>19.254200000000012</v>
      </c>
      <c r="AG22" s="79">
        <v>9.7865780000000004</v>
      </c>
      <c r="AH22" s="79">
        <v>17.402488748000007</v>
      </c>
      <c r="AI22" s="79">
        <v>29.096239646999997</v>
      </c>
      <c r="AJ22" s="79">
        <v>41.896220125000028</v>
      </c>
      <c r="AK22" s="79">
        <v>12.99</v>
      </c>
      <c r="AL22" s="79">
        <v>28.92</v>
      </c>
      <c r="AM22" s="79">
        <f t="shared" si="3"/>
        <v>161.60572652000002</v>
      </c>
      <c r="AN22" s="80" t="s">
        <v>49</v>
      </c>
    </row>
    <row r="23" spans="1:40" ht="20.100000000000001" customHeight="1" x14ac:dyDescent="0.3">
      <c r="A23" s="208" t="s">
        <v>52</v>
      </c>
      <c r="B23" s="209"/>
      <c r="C23" s="209"/>
      <c r="D23" s="209"/>
      <c r="E23" s="209"/>
      <c r="F23" s="209"/>
      <c r="G23" s="209"/>
      <c r="H23" s="209"/>
      <c r="I23" s="209"/>
      <c r="J23" s="209">
        <f t="shared" si="0"/>
        <v>0</v>
      </c>
      <c r="K23" s="209"/>
      <c r="L23" s="209"/>
      <c r="M23" s="209"/>
      <c r="N23" s="209"/>
      <c r="O23" s="209"/>
      <c r="P23" s="209"/>
      <c r="Q23" s="209"/>
      <c r="R23" s="209"/>
      <c r="S23" s="209">
        <f t="shared" si="1"/>
        <v>0</v>
      </c>
      <c r="T23" s="210" t="s">
        <v>51</v>
      </c>
      <c r="U23" s="208" t="s">
        <v>52</v>
      </c>
      <c r="V23" s="209"/>
      <c r="W23" s="209"/>
      <c r="X23" s="209"/>
      <c r="Y23" s="209">
        <v>0.43</v>
      </c>
      <c r="Z23" s="209"/>
      <c r="AA23" s="209"/>
      <c r="AB23" s="209"/>
      <c r="AC23" s="209">
        <v>0.33</v>
      </c>
      <c r="AD23" s="209">
        <f t="shared" si="2"/>
        <v>0.76</v>
      </c>
      <c r="AE23" s="209"/>
      <c r="AF23" s="209"/>
      <c r="AG23" s="209"/>
      <c r="AH23" s="209">
        <v>0.43</v>
      </c>
      <c r="AI23" s="209"/>
      <c r="AJ23" s="209"/>
      <c r="AK23" s="209"/>
      <c r="AL23" s="209">
        <v>0.33</v>
      </c>
      <c r="AM23" s="209">
        <f t="shared" si="3"/>
        <v>0.76</v>
      </c>
      <c r="AN23" s="210" t="s">
        <v>51</v>
      </c>
    </row>
    <row r="24" spans="1:40" ht="20.100000000000001" customHeight="1" x14ac:dyDescent="0.3">
      <c r="A24" s="78" t="s">
        <v>54</v>
      </c>
      <c r="B24" s="79">
        <v>0.01</v>
      </c>
      <c r="C24" s="79">
        <v>0.79</v>
      </c>
      <c r="D24" s="79">
        <v>0.24</v>
      </c>
      <c r="E24" s="79"/>
      <c r="F24" s="79">
        <v>4.3750000000000004E-3</v>
      </c>
      <c r="G24" s="79">
        <v>0.20610000000000001</v>
      </c>
      <c r="H24" s="79">
        <v>0.28708850000000002</v>
      </c>
      <c r="I24" s="79">
        <v>1</v>
      </c>
      <c r="J24" s="79">
        <f t="shared" si="0"/>
        <v>2.5375635000000001</v>
      </c>
      <c r="K24" s="79">
        <v>4.22</v>
      </c>
      <c r="L24" s="79">
        <v>0.27</v>
      </c>
      <c r="M24" s="79">
        <v>0.2883</v>
      </c>
      <c r="N24" s="79">
        <v>0.45924600000000004</v>
      </c>
      <c r="O24" s="79">
        <v>7.8545299999999998E-2</v>
      </c>
      <c r="P24" s="79">
        <v>3.9705999999999998E-2</v>
      </c>
      <c r="Q24" s="79">
        <v>6.9</v>
      </c>
      <c r="R24" s="79">
        <v>1.55</v>
      </c>
      <c r="S24" s="79">
        <f t="shared" si="1"/>
        <v>13.805797300000002</v>
      </c>
      <c r="T24" s="80" t="s">
        <v>53</v>
      </c>
      <c r="U24" s="78" t="s">
        <v>54</v>
      </c>
      <c r="V24" s="79">
        <v>12.709999999999996</v>
      </c>
      <c r="W24" s="79">
        <v>5.6872424999999973</v>
      </c>
      <c r="X24" s="79">
        <v>7.3465999999999898</v>
      </c>
      <c r="Y24" s="79">
        <v>9.3516118999999982</v>
      </c>
      <c r="Z24" s="79">
        <v>9.5632964420000022</v>
      </c>
      <c r="AA24" s="79">
        <v>7.237890300000001</v>
      </c>
      <c r="AB24" s="79">
        <v>23.57</v>
      </c>
      <c r="AC24" s="79">
        <v>38.159999999999997</v>
      </c>
      <c r="AD24" s="79">
        <f t="shared" si="2"/>
        <v>113.62664114199998</v>
      </c>
      <c r="AE24" s="79">
        <v>16.940000000000001</v>
      </c>
      <c r="AF24" s="79">
        <v>6.7472424999999969</v>
      </c>
      <c r="AG24" s="79">
        <v>7.8748999999999905</v>
      </c>
      <c r="AH24" s="79">
        <v>9.8108578999999985</v>
      </c>
      <c r="AI24" s="79">
        <v>9.64</v>
      </c>
      <c r="AJ24" s="79">
        <v>7.483696300000001</v>
      </c>
      <c r="AK24" s="79">
        <v>30.76</v>
      </c>
      <c r="AL24" s="79">
        <v>40.71</v>
      </c>
      <c r="AM24" s="79">
        <f t="shared" si="3"/>
        <v>129.96669669999997</v>
      </c>
      <c r="AN24" s="80" t="s">
        <v>53</v>
      </c>
    </row>
    <row r="25" spans="1:40" ht="20.100000000000001" customHeight="1" x14ac:dyDescent="0.3">
      <c r="A25" s="208" t="s">
        <v>56</v>
      </c>
      <c r="B25" s="209">
        <v>0.30000000000000004</v>
      </c>
      <c r="C25" s="209">
        <v>0.53000000000000014</v>
      </c>
      <c r="D25" s="209">
        <v>0.82000000000000006</v>
      </c>
      <c r="E25" s="209">
        <v>1.2929669029999997</v>
      </c>
      <c r="F25" s="209">
        <v>1.7565764799999997</v>
      </c>
      <c r="G25" s="209">
        <v>2.3849067680000005</v>
      </c>
      <c r="H25" s="209">
        <v>2.97</v>
      </c>
      <c r="I25" s="209">
        <v>4.6500000000000004</v>
      </c>
      <c r="J25" s="209">
        <f t="shared" si="0"/>
        <v>14.704450151000001</v>
      </c>
      <c r="K25" s="209">
        <v>8.7699999999999942</v>
      </c>
      <c r="L25" s="209">
        <v>6.712122899999998</v>
      </c>
      <c r="M25" s="209">
        <v>17.289862900000013</v>
      </c>
      <c r="N25" s="209">
        <v>12.203059799999995</v>
      </c>
      <c r="O25" s="209">
        <v>16.489651386999999</v>
      </c>
      <c r="P25" s="209">
        <v>22.236284300000005</v>
      </c>
      <c r="Q25" s="209">
        <v>10.44</v>
      </c>
      <c r="R25" s="209">
        <v>43.38</v>
      </c>
      <c r="S25" s="209">
        <f t="shared" si="1"/>
        <v>137.52098128700001</v>
      </c>
      <c r="T25" s="210" t="s">
        <v>55</v>
      </c>
      <c r="U25" s="208" t="s">
        <v>56</v>
      </c>
      <c r="V25" s="209">
        <v>35.979999999999997</v>
      </c>
      <c r="W25" s="209">
        <v>82.16579919300014</v>
      </c>
      <c r="X25" s="209">
        <v>180.02194630800051</v>
      </c>
      <c r="Y25" s="209">
        <v>123.93245143600014</v>
      </c>
      <c r="Z25" s="209">
        <v>139.05803933000013</v>
      </c>
      <c r="AA25" s="209">
        <v>171.87</v>
      </c>
      <c r="AB25" s="209">
        <v>150.99</v>
      </c>
      <c r="AC25" s="209">
        <v>329.51</v>
      </c>
      <c r="AD25" s="209">
        <f t="shared" si="2"/>
        <v>1213.5282362670009</v>
      </c>
      <c r="AE25" s="209">
        <v>45.050000000000033</v>
      </c>
      <c r="AF25" s="209">
        <v>89.407922093000238</v>
      </c>
      <c r="AG25" s="209">
        <v>198.13180920800059</v>
      </c>
      <c r="AH25" s="209">
        <v>137.42847813900016</v>
      </c>
      <c r="AI25" s="209">
        <v>157.30426719700014</v>
      </c>
      <c r="AJ25" s="209">
        <v>196.49</v>
      </c>
      <c r="AK25" s="209">
        <v>164.39</v>
      </c>
      <c r="AL25" s="209">
        <v>377.54</v>
      </c>
      <c r="AM25" s="209">
        <f t="shared" si="3"/>
        <v>1365.7424766370011</v>
      </c>
      <c r="AN25" s="210" t="s">
        <v>55</v>
      </c>
    </row>
    <row r="26" spans="1:40" ht="20.100000000000001" customHeight="1" x14ac:dyDescent="0.3">
      <c r="A26" s="78" t="s">
        <v>58</v>
      </c>
      <c r="B26" s="79"/>
      <c r="C26" s="79"/>
      <c r="D26" s="79"/>
      <c r="E26" s="79"/>
      <c r="F26" s="79"/>
      <c r="G26" s="79"/>
      <c r="H26" s="79"/>
      <c r="I26" s="79"/>
      <c r="J26" s="79">
        <f t="shared" si="0"/>
        <v>0</v>
      </c>
      <c r="K26" s="79"/>
      <c r="L26" s="79"/>
      <c r="M26" s="79"/>
      <c r="N26" s="79"/>
      <c r="O26" s="79"/>
      <c r="P26" s="79"/>
      <c r="Q26" s="79"/>
      <c r="R26" s="79"/>
      <c r="S26" s="79">
        <f t="shared" si="1"/>
        <v>0</v>
      </c>
      <c r="T26" s="80" t="s">
        <v>57</v>
      </c>
      <c r="U26" s="78" t="s">
        <v>58</v>
      </c>
      <c r="V26" s="79"/>
      <c r="W26" s="79"/>
      <c r="X26" s="79">
        <v>0.04</v>
      </c>
      <c r="Y26" s="79"/>
      <c r="Z26" s="79">
        <v>6.9400000000000003E-2</v>
      </c>
      <c r="AA26" s="79">
        <v>1.9800000000000002E-2</v>
      </c>
      <c r="AB26" s="79">
        <v>1.28</v>
      </c>
      <c r="AC26" s="79">
        <v>0.59</v>
      </c>
      <c r="AD26" s="79">
        <f t="shared" si="2"/>
        <v>1.9992000000000001</v>
      </c>
      <c r="AE26" s="79"/>
      <c r="AF26" s="79"/>
      <c r="AG26" s="79">
        <v>0.04</v>
      </c>
      <c r="AH26" s="79"/>
      <c r="AI26" s="79">
        <v>6.9400000000000003E-2</v>
      </c>
      <c r="AJ26" s="79">
        <v>1.9800000000000002E-2</v>
      </c>
      <c r="AK26" s="79">
        <v>1.28</v>
      </c>
      <c r="AL26" s="79">
        <v>0.59</v>
      </c>
      <c r="AM26" s="79">
        <f t="shared" si="3"/>
        <v>1.9992000000000001</v>
      </c>
      <c r="AN26" s="80" t="s">
        <v>57</v>
      </c>
    </row>
    <row r="27" spans="1:40" ht="20.100000000000001" customHeight="1" x14ac:dyDescent="0.3">
      <c r="A27" s="208" t="s">
        <v>60</v>
      </c>
      <c r="B27" s="209"/>
      <c r="C27" s="209"/>
      <c r="D27" s="209"/>
      <c r="E27" s="209"/>
      <c r="F27" s="209"/>
      <c r="G27" s="209"/>
      <c r="H27" s="209"/>
      <c r="I27" s="209">
        <v>0.1</v>
      </c>
      <c r="J27" s="209">
        <f t="shared" si="0"/>
        <v>0.1</v>
      </c>
      <c r="K27" s="209">
        <v>0.09</v>
      </c>
      <c r="L27" s="209"/>
      <c r="M27" s="209"/>
      <c r="N27" s="209"/>
      <c r="O27" s="209"/>
      <c r="P27" s="209">
        <v>0.14949999999999999</v>
      </c>
      <c r="Q27" s="209"/>
      <c r="R27" s="209"/>
      <c r="S27" s="209">
        <f t="shared" si="1"/>
        <v>0.23949999999999999</v>
      </c>
      <c r="T27" s="210" t="s">
        <v>59</v>
      </c>
      <c r="U27" s="208" t="s">
        <v>60</v>
      </c>
      <c r="V27" s="209">
        <v>0.43</v>
      </c>
      <c r="W27" s="209">
        <v>1.0976000000000001</v>
      </c>
      <c r="X27" s="209">
        <v>0.97000000000000008</v>
      </c>
      <c r="Y27" s="209">
        <v>0.41885899999999998</v>
      </c>
      <c r="Z27" s="209">
        <v>0.34218280000000001</v>
      </c>
      <c r="AA27" s="209">
        <v>0.13622627000000001</v>
      </c>
      <c r="AB27" s="209">
        <v>1.38</v>
      </c>
      <c r="AC27" s="209">
        <v>4.72</v>
      </c>
      <c r="AD27" s="209">
        <f t="shared" si="2"/>
        <v>9.494868069999999</v>
      </c>
      <c r="AE27" s="209">
        <v>0.52</v>
      </c>
      <c r="AF27" s="209">
        <v>1.0976000000000001</v>
      </c>
      <c r="AG27" s="209">
        <v>0.97000000000000008</v>
      </c>
      <c r="AH27" s="209">
        <v>0.41885899999999998</v>
      </c>
      <c r="AI27" s="209">
        <v>0.34218280000000001</v>
      </c>
      <c r="AJ27" s="209">
        <v>0.28572627</v>
      </c>
      <c r="AK27" s="209">
        <v>1.3797514</v>
      </c>
      <c r="AL27" s="209">
        <v>4.82</v>
      </c>
      <c r="AM27" s="209">
        <f t="shared" si="3"/>
        <v>9.834119470000001</v>
      </c>
      <c r="AN27" s="210" t="s">
        <v>59</v>
      </c>
    </row>
    <row r="28" spans="1:40" ht="20.100000000000001" customHeight="1" x14ac:dyDescent="0.3">
      <c r="A28" s="78" t="s">
        <v>62</v>
      </c>
      <c r="B28" s="79"/>
      <c r="C28" s="79"/>
      <c r="D28" s="79"/>
      <c r="E28" s="79"/>
      <c r="F28" s="79"/>
      <c r="G28" s="79"/>
      <c r="H28" s="79"/>
      <c r="I28" s="79"/>
      <c r="J28" s="79">
        <f t="shared" si="0"/>
        <v>0</v>
      </c>
      <c r="K28" s="79"/>
      <c r="L28" s="79"/>
      <c r="M28" s="79"/>
      <c r="N28" s="79"/>
      <c r="O28" s="79"/>
      <c r="P28" s="79"/>
      <c r="Q28" s="79"/>
      <c r="R28" s="79"/>
      <c r="S28" s="79">
        <f t="shared" si="1"/>
        <v>0</v>
      </c>
      <c r="T28" s="80" t="s">
        <v>61</v>
      </c>
      <c r="U28" s="78" t="s">
        <v>62</v>
      </c>
      <c r="V28" s="79"/>
      <c r="W28" s="79"/>
      <c r="X28" s="79"/>
      <c r="Y28" s="79">
        <v>0.02</v>
      </c>
      <c r="Z28" s="79"/>
      <c r="AA28" s="79">
        <v>4.1144100000000003E-2</v>
      </c>
      <c r="AB28" s="79">
        <v>1.52</v>
      </c>
      <c r="AC28" s="79">
        <v>1.1299999999999999</v>
      </c>
      <c r="AD28" s="79">
        <f t="shared" si="2"/>
        <v>2.7111440999999998</v>
      </c>
      <c r="AE28" s="79"/>
      <c r="AF28" s="79"/>
      <c r="AG28" s="79"/>
      <c r="AH28" s="79">
        <v>0.02</v>
      </c>
      <c r="AI28" s="79"/>
      <c r="AJ28" s="79">
        <v>4.1144100000000003E-2</v>
      </c>
      <c r="AK28" s="79">
        <v>1.52</v>
      </c>
      <c r="AL28" s="79">
        <v>1.1299999999999999</v>
      </c>
      <c r="AM28" s="79">
        <f t="shared" si="3"/>
        <v>2.7111440999999998</v>
      </c>
      <c r="AN28" s="80" t="s">
        <v>61</v>
      </c>
    </row>
    <row r="29" spans="1:40" ht="20.100000000000001" customHeight="1" x14ac:dyDescent="0.3">
      <c r="A29" s="208"/>
      <c r="B29" s="209"/>
      <c r="C29" s="209"/>
      <c r="D29" s="209"/>
      <c r="E29" s="209"/>
      <c r="F29" s="209"/>
      <c r="G29" s="209"/>
      <c r="H29" s="209"/>
      <c r="I29" s="209"/>
      <c r="J29" s="209">
        <f t="shared" si="0"/>
        <v>0</v>
      </c>
      <c r="K29" s="209"/>
      <c r="L29" s="209"/>
      <c r="M29" s="209"/>
      <c r="N29" s="209">
        <v>0.224</v>
      </c>
      <c r="O29" s="209"/>
      <c r="P29" s="209"/>
      <c r="Q29" s="209"/>
      <c r="R29" s="209"/>
      <c r="S29" s="209">
        <f t="shared" si="1"/>
        <v>0.224</v>
      </c>
      <c r="T29" s="210" t="s">
        <v>63</v>
      </c>
      <c r="U29" s="208"/>
      <c r="V29" s="209">
        <v>24.349999999999998</v>
      </c>
      <c r="W29" s="209"/>
      <c r="X29" s="209"/>
      <c r="Y29" s="209">
        <v>10.2477207</v>
      </c>
      <c r="Z29" s="209"/>
      <c r="AA29" s="209">
        <v>2.2448000000000001</v>
      </c>
      <c r="AB29" s="209">
        <v>2.4006E-2</v>
      </c>
      <c r="AC29" s="209"/>
      <c r="AD29" s="209">
        <f t="shared" si="2"/>
        <v>36.866526699999994</v>
      </c>
      <c r="AE29" s="209">
        <v>24.349999999999998</v>
      </c>
      <c r="AF29" s="209"/>
      <c r="AG29" s="209"/>
      <c r="AH29" s="209">
        <v>10.471720699999999</v>
      </c>
      <c r="AI29" s="209"/>
      <c r="AJ29" s="209">
        <v>2.2448000000000001</v>
      </c>
      <c r="AK29" s="209">
        <v>2.4006E-2</v>
      </c>
      <c r="AL29" s="209"/>
      <c r="AM29" s="209">
        <f t="shared" si="3"/>
        <v>37.090526699999998</v>
      </c>
      <c r="AN29" s="210" t="s">
        <v>63</v>
      </c>
    </row>
    <row r="30" spans="1:40" ht="20.100000000000001" customHeight="1" x14ac:dyDescent="0.3">
      <c r="A30" s="78" t="s">
        <v>65</v>
      </c>
      <c r="B30" s="79">
        <v>0.30000000000000004</v>
      </c>
      <c r="C30" s="79">
        <v>1.34</v>
      </c>
      <c r="D30" s="79">
        <v>0.4</v>
      </c>
      <c r="E30" s="79">
        <v>0.16675999999999999</v>
      </c>
      <c r="F30" s="79">
        <v>1.3299999999999998</v>
      </c>
      <c r="G30" s="79">
        <v>0.16209999999999999</v>
      </c>
      <c r="H30" s="79">
        <v>6.6000000000000003E-2</v>
      </c>
      <c r="I30" s="79"/>
      <c r="J30" s="79">
        <f t="shared" si="0"/>
        <v>3.7648600000000001</v>
      </c>
      <c r="K30" s="79">
        <v>1.61</v>
      </c>
      <c r="L30" s="79">
        <v>0.64</v>
      </c>
      <c r="M30" s="79">
        <v>1.57</v>
      </c>
      <c r="N30" s="79">
        <v>0.2</v>
      </c>
      <c r="O30" s="79">
        <v>0</v>
      </c>
      <c r="P30" s="79">
        <v>0.53003359999999999</v>
      </c>
      <c r="Q30" s="79">
        <v>1.1399999999999999</v>
      </c>
      <c r="R30" s="79">
        <v>0.06</v>
      </c>
      <c r="S30" s="79">
        <f t="shared" si="1"/>
        <v>5.7500336000000001</v>
      </c>
      <c r="T30" s="80" t="s">
        <v>64</v>
      </c>
      <c r="U30" s="78" t="s">
        <v>65</v>
      </c>
      <c r="V30" s="79">
        <v>9.6399999999999952</v>
      </c>
      <c r="W30" s="79">
        <v>22.936900000000001</v>
      </c>
      <c r="X30" s="79">
        <v>7.19</v>
      </c>
      <c r="Y30" s="79">
        <v>6.2180850999999979</v>
      </c>
      <c r="Z30" s="79">
        <v>18.377883775000008</v>
      </c>
      <c r="AA30" s="79">
        <v>77.008124362000046</v>
      </c>
      <c r="AB30" s="79">
        <v>14.2234313</v>
      </c>
      <c r="AC30" s="79">
        <v>74.959999999999994</v>
      </c>
      <c r="AD30" s="79">
        <f t="shared" si="2"/>
        <v>230.55442453700005</v>
      </c>
      <c r="AE30" s="79">
        <v>11.549999999999995</v>
      </c>
      <c r="AF30" s="79">
        <v>24.916899999999998</v>
      </c>
      <c r="AG30" s="79">
        <v>9.16</v>
      </c>
      <c r="AH30" s="79">
        <v>6.5848450999999999</v>
      </c>
      <c r="AI30" s="79">
        <v>19.707883775000006</v>
      </c>
      <c r="AJ30" s="79">
        <v>77.700257962000038</v>
      </c>
      <c r="AK30" s="79">
        <v>15.42</v>
      </c>
      <c r="AL30" s="79">
        <v>75.03</v>
      </c>
      <c r="AM30" s="79">
        <f t="shared" si="3"/>
        <v>240.06988683700001</v>
      </c>
      <c r="AN30" s="80" t="s">
        <v>64</v>
      </c>
    </row>
    <row r="31" spans="1:40" ht="20.100000000000001" customHeight="1" x14ac:dyDescent="0.3">
      <c r="A31" s="208" t="s">
        <v>106</v>
      </c>
      <c r="B31" s="209">
        <v>0.71000000000000008</v>
      </c>
      <c r="C31" s="209">
        <v>1.1227</v>
      </c>
      <c r="D31" s="209">
        <v>1.48</v>
      </c>
      <c r="E31" s="209">
        <v>2.0899999999999994</v>
      </c>
      <c r="F31" s="209">
        <v>2.1816011999999998</v>
      </c>
      <c r="G31" s="209">
        <v>14.926717730000002</v>
      </c>
      <c r="H31" s="209">
        <v>2.2599999999999998</v>
      </c>
      <c r="I31" s="209">
        <v>5.7</v>
      </c>
      <c r="J31" s="209">
        <f t="shared" si="0"/>
        <v>30.471018929999996</v>
      </c>
      <c r="K31" s="209">
        <v>14.540000000000001</v>
      </c>
      <c r="L31" s="209">
        <v>11.449999999999998</v>
      </c>
      <c r="M31" s="209">
        <v>45.030000000000008</v>
      </c>
      <c r="N31" s="209">
        <v>179.2144941</v>
      </c>
      <c r="O31" s="209">
        <v>10.149772300000002</v>
      </c>
      <c r="P31" s="209">
        <v>9.0233381999999995</v>
      </c>
      <c r="Q31" s="209">
        <v>23.67</v>
      </c>
      <c r="R31" s="209">
        <v>39.72</v>
      </c>
      <c r="S31" s="209">
        <f t="shared" si="1"/>
        <v>332.7976046</v>
      </c>
      <c r="T31" s="210" t="s">
        <v>66</v>
      </c>
      <c r="U31" s="208" t="s">
        <v>106</v>
      </c>
      <c r="V31" s="209">
        <v>458.19999999999953</v>
      </c>
      <c r="W31" s="209">
        <v>210.0998000000001</v>
      </c>
      <c r="X31" s="209">
        <v>540.9</v>
      </c>
      <c r="Y31" s="209">
        <v>451.33152340199996</v>
      </c>
      <c r="Z31" s="209">
        <v>597.66999999999996</v>
      </c>
      <c r="AA31" s="209">
        <v>597.72</v>
      </c>
      <c r="AB31" s="209">
        <v>219.97</v>
      </c>
      <c r="AC31" s="209">
        <v>615.33000000000004</v>
      </c>
      <c r="AD31" s="209">
        <f t="shared" si="2"/>
        <v>3691.2213234019996</v>
      </c>
      <c r="AE31" s="209">
        <v>473.44999999999948</v>
      </c>
      <c r="AF31" s="209">
        <v>222.6725000000001</v>
      </c>
      <c r="AG31" s="209">
        <v>587.41</v>
      </c>
      <c r="AH31" s="209">
        <v>632.63601750200019</v>
      </c>
      <c r="AI31" s="209">
        <v>610.01</v>
      </c>
      <c r="AJ31" s="209">
        <v>621.66999999999996</v>
      </c>
      <c r="AK31" s="209">
        <v>245.91</v>
      </c>
      <c r="AL31" s="209">
        <v>660.75</v>
      </c>
      <c r="AM31" s="209">
        <f t="shared" si="3"/>
        <v>4054.5085175019994</v>
      </c>
      <c r="AN31" s="210" t="s">
        <v>66</v>
      </c>
    </row>
    <row r="32" spans="1:40" ht="20.100000000000001" customHeight="1" x14ac:dyDescent="0.3">
      <c r="A32" s="78" t="s">
        <v>68</v>
      </c>
      <c r="B32" s="79"/>
      <c r="C32" s="79"/>
      <c r="D32" s="79"/>
      <c r="E32" s="79"/>
      <c r="F32" s="79"/>
      <c r="G32" s="79"/>
      <c r="H32" s="79">
        <v>0.02</v>
      </c>
      <c r="I32" s="79"/>
      <c r="J32" s="79">
        <f t="shared" si="0"/>
        <v>0.02</v>
      </c>
      <c r="K32" s="79"/>
      <c r="L32" s="79"/>
      <c r="M32" s="79"/>
      <c r="N32" s="79"/>
      <c r="O32" s="79"/>
      <c r="P32" s="79">
        <v>0.41641200000000006</v>
      </c>
      <c r="Q32" s="79">
        <v>0.11</v>
      </c>
      <c r="R32" s="79">
        <v>0.02</v>
      </c>
      <c r="S32" s="79">
        <f t="shared" si="1"/>
        <v>0.54641200000000012</v>
      </c>
      <c r="T32" s="80" t="s">
        <v>67</v>
      </c>
      <c r="U32" s="78" t="s">
        <v>68</v>
      </c>
      <c r="V32" s="79">
        <v>0</v>
      </c>
      <c r="W32" s="79">
        <v>0.05</v>
      </c>
      <c r="X32" s="79"/>
      <c r="Y32" s="79">
        <v>6.9999999999999993E-2</v>
      </c>
      <c r="Z32" s="79">
        <v>0.13</v>
      </c>
      <c r="AA32" s="79">
        <v>1.3985000000000001</v>
      </c>
      <c r="AB32" s="79">
        <v>1.5099</v>
      </c>
      <c r="AC32" s="79">
        <v>3.22</v>
      </c>
      <c r="AD32" s="79">
        <f t="shared" si="2"/>
        <v>6.378400000000001</v>
      </c>
      <c r="AE32" s="79">
        <v>0</v>
      </c>
      <c r="AF32" s="79">
        <v>0.05</v>
      </c>
      <c r="AG32" s="79"/>
      <c r="AH32" s="79">
        <v>6.9999999999999993E-2</v>
      </c>
      <c r="AI32" s="79">
        <v>0.13</v>
      </c>
      <c r="AJ32" s="79">
        <v>1.8149120000000003</v>
      </c>
      <c r="AK32" s="79">
        <v>1.6399000000000001</v>
      </c>
      <c r="AL32" s="79">
        <v>3.24</v>
      </c>
      <c r="AM32" s="79">
        <f t="shared" si="3"/>
        <v>6.9448120000000007</v>
      </c>
      <c r="AN32" s="80" t="s">
        <v>67</v>
      </c>
    </row>
    <row r="33" spans="1:41" ht="20.100000000000001" customHeight="1" x14ac:dyDescent="0.3">
      <c r="A33" s="208" t="s">
        <v>70</v>
      </c>
      <c r="B33" s="209">
        <v>0.01</v>
      </c>
      <c r="C33" s="209">
        <v>6.0000000000000001E-3</v>
      </c>
      <c r="D33" s="209"/>
      <c r="E33" s="209"/>
      <c r="F33" s="209"/>
      <c r="G33" s="209">
        <v>0.5</v>
      </c>
      <c r="H33" s="209">
        <v>0.36994000000000005</v>
      </c>
      <c r="I33" s="209">
        <v>0.3</v>
      </c>
      <c r="J33" s="209">
        <f t="shared" si="0"/>
        <v>1.18594</v>
      </c>
      <c r="K33" s="209">
        <v>0.21000000000000002</v>
      </c>
      <c r="L33" s="209">
        <v>0.15000000000000002</v>
      </c>
      <c r="M33" s="209">
        <v>0.04</v>
      </c>
      <c r="N33" s="209">
        <v>0.05</v>
      </c>
      <c r="O33" s="209">
        <v>0.44647029999999999</v>
      </c>
      <c r="P33" s="209">
        <v>8.3638000000000011E-3</v>
      </c>
      <c r="Q33" s="209">
        <v>0.72</v>
      </c>
      <c r="R33" s="209">
        <v>3.24</v>
      </c>
      <c r="S33" s="209">
        <f t="shared" si="1"/>
        <v>4.8648341000000004</v>
      </c>
      <c r="T33" s="210" t="s">
        <v>69</v>
      </c>
      <c r="U33" s="208" t="s">
        <v>70</v>
      </c>
      <c r="V33" s="209">
        <v>19.03</v>
      </c>
      <c r="W33" s="209">
        <v>8.045399999999999</v>
      </c>
      <c r="X33" s="209">
        <v>5.1104999999999974</v>
      </c>
      <c r="Y33" s="209">
        <v>8.732987099999999</v>
      </c>
      <c r="Z33" s="209">
        <v>50.012785000000008</v>
      </c>
      <c r="AA33" s="209">
        <v>14.681901178999995</v>
      </c>
      <c r="AB33" s="209">
        <v>13.27</v>
      </c>
      <c r="AC33" s="209">
        <v>15.09</v>
      </c>
      <c r="AD33" s="209">
        <f t="shared" si="2"/>
        <v>133.97357327899999</v>
      </c>
      <c r="AE33" s="209">
        <v>19.250000000000004</v>
      </c>
      <c r="AF33" s="209">
        <v>8.2013999999999978</v>
      </c>
      <c r="AG33" s="209">
        <v>5.1504999999999974</v>
      </c>
      <c r="AH33" s="209">
        <v>8.7829870999999979</v>
      </c>
      <c r="AI33" s="209">
        <v>50.459255300000002</v>
      </c>
      <c r="AJ33" s="209">
        <v>15.190264978999997</v>
      </c>
      <c r="AK33" s="209">
        <v>14.35</v>
      </c>
      <c r="AL33" s="209">
        <v>18.62</v>
      </c>
      <c r="AM33" s="209">
        <f t="shared" si="3"/>
        <v>140.00440737899999</v>
      </c>
      <c r="AN33" s="210" t="s">
        <v>69</v>
      </c>
    </row>
    <row r="34" spans="1:41" ht="20.100000000000001" customHeight="1" x14ac:dyDescent="0.3">
      <c r="A34" s="78" t="s">
        <v>72</v>
      </c>
      <c r="B34" s="79">
        <v>0.13</v>
      </c>
      <c r="C34" s="79"/>
      <c r="D34" s="79">
        <v>3.49</v>
      </c>
      <c r="E34" s="79">
        <v>4.6826999999999996</v>
      </c>
      <c r="F34" s="79">
        <v>2.5750699999999997</v>
      </c>
      <c r="G34" s="79">
        <v>0.38560549999999999</v>
      </c>
      <c r="H34" s="79">
        <v>1.0428099999999998</v>
      </c>
      <c r="I34" s="79">
        <v>2.69</v>
      </c>
      <c r="J34" s="79">
        <f t="shared" si="0"/>
        <v>14.996185499999999</v>
      </c>
      <c r="K34" s="79">
        <v>1.5999999999999999</v>
      </c>
      <c r="L34" s="79">
        <v>5.7924272999999973</v>
      </c>
      <c r="M34" s="79">
        <v>9.4799999999999969</v>
      </c>
      <c r="N34" s="79">
        <v>6.755453000000001</v>
      </c>
      <c r="O34" s="79">
        <v>2.7848864</v>
      </c>
      <c r="P34" s="79">
        <v>2.2764999999999995</v>
      </c>
      <c r="Q34" s="79">
        <v>16.3</v>
      </c>
      <c r="R34" s="79">
        <v>30.76</v>
      </c>
      <c r="S34" s="79">
        <f t="shared" si="1"/>
        <v>75.749266699999993</v>
      </c>
      <c r="T34" s="80" t="s">
        <v>71</v>
      </c>
      <c r="U34" s="78" t="s">
        <v>72</v>
      </c>
      <c r="V34" s="79">
        <v>15.23</v>
      </c>
      <c r="W34" s="79">
        <v>25.633040200000018</v>
      </c>
      <c r="X34" s="79">
        <v>17.39</v>
      </c>
      <c r="Y34" s="79">
        <v>23.738354885999996</v>
      </c>
      <c r="Z34" s="79">
        <v>31.209371550999997</v>
      </c>
      <c r="AA34" s="79">
        <v>26.600784996000009</v>
      </c>
      <c r="AB34" s="79">
        <v>46.57</v>
      </c>
      <c r="AC34" s="79">
        <v>56.28</v>
      </c>
      <c r="AD34" s="79">
        <f t="shared" si="2"/>
        <v>242.65155163300003</v>
      </c>
      <c r="AE34" s="79">
        <v>16.960000000000015</v>
      </c>
      <c r="AF34" s="79">
        <v>31.425467500000014</v>
      </c>
      <c r="AG34" s="79">
        <v>30.36</v>
      </c>
      <c r="AH34" s="79">
        <v>35.176507885999975</v>
      </c>
      <c r="AI34" s="79">
        <v>36.56932795100002</v>
      </c>
      <c r="AJ34" s="79">
        <v>29.262890495999997</v>
      </c>
      <c r="AK34" s="79">
        <v>63.9</v>
      </c>
      <c r="AL34" s="79">
        <v>89.74</v>
      </c>
      <c r="AM34" s="79">
        <f t="shared" si="3"/>
        <v>333.39419383300003</v>
      </c>
      <c r="AN34" s="80" t="s">
        <v>71</v>
      </c>
    </row>
    <row r="35" spans="1:41" ht="20.100000000000001" customHeight="1" x14ac:dyDescent="0.3">
      <c r="A35" s="208" t="s">
        <v>74</v>
      </c>
      <c r="B35" s="209"/>
      <c r="C35" s="209"/>
      <c r="D35" s="209"/>
      <c r="E35" s="209"/>
      <c r="F35" s="209"/>
      <c r="G35" s="209"/>
      <c r="H35" s="209"/>
      <c r="I35" s="209"/>
      <c r="J35" s="209">
        <f t="shared" si="0"/>
        <v>0</v>
      </c>
      <c r="K35" s="209"/>
      <c r="L35" s="209"/>
      <c r="M35" s="209"/>
      <c r="N35" s="209"/>
      <c r="O35" s="209">
        <v>0.02</v>
      </c>
      <c r="P35" s="209"/>
      <c r="Q35" s="209"/>
      <c r="R35" s="209"/>
      <c r="S35" s="209">
        <f t="shared" si="1"/>
        <v>0.02</v>
      </c>
      <c r="T35" s="210" t="s">
        <v>73</v>
      </c>
      <c r="U35" s="208" t="s">
        <v>74</v>
      </c>
      <c r="V35" s="209"/>
      <c r="W35" s="209"/>
      <c r="X35" s="209"/>
      <c r="Y35" s="209">
        <v>3.5865000000000001E-2</v>
      </c>
      <c r="Z35" s="209">
        <v>1.0055000000000001</v>
      </c>
      <c r="AA35" s="209">
        <v>0.01</v>
      </c>
      <c r="AB35" s="209"/>
      <c r="AC35" s="209">
        <v>0.87</v>
      </c>
      <c r="AD35" s="209">
        <f t="shared" si="2"/>
        <v>1.9213650000000002</v>
      </c>
      <c r="AE35" s="209"/>
      <c r="AF35" s="209"/>
      <c r="AG35" s="209"/>
      <c r="AH35" s="209">
        <v>3.5865000000000001E-2</v>
      </c>
      <c r="AI35" s="209">
        <v>1.0255000000000001</v>
      </c>
      <c r="AJ35" s="209">
        <v>0.01</v>
      </c>
      <c r="AK35" s="209"/>
      <c r="AL35" s="209">
        <v>0.87</v>
      </c>
      <c r="AM35" s="209">
        <f t="shared" si="3"/>
        <v>1.9413650000000002</v>
      </c>
      <c r="AN35" s="210" t="s">
        <v>73</v>
      </c>
    </row>
    <row r="36" spans="1:41" ht="20.100000000000001" customHeight="1" x14ac:dyDescent="0.3">
      <c r="A36" s="78" t="s">
        <v>76</v>
      </c>
      <c r="B36" s="79">
        <v>0.01</v>
      </c>
      <c r="C36" s="79">
        <v>0.43999999999999995</v>
      </c>
      <c r="D36" s="79">
        <v>0.22</v>
      </c>
      <c r="E36" s="79">
        <v>0.47833889999999996</v>
      </c>
      <c r="F36" s="79">
        <v>2.6475</v>
      </c>
      <c r="G36" s="79">
        <v>0.15000000000000002</v>
      </c>
      <c r="H36" s="79">
        <v>1.19</v>
      </c>
      <c r="I36" s="79">
        <v>1.6</v>
      </c>
      <c r="J36" s="79">
        <f t="shared" si="0"/>
        <v>6.7358388999999992</v>
      </c>
      <c r="K36" s="79">
        <v>0.3</v>
      </c>
      <c r="L36" s="79">
        <v>3.6861904000000001</v>
      </c>
      <c r="M36" s="79">
        <v>1.1128019999999998</v>
      </c>
      <c r="N36" s="79">
        <v>5.4071406</v>
      </c>
      <c r="O36" s="79">
        <v>4.9260488999999996</v>
      </c>
      <c r="P36" s="79">
        <v>6.0066754999999974</v>
      </c>
      <c r="Q36" s="79">
        <v>10.33</v>
      </c>
      <c r="R36" s="79">
        <v>13.98</v>
      </c>
      <c r="S36" s="79">
        <f t="shared" si="1"/>
        <v>45.748857399999991</v>
      </c>
      <c r="T36" s="80" t="s">
        <v>75</v>
      </c>
      <c r="U36" s="78" t="s">
        <v>76</v>
      </c>
      <c r="V36" s="79">
        <v>11.159999999999997</v>
      </c>
      <c r="W36" s="79">
        <v>28.424785900000025</v>
      </c>
      <c r="X36" s="79">
        <v>26.816785000000039</v>
      </c>
      <c r="Y36" s="79">
        <v>27.084162540000023</v>
      </c>
      <c r="Z36" s="79">
        <v>47.262713552000001</v>
      </c>
      <c r="AA36" s="79">
        <v>85.76606086999989</v>
      </c>
      <c r="AB36" s="79">
        <v>98.73</v>
      </c>
      <c r="AC36" s="79">
        <v>134.76</v>
      </c>
      <c r="AD36" s="79">
        <f t="shared" si="2"/>
        <v>460.00450786199997</v>
      </c>
      <c r="AE36" s="79">
        <v>11.469999999999997</v>
      </c>
      <c r="AF36" s="79">
        <v>32.550976300000023</v>
      </c>
      <c r="AG36" s="79">
        <v>28.149587000000043</v>
      </c>
      <c r="AH36" s="79">
        <v>32.969642040000018</v>
      </c>
      <c r="AI36" s="79">
        <v>54.836262452000014</v>
      </c>
      <c r="AJ36" s="79">
        <v>91.922736369999882</v>
      </c>
      <c r="AK36" s="79">
        <v>110.25</v>
      </c>
      <c r="AL36" s="79">
        <v>150.34</v>
      </c>
      <c r="AM36" s="79">
        <f t="shared" si="3"/>
        <v>512.48920416199996</v>
      </c>
      <c r="AN36" s="80" t="s">
        <v>75</v>
      </c>
    </row>
    <row r="37" spans="1:41" ht="20.100000000000001" customHeight="1" x14ac:dyDescent="0.3">
      <c r="A37" s="208" t="s">
        <v>78</v>
      </c>
      <c r="B37" s="209">
        <v>0.02</v>
      </c>
      <c r="C37" s="209">
        <v>0.08</v>
      </c>
      <c r="D37" s="209">
        <v>7.0000000000000007E-2</v>
      </c>
      <c r="E37" s="209">
        <v>0.18817990000000001</v>
      </c>
      <c r="F37" s="209">
        <v>0.17299999999999999</v>
      </c>
      <c r="G37" s="209">
        <v>0.3642802</v>
      </c>
      <c r="H37" s="209">
        <v>0.62240844200000001</v>
      </c>
      <c r="I37" s="209">
        <v>0.4</v>
      </c>
      <c r="J37" s="209">
        <f t="shared" si="0"/>
        <v>1.9178685419999999</v>
      </c>
      <c r="K37" s="209">
        <v>0.12</v>
      </c>
      <c r="L37" s="209">
        <v>0.66199999999999992</v>
      </c>
      <c r="M37" s="209">
        <v>3.9139999999999993</v>
      </c>
      <c r="N37" s="209">
        <v>2.9944539000000003</v>
      </c>
      <c r="O37" s="209">
        <v>1.9988445999999997</v>
      </c>
      <c r="P37" s="209">
        <v>1.9082600000000003</v>
      </c>
      <c r="Q37" s="209">
        <v>1.766</v>
      </c>
      <c r="R37" s="209">
        <v>10.85</v>
      </c>
      <c r="S37" s="209">
        <f t="shared" si="1"/>
        <v>24.213558499999998</v>
      </c>
      <c r="T37" s="210" t="s">
        <v>77</v>
      </c>
      <c r="U37" s="208" t="s">
        <v>78</v>
      </c>
      <c r="V37" s="209">
        <v>6.04</v>
      </c>
      <c r="W37" s="209">
        <v>37.610000000000007</v>
      </c>
      <c r="X37" s="209">
        <v>3.404612199999999</v>
      </c>
      <c r="Y37" s="209">
        <v>17.209516400000005</v>
      </c>
      <c r="Z37" s="209">
        <v>9.3477066739999959</v>
      </c>
      <c r="AA37" s="209">
        <v>11.329031800000003</v>
      </c>
      <c r="AB37" s="209">
        <v>16.66</v>
      </c>
      <c r="AC37" s="209">
        <v>38.99</v>
      </c>
      <c r="AD37" s="209">
        <f t="shared" si="2"/>
        <v>140.59086707400002</v>
      </c>
      <c r="AE37" s="209">
        <v>6.1799999999999988</v>
      </c>
      <c r="AF37" s="209">
        <v>38.352000000000018</v>
      </c>
      <c r="AG37" s="209">
        <v>7.3886121999999963</v>
      </c>
      <c r="AH37" s="209">
        <v>20.39215020000001</v>
      </c>
      <c r="AI37" s="209">
        <v>11.519551273999999</v>
      </c>
      <c r="AJ37" s="209">
        <v>13.601572000000008</v>
      </c>
      <c r="AK37" s="209">
        <v>19.05</v>
      </c>
      <c r="AL37" s="209">
        <v>50.24</v>
      </c>
      <c r="AM37" s="209">
        <f t="shared" si="3"/>
        <v>166.72388567400003</v>
      </c>
      <c r="AN37" s="210" t="s">
        <v>77</v>
      </c>
    </row>
    <row r="38" spans="1:41" ht="20.100000000000001" customHeight="1" x14ac:dyDescent="0.3">
      <c r="A38" s="78" t="s">
        <v>80</v>
      </c>
      <c r="B38" s="79"/>
      <c r="C38" s="79">
        <v>0</v>
      </c>
      <c r="D38" s="79"/>
      <c r="E38" s="79"/>
      <c r="F38" s="79"/>
      <c r="G38" s="79"/>
      <c r="H38" s="79"/>
      <c r="I38" s="79"/>
      <c r="J38" s="79">
        <f t="shared" si="0"/>
        <v>0</v>
      </c>
      <c r="K38" s="79">
        <v>0.24</v>
      </c>
      <c r="L38" s="79"/>
      <c r="M38" s="79"/>
      <c r="N38" s="79"/>
      <c r="O38" s="79"/>
      <c r="P38" s="79"/>
      <c r="Q38" s="79"/>
      <c r="R38" s="79"/>
      <c r="S38" s="79">
        <f t="shared" si="1"/>
        <v>0.24</v>
      </c>
      <c r="T38" s="80" t="s">
        <v>79</v>
      </c>
      <c r="U38" s="78" t="s">
        <v>80</v>
      </c>
      <c r="V38" s="79">
        <v>0.3</v>
      </c>
      <c r="W38" s="79">
        <v>0</v>
      </c>
      <c r="X38" s="79">
        <v>0.25</v>
      </c>
      <c r="Y38" s="79">
        <v>0.11956069999999999</v>
      </c>
      <c r="Z38" s="79">
        <v>0.31625829999999999</v>
      </c>
      <c r="AA38" s="79"/>
      <c r="AB38" s="79">
        <v>7.1999999999999995E-2</v>
      </c>
      <c r="AC38" s="79">
        <v>0.06</v>
      </c>
      <c r="AD38" s="79">
        <f t="shared" si="2"/>
        <v>1.1178190000000001</v>
      </c>
      <c r="AE38" s="79">
        <v>0.54</v>
      </c>
      <c r="AF38" s="79">
        <v>0</v>
      </c>
      <c r="AG38" s="79">
        <v>0.25</v>
      </c>
      <c r="AH38" s="79">
        <v>0.11956069999999999</v>
      </c>
      <c r="AI38" s="79">
        <v>0.31625829999999999</v>
      </c>
      <c r="AJ38" s="79"/>
      <c r="AK38" s="79">
        <v>7.1999999999999995E-2</v>
      </c>
      <c r="AL38" s="79">
        <v>0.06</v>
      </c>
      <c r="AM38" s="79">
        <f t="shared" si="3"/>
        <v>1.3578190000000001</v>
      </c>
      <c r="AN38" s="80" t="s">
        <v>79</v>
      </c>
    </row>
    <row r="39" spans="1:41" ht="20.100000000000001" customHeight="1" x14ac:dyDescent="0.3">
      <c r="A39" s="208" t="s">
        <v>82</v>
      </c>
      <c r="B39" s="209"/>
      <c r="C39" s="209">
        <v>0.97</v>
      </c>
      <c r="D39" s="209">
        <v>0</v>
      </c>
      <c r="E39" s="209">
        <v>0.14799999999999999</v>
      </c>
      <c r="F39" s="209"/>
      <c r="G39" s="209">
        <v>0.02</v>
      </c>
      <c r="H39" s="209">
        <v>7.3825000000000002E-2</v>
      </c>
      <c r="I39" s="209">
        <v>0.3</v>
      </c>
      <c r="J39" s="209">
        <f t="shared" si="0"/>
        <v>1.511825</v>
      </c>
      <c r="K39" s="209">
        <v>0.70000000000000007</v>
      </c>
      <c r="L39" s="209">
        <v>1.1600000000000001</v>
      </c>
      <c r="M39" s="209">
        <v>3.0599999999999992</v>
      </c>
      <c r="N39" s="209">
        <v>0.68797920000000012</v>
      </c>
      <c r="O39" s="209">
        <v>0.6025741</v>
      </c>
      <c r="P39" s="209">
        <v>1.7089996529999998</v>
      </c>
      <c r="Q39" s="209">
        <v>4.88</v>
      </c>
      <c r="R39" s="209">
        <v>4.9800000000000004</v>
      </c>
      <c r="S39" s="209">
        <f t="shared" si="1"/>
        <v>17.779552953</v>
      </c>
      <c r="T39" s="210" t="s">
        <v>81</v>
      </c>
      <c r="U39" s="208" t="s">
        <v>82</v>
      </c>
      <c r="V39" s="209">
        <v>10.879999999999997</v>
      </c>
      <c r="W39" s="209">
        <v>18.378599999999992</v>
      </c>
      <c r="X39" s="209">
        <v>22.312805950000008</v>
      </c>
      <c r="Y39" s="209">
        <v>31.701679800000012</v>
      </c>
      <c r="Z39" s="209">
        <v>37.252426245999985</v>
      </c>
      <c r="AA39" s="209">
        <v>21.052429658000008</v>
      </c>
      <c r="AB39" s="209">
        <v>40.96</v>
      </c>
      <c r="AC39" s="209">
        <v>107.13</v>
      </c>
      <c r="AD39" s="209">
        <f t="shared" si="2"/>
        <v>289.667941654</v>
      </c>
      <c r="AE39" s="209">
        <v>11.579999999999998</v>
      </c>
      <c r="AF39" s="209">
        <v>20.508599999999998</v>
      </c>
      <c r="AG39" s="209">
        <v>25.372805950000014</v>
      </c>
      <c r="AH39" s="209">
        <v>32.537659000000005</v>
      </c>
      <c r="AI39" s="209">
        <v>37.855000345999997</v>
      </c>
      <c r="AJ39" s="209">
        <v>22.781429311000011</v>
      </c>
      <c r="AK39" s="209">
        <v>45.91</v>
      </c>
      <c r="AL39" s="209">
        <v>112.41</v>
      </c>
      <c r="AM39" s="209">
        <f t="shared" si="3"/>
        <v>308.95549460699999</v>
      </c>
      <c r="AN39" s="210" t="s">
        <v>81</v>
      </c>
    </row>
    <row r="40" spans="1:41" ht="20.100000000000001" customHeight="1" x14ac:dyDescent="0.3">
      <c r="A40" s="78" t="s">
        <v>84</v>
      </c>
      <c r="B40" s="79"/>
      <c r="C40" s="79"/>
      <c r="D40" s="79"/>
      <c r="E40" s="79"/>
      <c r="F40" s="79"/>
      <c r="G40" s="79"/>
      <c r="H40" s="79">
        <v>0.32057170000000001</v>
      </c>
      <c r="I40" s="79">
        <v>5.75</v>
      </c>
      <c r="J40" s="79">
        <f t="shared" si="0"/>
        <v>6.0705717000000003</v>
      </c>
      <c r="K40" s="79"/>
      <c r="L40" s="79">
        <v>0.09</v>
      </c>
      <c r="M40" s="79">
        <v>1.5</v>
      </c>
      <c r="N40" s="79">
        <v>0.55678600000000011</v>
      </c>
      <c r="O40" s="79">
        <v>2.2185000000000001</v>
      </c>
      <c r="P40" s="79">
        <v>0.69645000000000001</v>
      </c>
      <c r="Q40" s="79">
        <v>0.3201</v>
      </c>
      <c r="R40" s="79">
        <v>4.99</v>
      </c>
      <c r="S40" s="79">
        <f t="shared" si="1"/>
        <v>10.371836</v>
      </c>
      <c r="T40" s="80" t="s">
        <v>83</v>
      </c>
      <c r="U40" s="78" t="s">
        <v>84</v>
      </c>
      <c r="V40" s="79">
        <v>1.6700000000000002</v>
      </c>
      <c r="W40" s="79">
        <v>1.99</v>
      </c>
      <c r="X40" s="79">
        <v>2.17</v>
      </c>
      <c r="Y40" s="79">
        <v>2.6913263999999995</v>
      </c>
      <c r="Z40" s="79">
        <v>4.4856186000000013</v>
      </c>
      <c r="AA40" s="79">
        <v>3.5429528999999986</v>
      </c>
      <c r="AB40" s="79">
        <v>4.8099999999999996</v>
      </c>
      <c r="AC40" s="79">
        <v>23.43</v>
      </c>
      <c r="AD40" s="79">
        <f t="shared" si="2"/>
        <v>44.7898979</v>
      </c>
      <c r="AE40" s="79">
        <v>1.6700000000000002</v>
      </c>
      <c r="AF40" s="79">
        <v>2.0799999999999996</v>
      </c>
      <c r="AG40" s="79">
        <v>3.67</v>
      </c>
      <c r="AH40" s="79">
        <v>3.2481123999999997</v>
      </c>
      <c r="AI40" s="79">
        <v>6.7041186000000019</v>
      </c>
      <c r="AJ40" s="79">
        <v>4.2394028999999982</v>
      </c>
      <c r="AK40" s="79">
        <v>5.45</v>
      </c>
      <c r="AL40" s="79">
        <v>34.17</v>
      </c>
      <c r="AM40" s="79">
        <f t="shared" si="3"/>
        <v>61.231633900000006</v>
      </c>
      <c r="AN40" s="80" t="s">
        <v>83</v>
      </c>
    </row>
    <row r="41" spans="1:41" s="14" customFormat="1" ht="20.100000000000001" customHeight="1" x14ac:dyDescent="0.3">
      <c r="A41" s="208" t="s">
        <v>86</v>
      </c>
      <c r="B41" s="209"/>
      <c r="C41" s="209"/>
      <c r="D41" s="209"/>
      <c r="E41" s="209">
        <v>1.21E-2</v>
      </c>
      <c r="F41" s="209">
        <v>5.0002500000000005E-2</v>
      </c>
      <c r="G41" s="209">
        <v>0.69784830000000009</v>
      </c>
      <c r="H41" s="209">
        <v>0.17015000000000002</v>
      </c>
      <c r="I41" s="209">
        <v>0.04</v>
      </c>
      <c r="J41" s="209">
        <f t="shared" si="0"/>
        <v>0.97010080000000021</v>
      </c>
      <c r="K41" s="209">
        <v>0.02</v>
      </c>
      <c r="L41" s="209">
        <v>7.9999999999999988E-2</v>
      </c>
      <c r="M41" s="209">
        <v>0.08</v>
      </c>
      <c r="N41" s="209">
        <v>0.65529999999999999</v>
      </c>
      <c r="O41" s="209">
        <v>0.77129999999999999</v>
      </c>
      <c r="P41" s="209">
        <v>1.2087397</v>
      </c>
      <c r="Q41" s="209">
        <v>0.62260000000000004</v>
      </c>
      <c r="R41" s="209">
        <v>1.39</v>
      </c>
      <c r="S41" s="209">
        <f t="shared" si="1"/>
        <v>4.8279396999999999</v>
      </c>
      <c r="T41" s="210" t="s">
        <v>85</v>
      </c>
      <c r="U41" s="208" t="s">
        <v>86</v>
      </c>
      <c r="V41" s="209">
        <v>3.0199999999999996</v>
      </c>
      <c r="W41" s="209">
        <v>9.1999999999999975</v>
      </c>
      <c r="X41" s="209">
        <v>4.8687703999999989</v>
      </c>
      <c r="Y41" s="209">
        <v>3.7672191109999993</v>
      </c>
      <c r="Z41" s="209">
        <v>6.2877204889999962</v>
      </c>
      <c r="AA41" s="209">
        <v>8.1199999999999992</v>
      </c>
      <c r="AB41" s="209">
        <v>15.21</v>
      </c>
      <c r="AC41" s="209">
        <v>46.82</v>
      </c>
      <c r="AD41" s="209">
        <f t="shared" si="2"/>
        <v>97.29370999999999</v>
      </c>
      <c r="AE41" s="209">
        <v>3.0399999999999991</v>
      </c>
      <c r="AF41" s="209">
        <v>9.2799999999999958</v>
      </c>
      <c r="AG41" s="209">
        <v>4.9487703999999981</v>
      </c>
      <c r="AH41" s="209">
        <v>4.4346191109999991</v>
      </c>
      <c r="AI41" s="209">
        <v>7.1090229889999978</v>
      </c>
      <c r="AJ41" s="209">
        <v>10.029999999999999</v>
      </c>
      <c r="AK41" s="209">
        <v>16.010000000000002</v>
      </c>
      <c r="AL41" s="209">
        <v>48.26</v>
      </c>
      <c r="AM41" s="209">
        <f t="shared" si="3"/>
        <v>103.1124125</v>
      </c>
      <c r="AN41" s="210" t="s">
        <v>85</v>
      </c>
      <c r="AO41" s="13"/>
    </row>
    <row r="42" spans="1:41" ht="20.100000000000001" customHeight="1" x14ac:dyDescent="0.3">
      <c r="A42" s="78" t="s">
        <v>88</v>
      </c>
      <c r="B42" s="79"/>
      <c r="C42" s="79"/>
      <c r="D42" s="79"/>
      <c r="E42" s="79"/>
      <c r="F42" s="79"/>
      <c r="G42" s="79"/>
      <c r="H42" s="79"/>
      <c r="I42" s="79"/>
      <c r="J42" s="79">
        <f t="shared" si="0"/>
        <v>0</v>
      </c>
      <c r="K42" s="79"/>
      <c r="L42" s="79"/>
      <c r="M42" s="79">
        <v>0.06</v>
      </c>
      <c r="N42" s="79"/>
      <c r="O42" s="79">
        <v>4.0890000000000003E-2</v>
      </c>
      <c r="P42" s="79"/>
      <c r="Q42" s="79"/>
      <c r="R42" s="79"/>
      <c r="S42" s="79">
        <f t="shared" si="1"/>
        <v>0.10089000000000001</v>
      </c>
      <c r="T42" s="80" t="s">
        <v>87</v>
      </c>
      <c r="U42" s="78" t="s">
        <v>88</v>
      </c>
      <c r="V42" s="79"/>
      <c r="W42" s="79"/>
      <c r="X42" s="79"/>
      <c r="Y42" s="79"/>
      <c r="Z42" s="79">
        <v>0.1</v>
      </c>
      <c r="AA42" s="79">
        <v>0.20700000000000002</v>
      </c>
      <c r="AB42" s="79">
        <v>0.06</v>
      </c>
      <c r="AC42" s="79">
        <v>0.51</v>
      </c>
      <c r="AD42" s="79">
        <f t="shared" si="2"/>
        <v>0.877</v>
      </c>
      <c r="AE42" s="79">
        <v>0</v>
      </c>
      <c r="AF42" s="79">
        <v>0</v>
      </c>
      <c r="AG42" s="79">
        <v>0.06</v>
      </c>
      <c r="AH42" s="79"/>
      <c r="AI42" s="79">
        <v>0.14089000000000002</v>
      </c>
      <c r="AJ42" s="79">
        <v>0.20700000000000002</v>
      </c>
      <c r="AK42" s="79">
        <v>0.06</v>
      </c>
      <c r="AL42" s="79">
        <v>0.51</v>
      </c>
      <c r="AM42" s="79">
        <f t="shared" si="3"/>
        <v>0.97789000000000004</v>
      </c>
      <c r="AN42" s="80" t="s">
        <v>87</v>
      </c>
    </row>
    <row r="43" spans="1:41" s="14" customFormat="1" ht="20.100000000000001" customHeight="1" x14ac:dyDescent="0.3">
      <c r="A43" s="211" t="s">
        <v>90</v>
      </c>
      <c r="B43" s="212">
        <f>SUM(B6:B42)</f>
        <v>18.120000000000005</v>
      </c>
      <c r="C43" s="212">
        <f t="shared" ref="C43:J43" si="4">SUM(C6:C42)</f>
        <v>57.854700000000015</v>
      </c>
      <c r="D43" s="212">
        <f t="shared" si="4"/>
        <v>45.479348000000002</v>
      </c>
      <c r="E43" s="212">
        <f t="shared" si="4"/>
        <v>66.789916570999978</v>
      </c>
      <c r="F43" s="212">
        <f t="shared" si="4"/>
        <v>64.745325179999995</v>
      </c>
      <c r="G43" s="212">
        <f t="shared" si="4"/>
        <v>67.38037519800001</v>
      </c>
      <c r="H43" s="212">
        <f t="shared" si="4"/>
        <v>20.896344442</v>
      </c>
      <c r="I43" s="212">
        <f t="shared" si="4"/>
        <v>33.270000000000003</v>
      </c>
      <c r="J43" s="212">
        <f t="shared" si="4"/>
        <v>374.53600939099999</v>
      </c>
      <c r="K43" s="212">
        <f>SUM(K6:K42)</f>
        <v>44.6</v>
      </c>
      <c r="L43" s="212">
        <f t="shared" ref="L43:S43" si="5">SUM(L6:L42)</f>
        <v>49.8505076</v>
      </c>
      <c r="M43" s="212">
        <f t="shared" si="5"/>
        <v>119.09381490000003</v>
      </c>
      <c r="N43" s="212">
        <f t="shared" si="5"/>
        <v>228.13949665299998</v>
      </c>
      <c r="O43" s="212">
        <f t="shared" si="5"/>
        <v>173.55167513500001</v>
      </c>
      <c r="P43" s="212">
        <f t="shared" si="5"/>
        <v>160.60454392100002</v>
      </c>
      <c r="Q43" s="212">
        <f t="shared" si="5"/>
        <v>92.012722300000007</v>
      </c>
      <c r="R43" s="212">
        <f t="shared" si="5"/>
        <v>272.70000000000005</v>
      </c>
      <c r="S43" s="212">
        <f t="shared" si="5"/>
        <v>1140.5527605089999</v>
      </c>
      <c r="T43" s="213" t="s">
        <v>89</v>
      </c>
      <c r="U43" s="214" t="s">
        <v>90</v>
      </c>
      <c r="V43" s="212">
        <f>SUM(V6:V42)</f>
        <v>773.98999999999933</v>
      </c>
      <c r="W43" s="212">
        <f t="shared" ref="W43:AD43" si="6">SUM(W6:W42)</f>
        <v>796.69185769300032</v>
      </c>
      <c r="X43" s="212">
        <f t="shared" si="6"/>
        <v>1082.6430086580006</v>
      </c>
      <c r="Y43" s="212">
        <f t="shared" si="6"/>
        <v>1301.9416624400001</v>
      </c>
      <c r="Z43" s="212">
        <f t="shared" si="6"/>
        <v>1368.263327874</v>
      </c>
      <c r="AA43" s="212">
        <f t="shared" si="6"/>
        <v>1470.5158383139997</v>
      </c>
      <c r="AB43" s="212">
        <f t="shared" si="6"/>
        <v>1030.1491689249999</v>
      </c>
      <c r="AC43" s="212">
        <f t="shared" si="6"/>
        <v>2391.0499999999997</v>
      </c>
      <c r="AD43" s="212">
        <f t="shared" si="6"/>
        <v>10215.244863904001</v>
      </c>
      <c r="AE43" s="212">
        <f>SUM(AE6:AE42)</f>
        <v>836.70999999999947</v>
      </c>
      <c r="AF43" s="212">
        <f t="shared" ref="AF43:AM43" si="7">SUM(AF6:AF42)</f>
        <v>904.39872629300044</v>
      </c>
      <c r="AG43" s="212">
        <f t="shared" si="7"/>
        <v>1247.2161715580005</v>
      </c>
      <c r="AH43" s="212">
        <f t="shared" si="7"/>
        <v>1596.871075664001</v>
      </c>
      <c r="AI43" s="212">
        <f t="shared" si="7"/>
        <v>1606.5627379470006</v>
      </c>
      <c r="AJ43" s="212">
        <f t="shared" si="7"/>
        <v>1698.5067411349999</v>
      </c>
      <c r="AK43" s="212">
        <f t="shared" si="7"/>
        <v>1143.0503774669999</v>
      </c>
      <c r="AL43" s="212">
        <f t="shared" si="7"/>
        <v>2697.0599999999995</v>
      </c>
      <c r="AM43" s="212">
        <f t="shared" si="7"/>
        <v>11730.375830064006</v>
      </c>
      <c r="AN43" s="213" t="s">
        <v>89</v>
      </c>
    </row>
    <row r="44" spans="1:41" ht="17.25" x14ac:dyDescent="0.3">
      <c r="A44" s="86" t="s">
        <v>123</v>
      </c>
      <c r="B44" s="87"/>
      <c r="C44" s="87"/>
      <c r="D44" s="87"/>
      <c r="E44" s="87"/>
      <c r="F44" s="87"/>
      <c r="G44" s="87"/>
      <c r="H44" s="87"/>
      <c r="I44" s="87"/>
      <c r="J44" s="87"/>
      <c r="K44" s="87"/>
      <c r="L44" s="88"/>
      <c r="M44" s="89"/>
      <c r="N44" s="87"/>
      <c r="O44" s="87"/>
      <c r="P44" s="87"/>
      <c r="Q44" s="87"/>
      <c r="R44" s="87"/>
      <c r="S44" s="87"/>
      <c r="T44" s="90"/>
      <c r="U44" s="81" t="s">
        <v>123</v>
      </c>
      <c r="V44" s="82"/>
      <c r="W44" s="82"/>
      <c r="X44" s="82"/>
      <c r="Y44" s="82"/>
      <c r="Z44" s="82"/>
      <c r="AA44" s="82"/>
      <c r="AB44" s="82"/>
      <c r="AC44" s="82"/>
      <c r="AD44" s="82"/>
      <c r="AE44" s="82"/>
      <c r="AF44" s="83"/>
      <c r="AG44" s="84"/>
      <c r="AH44" s="82"/>
      <c r="AI44" s="82"/>
      <c r="AJ44" s="82"/>
      <c r="AK44" s="82"/>
      <c r="AL44" s="82"/>
      <c r="AM44" s="82"/>
      <c r="AN44" s="85"/>
    </row>
    <row r="45" spans="1:41" ht="15" customHeight="1" x14ac:dyDescent="0.25">
      <c r="A45" s="138" t="s">
        <v>236</v>
      </c>
      <c r="B45" s="139"/>
      <c r="C45" s="139"/>
      <c r="D45" s="139"/>
      <c r="E45" s="139"/>
      <c r="F45" s="139"/>
      <c r="G45" s="139"/>
      <c r="H45" s="139"/>
      <c r="I45" s="139"/>
      <c r="J45" s="139"/>
      <c r="K45" s="139"/>
      <c r="L45" s="139"/>
      <c r="M45" s="139"/>
      <c r="N45" s="139"/>
      <c r="O45" s="139"/>
      <c r="P45" s="139"/>
      <c r="Q45" s="139"/>
      <c r="R45" s="139"/>
      <c r="S45" s="139"/>
      <c r="T45" s="140"/>
      <c r="U45" s="141" t="s">
        <v>236</v>
      </c>
      <c r="V45" s="142"/>
      <c r="W45" s="142"/>
      <c r="X45" s="142"/>
      <c r="Y45" s="142"/>
      <c r="Z45" s="142"/>
      <c r="AA45" s="142"/>
      <c r="AB45" s="142"/>
      <c r="AC45" s="142"/>
      <c r="AD45" s="142"/>
      <c r="AE45" s="142"/>
      <c r="AF45" s="142"/>
      <c r="AG45" s="142"/>
      <c r="AH45" s="142"/>
      <c r="AI45" s="142"/>
      <c r="AJ45" s="142"/>
      <c r="AK45" s="142"/>
      <c r="AL45" s="142"/>
      <c r="AM45" s="142"/>
      <c r="AN45" s="143"/>
    </row>
  </sheetData>
  <mergeCells count="16">
    <mergeCell ref="A45:T45"/>
    <mergeCell ref="A4:A5"/>
    <mergeCell ref="U45:AN45"/>
    <mergeCell ref="U2:AN2"/>
    <mergeCell ref="AN4:AN5"/>
    <mergeCell ref="AE4:AM4"/>
    <mergeCell ref="A1:T1"/>
    <mergeCell ref="U1:AN1"/>
    <mergeCell ref="B4:J4"/>
    <mergeCell ref="K4:S4"/>
    <mergeCell ref="T4:T5"/>
    <mergeCell ref="U4:U5"/>
    <mergeCell ref="V4:AD4"/>
    <mergeCell ref="A3:T3"/>
    <mergeCell ref="U3:AN3"/>
    <mergeCell ref="A2:T2"/>
  </mergeCells>
  <pageMargins left="0.25" right="0.25" top="0.75" bottom="0.75" header="0.3" footer="0.3"/>
  <pageSetup scale="53" orientation="landscape" r:id="rId1"/>
  <colBreaks count="1" manualBreakCount="1">
    <brk id="2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P70"/>
  <sheetViews>
    <sheetView view="pageBreakPreview" topLeftCell="B35" zoomScaleNormal="100" zoomScaleSheetLayoutView="100" zoomScalePageLayoutView="70" workbookViewId="0">
      <selection activeCell="B64" sqref="B64:G64"/>
    </sheetView>
  </sheetViews>
  <sheetFormatPr defaultColWidth="9.140625" defaultRowHeight="16.5" x14ac:dyDescent="0.25"/>
  <cols>
    <col min="1" max="1" width="2" style="33" hidden="1" customWidth="1"/>
    <col min="2" max="2" width="9.140625" style="33"/>
    <col min="3" max="3" width="3.28515625" style="33" bestFit="1" customWidth="1"/>
    <col min="4" max="4" width="70.85546875" style="41" customWidth="1"/>
    <col min="5" max="5" width="10.28515625" style="33" hidden="1" customWidth="1"/>
    <col min="6" max="6" width="9.7109375" style="33" hidden="1" customWidth="1"/>
    <col min="7" max="7" width="12.140625" style="33" hidden="1" customWidth="1"/>
    <col min="8" max="8" width="12.7109375" style="33" hidden="1" customWidth="1"/>
    <col min="9" max="9" width="14.7109375" style="33" hidden="1" customWidth="1"/>
    <col min="10" max="10" width="12.42578125" style="42" hidden="1" customWidth="1"/>
    <col min="11" max="11" width="12.28515625" style="33" hidden="1" customWidth="1"/>
    <col min="12" max="12" width="12.42578125" style="33" hidden="1" customWidth="1"/>
    <col min="13" max="13" width="13.42578125" style="43" customWidth="1"/>
    <col min="14" max="14" width="13.42578125" style="43" bestFit="1" customWidth="1"/>
    <col min="15" max="15" width="13.5703125" style="43" bestFit="1" customWidth="1"/>
    <col min="16" max="16" width="13.42578125" style="43" bestFit="1" customWidth="1"/>
    <col min="17" max="16384" width="9.140625" style="33"/>
  </cols>
  <sheetData>
    <row r="1" spans="1:16" x14ac:dyDescent="0.25">
      <c r="B1" s="151" t="s">
        <v>239</v>
      </c>
      <c r="C1" s="152"/>
      <c r="D1" s="152"/>
      <c r="E1" s="152"/>
      <c r="F1" s="152"/>
      <c r="G1" s="152"/>
      <c r="H1" s="152"/>
      <c r="I1" s="152"/>
      <c r="J1" s="152"/>
      <c r="K1" s="152"/>
      <c r="L1" s="152"/>
      <c r="M1" s="152"/>
      <c r="N1" s="152"/>
      <c r="O1" s="152"/>
      <c r="P1" s="153"/>
    </row>
    <row r="2" spans="1:16" s="35" customFormat="1" x14ac:dyDescent="0.25">
      <c r="A2" s="34"/>
      <c r="B2" s="122" t="s">
        <v>234</v>
      </c>
      <c r="C2" s="123"/>
      <c r="D2" s="123"/>
      <c r="E2" s="123"/>
      <c r="F2" s="123"/>
      <c r="G2" s="123"/>
      <c r="H2" s="123"/>
      <c r="I2" s="123"/>
      <c r="J2" s="123"/>
      <c r="K2" s="123"/>
      <c r="L2" s="123"/>
      <c r="M2" s="123"/>
      <c r="N2" s="123"/>
      <c r="O2" s="123"/>
      <c r="P2" s="157"/>
    </row>
    <row r="3" spans="1:16" s="35" customFormat="1" ht="15.75" customHeight="1" x14ac:dyDescent="0.25">
      <c r="A3" s="34"/>
      <c r="B3" s="154" t="s">
        <v>231</v>
      </c>
      <c r="C3" s="155"/>
      <c r="D3" s="155"/>
      <c r="E3" s="155"/>
      <c r="F3" s="155"/>
      <c r="G3" s="155"/>
      <c r="H3" s="155"/>
      <c r="I3" s="155"/>
      <c r="J3" s="155"/>
      <c r="K3" s="155"/>
      <c r="L3" s="155"/>
      <c r="M3" s="155"/>
      <c r="N3" s="155"/>
      <c r="O3" s="155"/>
      <c r="P3" s="156"/>
    </row>
    <row r="4" spans="1:16" s="37" customFormat="1" ht="21.6" customHeight="1" x14ac:dyDescent="0.25">
      <c r="A4" s="36"/>
      <c r="B4" s="215" t="s">
        <v>125</v>
      </c>
      <c r="C4" s="215"/>
      <c r="D4" s="215"/>
      <c r="E4" s="216" t="s">
        <v>14</v>
      </c>
      <c r="F4" s="216" t="s">
        <v>15</v>
      </c>
      <c r="G4" s="217" t="s">
        <v>16</v>
      </c>
      <c r="H4" s="217" t="s">
        <v>97</v>
      </c>
      <c r="I4" s="217" t="s">
        <v>98</v>
      </c>
      <c r="J4" s="217" t="s">
        <v>101</v>
      </c>
      <c r="K4" s="217" t="s">
        <v>194</v>
      </c>
      <c r="L4" s="217" t="s">
        <v>193</v>
      </c>
      <c r="M4" s="218" t="s">
        <v>101</v>
      </c>
      <c r="N4" s="218" t="s">
        <v>193</v>
      </c>
      <c r="O4" s="218" t="s">
        <v>193</v>
      </c>
      <c r="P4" s="218" t="s">
        <v>200</v>
      </c>
    </row>
    <row r="5" spans="1:16" s="37" customFormat="1" ht="65.25" customHeight="1" x14ac:dyDescent="0.25">
      <c r="A5" s="36"/>
      <c r="B5" s="215"/>
      <c r="C5" s="215"/>
      <c r="D5" s="215"/>
      <c r="E5" s="216" t="s">
        <v>91</v>
      </c>
      <c r="F5" s="216" t="s">
        <v>91</v>
      </c>
      <c r="G5" s="217" t="s">
        <v>126</v>
      </c>
      <c r="H5" s="217" t="s">
        <v>126</v>
      </c>
      <c r="I5" s="217" t="s">
        <v>126</v>
      </c>
      <c r="J5" s="216" t="s">
        <v>128</v>
      </c>
      <c r="K5" s="216" t="s">
        <v>127</v>
      </c>
      <c r="L5" s="216" t="s">
        <v>128</v>
      </c>
      <c r="M5" s="168" t="s">
        <v>126</v>
      </c>
      <c r="N5" s="216" t="s">
        <v>128</v>
      </c>
      <c r="O5" s="216" t="s">
        <v>127</v>
      </c>
      <c r="P5" s="216" t="s">
        <v>128</v>
      </c>
    </row>
    <row r="6" spans="1:16" ht="36" customHeight="1" x14ac:dyDescent="0.25">
      <c r="A6" s="38"/>
      <c r="B6" s="219" t="s">
        <v>124</v>
      </c>
      <c r="C6" s="219"/>
      <c r="D6" s="219"/>
      <c r="E6" s="220">
        <v>100281.69</v>
      </c>
      <c r="F6" s="221">
        <v>101327</v>
      </c>
      <c r="G6" s="222">
        <v>108688.35</v>
      </c>
      <c r="H6" s="223">
        <v>54133014</v>
      </c>
      <c r="I6" s="224">
        <f>I7</f>
        <v>288968.53999999998</v>
      </c>
      <c r="J6" s="224">
        <f>J7</f>
        <v>206831.09</v>
      </c>
      <c r="K6" s="224">
        <f>K7</f>
        <v>287194.05</v>
      </c>
      <c r="L6" s="224">
        <f>L7</f>
        <v>197350</v>
      </c>
      <c r="M6" s="224">
        <v>272802.38</v>
      </c>
      <c r="N6" s="224">
        <v>197350</v>
      </c>
      <c r="O6" s="224">
        <v>212332</v>
      </c>
      <c r="P6" s="224">
        <v>205250.01</v>
      </c>
    </row>
    <row r="7" spans="1:16" ht="36" customHeight="1" x14ac:dyDescent="0.25">
      <c r="A7" s="38"/>
      <c r="B7" s="58"/>
      <c r="C7" s="58">
        <v>1</v>
      </c>
      <c r="D7" s="58" t="s">
        <v>129</v>
      </c>
      <c r="E7" s="59">
        <v>100281.69</v>
      </c>
      <c r="F7" s="60">
        <v>101327</v>
      </c>
      <c r="G7" s="61">
        <v>108688.35</v>
      </c>
      <c r="H7" s="62">
        <v>54133014</v>
      </c>
      <c r="I7" s="63">
        <v>288968.53999999998</v>
      </c>
      <c r="J7" s="64">
        <v>206831.09</v>
      </c>
      <c r="K7" s="64">
        <v>287194.05</v>
      </c>
      <c r="L7" s="64">
        <v>197350</v>
      </c>
      <c r="M7" s="63">
        <v>272802.38</v>
      </c>
      <c r="N7" s="63">
        <v>197350</v>
      </c>
      <c r="O7" s="63">
        <v>212332</v>
      </c>
      <c r="P7" s="63">
        <v>205250.01</v>
      </c>
    </row>
    <row r="8" spans="1:16" ht="36" customHeight="1" x14ac:dyDescent="0.25">
      <c r="A8" s="38"/>
      <c r="B8" s="225" t="s">
        <v>130</v>
      </c>
      <c r="C8" s="225"/>
      <c r="D8" s="225"/>
      <c r="E8" s="220">
        <v>66467.570000000007</v>
      </c>
      <c r="F8" s="221">
        <f t="shared" ref="F8:P8" si="0">F9+F10</f>
        <v>70604.799999999988</v>
      </c>
      <c r="G8" s="222">
        <f t="shared" si="0"/>
        <v>81124.33</v>
      </c>
      <c r="H8" s="223">
        <f t="shared" si="0"/>
        <v>127921.74</v>
      </c>
      <c r="I8" s="224">
        <f t="shared" si="0"/>
        <v>153758.1</v>
      </c>
      <c r="J8" s="224">
        <f t="shared" si="0"/>
        <v>105222.32</v>
      </c>
      <c r="K8" s="224">
        <f t="shared" si="0"/>
        <v>225220.15999999997</v>
      </c>
      <c r="L8" s="224">
        <f t="shared" si="0"/>
        <v>175099.92</v>
      </c>
      <c r="M8" s="224">
        <f t="shared" si="0"/>
        <v>251339.36</v>
      </c>
      <c r="N8" s="224">
        <f t="shared" si="0"/>
        <v>175099.92</v>
      </c>
      <c r="O8" s="224">
        <f t="shared" si="0"/>
        <v>188893.8</v>
      </c>
      <c r="P8" s="224">
        <f t="shared" si="0"/>
        <v>163999.79999999999</v>
      </c>
    </row>
    <row r="9" spans="1:16" ht="36" customHeight="1" x14ac:dyDescent="0.25">
      <c r="A9" s="38"/>
      <c r="B9" s="58"/>
      <c r="C9" s="58">
        <v>1</v>
      </c>
      <c r="D9" s="58" t="s">
        <v>131</v>
      </c>
      <c r="E9" s="59">
        <v>44223.31</v>
      </c>
      <c r="F9" s="60">
        <v>46514.45</v>
      </c>
      <c r="G9" s="61">
        <v>54755.48</v>
      </c>
      <c r="H9" s="62">
        <v>90549.27</v>
      </c>
      <c r="I9" s="63">
        <v>100988.13</v>
      </c>
      <c r="J9" s="63">
        <v>63222.32</v>
      </c>
      <c r="K9" s="63">
        <v>154097.93</v>
      </c>
      <c r="L9" s="63">
        <v>131099.92000000001</v>
      </c>
      <c r="M9" s="63">
        <v>165217.13</v>
      </c>
      <c r="N9" s="63">
        <v>131099.92000000001</v>
      </c>
      <c r="O9" s="63">
        <v>128593.8</v>
      </c>
      <c r="P9" s="63">
        <v>118999.8</v>
      </c>
    </row>
    <row r="10" spans="1:16" ht="36" customHeight="1" x14ac:dyDescent="0.25">
      <c r="A10" s="38"/>
      <c r="B10" s="226"/>
      <c r="C10" s="226">
        <v>2</v>
      </c>
      <c r="D10" s="226" t="s">
        <v>132</v>
      </c>
      <c r="E10" s="227">
        <v>22244.26</v>
      </c>
      <c r="F10" s="228">
        <v>24090.35</v>
      </c>
      <c r="G10" s="229">
        <v>26368.85</v>
      </c>
      <c r="H10" s="230">
        <v>37372.47</v>
      </c>
      <c r="I10" s="231">
        <v>52769.97</v>
      </c>
      <c r="J10" s="231">
        <v>42000</v>
      </c>
      <c r="K10" s="231">
        <v>71122.23</v>
      </c>
      <c r="L10" s="231">
        <v>44000</v>
      </c>
      <c r="M10" s="231">
        <v>86122.23</v>
      </c>
      <c r="N10" s="231">
        <v>44000</v>
      </c>
      <c r="O10" s="231">
        <v>60300</v>
      </c>
      <c r="P10" s="231">
        <v>45000</v>
      </c>
    </row>
    <row r="11" spans="1:16" ht="36" customHeight="1" x14ac:dyDescent="0.25">
      <c r="A11" s="38"/>
      <c r="B11" s="232" t="s">
        <v>133</v>
      </c>
      <c r="C11" s="232"/>
      <c r="D11" s="232"/>
      <c r="E11" s="233">
        <v>24460.49</v>
      </c>
      <c r="F11" s="234">
        <f t="shared" ref="F11:L11" si="1">F12+F13</f>
        <v>24836.95</v>
      </c>
      <c r="G11" s="235">
        <f t="shared" si="1"/>
        <v>38528.78</v>
      </c>
      <c r="H11" s="236">
        <f t="shared" si="1"/>
        <v>38454.639999999999</v>
      </c>
      <c r="I11" s="237">
        <f t="shared" si="1"/>
        <v>3422.6000000000004</v>
      </c>
      <c r="J11" s="237">
        <f t="shared" si="1"/>
        <v>5812.5</v>
      </c>
      <c r="K11" s="237">
        <f t="shared" si="1"/>
        <v>9170.5</v>
      </c>
      <c r="L11" s="237">
        <f t="shared" si="1"/>
        <v>2257.09</v>
      </c>
      <c r="M11" s="237">
        <f>M12</f>
        <v>6817.37</v>
      </c>
      <c r="N11" s="237">
        <f>N12</f>
        <v>2257.09</v>
      </c>
      <c r="O11" s="237">
        <f>O12</f>
        <v>12240</v>
      </c>
      <c r="P11" s="237">
        <f>P12</f>
        <v>11925.01</v>
      </c>
    </row>
    <row r="12" spans="1:16" ht="36" customHeight="1" x14ac:dyDescent="0.25">
      <c r="A12" s="38"/>
      <c r="B12" s="58"/>
      <c r="C12" s="58">
        <v>1</v>
      </c>
      <c r="D12" s="58" t="s">
        <v>134</v>
      </c>
      <c r="E12" s="59">
        <v>15656.34</v>
      </c>
      <c r="F12" s="60">
        <v>20268.38</v>
      </c>
      <c r="G12" s="61">
        <v>34085.86</v>
      </c>
      <c r="H12" s="62">
        <v>35195.29</v>
      </c>
      <c r="I12" s="63">
        <v>3421.07</v>
      </c>
      <c r="J12" s="63">
        <v>5812.5</v>
      </c>
      <c r="K12" s="63">
        <v>9170.5</v>
      </c>
      <c r="L12" s="63">
        <v>2257.09</v>
      </c>
      <c r="M12" s="63">
        <v>6817.37</v>
      </c>
      <c r="N12" s="63">
        <v>2257.09</v>
      </c>
      <c r="O12" s="63">
        <v>12240</v>
      </c>
      <c r="P12" s="63">
        <v>11925.01</v>
      </c>
    </row>
    <row r="13" spans="1:16" ht="63" hidden="1" customHeight="1" thickBot="1" x14ac:dyDescent="0.25">
      <c r="A13" s="38"/>
      <c r="B13" s="58"/>
      <c r="C13" s="58">
        <v>2</v>
      </c>
      <c r="D13" s="58" t="s">
        <v>135</v>
      </c>
      <c r="E13" s="59">
        <v>8804.15</v>
      </c>
      <c r="F13" s="60">
        <v>4568.57</v>
      </c>
      <c r="G13" s="61">
        <v>4442.92</v>
      </c>
      <c r="H13" s="62">
        <v>3259.35</v>
      </c>
      <c r="I13" s="63">
        <v>1.53</v>
      </c>
      <c r="J13" s="63">
        <v>0</v>
      </c>
      <c r="K13" s="63">
        <v>0</v>
      </c>
      <c r="L13" s="63">
        <v>0</v>
      </c>
      <c r="M13" s="63"/>
      <c r="N13" s="63"/>
      <c r="O13" s="63"/>
      <c r="P13" s="63"/>
    </row>
    <row r="14" spans="1:16" ht="21" customHeight="1" x14ac:dyDescent="0.25">
      <c r="A14" s="38"/>
      <c r="B14" s="225" t="s">
        <v>136</v>
      </c>
      <c r="C14" s="225"/>
      <c r="D14" s="225"/>
      <c r="E14" s="220">
        <v>22146.37</v>
      </c>
      <c r="F14" s="221">
        <f>F6+F8+F11</f>
        <v>196768.75</v>
      </c>
      <c r="G14" s="223">
        <f>G6+G8+G11</f>
        <v>228341.46</v>
      </c>
      <c r="H14" s="223">
        <f>SUM(H15:H30)</f>
        <v>29865.73</v>
      </c>
      <c r="I14" s="224">
        <f>SUM(I15:I30)</f>
        <v>41251.770000000004</v>
      </c>
      <c r="J14" s="224">
        <f>SUM(J15:J30)</f>
        <v>25323.07</v>
      </c>
      <c r="K14" s="224">
        <f>SUM(K15:K30)</f>
        <v>37536.269999999997</v>
      </c>
      <c r="L14" s="224">
        <f>SUM(L15:L30)</f>
        <v>27564.59</v>
      </c>
      <c r="M14" s="224">
        <v>41675.949999999997</v>
      </c>
      <c r="N14" s="224">
        <v>27564.59</v>
      </c>
      <c r="O14" s="224">
        <v>23979.99</v>
      </c>
      <c r="P14" s="224">
        <v>25550.34</v>
      </c>
    </row>
    <row r="15" spans="1:16" ht="33" hidden="1" customHeight="1" x14ac:dyDescent="0.25">
      <c r="A15" s="38"/>
      <c r="B15" s="58"/>
      <c r="C15" s="58">
        <v>1</v>
      </c>
      <c r="D15" s="58" t="s">
        <v>137</v>
      </c>
      <c r="E15" s="59">
        <v>13045.72</v>
      </c>
      <c r="F15" s="60">
        <v>11495.66</v>
      </c>
      <c r="G15" s="61">
        <v>16218.74</v>
      </c>
      <c r="H15" s="62">
        <v>17789.72</v>
      </c>
      <c r="I15" s="63">
        <v>21476.93</v>
      </c>
      <c r="J15" s="63">
        <v>0</v>
      </c>
      <c r="K15" s="63">
        <v>0</v>
      </c>
      <c r="L15" s="63">
        <v>0</v>
      </c>
      <c r="M15" s="63"/>
      <c r="N15" s="63"/>
      <c r="O15" s="63"/>
      <c r="P15" s="63"/>
    </row>
    <row r="16" spans="1:16" ht="33.75" customHeight="1" x14ac:dyDescent="0.25">
      <c r="A16" s="38"/>
      <c r="B16" s="58"/>
      <c r="C16" s="58">
        <v>1</v>
      </c>
      <c r="D16" s="58" t="s">
        <v>240</v>
      </c>
      <c r="E16" s="59" t="s">
        <v>92</v>
      </c>
      <c r="F16" s="60" t="s">
        <v>99</v>
      </c>
      <c r="G16" s="61" t="s">
        <v>99</v>
      </c>
      <c r="H16" s="62" t="s">
        <v>99</v>
      </c>
      <c r="I16" s="63">
        <v>0</v>
      </c>
      <c r="J16" s="63">
        <v>0.01</v>
      </c>
      <c r="K16" s="63">
        <v>0</v>
      </c>
      <c r="L16" s="63">
        <v>0.01</v>
      </c>
      <c r="M16" s="63" t="s">
        <v>201</v>
      </c>
      <c r="N16" s="63">
        <v>0.01</v>
      </c>
      <c r="O16" s="63" t="s">
        <v>201</v>
      </c>
      <c r="P16" s="63">
        <v>0.01</v>
      </c>
    </row>
    <row r="17" spans="1:16" ht="36" customHeight="1" x14ac:dyDescent="0.25">
      <c r="A17" s="38"/>
      <c r="B17" s="226"/>
      <c r="C17" s="226">
        <v>2</v>
      </c>
      <c r="D17" s="226" t="s">
        <v>138</v>
      </c>
      <c r="E17" s="227">
        <v>245.24</v>
      </c>
      <c r="F17" s="238">
        <v>170.64</v>
      </c>
      <c r="G17" s="229">
        <v>117.01</v>
      </c>
      <c r="H17" s="230">
        <v>45.05</v>
      </c>
      <c r="I17" s="231">
        <v>65</v>
      </c>
      <c r="J17" s="231">
        <v>694.56</v>
      </c>
      <c r="K17" s="231">
        <v>111.54</v>
      </c>
      <c r="L17" s="231">
        <v>111.47</v>
      </c>
      <c r="M17" s="231">
        <v>111.54</v>
      </c>
      <c r="N17" s="231">
        <v>111.47</v>
      </c>
      <c r="O17" s="231">
        <v>134.96</v>
      </c>
      <c r="P17" s="231">
        <v>134.96</v>
      </c>
    </row>
    <row r="18" spans="1:16" ht="30" customHeight="1" x14ac:dyDescent="0.25">
      <c r="A18" s="38"/>
      <c r="B18" s="58"/>
      <c r="C18" s="58">
        <v>3</v>
      </c>
      <c r="D18" s="58" t="s">
        <v>139</v>
      </c>
      <c r="E18" s="59">
        <v>2000</v>
      </c>
      <c r="F18" s="60">
        <v>2600</v>
      </c>
      <c r="G18" s="61">
        <v>2890.3</v>
      </c>
      <c r="H18" s="62">
        <v>1667</v>
      </c>
      <c r="I18" s="63">
        <v>3487.97</v>
      </c>
      <c r="J18" s="63">
        <v>2621.5</v>
      </c>
      <c r="K18" s="63">
        <v>2376.02</v>
      </c>
      <c r="L18" s="63">
        <v>2932</v>
      </c>
      <c r="M18" s="63">
        <v>3118.01</v>
      </c>
      <c r="N18" s="63">
        <v>2932</v>
      </c>
      <c r="O18" s="63">
        <v>3700</v>
      </c>
      <c r="P18" s="63">
        <v>1700</v>
      </c>
    </row>
    <row r="19" spans="1:16" ht="36" customHeight="1" x14ac:dyDescent="0.25">
      <c r="A19" s="38"/>
      <c r="B19" s="226"/>
      <c r="C19" s="226">
        <v>4</v>
      </c>
      <c r="D19" s="226" t="s">
        <v>241</v>
      </c>
      <c r="E19" s="227" t="s">
        <v>92</v>
      </c>
      <c r="F19" s="238" t="s">
        <v>99</v>
      </c>
      <c r="G19" s="229">
        <v>48.55</v>
      </c>
      <c r="H19" s="230" t="s">
        <v>99</v>
      </c>
      <c r="I19" s="231">
        <v>0</v>
      </c>
      <c r="J19" s="231">
        <v>0.01</v>
      </c>
      <c r="K19" s="231">
        <v>0.01</v>
      </c>
      <c r="L19" s="231">
        <v>0.01</v>
      </c>
      <c r="M19" s="231" t="s">
        <v>201</v>
      </c>
      <c r="N19" s="231">
        <v>0.01</v>
      </c>
      <c r="O19" s="231">
        <v>0.01</v>
      </c>
      <c r="P19" s="231">
        <v>0.01</v>
      </c>
    </row>
    <row r="20" spans="1:16" ht="36" customHeight="1" x14ac:dyDescent="0.25">
      <c r="A20" s="38"/>
      <c r="B20" s="58"/>
      <c r="C20" s="58">
        <v>5</v>
      </c>
      <c r="D20" s="58" t="s">
        <v>141</v>
      </c>
      <c r="E20" s="59">
        <v>3002</v>
      </c>
      <c r="F20" s="60">
        <v>744.95</v>
      </c>
      <c r="G20" s="61">
        <v>555.15</v>
      </c>
      <c r="H20" s="62" t="s">
        <v>99</v>
      </c>
      <c r="I20" s="63">
        <v>1680</v>
      </c>
      <c r="J20" s="63">
        <v>0.08</v>
      </c>
      <c r="K20" s="63">
        <v>0.08</v>
      </c>
      <c r="L20" s="63">
        <v>500.08</v>
      </c>
      <c r="M20" s="63">
        <v>8000</v>
      </c>
      <c r="N20" s="63">
        <v>500.08</v>
      </c>
      <c r="O20" s="63">
        <v>500</v>
      </c>
      <c r="P20" s="63">
        <v>0.04</v>
      </c>
    </row>
    <row r="21" spans="1:16" ht="61.5" customHeight="1" x14ac:dyDescent="0.25">
      <c r="A21" s="38"/>
      <c r="B21" s="226"/>
      <c r="C21" s="226">
        <v>6</v>
      </c>
      <c r="D21" s="226" t="s">
        <v>144</v>
      </c>
      <c r="E21" s="227">
        <v>1200</v>
      </c>
      <c r="F21" s="238">
        <v>1300</v>
      </c>
      <c r="G21" s="229">
        <v>600</v>
      </c>
      <c r="H21" s="230">
        <v>3750</v>
      </c>
      <c r="I21" s="231">
        <v>12000</v>
      </c>
      <c r="J21" s="231">
        <v>0.01</v>
      </c>
      <c r="K21" s="231">
        <v>11221.73</v>
      </c>
      <c r="L21" s="231">
        <v>0.01</v>
      </c>
      <c r="M21" s="231">
        <v>10820.94</v>
      </c>
      <c r="N21" s="231">
        <v>0.01</v>
      </c>
      <c r="O21" s="231" t="s">
        <v>201</v>
      </c>
      <c r="P21" s="231" t="s">
        <v>201</v>
      </c>
    </row>
    <row r="22" spans="1:16" ht="52.5" customHeight="1" x14ac:dyDescent="0.25">
      <c r="A22" s="38"/>
      <c r="B22" s="58"/>
      <c r="C22" s="58">
        <v>7</v>
      </c>
      <c r="D22" s="58" t="s">
        <v>142</v>
      </c>
      <c r="E22" s="59">
        <v>17</v>
      </c>
      <c r="F22" s="60">
        <v>45</v>
      </c>
      <c r="G22" s="61">
        <v>14.43</v>
      </c>
      <c r="H22" s="62">
        <v>20.190000000000001</v>
      </c>
      <c r="I22" s="63">
        <v>22.15</v>
      </c>
      <c r="J22" s="63">
        <v>24</v>
      </c>
      <c r="K22" s="63">
        <v>24</v>
      </c>
      <c r="L22" s="63">
        <v>21</v>
      </c>
      <c r="M22" s="63">
        <v>24</v>
      </c>
      <c r="N22" s="63">
        <v>21</v>
      </c>
      <c r="O22" s="63">
        <v>7</v>
      </c>
      <c r="P22" s="63">
        <v>15.3</v>
      </c>
    </row>
    <row r="23" spans="1:16" ht="52.5" customHeight="1" x14ac:dyDescent="0.25">
      <c r="A23" s="38"/>
      <c r="B23" s="226"/>
      <c r="C23" s="226">
        <v>8</v>
      </c>
      <c r="D23" s="226" t="s">
        <v>140</v>
      </c>
      <c r="E23" s="227">
        <v>1950</v>
      </c>
      <c r="F23" s="238">
        <v>1574.74</v>
      </c>
      <c r="G23" s="229">
        <v>1674.9</v>
      </c>
      <c r="H23" s="230">
        <v>1476.79</v>
      </c>
      <c r="I23" s="231">
        <v>1385.68</v>
      </c>
      <c r="J23" s="231">
        <v>1400</v>
      </c>
      <c r="K23" s="231">
        <v>1070</v>
      </c>
      <c r="L23" s="231" t="s">
        <v>202</v>
      </c>
      <c r="M23" s="231">
        <v>873.49</v>
      </c>
      <c r="N23" s="231" t="s">
        <v>201</v>
      </c>
      <c r="O23" s="231" t="s">
        <v>201</v>
      </c>
      <c r="P23" s="231" t="s">
        <v>201</v>
      </c>
    </row>
    <row r="24" spans="1:16" ht="36" customHeight="1" x14ac:dyDescent="0.25">
      <c r="A24" s="38"/>
      <c r="B24" s="58"/>
      <c r="C24" s="58">
        <v>9</v>
      </c>
      <c r="D24" s="58" t="s">
        <v>243</v>
      </c>
      <c r="E24" s="59">
        <v>75</v>
      </c>
      <c r="F24" s="60">
        <v>108</v>
      </c>
      <c r="G24" s="61">
        <v>75</v>
      </c>
      <c r="H24" s="62">
        <v>200</v>
      </c>
      <c r="I24" s="63">
        <v>1000</v>
      </c>
      <c r="J24" s="63">
        <v>582.89</v>
      </c>
      <c r="K24" s="63">
        <v>582.89</v>
      </c>
      <c r="L24" s="63">
        <v>500</v>
      </c>
      <c r="M24" s="63">
        <v>582.89</v>
      </c>
      <c r="N24" s="63">
        <v>500</v>
      </c>
      <c r="O24" s="63">
        <v>538</v>
      </c>
      <c r="P24" s="63">
        <v>500</v>
      </c>
    </row>
    <row r="25" spans="1:16" ht="36" customHeight="1" x14ac:dyDescent="0.25">
      <c r="A25" s="38"/>
      <c r="B25" s="226"/>
      <c r="C25" s="226">
        <v>10</v>
      </c>
      <c r="D25" s="226" t="s">
        <v>242</v>
      </c>
      <c r="E25" s="227"/>
      <c r="F25" s="238"/>
      <c r="G25" s="229" t="s">
        <v>99</v>
      </c>
      <c r="H25" s="230">
        <v>21.87</v>
      </c>
      <c r="I25" s="231">
        <v>21.43</v>
      </c>
      <c r="J25" s="231">
        <v>500</v>
      </c>
      <c r="K25" s="231">
        <v>150</v>
      </c>
      <c r="L25" s="231">
        <v>500</v>
      </c>
      <c r="M25" s="231">
        <v>147.12</v>
      </c>
      <c r="N25" s="231">
        <v>500</v>
      </c>
      <c r="O25" s="231">
        <v>600</v>
      </c>
      <c r="P25" s="231">
        <v>600</v>
      </c>
    </row>
    <row r="26" spans="1:16" ht="103.5" customHeight="1" x14ac:dyDescent="0.25">
      <c r="A26" s="38"/>
      <c r="B26" s="58"/>
      <c r="C26" s="58">
        <v>11</v>
      </c>
      <c r="D26" s="58" t="s">
        <v>244</v>
      </c>
      <c r="E26" s="59"/>
      <c r="F26" s="60"/>
      <c r="G26" s="61" t="s">
        <v>99</v>
      </c>
      <c r="H26" s="62">
        <v>775</v>
      </c>
      <c r="I26" s="63">
        <v>0</v>
      </c>
      <c r="J26" s="63">
        <v>0.01</v>
      </c>
      <c r="K26" s="63">
        <v>0</v>
      </c>
      <c r="L26" s="63">
        <v>0.01</v>
      </c>
      <c r="M26" s="63" t="s">
        <v>201</v>
      </c>
      <c r="N26" s="63">
        <v>0.01</v>
      </c>
      <c r="O26" s="63">
        <v>0.01</v>
      </c>
      <c r="P26" s="63">
        <v>0.01</v>
      </c>
    </row>
    <row r="27" spans="1:16" ht="36" customHeight="1" x14ac:dyDescent="0.25">
      <c r="A27" s="98"/>
      <c r="B27" s="226"/>
      <c r="C27" s="226">
        <v>12</v>
      </c>
      <c r="D27" s="226" t="s">
        <v>245</v>
      </c>
      <c r="E27" s="227"/>
      <c r="F27" s="238">
        <v>1007.09</v>
      </c>
      <c r="G27" s="229">
        <v>758.41</v>
      </c>
      <c r="H27" s="230">
        <v>1120.1099999999999</v>
      </c>
      <c r="I27" s="231">
        <v>112.61</v>
      </c>
      <c r="J27" s="231">
        <v>0</v>
      </c>
      <c r="K27" s="231">
        <v>0</v>
      </c>
      <c r="L27" s="231">
        <v>0</v>
      </c>
      <c r="M27" s="231">
        <v>0.08</v>
      </c>
      <c r="N27" s="231" t="s">
        <v>201</v>
      </c>
      <c r="O27" s="231" t="s">
        <v>201</v>
      </c>
      <c r="P27" s="231" t="s">
        <v>201</v>
      </c>
    </row>
    <row r="28" spans="1:16" ht="19.5" customHeight="1" x14ac:dyDescent="0.25">
      <c r="A28" s="38"/>
      <c r="B28" s="58"/>
      <c r="C28" s="58">
        <v>13</v>
      </c>
      <c r="D28" s="58" t="s">
        <v>246</v>
      </c>
      <c r="E28" s="59"/>
      <c r="F28" s="60"/>
      <c r="G28" s="61"/>
      <c r="H28" s="62" t="s">
        <v>100</v>
      </c>
      <c r="I28" s="63">
        <v>0</v>
      </c>
      <c r="J28" s="63">
        <v>19500</v>
      </c>
      <c r="K28" s="63">
        <v>22000</v>
      </c>
      <c r="L28" s="63">
        <v>23000</v>
      </c>
      <c r="M28" s="63">
        <v>17997.88</v>
      </c>
      <c r="N28" s="63">
        <v>23000</v>
      </c>
      <c r="O28" s="63">
        <v>18500</v>
      </c>
      <c r="P28" s="63">
        <v>22600</v>
      </c>
    </row>
    <row r="29" spans="1:16" ht="66" hidden="1" x14ac:dyDescent="0.25">
      <c r="A29" s="39"/>
      <c r="B29" s="58"/>
      <c r="C29" s="58"/>
      <c r="D29" s="58" t="s">
        <v>143</v>
      </c>
      <c r="E29" s="59">
        <v>600</v>
      </c>
      <c r="F29" s="60">
        <v>600</v>
      </c>
      <c r="G29" s="61">
        <v>400</v>
      </c>
      <c r="H29" s="62">
        <v>3000</v>
      </c>
      <c r="I29" s="63"/>
      <c r="J29" s="72"/>
      <c r="K29" s="72"/>
      <c r="L29" s="63"/>
      <c r="M29" s="63"/>
      <c r="N29" s="63"/>
      <c r="O29" s="63"/>
      <c r="P29" s="63"/>
    </row>
    <row r="30" spans="1:16" ht="33" hidden="1" x14ac:dyDescent="0.25">
      <c r="A30" s="38"/>
      <c r="B30" s="91"/>
      <c r="C30" s="92"/>
      <c r="D30" s="91" t="s">
        <v>93</v>
      </c>
      <c r="E30" s="93">
        <v>83.1</v>
      </c>
      <c r="F30" s="94">
        <v>56.81</v>
      </c>
      <c r="G30" s="95" t="s">
        <v>92</v>
      </c>
      <c r="H30" s="96" t="s">
        <v>99</v>
      </c>
      <c r="I30" s="97" t="s">
        <v>99</v>
      </c>
      <c r="J30" s="97"/>
      <c r="K30" s="97"/>
      <c r="L30" s="97"/>
      <c r="M30" s="97"/>
      <c r="N30" s="63"/>
      <c r="O30" s="63"/>
      <c r="P30" s="63"/>
    </row>
    <row r="31" spans="1:16" ht="25.5" customHeight="1" x14ac:dyDescent="0.25">
      <c r="A31" s="38"/>
      <c r="B31" s="232" t="s">
        <v>95</v>
      </c>
      <c r="C31" s="232"/>
      <c r="D31" s="232"/>
      <c r="E31" s="239"/>
      <c r="F31" s="240"/>
      <c r="G31" s="241"/>
      <c r="H31" s="236">
        <f>SUM(H32:H61)</f>
        <v>20243.09</v>
      </c>
      <c r="I31" s="237">
        <f>SUM(I32:I61)</f>
        <v>16506.480000000003</v>
      </c>
      <c r="J31" s="237">
        <f>SUM(J32:J61)</f>
        <v>13049.59</v>
      </c>
      <c r="K31" s="237">
        <f>SUM(K32:K61)</f>
        <v>2958.52</v>
      </c>
      <c r="L31" s="237">
        <f>SUM(L32:L61)</f>
        <v>812.03</v>
      </c>
      <c r="M31" s="237">
        <f>SUM(M32:M45)</f>
        <v>5280.8</v>
      </c>
      <c r="N31" s="237">
        <f>SUM(N32:N45)</f>
        <v>812.04</v>
      </c>
      <c r="O31" s="237">
        <f>SUM(O32:O46)</f>
        <v>3090.48</v>
      </c>
      <c r="P31" s="237">
        <f>SUM(P32:P46)</f>
        <v>2997.5300000000007</v>
      </c>
    </row>
    <row r="32" spans="1:16" ht="36" customHeight="1" x14ac:dyDescent="0.25">
      <c r="A32" s="38"/>
      <c r="B32" s="226"/>
      <c r="C32" s="226">
        <v>1</v>
      </c>
      <c r="D32" s="226" t="s">
        <v>247</v>
      </c>
      <c r="E32" s="227"/>
      <c r="F32" s="238"/>
      <c r="G32" s="229"/>
      <c r="H32" s="230">
        <v>150.15</v>
      </c>
      <c r="I32" s="231">
        <v>104.91</v>
      </c>
      <c r="J32" s="231">
        <v>112</v>
      </c>
      <c r="K32" s="231">
        <v>104</v>
      </c>
      <c r="L32" s="231">
        <v>112</v>
      </c>
      <c r="M32" s="231">
        <v>58.04</v>
      </c>
      <c r="N32" s="231">
        <v>112</v>
      </c>
      <c r="O32" s="231">
        <v>112</v>
      </c>
      <c r="P32" s="231">
        <v>100</v>
      </c>
    </row>
    <row r="33" spans="1:16" ht="36" customHeight="1" x14ac:dyDescent="0.25">
      <c r="A33" s="38"/>
      <c r="B33" s="58"/>
      <c r="C33" s="58">
        <v>2</v>
      </c>
      <c r="D33" s="58" t="s">
        <v>150</v>
      </c>
      <c r="E33" s="59">
        <v>102.68</v>
      </c>
      <c r="F33" s="60">
        <v>924.11</v>
      </c>
      <c r="G33" s="61">
        <v>2017.57</v>
      </c>
      <c r="H33" s="62">
        <v>662.71</v>
      </c>
      <c r="I33" s="63">
        <v>8331.9599999999991</v>
      </c>
      <c r="J33" s="63">
        <v>9243.09</v>
      </c>
      <c r="K33" s="63">
        <v>780.71</v>
      </c>
      <c r="L33" s="63">
        <v>0.01</v>
      </c>
      <c r="M33" s="63">
        <v>678.99</v>
      </c>
      <c r="N33" s="63">
        <v>0.01</v>
      </c>
      <c r="O33" s="63">
        <v>0.01</v>
      </c>
      <c r="P33" s="63">
        <v>600</v>
      </c>
    </row>
    <row r="34" spans="1:16" ht="36" customHeight="1" x14ac:dyDescent="0.25">
      <c r="A34" s="38"/>
      <c r="B34" s="226"/>
      <c r="C34" s="226">
        <v>3</v>
      </c>
      <c r="D34" s="226" t="s">
        <v>248</v>
      </c>
      <c r="E34" s="227"/>
      <c r="F34" s="238"/>
      <c r="G34" s="229">
        <v>99.97</v>
      </c>
      <c r="H34" s="230">
        <v>100</v>
      </c>
      <c r="I34" s="231">
        <v>96.04</v>
      </c>
      <c r="J34" s="231">
        <v>0</v>
      </c>
      <c r="K34" s="231">
        <v>3</v>
      </c>
      <c r="L34" s="231">
        <v>0</v>
      </c>
      <c r="M34" s="231">
        <v>3</v>
      </c>
      <c r="N34" s="231" t="s">
        <v>201</v>
      </c>
      <c r="O34" s="231">
        <v>0.46</v>
      </c>
      <c r="P34" s="231" t="s">
        <v>201</v>
      </c>
    </row>
    <row r="35" spans="1:16" ht="36" customHeight="1" x14ac:dyDescent="0.25">
      <c r="A35" s="38"/>
      <c r="B35" s="58"/>
      <c r="C35" s="58">
        <v>4</v>
      </c>
      <c r="D35" s="58" t="s">
        <v>249</v>
      </c>
      <c r="E35" s="59"/>
      <c r="F35" s="60"/>
      <c r="G35" s="61"/>
      <c r="H35" s="62">
        <v>500</v>
      </c>
      <c r="I35" s="63">
        <v>607.70000000000005</v>
      </c>
      <c r="J35" s="63">
        <v>0</v>
      </c>
      <c r="K35" s="63">
        <v>0.42</v>
      </c>
      <c r="L35" s="63">
        <v>0</v>
      </c>
      <c r="M35" s="63">
        <v>0.09</v>
      </c>
      <c r="N35" s="63" t="s">
        <v>201</v>
      </c>
      <c r="O35" s="63" t="s">
        <v>201</v>
      </c>
      <c r="P35" s="63" t="s">
        <v>201</v>
      </c>
    </row>
    <row r="36" spans="1:16" ht="36" customHeight="1" x14ac:dyDescent="0.25">
      <c r="A36" s="38"/>
      <c r="B36" s="226"/>
      <c r="C36" s="226">
        <v>5</v>
      </c>
      <c r="D36" s="226" t="s">
        <v>250</v>
      </c>
      <c r="E36" s="227"/>
      <c r="F36" s="238"/>
      <c r="G36" s="229"/>
      <c r="H36" s="230"/>
      <c r="I36" s="231"/>
      <c r="J36" s="231"/>
      <c r="K36" s="231"/>
      <c r="L36" s="231"/>
      <c r="M36" s="231" t="s">
        <v>201</v>
      </c>
      <c r="N36" s="231">
        <v>0.01</v>
      </c>
      <c r="O36" s="231">
        <v>2200</v>
      </c>
      <c r="P36" s="231">
        <v>1737.5</v>
      </c>
    </row>
    <row r="37" spans="1:16" ht="36" customHeight="1" x14ac:dyDescent="0.25">
      <c r="A37" s="38"/>
      <c r="B37" s="58"/>
      <c r="C37" s="58">
        <v>6</v>
      </c>
      <c r="D37" s="58" t="s">
        <v>146</v>
      </c>
      <c r="E37" s="59">
        <v>599.71</v>
      </c>
      <c r="F37" s="60">
        <v>932.25</v>
      </c>
      <c r="G37" s="61">
        <v>342.87</v>
      </c>
      <c r="H37" s="62">
        <v>385</v>
      </c>
      <c r="I37" s="63">
        <v>382.95</v>
      </c>
      <c r="J37" s="63">
        <v>300</v>
      </c>
      <c r="K37" s="63">
        <v>156.19999999999999</v>
      </c>
      <c r="L37" s="63">
        <v>50</v>
      </c>
      <c r="M37" s="63">
        <v>203.39</v>
      </c>
      <c r="N37" s="63">
        <v>50</v>
      </c>
      <c r="O37" s="63">
        <v>85</v>
      </c>
      <c r="P37" s="63" t="s">
        <v>201</v>
      </c>
    </row>
    <row r="38" spans="1:16" ht="37.5" customHeight="1" x14ac:dyDescent="0.25">
      <c r="A38" s="38"/>
      <c r="B38" s="226"/>
      <c r="C38" s="226">
        <v>7</v>
      </c>
      <c r="D38" s="226" t="s">
        <v>147</v>
      </c>
      <c r="E38" s="227"/>
      <c r="F38" s="238"/>
      <c r="G38" s="229">
        <v>100</v>
      </c>
      <c r="H38" s="230">
        <v>3900</v>
      </c>
      <c r="I38" s="231">
        <v>2120.86</v>
      </c>
      <c r="J38" s="231">
        <v>0</v>
      </c>
      <c r="K38" s="231">
        <v>14.5</v>
      </c>
      <c r="L38" s="231">
        <v>0</v>
      </c>
      <c r="M38" s="231">
        <v>8.32</v>
      </c>
      <c r="N38" s="231" t="s">
        <v>201</v>
      </c>
      <c r="O38" s="231" t="s">
        <v>201</v>
      </c>
      <c r="P38" s="231" t="s">
        <v>201</v>
      </c>
    </row>
    <row r="39" spans="1:16" ht="45.75" customHeight="1" x14ac:dyDescent="0.25">
      <c r="A39" s="38"/>
      <c r="B39" s="58"/>
      <c r="C39" s="58">
        <v>8</v>
      </c>
      <c r="D39" s="58" t="s">
        <v>148</v>
      </c>
      <c r="E39" s="59">
        <v>700.92</v>
      </c>
      <c r="F39" s="60">
        <v>1400</v>
      </c>
      <c r="G39" s="61">
        <v>2004.6</v>
      </c>
      <c r="H39" s="62">
        <v>1357.91</v>
      </c>
      <c r="I39" s="63">
        <v>2288.33</v>
      </c>
      <c r="J39" s="63">
        <v>1500</v>
      </c>
      <c r="K39" s="63">
        <v>1500</v>
      </c>
      <c r="L39" s="63">
        <v>0.01</v>
      </c>
      <c r="M39" s="63">
        <v>4007</v>
      </c>
      <c r="N39" s="63">
        <v>0.01</v>
      </c>
      <c r="O39" s="63">
        <v>40</v>
      </c>
      <c r="P39" s="63">
        <v>0.01</v>
      </c>
    </row>
    <row r="40" spans="1:16" ht="36" customHeight="1" x14ac:dyDescent="0.25">
      <c r="A40" s="38"/>
      <c r="B40" s="226"/>
      <c r="C40" s="226">
        <v>9</v>
      </c>
      <c r="D40" s="226" t="s">
        <v>149</v>
      </c>
      <c r="E40" s="227">
        <v>46.78</v>
      </c>
      <c r="F40" s="238">
        <v>7.5</v>
      </c>
      <c r="G40" s="229">
        <v>37.9</v>
      </c>
      <c r="H40" s="230">
        <v>30</v>
      </c>
      <c r="I40" s="231">
        <v>49.29</v>
      </c>
      <c r="J40" s="231">
        <v>45</v>
      </c>
      <c r="K40" s="231">
        <v>32.200000000000003</v>
      </c>
      <c r="L40" s="231">
        <v>42</v>
      </c>
      <c r="M40" s="231">
        <v>27.91</v>
      </c>
      <c r="N40" s="231">
        <v>42</v>
      </c>
      <c r="O40" s="231">
        <v>28</v>
      </c>
      <c r="P40" s="231">
        <v>30</v>
      </c>
    </row>
    <row r="41" spans="1:16" ht="50.25" customHeight="1" x14ac:dyDescent="0.25">
      <c r="A41" s="38"/>
      <c r="B41" s="58"/>
      <c r="C41" s="58">
        <v>10</v>
      </c>
      <c r="D41" s="58" t="s">
        <v>151</v>
      </c>
      <c r="E41" s="59">
        <v>113.94</v>
      </c>
      <c r="F41" s="60">
        <v>144.96</v>
      </c>
      <c r="G41" s="61">
        <v>132.99</v>
      </c>
      <c r="H41" s="62">
        <v>44.96</v>
      </c>
      <c r="I41" s="63">
        <v>28.33</v>
      </c>
      <c r="J41" s="63">
        <v>29.5</v>
      </c>
      <c r="K41" s="63">
        <v>15.9</v>
      </c>
      <c r="L41" s="63">
        <v>8</v>
      </c>
      <c r="M41" s="63">
        <v>9.08</v>
      </c>
      <c r="N41" s="63">
        <v>8</v>
      </c>
      <c r="O41" s="63">
        <v>5</v>
      </c>
      <c r="P41" s="63">
        <v>0.01</v>
      </c>
    </row>
    <row r="42" spans="1:16" ht="36" customHeight="1" x14ac:dyDescent="0.25">
      <c r="A42" s="38"/>
      <c r="B42" s="226"/>
      <c r="C42" s="226">
        <v>11</v>
      </c>
      <c r="D42" s="226" t="s">
        <v>152</v>
      </c>
      <c r="E42" s="227">
        <v>782.99</v>
      </c>
      <c r="F42" s="238">
        <v>527.99</v>
      </c>
      <c r="G42" s="229">
        <v>583.52</v>
      </c>
      <c r="H42" s="230">
        <v>200</v>
      </c>
      <c r="I42" s="231">
        <v>180</v>
      </c>
      <c r="J42" s="231">
        <v>20</v>
      </c>
      <c r="K42" s="231">
        <v>90</v>
      </c>
      <c r="L42" s="231">
        <v>200</v>
      </c>
      <c r="M42" s="231">
        <v>109.97</v>
      </c>
      <c r="N42" s="231">
        <v>200</v>
      </c>
      <c r="O42" s="231">
        <v>220</v>
      </c>
      <c r="P42" s="231">
        <v>80</v>
      </c>
    </row>
    <row r="43" spans="1:16" ht="36" customHeight="1" x14ac:dyDescent="0.25">
      <c r="A43" s="38"/>
      <c r="B43" s="58"/>
      <c r="C43" s="58">
        <v>12</v>
      </c>
      <c r="D43" s="58" t="s">
        <v>153</v>
      </c>
      <c r="E43" s="59">
        <v>3500</v>
      </c>
      <c r="F43" s="60">
        <v>1500</v>
      </c>
      <c r="G43" s="61">
        <v>1713</v>
      </c>
      <c r="H43" s="62">
        <v>11135.3</v>
      </c>
      <c r="I43" s="63">
        <v>2030.83</v>
      </c>
      <c r="J43" s="63">
        <v>1500</v>
      </c>
      <c r="K43" s="63">
        <v>0.01</v>
      </c>
      <c r="L43" s="63">
        <v>0.01</v>
      </c>
      <c r="M43" s="63">
        <v>0.01</v>
      </c>
      <c r="N43" s="63">
        <v>0.01</v>
      </c>
      <c r="O43" s="63">
        <v>0.01</v>
      </c>
      <c r="P43" s="63">
        <v>0.01</v>
      </c>
    </row>
    <row r="44" spans="1:16" ht="36" hidden="1" customHeight="1" x14ac:dyDescent="0.25">
      <c r="A44" s="38"/>
      <c r="B44" s="226"/>
      <c r="C44" s="226">
        <v>13</v>
      </c>
      <c r="D44" s="226" t="s">
        <v>155</v>
      </c>
      <c r="E44" s="227"/>
      <c r="F44" s="238" t="s">
        <v>229</v>
      </c>
      <c r="G44" s="229">
        <v>2000</v>
      </c>
      <c r="H44" s="230">
        <v>900</v>
      </c>
      <c r="I44" s="231">
        <v>122.18</v>
      </c>
      <c r="J44" s="231">
        <v>0</v>
      </c>
      <c r="K44" s="231">
        <v>1.5</v>
      </c>
      <c r="L44" s="231">
        <v>0</v>
      </c>
      <c r="M44" s="231"/>
      <c r="N44" s="231"/>
      <c r="O44" s="231"/>
      <c r="P44" s="231"/>
    </row>
    <row r="45" spans="1:16" ht="50.45" customHeight="1" x14ac:dyDescent="0.25">
      <c r="A45" s="38"/>
      <c r="B45" s="58"/>
      <c r="C45" s="58">
        <v>13</v>
      </c>
      <c r="D45" s="58" t="s">
        <v>251</v>
      </c>
      <c r="E45" s="59"/>
      <c r="F45" s="60" t="s">
        <v>229</v>
      </c>
      <c r="G45" s="61">
        <v>50</v>
      </c>
      <c r="H45" s="62">
        <v>150</v>
      </c>
      <c r="I45" s="63">
        <v>160</v>
      </c>
      <c r="J45" s="63">
        <v>300</v>
      </c>
      <c r="K45" s="63">
        <v>259.83</v>
      </c>
      <c r="L45" s="63">
        <v>400</v>
      </c>
      <c r="M45" s="63">
        <v>175</v>
      </c>
      <c r="N45" s="63">
        <v>400</v>
      </c>
      <c r="O45" s="63">
        <v>400</v>
      </c>
      <c r="P45" s="63">
        <v>450</v>
      </c>
    </row>
    <row r="46" spans="1:16" ht="62.25" hidden="1" customHeight="1" x14ac:dyDescent="0.25">
      <c r="A46" s="38"/>
      <c r="B46" s="68"/>
      <c r="C46" s="69">
        <v>14</v>
      </c>
      <c r="D46" s="58" t="s">
        <v>157</v>
      </c>
      <c r="E46" s="58"/>
      <c r="F46" s="74" t="s">
        <v>229</v>
      </c>
      <c r="G46" s="70">
        <v>550</v>
      </c>
      <c r="H46" s="71">
        <v>300.58999999999997</v>
      </c>
      <c r="I46" s="63">
        <v>3.1</v>
      </c>
      <c r="J46" s="63">
        <v>0</v>
      </c>
      <c r="K46" s="63">
        <v>0.25</v>
      </c>
      <c r="L46" s="63">
        <v>0</v>
      </c>
      <c r="M46" s="63"/>
      <c r="N46" s="63"/>
      <c r="O46" s="63"/>
      <c r="P46" s="63"/>
    </row>
    <row r="47" spans="1:16" ht="66" hidden="1" x14ac:dyDescent="0.25">
      <c r="A47" s="38"/>
      <c r="B47" s="58"/>
      <c r="C47" s="69"/>
      <c r="D47" s="58" t="s">
        <v>158</v>
      </c>
      <c r="E47" s="59">
        <v>0.44</v>
      </c>
      <c r="F47" s="60">
        <v>29.12</v>
      </c>
      <c r="G47" s="61">
        <v>42.43</v>
      </c>
      <c r="H47" s="62"/>
      <c r="I47" s="63"/>
      <c r="J47" s="63"/>
      <c r="K47" s="63"/>
      <c r="L47" s="63"/>
      <c r="M47" s="63"/>
      <c r="N47" s="63"/>
      <c r="O47" s="63"/>
      <c r="P47" s="63"/>
    </row>
    <row r="48" spans="1:16" ht="49.5" hidden="1" x14ac:dyDescent="0.25">
      <c r="A48" s="38"/>
      <c r="B48" s="68"/>
      <c r="C48" s="69"/>
      <c r="D48" s="58" t="s">
        <v>159</v>
      </c>
      <c r="E48" s="58"/>
      <c r="F48" s="74">
        <v>200.23</v>
      </c>
      <c r="G48" s="70">
        <v>430.08</v>
      </c>
      <c r="H48" s="71"/>
      <c r="I48" s="75"/>
      <c r="J48" s="63"/>
      <c r="K48" s="63"/>
      <c r="L48" s="63"/>
      <c r="M48" s="63"/>
      <c r="N48" s="63"/>
      <c r="O48" s="63"/>
      <c r="P48" s="63"/>
    </row>
    <row r="49" spans="1:16" ht="33" hidden="1" x14ac:dyDescent="0.25">
      <c r="A49" s="38"/>
      <c r="B49" s="68"/>
      <c r="C49" s="69"/>
      <c r="D49" s="58" t="s">
        <v>156</v>
      </c>
      <c r="E49" s="58"/>
      <c r="F49" s="74"/>
      <c r="G49" s="70">
        <v>100</v>
      </c>
      <c r="H49" s="71">
        <v>418</v>
      </c>
      <c r="I49" s="75" t="s">
        <v>99</v>
      </c>
      <c r="J49" s="63"/>
      <c r="K49" s="63"/>
      <c r="L49" s="63"/>
      <c r="M49" s="63"/>
      <c r="N49" s="63"/>
      <c r="O49" s="63"/>
      <c r="P49" s="63"/>
    </row>
    <row r="50" spans="1:16" ht="33" hidden="1" x14ac:dyDescent="0.25">
      <c r="A50" s="38"/>
      <c r="B50" s="68"/>
      <c r="C50" s="69"/>
      <c r="D50" s="58" t="s">
        <v>154</v>
      </c>
      <c r="E50" s="58"/>
      <c r="F50" s="74">
        <v>376.43</v>
      </c>
      <c r="G50" s="70">
        <v>54.59</v>
      </c>
      <c r="H50" s="71">
        <v>8.11</v>
      </c>
      <c r="I50" s="75" t="s">
        <v>99</v>
      </c>
      <c r="J50" s="63"/>
      <c r="K50" s="63"/>
      <c r="L50" s="63"/>
      <c r="M50" s="63"/>
      <c r="N50" s="63"/>
      <c r="O50" s="63"/>
      <c r="P50" s="63"/>
    </row>
    <row r="51" spans="1:16" ht="33" hidden="1" x14ac:dyDescent="0.25">
      <c r="A51" s="38"/>
      <c r="B51" s="68"/>
      <c r="C51" s="69"/>
      <c r="D51" s="58" t="s">
        <v>160</v>
      </c>
      <c r="E51" s="58"/>
      <c r="F51" s="74">
        <v>30.89</v>
      </c>
      <c r="G51" s="70"/>
      <c r="H51" s="71" t="s">
        <v>99</v>
      </c>
      <c r="I51" s="75"/>
      <c r="J51" s="63"/>
      <c r="K51" s="63"/>
      <c r="L51" s="63"/>
      <c r="M51" s="63"/>
      <c r="N51" s="63"/>
      <c r="O51" s="63"/>
      <c r="P51" s="63"/>
    </row>
    <row r="52" spans="1:16" ht="33" hidden="1" x14ac:dyDescent="0.25">
      <c r="A52" s="38"/>
      <c r="B52" s="58"/>
      <c r="C52" s="69"/>
      <c r="D52" s="58" t="s">
        <v>161</v>
      </c>
      <c r="E52" s="59">
        <v>37.78</v>
      </c>
      <c r="F52" s="60" t="s">
        <v>99</v>
      </c>
      <c r="G52" s="61" t="s">
        <v>92</v>
      </c>
      <c r="H52" s="62"/>
      <c r="I52" s="63"/>
      <c r="J52" s="63"/>
      <c r="K52" s="63"/>
      <c r="L52" s="63"/>
      <c r="M52" s="63"/>
      <c r="N52" s="63"/>
      <c r="O52" s="63"/>
      <c r="P52" s="63"/>
    </row>
    <row r="53" spans="1:16" ht="49.5" hidden="1" x14ac:dyDescent="0.25">
      <c r="A53" s="38"/>
      <c r="B53" s="58"/>
      <c r="C53" s="69"/>
      <c r="D53" s="58" t="s">
        <v>162</v>
      </c>
      <c r="E53" s="59" t="s">
        <v>92</v>
      </c>
      <c r="F53" s="76" t="s">
        <v>99</v>
      </c>
      <c r="G53" s="61" t="s">
        <v>229</v>
      </c>
      <c r="H53" s="62" t="s">
        <v>229</v>
      </c>
      <c r="I53" s="63" t="s">
        <v>229</v>
      </c>
      <c r="J53" s="63"/>
      <c r="K53" s="63"/>
      <c r="L53" s="63"/>
      <c r="M53" s="63"/>
      <c r="N53" s="63"/>
      <c r="O53" s="63"/>
      <c r="P53" s="63"/>
    </row>
    <row r="54" spans="1:16" ht="66" hidden="1" x14ac:dyDescent="0.25">
      <c r="A54" s="38"/>
      <c r="B54" s="58"/>
      <c r="C54" s="69"/>
      <c r="D54" s="58" t="s">
        <v>163</v>
      </c>
      <c r="E54" s="59">
        <v>376.18</v>
      </c>
      <c r="F54" s="60">
        <v>133.74</v>
      </c>
      <c r="G54" s="61"/>
      <c r="H54" s="62"/>
      <c r="I54" s="63"/>
      <c r="J54" s="63"/>
      <c r="K54" s="63"/>
      <c r="L54" s="63"/>
      <c r="M54" s="63"/>
      <c r="N54" s="63"/>
      <c r="O54" s="63"/>
      <c r="P54" s="63"/>
    </row>
    <row r="55" spans="1:16" ht="66" hidden="1" x14ac:dyDescent="0.25">
      <c r="A55" s="38"/>
      <c r="B55" s="58"/>
      <c r="C55" s="69"/>
      <c r="D55" s="58" t="s">
        <v>164</v>
      </c>
      <c r="E55" s="59" t="s">
        <v>92</v>
      </c>
      <c r="F55" s="73" t="s">
        <v>92</v>
      </c>
      <c r="G55" s="61" t="s">
        <v>92</v>
      </c>
      <c r="H55" s="62"/>
      <c r="I55" s="63" t="s">
        <v>100</v>
      </c>
      <c r="J55" s="72"/>
      <c r="K55" s="77"/>
      <c r="L55" s="63"/>
      <c r="M55" s="63"/>
      <c r="N55" s="63"/>
      <c r="O55" s="63"/>
      <c r="P55" s="63"/>
    </row>
    <row r="56" spans="1:16" ht="49.5" hidden="1" x14ac:dyDescent="0.25">
      <c r="A56" s="38"/>
      <c r="B56" s="58"/>
      <c r="C56" s="69"/>
      <c r="D56" s="58" t="s">
        <v>171</v>
      </c>
      <c r="E56" s="59">
        <v>11.41</v>
      </c>
      <c r="F56" s="60" t="s">
        <v>100</v>
      </c>
      <c r="G56" s="61"/>
      <c r="H56" s="62"/>
      <c r="I56" s="63" t="s">
        <v>229</v>
      </c>
      <c r="J56" s="77"/>
      <c r="K56" s="72"/>
      <c r="L56" s="63"/>
      <c r="M56" s="63"/>
      <c r="N56" s="63"/>
      <c r="O56" s="63"/>
      <c r="P56" s="63"/>
    </row>
    <row r="57" spans="1:16" ht="66" hidden="1" x14ac:dyDescent="0.25">
      <c r="A57" s="38"/>
      <c r="B57" s="58"/>
      <c r="C57" s="69"/>
      <c r="D57" s="58" t="s">
        <v>165</v>
      </c>
      <c r="E57" s="59">
        <v>21.34</v>
      </c>
      <c r="F57" s="73" t="s">
        <v>100</v>
      </c>
      <c r="G57" s="61" t="s">
        <v>92</v>
      </c>
      <c r="H57" s="62"/>
      <c r="I57" s="63"/>
      <c r="J57" s="63"/>
      <c r="K57" s="63"/>
      <c r="L57" s="63"/>
      <c r="M57" s="63"/>
      <c r="N57" s="63"/>
      <c r="O57" s="63"/>
      <c r="P57" s="63"/>
    </row>
    <row r="58" spans="1:16" ht="82.5" hidden="1" x14ac:dyDescent="0.25">
      <c r="A58" s="39"/>
      <c r="B58" s="58"/>
      <c r="C58" s="69"/>
      <c r="D58" s="58" t="s">
        <v>166</v>
      </c>
      <c r="E58" s="59">
        <v>4499.82</v>
      </c>
      <c r="F58" s="60" t="s">
        <v>100</v>
      </c>
      <c r="G58" s="61"/>
      <c r="H58" s="62"/>
      <c r="I58" s="63"/>
      <c r="J58" s="63"/>
      <c r="K58" s="63"/>
      <c r="L58" s="63"/>
      <c r="M58" s="63"/>
      <c r="N58" s="63"/>
      <c r="O58" s="63"/>
      <c r="P58" s="63"/>
    </row>
    <row r="59" spans="1:16" ht="66" hidden="1" x14ac:dyDescent="0.25">
      <c r="A59" s="38"/>
      <c r="B59" s="68"/>
      <c r="C59" s="69"/>
      <c r="D59" s="58" t="s">
        <v>145</v>
      </c>
      <c r="E59" s="58"/>
      <c r="F59" s="74" t="s">
        <v>229</v>
      </c>
      <c r="G59" s="70">
        <v>0.63</v>
      </c>
      <c r="H59" s="71">
        <v>0.36</v>
      </c>
      <c r="I59" s="75" t="s">
        <v>99</v>
      </c>
      <c r="J59" s="63"/>
      <c r="K59" s="63"/>
      <c r="L59" s="63"/>
      <c r="M59" s="63"/>
      <c r="N59" s="63"/>
      <c r="O59" s="63"/>
      <c r="P59" s="63"/>
    </row>
    <row r="60" spans="1:16" ht="82.5" hidden="1" x14ac:dyDescent="0.25">
      <c r="B60" s="58"/>
      <c r="C60" s="69"/>
      <c r="D60" s="58" t="s">
        <v>167</v>
      </c>
      <c r="E60" s="59">
        <v>22.72</v>
      </c>
      <c r="F60" s="60" t="s">
        <v>100</v>
      </c>
      <c r="G60" s="61" t="s">
        <v>92</v>
      </c>
      <c r="H60" s="62"/>
      <c r="I60" s="63"/>
      <c r="J60" s="63"/>
      <c r="K60" s="63"/>
      <c r="L60" s="63"/>
      <c r="M60" s="63"/>
      <c r="N60" s="63"/>
      <c r="O60" s="63"/>
      <c r="P60" s="63"/>
    </row>
    <row r="61" spans="1:16" ht="49.5" hidden="1" x14ac:dyDescent="0.25">
      <c r="B61" s="58"/>
      <c r="C61" s="69"/>
      <c r="D61" s="58" t="s">
        <v>168</v>
      </c>
      <c r="E61" s="59" t="s">
        <v>92</v>
      </c>
      <c r="F61" s="60" t="s">
        <v>100</v>
      </c>
      <c r="G61" s="61" t="s">
        <v>92</v>
      </c>
      <c r="H61" s="62"/>
      <c r="I61" s="63"/>
      <c r="J61" s="63"/>
      <c r="K61" s="63"/>
      <c r="L61" s="63"/>
      <c r="M61" s="63"/>
      <c r="N61" s="63"/>
      <c r="O61" s="63"/>
      <c r="P61" s="63"/>
    </row>
    <row r="62" spans="1:16" ht="49.5" hidden="1" x14ac:dyDescent="0.25">
      <c r="B62" s="58"/>
      <c r="C62" s="69"/>
      <c r="D62" s="58" t="s">
        <v>169</v>
      </c>
      <c r="E62" s="59">
        <v>210.63</v>
      </c>
      <c r="F62" s="60" t="s">
        <v>100</v>
      </c>
      <c r="G62" s="61" t="s">
        <v>92</v>
      </c>
      <c r="H62" s="61"/>
      <c r="I62" s="63"/>
      <c r="J62" s="63"/>
      <c r="K62" s="63"/>
      <c r="L62" s="63"/>
      <c r="M62" s="63"/>
      <c r="N62" s="63"/>
      <c r="O62" s="63"/>
      <c r="P62" s="63"/>
    </row>
    <row r="63" spans="1:16" ht="17.25" customHeight="1" x14ac:dyDescent="0.25">
      <c r="B63" s="242" t="s">
        <v>170</v>
      </c>
      <c r="C63" s="242"/>
      <c r="D63" s="242"/>
      <c r="E63" s="65">
        <f>SUM(E6+E8+E11)</f>
        <v>191209.75</v>
      </c>
      <c r="F63" s="67">
        <f>SUM(F14:F62)</f>
        <v>222678.86</v>
      </c>
      <c r="G63" s="66">
        <f>SUM(G14:G62)</f>
        <v>261954.09999999992</v>
      </c>
      <c r="H63" s="66">
        <v>725865.34</v>
      </c>
      <c r="I63" s="224">
        <f>I31+I14+I11+I8+I6</f>
        <v>503907.49</v>
      </c>
      <c r="J63" s="224">
        <f>J31+J14+J11+J8+J6</f>
        <v>356238.57</v>
      </c>
      <c r="K63" s="224">
        <f>K31+K14+K11+K8+K6</f>
        <v>562079.5</v>
      </c>
      <c r="L63" s="224">
        <f>L31+L14+L11+L8+L6</f>
        <v>403083.63</v>
      </c>
      <c r="M63" s="67">
        <v>577915.86</v>
      </c>
      <c r="N63" s="67" t="s">
        <v>205</v>
      </c>
      <c r="O63" s="67">
        <v>440536.27</v>
      </c>
      <c r="P63" s="67">
        <v>409622.69</v>
      </c>
    </row>
    <row r="64" spans="1:16" s="40" customFormat="1" ht="14.1" customHeight="1" x14ac:dyDescent="0.25">
      <c r="B64" s="147" t="s">
        <v>230</v>
      </c>
      <c r="C64" s="148"/>
      <c r="D64" s="148"/>
      <c r="E64" s="148"/>
      <c r="F64" s="148"/>
      <c r="G64" s="148"/>
      <c r="H64" s="50"/>
      <c r="I64" s="50"/>
      <c r="J64" s="46"/>
      <c r="K64" s="50"/>
      <c r="L64" s="50"/>
      <c r="M64" s="50"/>
      <c r="N64" s="50"/>
      <c r="O64" s="50"/>
      <c r="P64" s="54"/>
    </row>
    <row r="65" spans="2:16" ht="15.75" customHeight="1" x14ac:dyDescent="0.25">
      <c r="B65" s="149" t="s">
        <v>204</v>
      </c>
      <c r="C65" s="150"/>
      <c r="D65" s="150"/>
      <c r="E65" s="150"/>
      <c r="F65" s="150"/>
      <c r="G65" s="150"/>
      <c r="H65" s="50"/>
      <c r="I65" s="50"/>
      <c r="J65" s="46"/>
      <c r="K65" s="47"/>
      <c r="L65" s="50"/>
      <c r="M65" s="48" t="s">
        <v>105</v>
      </c>
      <c r="N65" s="48"/>
      <c r="O65" s="48"/>
      <c r="P65" s="55"/>
    </row>
    <row r="66" spans="2:16" ht="20.25" customHeight="1" x14ac:dyDescent="0.25">
      <c r="B66" s="144" t="s">
        <v>237</v>
      </c>
      <c r="C66" s="145"/>
      <c r="D66" s="145"/>
      <c r="E66" s="145"/>
      <c r="F66" s="145"/>
      <c r="G66" s="145"/>
      <c r="H66" s="145"/>
      <c r="I66" s="145"/>
      <c r="J66" s="145"/>
      <c r="K66" s="145"/>
      <c r="L66" s="145"/>
      <c r="M66" s="145"/>
      <c r="N66" s="145"/>
      <c r="O66" s="145"/>
      <c r="P66" s="146"/>
    </row>
    <row r="69" spans="2:16" x14ac:dyDescent="0.25">
      <c r="O69" s="44"/>
      <c r="P69" s="44"/>
    </row>
    <row r="70" spans="2:16" x14ac:dyDescent="0.25">
      <c r="L70" s="33" t="s">
        <v>203</v>
      </c>
      <c r="P70" s="45"/>
    </row>
  </sheetData>
  <mergeCells count="13">
    <mergeCell ref="B1:P1"/>
    <mergeCell ref="B8:D8"/>
    <mergeCell ref="B3:P3"/>
    <mergeCell ref="B2:P2"/>
    <mergeCell ref="B4:D5"/>
    <mergeCell ref="B6:D6"/>
    <mergeCell ref="B66:P66"/>
    <mergeCell ref="B11:D11"/>
    <mergeCell ref="B14:D14"/>
    <mergeCell ref="B31:D31"/>
    <mergeCell ref="B63:D63"/>
    <mergeCell ref="B64:G64"/>
    <mergeCell ref="B65:G65"/>
  </mergeCells>
  <hyperlinks>
    <hyperlink ref="B65" r:id="rId1" xr:uid="{00000000-0004-0000-0300-000000000000}"/>
  </hyperlinks>
  <printOptions horizontalCentered="1"/>
  <pageMargins left="0.23622047244094491" right="0.23622047244094491" top="0.55118110236220474" bottom="0.35433070866141736" header="0.31496062992125984" footer="0.31496062992125984"/>
  <pageSetup paperSize="9" fitToHeight="0" orientation="landscape" r:id="rId2"/>
  <headerFooter scaleWithDoc="0"/>
  <rowBreaks count="2" manualBreakCount="2">
    <brk id="19" max="15" man="1"/>
    <brk id="26" max="15"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U19"/>
  <sheetViews>
    <sheetView view="pageBreakPreview" topLeftCell="A4" zoomScale="85" zoomScaleNormal="85" zoomScaleSheetLayoutView="85" zoomScalePageLayoutView="70" workbookViewId="0">
      <selection activeCell="E14" sqref="E14"/>
    </sheetView>
  </sheetViews>
  <sheetFormatPr defaultColWidth="9.140625" defaultRowHeight="15" x14ac:dyDescent="0.25"/>
  <cols>
    <col min="1" max="1" width="6.7109375" customWidth="1"/>
    <col min="2" max="2" width="25.5703125" customWidth="1"/>
    <col min="3" max="3" width="23.28515625" customWidth="1"/>
    <col min="4" max="4" width="8.42578125" customWidth="1"/>
    <col min="5" max="5" width="9.42578125" customWidth="1"/>
    <col min="6" max="6" width="8.85546875" customWidth="1"/>
    <col min="7" max="7" width="9.28515625" customWidth="1"/>
    <col min="8" max="8" width="8.85546875" customWidth="1"/>
    <col min="9" max="9" width="8.140625" customWidth="1"/>
    <col min="10" max="10" width="8.5703125" customWidth="1"/>
    <col min="11" max="11" width="9.28515625" customWidth="1"/>
    <col min="12" max="12" width="9" customWidth="1"/>
    <col min="13" max="13" width="9.140625" customWidth="1"/>
    <col min="14" max="14" width="8.140625" customWidth="1"/>
    <col min="15" max="16" width="8.5703125" customWidth="1"/>
    <col min="17" max="17" width="8.85546875" customWidth="1"/>
    <col min="18" max="18" width="9" customWidth="1"/>
    <col min="19" max="19" width="8.5703125" customWidth="1"/>
    <col min="20" max="21" width="8.140625" customWidth="1"/>
  </cols>
  <sheetData>
    <row r="1" spans="1:21" s="4" customFormat="1" ht="16.5" x14ac:dyDescent="0.25">
      <c r="A1" s="151" t="s">
        <v>252</v>
      </c>
      <c r="B1" s="152"/>
      <c r="C1" s="152"/>
      <c r="D1" s="152"/>
      <c r="E1" s="152"/>
      <c r="F1" s="152"/>
      <c r="G1" s="152"/>
      <c r="H1" s="152"/>
      <c r="I1" s="152"/>
      <c r="J1" s="152"/>
      <c r="K1" s="152"/>
      <c r="L1" s="152"/>
      <c r="M1" s="152"/>
      <c r="N1" s="152"/>
      <c r="O1" s="152"/>
      <c r="P1" s="152"/>
      <c r="Q1" s="152"/>
      <c r="R1" s="152"/>
      <c r="S1" s="152"/>
      <c r="T1" s="152"/>
      <c r="U1" s="153"/>
    </row>
    <row r="2" spans="1:21" s="4" customFormat="1" ht="24" customHeight="1" x14ac:dyDescent="0.25">
      <c r="A2" s="122" t="s">
        <v>238</v>
      </c>
      <c r="B2" s="123"/>
      <c r="C2" s="123"/>
      <c r="D2" s="123"/>
      <c r="E2" s="123"/>
      <c r="F2" s="123"/>
      <c r="G2" s="123"/>
      <c r="H2" s="123"/>
      <c r="I2" s="123"/>
      <c r="J2" s="123"/>
      <c r="K2" s="123"/>
      <c r="L2" s="123"/>
      <c r="M2" s="123"/>
      <c r="N2" s="123"/>
      <c r="O2" s="123"/>
      <c r="P2" s="123"/>
      <c r="Q2" s="123"/>
      <c r="R2" s="123"/>
      <c r="S2" s="123"/>
      <c r="T2" s="123"/>
      <c r="U2" s="157"/>
    </row>
    <row r="3" spans="1:21" s="4" customFormat="1" ht="46.5" customHeight="1" x14ac:dyDescent="0.25">
      <c r="A3" s="243" t="s">
        <v>172</v>
      </c>
      <c r="B3" s="215" t="s">
        <v>187</v>
      </c>
      <c r="C3" s="215" t="s">
        <v>188</v>
      </c>
      <c r="D3" s="215" t="s">
        <v>189</v>
      </c>
      <c r="E3" s="215"/>
      <c r="F3" s="215"/>
      <c r="G3" s="215"/>
      <c r="H3" s="215"/>
      <c r="I3" s="215"/>
      <c r="J3" s="215" t="s">
        <v>190</v>
      </c>
      <c r="K3" s="215"/>
      <c r="L3" s="215"/>
      <c r="M3" s="215"/>
      <c r="N3" s="215"/>
      <c r="O3" s="215"/>
      <c r="P3" s="215" t="s">
        <v>191</v>
      </c>
      <c r="Q3" s="215"/>
      <c r="R3" s="215"/>
      <c r="S3" s="215"/>
      <c r="T3" s="215"/>
      <c r="U3" s="215"/>
    </row>
    <row r="4" spans="1:21" s="4" customFormat="1" ht="33" customHeight="1" x14ac:dyDescent="0.25">
      <c r="A4" s="243"/>
      <c r="B4" s="244"/>
      <c r="C4" s="244"/>
      <c r="D4" s="245" t="s">
        <v>13</v>
      </c>
      <c r="E4" s="245" t="s">
        <v>14</v>
      </c>
      <c r="F4" s="245" t="s">
        <v>15</v>
      </c>
      <c r="G4" s="245" t="s">
        <v>16</v>
      </c>
      <c r="H4" s="245" t="s">
        <v>96</v>
      </c>
      <c r="I4" s="245" t="s">
        <v>197</v>
      </c>
      <c r="J4" s="245" t="s">
        <v>13</v>
      </c>
      <c r="K4" s="245" t="s">
        <v>14</v>
      </c>
      <c r="L4" s="245" t="s">
        <v>15</v>
      </c>
      <c r="M4" s="245" t="s">
        <v>16</v>
      </c>
      <c r="N4" s="245" t="s">
        <v>96</v>
      </c>
      <c r="O4" s="245" t="s">
        <v>197</v>
      </c>
      <c r="P4" s="245" t="s">
        <v>13</v>
      </c>
      <c r="Q4" s="245" t="s">
        <v>14</v>
      </c>
      <c r="R4" s="245" t="s">
        <v>15</v>
      </c>
      <c r="S4" s="245" t="s">
        <v>16</v>
      </c>
      <c r="T4" s="245" t="s">
        <v>96</v>
      </c>
      <c r="U4" s="245" t="s">
        <v>197</v>
      </c>
    </row>
    <row r="5" spans="1:21" ht="45" customHeight="1" x14ac:dyDescent="0.25">
      <c r="A5" s="30">
        <v>1</v>
      </c>
      <c r="B5" s="27" t="s">
        <v>173</v>
      </c>
      <c r="C5" s="27" t="s">
        <v>173</v>
      </c>
      <c r="D5" s="28">
        <v>4824</v>
      </c>
      <c r="E5" s="29">
        <v>4879</v>
      </c>
      <c r="F5" s="28">
        <v>5234</v>
      </c>
      <c r="G5" s="28">
        <v>6325</v>
      </c>
      <c r="H5" s="28">
        <v>5702</v>
      </c>
      <c r="I5" s="29">
        <v>6134</v>
      </c>
      <c r="J5" s="28">
        <v>40</v>
      </c>
      <c r="K5" s="29">
        <v>27</v>
      </c>
      <c r="L5" s="28">
        <v>42</v>
      </c>
      <c r="M5" s="28">
        <v>24</v>
      </c>
      <c r="N5" s="28">
        <v>20</v>
      </c>
      <c r="O5" s="28">
        <v>0</v>
      </c>
      <c r="P5" s="28">
        <v>20732</v>
      </c>
      <c r="Q5" s="29">
        <v>22768</v>
      </c>
      <c r="R5" s="28">
        <v>23254</v>
      </c>
      <c r="S5" s="28">
        <v>24953</v>
      </c>
      <c r="T5" s="28">
        <v>26725</v>
      </c>
      <c r="U5" s="29">
        <v>29232</v>
      </c>
    </row>
    <row r="6" spans="1:21" ht="45" customHeight="1" x14ac:dyDescent="0.25">
      <c r="A6" s="171">
        <v>2</v>
      </c>
      <c r="B6" s="246" t="s">
        <v>173</v>
      </c>
      <c r="C6" s="247" t="s">
        <v>176</v>
      </c>
      <c r="D6" s="248">
        <v>431</v>
      </c>
      <c r="E6" s="249">
        <v>495</v>
      </c>
      <c r="F6" s="248">
        <v>607</v>
      </c>
      <c r="G6" s="248">
        <v>728</v>
      </c>
      <c r="H6" s="248">
        <v>705</v>
      </c>
      <c r="I6" s="249">
        <v>710</v>
      </c>
      <c r="J6" s="248">
        <v>10</v>
      </c>
      <c r="K6" s="249">
        <v>10</v>
      </c>
      <c r="L6" s="248">
        <v>10</v>
      </c>
      <c r="M6" s="248">
        <v>10</v>
      </c>
      <c r="N6" s="248">
        <v>8</v>
      </c>
      <c r="O6" s="248">
        <v>0</v>
      </c>
      <c r="P6" s="248">
        <v>2610</v>
      </c>
      <c r="Q6" s="249">
        <v>3059</v>
      </c>
      <c r="R6" s="248">
        <v>3481</v>
      </c>
      <c r="S6" s="248">
        <v>4281</v>
      </c>
      <c r="T6" s="248">
        <v>4946</v>
      </c>
      <c r="U6" s="249">
        <v>5567</v>
      </c>
    </row>
    <row r="7" spans="1:21" ht="45" customHeight="1" x14ac:dyDescent="0.25">
      <c r="A7" s="99">
        <v>3</v>
      </c>
      <c r="B7" s="27" t="s">
        <v>173</v>
      </c>
      <c r="C7" s="27" t="s">
        <v>177</v>
      </c>
      <c r="D7" s="28">
        <v>110</v>
      </c>
      <c r="E7" s="29">
        <v>217</v>
      </c>
      <c r="F7" s="28">
        <v>201</v>
      </c>
      <c r="G7" s="28">
        <v>218</v>
      </c>
      <c r="H7" s="28">
        <v>320</v>
      </c>
      <c r="I7" s="29">
        <v>293</v>
      </c>
      <c r="J7" s="28"/>
      <c r="K7" s="29">
        <v>16</v>
      </c>
      <c r="L7" s="28">
        <v>14</v>
      </c>
      <c r="M7" s="28">
        <v>7</v>
      </c>
      <c r="N7" s="28">
        <v>1</v>
      </c>
      <c r="O7" s="28">
        <v>0</v>
      </c>
      <c r="P7" s="28">
        <v>636</v>
      </c>
      <c r="Q7" s="29">
        <v>740</v>
      </c>
      <c r="R7" s="28">
        <v>971</v>
      </c>
      <c r="S7" s="28">
        <v>901</v>
      </c>
      <c r="T7" s="28">
        <v>802</v>
      </c>
      <c r="U7" s="29">
        <v>885</v>
      </c>
    </row>
    <row r="8" spans="1:21" ht="45" customHeight="1" x14ac:dyDescent="0.25">
      <c r="A8" s="171">
        <v>4</v>
      </c>
      <c r="B8" s="246" t="s">
        <v>173</v>
      </c>
      <c r="C8" s="247" t="s">
        <v>178</v>
      </c>
      <c r="D8" s="248">
        <v>14</v>
      </c>
      <c r="E8" s="249">
        <v>21</v>
      </c>
      <c r="F8" s="248">
        <v>14</v>
      </c>
      <c r="G8" s="248">
        <v>21</v>
      </c>
      <c r="H8" s="248">
        <v>24</v>
      </c>
      <c r="I8" s="249">
        <v>16</v>
      </c>
      <c r="J8" s="248"/>
      <c r="K8" s="249">
        <v>0</v>
      </c>
      <c r="L8" s="248">
        <v>0</v>
      </c>
      <c r="M8" s="248"/>
      <c r="N8" s="248">
        <v>0</v>
      </c>
      <c r="O8" s="248">
        <v>0</v>
      </c>
      <c r="P8" s="248">
        <v>28</v>
      </c>
      <c r="Q8" s="249">
        <v>47</v>
      </c>
      <c r="R8" s="248">
        <v>99</v>
      </c>
      <c r="S8" s="248">
        <v>87</v>
      </c>
      <c r="T8" s="248">
        <v>97</v>
      </c>
      <c r="U8" s="249">
        <v>99</v>
      </c>
    </row>
    <row r="9" spans="1:21" ht="45" customHeight="1" x14ac:dyDescent="0.25">
      <c r="A9" s="99">
        <v>5</v>
      </c>
      <c r="B9" s="27" t="s">
        <v>174</v>
      </c>
      <c r="C9" s="27" t="s">
        <v>179</v>
      </c>
      <c r="D9" s="28">
        <v>7</v>
      </c>
      <c r="E9" s="29"/>
      <c r="F9" s="28">
        <v>180</v>
      </c>
      <c r="G9" s="28">
        <v>201</v>
      </c>
      <c r="H9" s="28">
        <v>179</v>
      </c>
      <c r="I9" s="29">
        <v>183</v>
      </c>
      <c r="J9" s="28"/>
      <c r="K9" s="29"/>
      <c r="L9" s="28"/>
      <c r="M9" s="28"/>
      <c r="N9" s="28">
        <v>0</v>
      </c>
      <c r="O9" s="28">
        <v>0</v>
      </c>
      <c r="P9" s="28">
        <v>208</v>
      </c>
      <c r="Q9" s="29">
        <v>128</v>
      </c>
      <c r="R9" s="28">
        <v>299</v>
      </c>
      <c r="S9" s="28">
        <v>399</v>
      </c>
      <c r="T9" s="28">
        <v>256</v>
      </c>
      <c r="U9" s="29">
        <v>232</v>
      </c>
    </row>
    <row r="10" spans="1:21" ht="45" customHeight="1" x14ac:dyDescent="0.25">
      <c r="A10" s="171">
        <v>6</v>
      </c>
      <c r="B10" s="246" t="s">
        <v>174</v>
      </c>
      <c r="C10" s="247" t="s">
        <v>180</v>
      </c>
      <c r="D10" s="248">
        <v>135</v>
      </c>
      <c r="E10" s="249">
        <v>140</v>
      </c>
      <c r="F10" s="248">
        <v>148</v>
      </c>
      <c r="G10" s="248">
        <v>175</v>
      </c>
      <c r="H10" s="248">
        <v>318</v>
      </c>
      <c r="I10" s="249">
        <v>390</v>
      </c>
      <c r="J10" s="248"/>
      <c r="K10" s="249"/>
      <c r="L10" s="248"/>
      <c r="M10" s="248"/>
      <c r="N10" s="248">
        <v>0</v>
      </c>
      <c r="O10" s="248">
        <v>0</v>
      </c>
      <c r="P10" s="248">
        <v>215</v>
      </c>
      <c r="Q10" s="249">
        <v>250</v>
      </c>
      <c r="R10" s="248">
        <v>295</v>
      </c>
      <c r="S10" s="248">
        <v>328</v>
      </c>
      <c r="T10" s="248">
        <v>510</v>
      </c>
      <c r="U10" s="249">
        <v>596</v>
      </c>
    </row>
    <row r="11" spans="1:21" ht="45" customHeight="1" x14ac:dyDescent="0.25">
      <c r="A11" s="99">
        <v>7</v>
      </c>
      <c r="B11" s="27" t="s">
        <v>174</v>
      </c>
      <c r="C11" s="27" t="s">
        <v>181</v>
      </c>
      <c r="D11" s="28"/>
      <c r="E11" s="29"/>
      <c r="F11" s="28"/>
      <c r="G11" s="28"/>
      <c r="H11" s="28">
        <v>0</v>
      </c>
      <c r="I11" s="29">
        <v>0</v>
      </c>
      <c r="J11" s="28"/>
      <c r="K11" s="29"/>
      <c r="L11" s="28"/>
      <c r="M11" s="28"/>
      <c r="N11" s="28">
        <v>0</v>
      </c>
      <c r="O11" s="28">
        <v>0</v>
      </c>
      <c r="P11" s="28">
        <v>315</v>
      </c>
      <c r="Q11" s="29">
        <v>348</v>
      </c>
      <c r="R11" s="28">
        <v>212</v>
      </c>
      <c r="S11" s="28">
        <v>170</v>
      </c>
      <c r="T11" s="28">
        <v>399</v>
      </c>
      <c r="U11" s="29">
        <v>347</v>
      </c>
    </row>
    <row r="12" spans="1:21" ht="45" customHeight="1" x14ac:dyDescent="0.25">
      <c r="A12" s="171">
        <v>8</v>
      </c>
      <c r="B12" s="246" t="s">
        <v>174</v>
      </c>
      <c r="C12" s="247" t="s">
        <v>182</v>
      </c>
      <c r="D12" s="248">
        <v>253</v>
      </c>
      <c r="E12" s="249">
        <v>276</v>
      </c>
      <c r="F12" s="248">
        <v>295</v>
      </c>
      <c r="G12" s="248">
        <v>342</v>
      </c>
      <c r="H12" s="248">
        <v>338</v>
      </c>
      <c r="I12" s="249">
        <v>327</v>
      </c>
      <c r="J12" s="248"/>
      <c r="K12" s="249"/>
      <c r="L12" s="248"/>
      <c r="M12" s="248"/>
      <c r="N12" s="248">
        <v>0</v>
      </c>
      <c r="O12" s="248">
        <v>0</v>
      </c>
      <c r="P12" s="248">
        <v>1317</v>
      </c>
      <c r="Q12" s="249">
        <v>1596</v>
      </c>
      <c r="R12" s="248">
        <v>1468</v>
      </c>
      <c r="S12" s="248">
        <v>1411</v>
      </c>
      <c r="T12" s="248">
        <v>1457</v>
      </c>
      <c r="U12" s="249">
        <v>1478</v>
      </c>
    </row>
    <row r="13" spans="1:21" ht="45" customHeight="1" x14ac:dyDescent="0.25">
      <c r="A13" s="99">
        <v>9</v>
      </c>
      <c r="B13" s="27" t="s">
        <v>175</v>
      </c>
      <c r="C13" s="27" t="s">
        <v>183</v>
      </c>
      <c r="D13" s="28">
        <v>1912</v>
      </c>
      <c r="E13" s="29">
        <v>2037</v>
      </c>
      <c r="F13" s="28">
        <v>2379</v>
      </c>
      <c r="G13" s="28">
        <v>2756</v>
      </c>
      <c r="H13" s="28">
        <v>2625</v>
      </c>
      <c r="I13" s="29">
        <v>2825</v>
      </c>
      <c r="J13" s="28">
        <v>665</v>
      </c>
      <c r="K13" s="29">
        <v>566</v>
      </c>
      <c r="L13" s="28">
        <v>462</v>
      </c>
      <c r="M13" s="28">
        <v>329</v>
      </c>
      <c r="N13" s="28">
        <v>193</v>
      </c>
      <c r="O13" s="28">
        <v>133</v>
      </c>
      <c r="P13" s="28">
        <v>48774</v>
      </c>
      <c r="Q13" s="29">
        <v>51672</v>
      </c>
      <c r="R13" s="28">
        <v>50904</v>
      </c>
      <c r="S13" s="28">
        <v>59045</v>
      </c>
      <c r="T13" s="28">
        <v>66129</v>
      </c>
      <c r="U13" s="29">
        <v>75464</v>
      </c>
    </row>
    <row r="14" spans="1:21" ht="45" customHeight="1" x14ac:dyDescent="0.25">
      <c r="A14" s="171">
        <v>10</v>
      </c>
      <c r="B14" s="246" t="s">
        <v>175</v>
      </c>
      <c r="C14" s="247" t="s">
        <v>184</v>
      </c>
      <c r="D14" s="248">
        <v>2051</v>
      </c>
      <c r="E14" s="249">
        <v>2328</v>
      </c>
      <c r="F14" s="248">
        <v>2487</v>
      </c>
      <c r="G14" s="248">
        <v>2888</v>
      </c>
      <c r="H14" s="248">
        <v>2832</v>
      </c>
      <c r="I14" s="249">
        <v>2844</v>
      </c>
      <c r="J14" s="248">
        <v>575</v>
      </c>
      <c r="K14" s="249">
        <v>507</v>
      </c>
      <c r="L14" s="248">
        <v>444</v>
      </c>
      <c r="M14" s="248">
        <v>353</v>
      </c>
      <c r="N14" s="248">
        <v>185</v>
      </c>
      <c r="O14" s="248">
        <v>86</v>
      </c>
      <c r="P14" s="248">
        <v>42542</v>
      </c>
      <c r="Q14" s="249">
        <v>43967</v>
      </c>
      <c r="R14" s="248">
        <v>43036</v>
      </c>
      <c r="S14" s="248">
        <v>48932</v>
      </c>
      <c r="T14" s="248">
        <v>55099</v>
      </c>
      <c r="U14" s="249">
        <v>62933</v>
      </c>
    </row>
    <row r="15" spans="1:21" ht="45" customHeight="1" x14ac:dyDescent="0.25">
      <c r="A15" s="99">
        <v>11</v>
      </c>
      <c r="B15" s="27" t="s">
        <v>175</v>
      </c>
      <c r="C15" s="27" t="s">
        <v>185</v>
      </c>
      <c r="D15" s="28">
        <v>944</v>
      </c>
      <c r="E15" s="29">
        <v>986</v>
      </c>
      <c r="F15" s="28">
        <v>1118</v>
      </c>
      <c r="G15" s="28">
        <v>1311</v>
      </c>
      <c r="H15" s="28">
        <v>1110</v>
      </c>
      <c r="I15" s="29">
        <v>1289</v>
      </c>
      <c r="J15" s="28">
        <v>275</v>
      </c>
      <c r="K15" s="29">
        <v>208</v>
      </c>
      <c r="L15" s="28">
        <v>278</v>
      </c>
      <c r="M15" s="28">
        <v>159</v>
      </c>
      <c r="N15" s="28">
        <v>81</v>
      </c>
      <c r="O15" s="28">
        <v>43</v>
      </c>
      <c r="P15" s="28">
        <v>6252</v>
      </c>
      <c r="Q15" s="29">
        <v>6766</v>
      </c>
      <c r="R15" s="28">
        <v>7281</v>
      </c>
      <c r="S15" s="28">
        <v>8717</v>
      </c>
      <c r="T15" s="28">
        <v>10189</v>
      </c>
      <c r="U15" s="29">
        <v>15844</v>
      </c>
    </row>
    <row r="16" spans="1:21" ht="31.5" customHeight="1" x14ac:dyDescent="0.3">
      <c r="A16" s="250"/>
      <c r="B16" s="225" t="s">
        <v>186</v>
      </c>
      <c r="C16" s="251"/>
      <c r="D16" s="245">
        <f t="shared" ref="D16:U16" si="0">SUM(D5:D15)</f>
        <v>10681</v>
      </c>
      <c r="E16" s="245">
        <f t="shared" si="0"/>
        <v>11379</v>
      </c>
      <c r="F16" s="245">
        <f t="shared" si="0"/>
        <v>12663</v>
      </c>
      <c r="G16" s="245">
        <f t="shared" si="0"/>
        <v>14965</v>
      </c>
      <c r="H16" s="245">
        <f t="shared" si="0"/>
        <v>14153</v>
      </c>
      <c r="I16" s="245">
        <f t="shared" si="0"/>
        <v>15011</v>
      </c>
      <c r="J16" s="245">
        <f t="shared" si="0"/>
        <v>1565</v>
      </c>
      <c r="K16" s="245">
        <f t="shared" si="0"/>
        <v>1334</v>
      </c>
      <c r="L16" s="245">
        <f t="shared" si="0"/>
        <v>1250</v>
      </c>
      <c r="M16" s="245">
        <f t="shared" si="0"/>
        <v>882</v>
      </c>
      <c r="N16" s="245">
        <f t="shared" si="0"/>
        <v>488</v>
      </c>
      <c r="O16" s="245">
        <f t="shared" si="0"/>
        <v>262</v>
      </c>
      <c r="P16" s="245">
        <f t="shared" si="0"/>
        <v>123629</v>
      </c>
      <c r="Q16" s="245">
        <f t="shared" si="0"/>
        <v>131341</v>
      </c>
      <c r="R16" s="245">
        <f t="shared" si="0"/>
        <v>131300</v>
      </c>
      <c r="S16" s="245">
        <f t="shared" si="0"/>
        <v>149224</v>
      </c>
      <c r="T16" s="245">
        <f t="shared" si="0"/>
        <v>166609</v>
      </c>
      <c r="U16" s="245">
        <f t="shared" si="0"/>
        <v>192677</v>
      </c>
    </row>
    <row r="17" spans="1:21" s="4" customFormat="1" ht="28.5" customHeight="1" x14ac:dyDescent="0.25">
      <c r="A17" s="161" t="s">
        <v>253</v>
      </c>
      <c r="B17" s="162"/>
      <c r="C17" s="162"/>
      <c r="D17" s="162"/>
      <c r="E17" s="162"/>
      <c r="F17" s="162"/>
      <c r="G17" s="162"/>
      <c r="H17" s="162"/>
      <c r="I17" s="162"/>
      <c r="J17" s="162"/>
      <c r="K17" s="162"/>
      <c r="L17" s="162"/>
      <c r="M17" s="162"/>
      <c r="N17" s="162"/>
      <c r="O17" s="162"/>
      <c r="P17" s="162"/>
      <c r="Q17" s="162"/>
      <c r="R17" s="162"/>
      <c r="S17" s="162"/>
      <c r="T17" s="162"/>
      <c r="U17" s="163"/>
    </row>
    <row r="18" spans="1:21" s="4" customFormat="1" ht="22.5" customHeight="1" x14ac:dyDescent="0.25">
      <c r="A18" s="158" t="s">
        <v>94</v>
      </c>
      <c r="B18" s="159"/>
      <c r="C18" s="159"/>
      <c r="D18" s="159"/>
      <c r="E18" s="159"/>
      <c r="F18" s="159"/>
      <c r="G18" s="159"/>
      <c r="H18" s="159"/>
      <c r="I18" s="159"/>
      <c r="J18" s="159"/>
      <c r="K18" s="159"/>
      <c r="L18" s="159"/>
      <c r="M18" s="159"/>
      <c r="N18" s="159"/>
      <c r="O18" s="159"/>
      <c r="P18" s="159"/>
      <c r="Q18" s="159"/>
      <c r="R18" s="159"/>
      <c r="S18" s="159"/>
      <c r="T18" s="159"/>
      <c r="U18" s="160"/>
    </row>
    <row r="19" spans="1:21" x14ac:dyDescent="0.25">
      <c r="A19" s="10"/>
    </row>
  </sheetData>
  <mergeCells count="11">
    <mergeCell ref="A2:U2"/>
    <mergeCell ref="A1:U1"/>
    <mergeCell ref="A18:U18"/>
    <mergeCell ref="B16:C16"/>
    <mergeCell ref="A3:A4"/>
    <mergeCell ref="B3:B4"/>
    <mergeCell ref="C3:C4"/>
    <mergeCell ref="D3:I3"/>
    <mergeCell ref="J3:O3"/>
    <mergeCell ref="P3:U3"/>
    <mergeCell ref="A17:U17"/>
  </mergeCells>
  <hyperlinks>
    <hyperlink ref="A18" r:id="rId1" xr:uid="{00000000-0004-0000-0400-000000000000}"/>
  </hyperlinks>
  <pageMargins left="0.25" right="0.25" top="0.75" bottom="0.75" header="0.3" footer="0.3"/>
  <pageSetup paperSize="9" scale="65" orientation="landscape" r:id="rId2"/>
  <headerFooter scaleWithDoc="0"/>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6.01_2 </vt:lpstr>
      <vt:lpstr>6.03</vt:lpstr>
      <vt:lpstr>6.04</vt:lpstr>
      <vt:lpstr>6.05</vt:lpstr>
      <vt:lpstr>'6.04'!_GoBack</vt:lpstr>
      <vt:lpstr>'6.03'!Print_Area</vt:lpstr>
      <vt:lpstr>'6.04'!Print_Area</vt:lpstr>
      <vt:lpstr>'6.05'!Print_Area</vt:lpstr>
      <vt:lpstr>'6.04'!Print_Titles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user</cp:lastModifiedBy>
  <cp:lastPrinted>2024-05-31T05:57:18Z</cp:lastPrinted>
  <dcterms:created xsi:type="dcterms:W3CDTF">2021-03-17T10:01:18Z</dcterms:created>
  <dcterms:modified xsi:type="dcterms:W3CDTF">2024-05-31T05:57:37Z</dcterms:modified>
</cp:coreProperties>
</file>