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/>
  </bookViews>
  <sheets>
    <sheet name="Table 26.2" sheetId="2" r:id="rId1"/>
    <sheet name="rankwise calculation (2)" sheetId="4" r:id="rId2"/>
  </sheets>
  <definedNames>
    <definedName name="_xlnm.Print_Area" localSheetId="1">'rankwise calculation (2)'!$A$1:$Q$37</definedName>
    <definedName name="_xlnm.Print_Area" localSheetId="0">'Table 26.2'!$A$1:$Q$35</definedName>
  </definedNames>
  <calcPr calcId="144525"/>
</workbook>
</file>

<file path=xl/calcChain.xml><?xml version="1.0" encoding="utf-8"?>
<calcChain xmlns="http://schemas.openxmlformats.org/spreadsheetml/2006/main">
  <c r="Q27" i="4" l="1"/>
  <c r="Q29" i="4" s="1"/>
  <c r="P27" i="4"/>
  <c r="P29" i="4" s="1"/>
  <c r="O27" i="4"/>
  <c r="O29" i="4" s="1"/>
  <c r="N27" i="4"/>
  <c r="N29" i="4" s="1"/>
  <c r="M27" i="4"/>
  <c r="M29" i="4" s="1"/>
  <c r="L27" i="4"/>
  <c r="L29" i="4" s="1"/>
  <c r="K27" i="4"/>
  <c r="K29" i="4" s="1"/>
  <c r="J27" i="4"/>
  <c r="J29" i="4" s="1"/>
  <c r="I27" i="4"/>
  <c r="I29" i="4" s="1"/>
  <c r="H27" i="4"/>
  <c r="H29" i="4" s="1"/>
  <c r="G27" i="4"/>
  <c r="G29" i="4" s="1"/>
  <c r="F27" i="4"/>
  <c r="F29" i="4" s="1"/>
  <c r="E27" i="4"/>
  <c r="E29" i="4" s="1"/>
  <c r="D27" i="4"/>
  <c r="D29" i="4" s="1"/>
  <c r="C27" i="4"/>
  <c r="C29" i="4" s="1"/>
  <c r="B27" i="4"/>
  <c r="B29" i="4" s="1"/>
  <c r="B28" i="4"/>
  <c r="G60" i="4"/>
  <c r="G61" i="4" s="1"/>
  <c r="H61" i="4" s="1"/>
  <c r="C60" i="4"/>
  <c r="D60" i="4" s="1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5" i="4"/>
  <c r="D45" i="4"/>
  <c r="P28" i="4"/>
  <c r="H28" i="4"/>
  <c r="G28" i="4"/>
  <c r="F28" i="4"/>
  <c r="E28" i="4"/>
  <c r="D28" i="4"/>
  <c r="C28" i="4"/>
  <c r="G58" i="2"/>
  <c r="G59" i="2" s="1"/>
  <c r="H59" i="2" s="1"/>
  <c r="C58" i="2"/>
  <c r="C59" i="2" s="1"/>
  <c r="D59" i="2" s="1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D58" i="2"/>
  <c r="D60" i="2" s="1"/>
  <c r="H58" i="2" l="1"/>
  <c r="H60" i="2" s="1"/>
  <c r="H60" i="4"/>
  <c r="H62" i="4" s="1"/>
  <c r="C61" i="4"/>
  <c r="D61" i="4" s="1"/>
  <c r="D62" i="4" s="1"/>
</calcChain>
</file>

<file path=xl/sharedStrings.xml><?xml version="1.0" encoding="utf-8"?>
<sst xmlns="http://schemas.openxmlformats.org/spreadsheetml/2006/main" count="206" uniqueCount="122">
  <si>
    <t>Source: Various Issues of India Tourism Statistics, M/oTourism, Market Research Division.</t>
  </si>
  <si>
    <t xml:space="preserve">Name of Countries </t>
  </si>
  <si>
    <t xml:space="preserve">UK </t>
  </si>
  <si>
    <t>BANGLADESH</t>
  </si>
  <si>
    <t xml:space="preserve"> SRILANKA  </t>
  </si>
  <si>
    <t xml:space="preserve">CANADA </t>
  </si>
  <si>
    <t>Others</t>
  </si>
  <si>
    <t>Total</t>
  </si>
  <si>
    <t>USA</t>
  </si>
  <si>
    <t>GERMANY</t>
  </si>
  <si>
    <t>JAPAN</t>
  </si>
  <si>
    <t>AUSTRALIA</t>
  </si>
  <si>
    <t>MALAYSIA</t>
  </si>
  <si>
    <t>SINGAPORE</t>
  </si>
  <si>
    <t>RUSSIA</t>
  </si>
  <si>
    <t>ITALY</t>
  </si>
  <si>
    <t>KOREA (SOUTH)</t>
  </si>
  <si>
    <t>CHINA (MAIN)</t>
  </si>
  <si>
    <t>TOURISM</t>
  </si>
  <si>
    <t xml:space="preserve">Table  26.2 - FOREIGN TOURIST ARRIVALS IN INDIA FROM TOP 15 SOURCE COUNTRIES. </t>
  </si>
  <si>
    <t xml:space="preserve">FRANCE </t>
  </si>
  <si>
    <t>Thailand</t>
  </si>
  <si>
    <t>Nepal</t>
  </si>
  <si>
    <r>
      <t xml:space="preserve">18623 </t>
    </r>
    <r>
      <rPr>
        <vertAlign val="superscript"/>
        <sz val="10"/>
        <rFont val="Times New Roman"/>
        <family val="1"/>
      </rPr>
      <t>(1)</t>
    </r>
  </si>
  <si>
    <r>
      <t xml:space="preserve">44897 </t>
    </r>
    <r>
      <rPr>
        <vertAlign val="superscript"/>
        <sz val="10"/>
        <rFont val="Times New Roman"/>
        <family val="1"/>
      </rPr>
      <t>(1)</t>
    </r>
  </si>
  <si>
    <r>
      <t xml:space="preserve">41978 </t>
    </r>
    <r>
      <rPr>
        <vertAlign val="superscript"/>
        <sz val="10"/>
        <rFont val="Times New Roman"/>
        <family val="1"/>
      </rPr>
      <t>(1)</t>
    </r>
  </si>
  <si>
    <r>
      <t xml:space="preserve">62203 </t>
    </r>
    <r>
      <rPr>
        <vertAlign val="superscript"/>
        <sz val="10"/>
        <rFont val="Times New Roman"/>
        <family val="1"/>
      </rPr>
      <t>(1)</t>
    </r>
  </si>
  <si>
    <r>
      <t xml:space="preserve">46623 </t>
    </r>
    <r>
      <rPr>
        <vertAlign val="superscript"/>
        <sz val="10"/>
        <rFont val="Times New Roman"/>
        <family val="1"/>
      </rPr>
      <t xml:space="preserve">(1) </t>
    </r>
  </si>
  <si>
    <r>
      <t xml:space="preserve">75543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</si>
  <si>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50037 </t>
    </r>
    <r>
      <rPr>
        <vertAlign val="superscript"/>
        <sz val="10"/>
        <rFont val="Times New Roman"/>
        <family val="1"/>
      </rPr>
      <t>(1)</t>
    </r>
  </si>
  <si>
    <r>
      <t>70485</t>
    </r>
    <r>
      <rPr>
        <vertAlign val="superscript"/>
        <sz val="10"/>
        <rFont val="Times New Roman"/>
        <family val="1"/>
      </rPr>
      <t xml:space="preserve"> (1) </t>
    </r>
  </si>
  <si>
    <r>
      <t xml:space="preserve">67309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</si>
  <si>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94100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</si>
  <si>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76617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</si>
  <si>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100889 </t>
    </r>
    <r>
      <rPr>
        <vertAlign val="superscript"/>
        <sz val="10"/>
        <rFont val="Times New Roman"/>
        <family val="1"/>
      </rPr>
      <t xml:space="preserve">(1) </t>
    </r>
  </si>
  <si>
    <r>
      <t xml:space="preserve">92404 </t>
    </r>
    <r>
      <rPr>
        <vertAlign val="superscript"/>
        <sz val="10"/>
        <rFont val="Times New Roman"/>
        <family val="1"/>
      </rPr>
      <t>(1)</t>
    </r>
  </si>
  <si>
    <r>
      <t xml:space="preserve">98743 </t>
    </r>
    <r>
      <rPr>
        <vertAlign val="superscript"/>
        <sz val="10"/>
        <rFont val="Times New Roman"/>
        <family val="1"/>
      </rPr>
      <t xml:space="preserve">(1) </t>
    </r>
  </si>
  <si>
    <r>
      <t xml:space="preserve">105141 </t>
    </r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</t>
    </r>
  </si>
  <si>
    <r>
      <t xml:space="preserve">21152 </t>
    </r>
    <r>
      <rPr>
        <vertAlign val="superscript"/>
        <sz val="10"/>
        <rFont val="Times New Roman"/>
        <family val="1"/>
      </rPr>
      <t xml:space="preserve">(1) </t>
    </r>
  </si>
  <si>
    <r>
      <t>13901</t>
    </r>
    <r>
      <rPr>
        <vertAlign val="superscript"/>
        <sz val="10"/>
        <rFont val="Times New Roman"/>
        <family val="1"/>
      </rPr>
      <t>(1)</t>
    </r>
  </si>
  <si>
    <r>
      <t xml:space="preserve">15422 </t>
    </r>
    <r>
      <rPr>
        <vertAlign val="superscript"/>
        <sz val="10"/>
        <rFont val="Times New Roman"/>
        <family val="1"/>
      </rPr>
      <t>(1)</t>
    </r>
  </si>
  <si>
    <r>
      <t xml:space="preserve">18643 </t>
    </r>
    <r>
      <rPr>
        <vertAlign val="superscript"/>
        <sz val="10"/>
        <rFont val="Times New Roman"/>
        <family val="1"/>
      </rPr>
      <t>(1)</t>
    </r>
  </si>
  <si>
    <r>
      <t xml:space="preserve">26273 </t>
    </r>
    <r>
      <rPr>
        <vertAlign val="superscript"/>
        <sz val="10"/>
        <rFont val="Times New Roman"/>
        <family val="1"/>
      </rPr>
      <t>(1)</t>
    </r>
  </si>
  <si>
    <r>
      <t xml:space="preserve">34100 </t>
    </r>
    <r>
      <rPr>
        <vertAlign val="superscript"/>
        <sz val="10"/>
        <rFont val="Times New Roman"/>
        <family val="1"/>
      </rPr>
      <t>(1)</t>
    </r>
  </si>
  <si>
    <r>
      <t xml:space="preserve">33442 </t>
    </r>
    <r>
      <rPr>
        <vertAlign val="superscript"/>
        <sz val="10"/>
        <rFont val="Times New Roman"/>
        <family val="1"/>
      </rPr>
      <t>(1)</t>
    </r>
  </si>
  <si>
    <r>
      <t xml:space="preserve">91589 </t>
    </r>
    <r>
      <rPr>
        <vertAlign val="superscript"/>
        <sz val="10"/>
        <rFont val="Times New Roman"/>
        <family val="1"/>
      </rPr>
      <t xml:space="preserve">(1) </t>
    </r>
  </si>
  <si>
    <r>
      <t xml:space="preserve">106870 </t>
    </r>
    <r>
      <rPr>
        <vertAlign val="superscript"/>
        <sz val="10"/>
        <rFont val="Times New Roman"/>
        <family val="1"/>
      </rPr>
      <t>(1)</t>
    </r>
  </si>
  <si>
    <t>Pakistan</t>
  </si>
  <si>
    <r>
      <t>2946</t>
    </r>
    <r>
      <rPr>
        <vertAlign val="superscript"/>
        <sz val="10"/>
        <rFont val="Times New Roman"/>
        <family val="1"/>
      </rPr>
      <t>(1)</t>
    </r>
  </si>
  <si>
    <r>
      <t xml:space="preserve">10364 </t>
    </r>
    <r>
      <rPr>
        <vertAlign val="superscript"/>
        <sz val="10"/>
        <rFont val="Times New Roman"/>
        <family val="1"/>
      </rPr>
      <t>(1)</t>
    </r>
  </si>
  <si>
    <r>
      <t xml:space="preserve">47077 </t>
    </r>
    <r>
      <rPr>
        <vertAlign val="superscript"/>
        <sz val="10"/>
        <rFont val="Times New Roman"/>
        <family val="1"/>
      </rPr>
      <t>(1)</t>
    </r>
  </si>
  <si>
    <r>
      <t xml:space="preserve">49895 </t>
    </r>
    <r>
      <rPr>
        <vertAlign val="superscript"/>
        <sz val="10"/>
        <rFont val="Times New Roman"/>
        <family val="1"/>
      </rPr>
      <t>(1)</t>
    </r>
  </si>
  <si>
    <r>
      <t xml:space="preserve">15154 </t>
    </r>
    <r>
      <rPr>
        <vertAlign val="superscript"/>
        <sz val="10"/>
        <rFont val="Times New Roman"/>
        <family val="1"/>
      </rPr>
      <t>(1)</t>
    </r>
  </si>
  <si>
    <r>
      <t xml:space="preserve">62330 </t>
    </r>
    <r>
      <rPr>
        <vertAlign val="superscript"/>
        <sz val="10"/>
        <rFont val="Times New Roman"/>
        <family val="1"/>
      </rPr>
      <t>(1)</t>
    </r>
  </si>
  <si>
    <r>
      <t xml:space="preserve">83037 </t>
    </r>
    <r>
      <rPr>
        <vertAlign val="superscript"/>
        <sz val="10"/>
        <rFont val="Times New Roman"/>
        <family val="1"/>
      </rPr>
      <t>(1)</t>
    </r>
  </si>
  <si>
    <r>
      <t xml:space="preserve">79802 </t>
    </r>
    <r>
      <rPr>
        <vertAlign val="superscript"/>
        <sz val="10"/>
        <rFont val="Times New Roman"/>
        <family val="1"/>
      </rPr>
      <t>(1)</t>
    </r>
  </si>
  <si>
    <r>
      <t xml:space="preserve">58065 </t>
    </r>
    <r>
      <rPr>
        <vertAlign val="superscript"/>
        <sz val="10"/>
        <rFont val="Times New Roman"/>
        <family val="1"/>
      </rPr>
      <t>(1)</t>
    </r>
  </si>
  <si>
    <r>
      <t xml:space="preserve">78133 </t>
    </r>
    <r>
      <rPr>
        <vertAlign val="superscript"/>
        <sz val="10"/>
        <rFont val="Times New Roman"/>
        <family val="1"/>
      </rPr>
      <t>(1)</t>
    </r>
  </si>
  <si>
    <r>
      <t xml:space="preserve">53137 </t>
    </r>
    <r>
      <rPr>
        <vertAlign val="superscript"/>
        <sz val="10"/>
        <rFont val="Times New Roman"/>
        <family val="1"/>
      </rPr>
      <t>(1)</t>
    </r>
  </si>
  <si>
    <r>
      <t xml:space="preserve">51739 </t>
    </r>
    <r>
      <rPr>
        <vertAlign val="superscript"/>
        <sz val="10"/>
        <rFont val="Times New Roman"/>
        <family val="1"/>
      </rPr>
      <t>(1)</t>
    </r>
  </si>
  <si>
    <r>
      <t xml:space="preserve">48640 </t>
    </r>
    <r>
      <rPr>
        <vertAlign val="superscript"/>
        <sz val="10"/>
        <rFont val="Times New Roman"/>
        <family val="1"/>
      </rPr>
      <t>(1)</t>
    </r>
  </si>
  <si>
    <r>
      <t xml:space="preserve">59846 </t>
    </r>
    <r>
      <rPr>
        <vertAlign val="superscript"/>
        <sz val="10"/>
        <rFont val="Times New Roman"/>
        <family val="1"/>
      </rPr>
      <t>(1)</t>
    </r>
  </si>
  <si>
    <r>
      <t>93951</t>
    </r>
    <r>
      <rPr>
        <vertAlign val="superscript"/>
        <sz val="10"/>
        <rFont val="Times New Roman"/>
        <family val="1"/>
      </rPr>
      <t>(1)</t>
    </r>
  </si>
  <si>
    <r>
      <t xml:space="preserve">111794 </t>
    </r>
    <r>
      <rPr>
        <vertAlign val="superscript"/>
        <sz val="10"/>
        <rFont val="Times New Roman"/>
        <family val="1"/>
      </rPr>
      <t>(1)</t>
    </r>
  </si>
  <si>
    <r>
      <t xml:space="preserve">112619 </t>
    </r>
    <r>
      <rPr>
        <vertAlign val="superscript"/>
        <sz val="10"/>
        <rFont val="Times New Roman"/>
        <family val="1"/>
      </rPr>
      <t>(1)</t>
    </r>
  </si>
  <si>
    <r>
      <t xml:space="preserve">96434 </t>
    </r>
    <r>
      <rPr>
        <vertAlign val="superscript"/>
        <sz val="10"/>
        <rFont val="Times New Roman"/>
        <family val="1"/>
      </rPr>
      <t>(1)</t>
    </r>
  </si>
  <si>
    <r>
      <t xml:space="preserve">88091 </t>
    </r>
    <r>
      <rPr>
        <vertAlign val="superscript"/>
        <sz val="10"/>
        <rFont val="Times New Roman"/>
        <family val="1"/>
      </rPr>
      <t>(1)</t>
    </r>
  </si>
  <si>
    <r>
      <t>102993</t>
    </r>
    <r>
      <rPr>
        <vertAlign val="superscript"/>
        <sz val="10"/>
        <rFont val="Times New Roman"/>
        <family val="1"/>
      </rPr>
      <t xml:space="preserve"> (1)</t>
    </r>
  </si>
  <si>
    <r>
      <t xml:space="preserve">115860 </t>
    </r>
    <r>
      <rPr>
        <vertAlign val="superscript"/>
        <sz val="10"/>
        <rFont val="Times New Roman"/>
        <family val="1"/>
      </rPr>
      <t>(1)</t>
    </r>
  </si>
  <si>
    <t>Top 15 source countries keeps changing in different years. The Top 15 source countries for 2015 &amp; 2016 are as below:</t>
  </si>
  <si>
    <t>TOP 15 SOURCE COUNTRIES FOR FTAs IN INDIA DURING 2015 &amp; 2016</t>
  </si>
  <si>
    <t>Rank in 2015</t>
  </si>
  <si>
    <t xml:space="preserve">FTAs in India in 2015 </t>
  </si>
  <si>
    <t>% Share in 2015</t>
  </si>
  <si>
    <t>Rank in 2016</t>
  </si>
  <si>
    <t xml:space="preserve">FTAs in India in 2016  </t>
  </si>
  <si>
    <t>% Share in 2016</t>
  </si>
  <si>
    <t>Country</t>
  </si>
  <si>
    <t>United States</t>
  </si>
  <si>
    <t>Bangladesh</t>
  </si>
  <si>
    <t>United Kingdom</t>
  </si>
  <si>
    <t>Sri Lanka</t>
  </si>
  <si>
    <t>Canada</t>
  </si>
  <si>
    <t>Malaysia</t>
  </si>
  <si>
    <t>Australia</t>
  </si>
  <si>
    <t>Germany</t>
  </si>
  <si>
    <t>France</t>
  </si>
  <si>
    <t>China</t>
  </si>
  <si>
    <t>Japan</t>
  </si>
  <si>
    <t>Russia Federation</t>
  </si>
  <si>
    <t>Russian Federation</t>
  </si>
  <si>
    <t>Singapore</t>
  </si>
  <si>
    <t>Afghanistan</t>
  </si>
  <si>
    <t xml:space="preserve">                        Total Top 15 Countries</t>
  </si>
  <si>
    <t>Other Countries</t>
  </si>
  <si>
    <t>Grand Total</t>
  </si>
  <si>
    <r>
      <t xml:space="preserve">1248 </t>
    </r>
    <r>
      <rPr>
        <vertAlign val="superscript"/>
        <sz val="10"/>
        <rFont val="Times New Roman"/>
        <family val="1"/>
      </rPr>
      <t>(1)</t>
    </r>
  </si>
  <si>
    <r>
      <t xml:space="preserve">6012 </t>
    </r>
    <r>
      <rPr>
        <vertAlign val="superscript"/>
        <sz val="10"/>
        <rFont val="Times New Roman"/>
        <family val="1"/>
      </rPr>
      <t>(1)</t>
    </r>
  </si>
  <si>
    <r>
      <t xml:space="preserve">10079 </t>
    </r>
    <r>
      <rPr>
        <vertAlign val="superscript"/>
        <sz val="10"/>
        <rFont val="Times New Roman"/>
        <family val="1"/>
      </rPr>
      <t>(1)</t>
    </r>
  </si>
  <si>
    <r>
      <t xml:space="preserve">12705 </t>
    </r>
    <r>
      <rPr>
        <vertAlign val="superscript"/>
        <sz val="10"/>
        <rFont val="Times New Roman"/>
        <family val="1"/>
      </rPr>
      <t>(1)</t>
    </r>
  </si>
  <si>
    <r>
      <t xml:space="preserve">14025 </t>
    </r>
    <r>
      <rPr>
        <vertAlign val="superscript"/>
        <sz val="10"/>
        <rFont val="Times New Roman"/>
        <family val="1"/>
      </rPr>
      <t>(1)</t>
    </r>
  </si>
  <si>
    <r>
      <t xml:space="preserve">18799 </t>
    </r>
    <r>
      <rPr>
        <vertAlign val="superscript"/>
        <sz val="10"/>
        <rFont val="Times New Roman"/>
        <family val="1"/>
      </rPr>
      <t>(1)</t>
    </r>
  </si>
  <si>
    <r>
      <t xml:space="preserve">23045 </t>
    </r>
    <r>
      <rPr>
        <vertAlign val="superscript"/>
        <sz val="10"/>
        <rFont val="Times New Roman"/>
        <family val="1"/>
      </rPr>
      <t>(1)</t>
    </r>
  </si>
  <si>
    <r>
      <t xml:space="preserve">32438 </t>
    </r>
    <r>
      <rPr>
        <vertAlign val="superscript"/>
        <sz val="10"/>
        <rFont val="Times New Roman"/>
        <family val="1"/>
      </rPr>
      <t>(1)</t>
    </r>
  </si>
  <si>
    <r>
      <t xml:space="preserve">50446 </t>
    </r>
    <r>
      <rPr>
        <vertAlign val="superscript"/>
        <sz val="10"/>
        <rFont val="Times New Roman"/>
        <family val="1"/>
      </rPr>
      <t>(1)</t>
    </r>
  </si>
  <si>
    <r>
      <t xml:space="preserve">73389 </t>
    </r>
    <r>
      <rPr>
        <vertAlign val="superscript"/>
        <sz val="10"/>
        <rFont val="Times New Roman"/>
        <family val="1"/>
      </rPr>
      <t>(1)</t>
    </r>
  </si>
  <si>
    <r>
      <t xml:space="preserve">89605 </t>
    </r>
    <r>
      <rPr>
        <vertAlign val="superscript"/>
        <sz val="10"/>
        <rFont val="Times New Roman"/>
        <family val="1"/>
      </rPr>
      <t>(1)</t>
    </r>
  </si>
  <si>
    <r>
      <t xml:space="preserve">95231 </t>
    </r>
    <r>
      <rPr>
        <vertAlign val="superscript"/>
        <sz val="10"/>
        <rFont val="Times New Roman"/>
        <family val="1"/>
      </rPr>
      <t>(1)</t>
    </r>
  </si>
  <si>
    <r>
      <t xml:space="preserve">111370 </t>
    </r>
    <r>
      <rPr>
        <vertAlign val="superscript"/>
        <sz val="10"/>
        <rFont val="Times New Roman"/>
        <family val="1"/>
      </rPr>
      <t>(1)</t>
    </r>
  </si>
  <si>
    <r>
      <t>115569</t>
    </r>
    <r>
      <rPr>
        <vertAlign val="superscript"/>
        <sz val="10"/>
        <rFont val="Times New Roman"/>
        <family val="1"/>
      </rPr>
      <t xml:space="preserve"> (1)</t>
    </r>
  </si>
  <si>
    <r>
      <t xml:space="preserve">114406 </t>
    </r>
    <r>
      <rPr>
        <vertAlign val="superscript"/>
        <sz val="10"/>
        <rFont val="Times New Roman"/>
        <family val="1"/>
      </rPr>
      <t>(1)</t>
    </r>
  </si>
  <si>
    <r>
      <t xml:space="preserve">95417 </t>
    </r>
    <r>
      <rPr>
        <vertAlign val="superscript"/>
        <sz val="10"/>
        <rFont val="Times New Roman"/>
        <family val="1"/>
      </rPr>
      <t>(1)</t>
    </r>
  </si>
  <si>
    <r>
      <t xml:space="preserve">111076 </t>
    </r>
    <r>
      <rPr>
        <vertAlign val="superscript"/>
        <sz val="10"/>
        <rFont val="Times New Roman"/>
        <family val="1"/>
      </rPr>
      <t>(1)</t>
    </r>
  </si>
  <si>
    <r>
      <t xml:space="preserve">119663 </t>
    </r>
    <r>
      <rPr>
        <vertAlign val="superscript"/>
        <sz val="10"/>
        <rFont val="Times New Roman"/>
        <family val="1"/>
      </rPr>
      <t>(1)</t>
    </r>
  </si>
  <si>
    <r>
      <t xml:space="preserve">104720 </t>
    </r>
    <r>
      <rPr>
        <vertAlign val="superscript"/>
        <sz val="10"/>
        <rFont val="Times New Roman"/>
        <family val="1"/>
      </rPr>
      <t>(1)</t>
    </r>
  </si>
  <si>
    <t>(1) The country to which this figure pertains is not included in Top 15 Countries in terms of foreign tourists arrivals in India during the year to which that figure belongs.</t>
  </si>
  <si>
    <t>THAILAND</t>
  </si>
  <si>
    <t>NEPAL</t>
  </si>
  <si>
    <t>PAKISTAN</t>
  </si>
  <si>
    <t>AFGHANISTAN</t>
  </si>
  <si>
    <t>OTHERS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</si>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</sst>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0" xfId="0" applyFont="1" applyFill="1"/>
    <xf numFmtId="1" fontId="2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2" fillId="5" borderId="0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3" fillId="2" borderId="4" xfId="0" applyFont="1" applyFill="1" applyBorder="1" applyAlignment="1"/>
    <xf numFmtId="0" fontId="4" fillId="2" borderId="4" xfId="0" applyFont="1" applyFill="1" applyBorder="1" applyAlignment="1"/>
    <xf numFmtId="0" fontId="2" fillId="2" borderId="5" xfId="0" applyFont="1" applyFill="1" applyBorder="1"/>
    <xf numFmtId="0" fontId="1" fillId="2" borderId="7" xfId="0" applyFont="1" applyFill="1" applyBorder="1" applyAlignment="1">
      <alignment horizontal="center"/>
    </xf>
    <xf numFmtId="0" fontId="2" fillId="5" borderId="8" xfId="0" applyFont="1" applyFill="1" applyBorder="1"/>
    <xf numFmtId="1" fontId="1" fillId="5" borderId="9" xfId="0" applyNumberFormat="1" applyFont="1" applyFill="1" applyBorder="1" applyAlignment="1"/>
    <xf numFmtId="1" fontId="1" fillId="5" borderId="8" xfId="0" applyNumberFormat="1" applyFont="1" applyFill="1" applyBorder="1" applyAlignment="1"/>
    <xf numFmtId="0" fontId="2" fillId="5" borderId="10" xfId="0" applyFont="1" applyFill="1" applyBorder="1" applyAlignment="1"/>
    <xf numFmtId="0" fontId="2" fillId="5" borderId="6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horizontal="left" indent="1"/>
    </xf>
    <xf numFmtId="0" fontId="5" fillId="2" borderId="0" xfId="0" applyFont="1" applyFill="1" applyBorder="1" applyAlignment="1"/>
    <xf numFmtId="0" fontId="5" fillId="4" borderId="0" xfId="0" applyFont="1" applyFill="1" applyBorder="1" applyAlignment="1"/>
    <xf numFmtId="0" fontId="9" fillId="2" borderId="0" xfId="0" applyFont="1" applyFill="1" applyBorder="1"/>
    <xf numFmtId="0" fontId="9" fillId="3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1" fontId="2" fillId="4" borderId="0" xfId="0" applyNumberFormat="1" applyFont="1" applyFill="1" applyBorder="1"/>
    <xf numFmtId="1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vertical="center"/>
    </xf>
    <xf numFmtId="0" fontId="10" fillId="0" borderId="1" xfId="0" applyFont="1" applyBorder="1"/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0" borderId="15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2" fontId="6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9" fillId="0" borderId="11" xfId="0" applyFont="1" applyBorder="1"/>
    <xf numFmtId="0" fontId="11" fillId="0" borderId="15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view="pageBreakPreview" topLeftCell="A7" zoomScale="90" zoomScaleNormal="90" zoomScaleSheetLayoutView="90" workbookViewId="0">
      <selection activeCell="D37" sqref="D37"/>
    </sheetView>
  </sheetViews>
  <sheetFormatPr defaultRowHeight="12.75" x14ac:dyDescent="0.2"/>
  <cols>
    <col min="1" max="1" width="15.42578125" style="4" customWidth="1"/>
    <col min="2" max="2" width="13.5703125" style="1" customWidth="1"/>
    <col min="3" max="3" width="11.42578125" style="1" customWidth="1"/>
    <col min="4" max="4" width="13.42578125" style="1" customWidth="1"/>
    <col min="5" max="5" width="11.42578125" style="1" customWidth="1"/>
    <col min="6" max="6" width="15.85546875" style="1" customWidth="1"/>
    <col min="7" max="7" width="9.85546875" style="1" customWidth="1"/>
    <col min="8" max="8" width="13.140625" style="1" customWidth="1"/>
    <col min="9" max="15" width="11.42578125" style="1" customWidth="1"/>
    <col min="16" max="16384" width="9.140625" style="1"/>
  </cols>
  <sheetData>
    <row r="1" spans="1:17" ht="16.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6.5" customHeight="1" x14ac:dyDescent="0.2">
      <c r="A2" s="21"/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38"/>
      <c r="P2" s="10"/>
      <c r="Q2" s="10"/>
    </row>
    <row r="3" spans="1:17" ht="16.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6.5" customHeight="1" x14ac:dyDescent="0.25">
      <c r="A4" s="20"/>
      <c r="B4" s="75" t="s">
        <v>19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9"/>
      <c r="P4" s="10"/>
      <c r="Q4" s="10"/>
    </row>
    <row r="5" spans="1:17" ht="16.5" customHeight="1" x14ac:dyDescent="0.2">
      <c r="A5" s="22"/>
      <c r="B5" s="10"/>
      <c r="C5" s="10"/>
      <c r="D5" s="10"/>
      <c r="E5" s="10"/>
      <c r="F5" s="10"/>
      <c r="G5" s="10"/>
      <c r="H5" s="10"/>
      <c r="I5" s="10"/>
      <c r="J5" s="2"/>
      <c r="K5" s="10"/>
      <c r="L5" s="10"/>
      <c r="M5" s="10"/>
      <c r="N5" s="10"/>
      <c r="O5" s="10"/>
      <c r="P5" s="10"/>
      <c r="Q5" s="10"/>
    </row>
    <row r="6" spans="1:17" ht="16.5" customHeight="1" x14ac:dyDescent="0.2">
      <c r="A6" s="16" t="s">
        <v>1</v>
      </c>
      <c r="B6" s="71">
        <v>2001</v>
      </c>
      <c r="C6" s="71">
        <v>2002</v>
      </c>
      <c r="D6" s="71">
        <v>2003</v>
      </c>
      <c r="E6" s="71">
        <v>2004</v>
      </c>
      <c r="F6" s="71">
        <v>2005</v>
      </c>
      <c r="G6" s="71">
        <v>2006</v>
      </c>
      <c r="H6" s="71">
        <v>2007</v>
      </c>
      <c r="I6" s="71">
        <v>2008</v>
      </c>
      <c r="J6" s="71">
        <v>2009</v>
      </c>
      <c r="K6" s="71">
        <v>2010</v>
      </c>
      <c r="L6" s="71">
        <v>2011</v>
      </c>
      <c r="M6" s="71">
        <v>2012</v>
      </c>
      <c r="N6" s="71">
        <v>2013</v>
      </c>
      <c r="O6" s="72">
        <v>2014</v>
      </c>
      <c r="P6" s="72">
        <v>2015</v>
      </c>
      <c r="Q6" s="72">
        <v>2016</v>
      </c>
    </row>
    <row r="7" spans="1:17" ht="16.5" customHeight="1" x14ac:dyDescent="0.2">
      <c r="A7" s="11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43"/>
      <c r="P7" s="43"/>
      <c r="Q7" s="43"/>
    </row>
    <row r="8" spans="1:17" ht="16.5" customHeight="1" x14ac:dyDescent="0.2">
      <c r="A8" s="12" t="s">
        <v>8</v>
      </c>
      <c r="B8" s="45">
        <v>329147</v>
      </c>
      <c r="C8" s="45">
        <v>348182</v>
      </c>
      <c r="D8" s="45">
        <v>410803</v>
      </c>
      <c r="E8" s="45">
        <v>526120</v>
      </c>
      <c r="F8" s="45">
        <v>611165</v>
      </c>
      <c r="G8" s="45">
        <v>696739</v>
      </c>
      <c r="H8" s="45">
        <v>799062</v>
      </c>
      <c r="I8" s="45">
        <v>804933</v>
      </c>
      <c r="J8" s="45">
        <v>827140</v>
      </c>
      <c r="K8" s="45">
        <v>931292</v>
      </c>
      <c r="L8" s="45">
        <v>980688</v>
      </c>
      <c r="M8" s="45">
        <v>1039947</v>
      </c>
      <c r="N8" s="45">
        <v>1085309</v>
      </c>
      <c r="O8" s="45">
        <v>1118983</v>
      </c>
      <c r="P8" s="46">
        <v>1213624</v>
      </c>
      <c r="Q8" s="46">
        <v>1296939</v>
      </c>
    </row>
    <row r="9" spans="1:17" s="4" customFormat="1" ht="16.5" customHeight="1" x14ac:dyDescent="0.2">
      <c r="A9" s="12" t="s">
        <v>2</v>
      </c>
      <c r="B9" s="43">
        <v>405472</v>
      </c>
      <c r="C9" s="43">
        <v>387846</v>
      </c>
      <c r="D9" s="43">
        <v>430917</v>
      </c>
      <c r="E9" s="43">
        <v>555907</v>
      </c>
      <c r="F9" s="43">
        <v>651803</v>
      </c>
      <c r="G9" s="43">
        <v>734240</v>
      </c>
      <c r="H9" s="43">
        <v>796191</v>
      </c>
      <c r="I9" s="43">
        <v>776530</v>
      </c>
      <c r="J9" s="43">
        <v>769251</v>
      </c>
      <c r="K9" s="43">
        <v>759494</v>
      </c>
      <c r="L9" s="43">
        <v>798249</v>
      </c>
      <c r="M9" s="43">
        <v>788170</v>
      </c>
      <c r="N9" s="43">
        <v>809444</v>
      </c>
      <c r="O9" s="43">
        <v>942562</v>
      </c>
      <c r="P9" s="44">
        <v>867601</v>
      </c>
      <c r="Q9" s="44">
        <v>941883</v>
      </c>
    </row>
    <row r="10" spans="1:17" ht="16.5" customHeight="1" x14ac:dyDescent="0.2">
      <c r="A10" s="12" t="s">
        <v>3</v>
      </c>
      <c r="B10" s="45">
        <v>431312</v>
      </c>
      <c r="C10" s="45">
        <v>435867</v>
      </c>
      <c r="D10" s="45">
        <v>454611</v>
      </c>
      <c r="E10" s="45">
        <v>477446</v>
      </c>
      <c r="F10" s="45">
        <v>456371</v>
      </c>
      <c r="G10" s="45">
        <v>484401</v>
      </c>
      <c r="H10" s="45">
        <v>480240</v>
      </c>
      <c r="I10" s="45">
        <v>541884</v>
      </c>
      <c r="J10" s="45">
        <v>468899</v>
      </c>
      <c r="K10" s="45">
        <v>431962</v>
      </c>
      <c r="L10" s="45">
        <v>463543</v>
      </c>
      <c r="M10" s="45">
        <v>487397</v>
      </c>
      <c r="N10" s="45">
        <v>524923</v>
      </c>
      <c r="O10" s="45">
        <v>838860</v>
      </c>
      <c r="P10" s="46">
        <v>1133879</v>
      </c>
      <c r="Q10" s="46">
        <v>1380409</v>
      </c>
    </row>
    <row r="11" spans="1:17" s="4" customFormat="1" ht="16.5" customHeight="1" x14ac:dyDescent="0.2">
      <c r="A11" s="12" t="s">
        <v>4</v>
      </c>
      <c r="B11" s="43">
        <v>112813</v>
      </c>
      <c r="C11" s="43">
        <v>108008</v>
      </c>
      <c r="D11" s="43">
        <v>109098</v>
      </c>
      <c r="E11" s="43">
        <v>128711</v>
      </c>
      <c r="F11" s="43">
        <v>136400</v>
      </c>
      <c r="G11" s="43">
        <v>154813</v>
      </c>
      <c r="H11" s="43">
        <v>204084</v>
      </c>
      <c r="I11" s="43">
        <v>218805</v>
      </c>
      <c r="J11" s="43">
        <v>239995</v>
      </c>
      <c r="K11" s="43">
        <v>266515</v>
      </c>
      <c r="L11" s="43">
        <v>305853</v>
      </c>
      <c r="M11" s="43">
        <v>296983</v>
      </c>
      <c r="N11" s="43">
        <v>262345</v>
      </c>
      <c r="O11" s="43">
        <v>301601</v>
      </c>
      <c r="P11" s="44">
        <v>299513</v>
      </c>
      <c r="Q11" s="44">
        <v>297418</v>
      </c>
    </row>
    <row r="12" spans="1:17" ht="16.5" customHeight="1" x14ac:dyDescent="0.2">
      <c r="A12" s="12" t="s">
        <v>5</v>
      </c>
      <c r="B12" s="45">
        <v>88600</v>
      </c>
      <c r="C12" s="45">
        <v>93598</v>
      </c>
      <c r="D12" s="45">
        <v>107671</v>
      </c>
      <c r="E12" s="45">
        <v>135884</v>
      </c>
      <c r="F12" s="45">
        <v>157643</v>
      </c>
      <c r="G12" s="45">
        <v>176567</v>
      </c>
      <c r="H12" s="45">
        <v>208214</v>
      </c>
      <c r="I12" s="45">
        <v>222364</v>
      </c>
      <c r="J12" s="45">
        <v>224069</v>
      </c>
      <c r="K12" s="45">
        <v>242372</v>
      </c>
      <c r="L12" s="45">
        <v>259017</v>
      </c>
      <c r="M12" s="45">
        <v>256021</v>
      </c>
      <c r="N12" s="45">
        <v>255222</v>
      </c>
      <c r="O12" s="45">
        <v>268485</v>
      </c>
      <c r="P12" s="46">
        <v>281306</v>
      </c>
      <c r="Q12" s="46">
        <v>317239</v>
      </c>
    </row>
    <row r="13" spans="1:17" s="4" customFormat="1" ht="16.5" customHeight="1" x14ac:dyDescent="0.2">
      <c r="A13" s="12" t="s">
        <v>20</v>
      </c>
      <c r="B13" s="43">
        <v>102434</v>
      </c>
      <c r="C13" s="43">
        <v>78194</v>
      </c>
      <c r="D13" s="43">
        <v>97654</v>
      </c>
      <c r="E13" s="43">
        <v>131824</v>
      </c>
      <c r="F13" s="43">
        <v>152258</v>
      </c>
      <c r="G13" s="43">
        <v>175345</v>
      </c>
      <c r="H13" s="43">
        <v>204827</v>
      </c>
      <c r="I13" s="43">
        <v>207802</v>
      </c>
      <c r="J13" s="43">
        <v>196462</v>
      </c>
      <c r="K13" s="43">
        <v>225232</v>
      </c>
      <c r="L13" s="43">
        <v>231423</v>
      </c>
      <c r="M13" s="43">
        <v>240674</v>
      </c>
      <c r="N13" s="43">
        <v>248379</v>
      </c>
      <c r="O13" s="43">
        <v>246101</v>
      </c>
      <c r="P13" s="44">
        <v>230854</v>
      </c>
      <c r="Q13" s="44">
        <v>238707</v>
      </c>
    </row>
    <row r="14" spans="1:17" ht="16.5" customHeight="1" x14ac:dyDescent="0.2">
      <c r="A14" s="12" t="s">
        <v>9</v>
      </c>
      <c r="B14" s="45">
        <v>80011</v>
      </c>
      <c r="C14" s="45">
        <v>64891</v>
      </c>
      <c r="D14" s="45">
        <v>76868</v>
      </c>
      <c r="E14" s="45">
        <v>116679</v>
      </c>
      <c r="F14" s="45">
        <v>120243</v>
      </c>
      <c r="G14" s="45">
        <v>156808</v>
      </c>
      <c r="H14" s="45">
        <v>184195</v>
      </c>
      <c r="I14" s="45">
        <v>204344</v>
      </c>
      <c r="J14" s="45">
        <v>191616</v>
      </c>
      <c r="K14" s="45">
        <v>227720</v>
      </c>
      <c r="L14" s="45">
        <v>240235</v>
      </c>
      <c r="M14" s="45">
        <v>254783</v>
      </c>
      <c r="N14" s="45">
        <v>252003</v>
      </c>
      <c r="O14" s="45">
        <v>262026</v>
      </c>
      <c r="P14" s="46">
        <v>248314</v>
      </c>
      <c r="Q14" s="46">
        <v>265928</v>
      </c>
    </row>
    <row r="15" spans="1:17" s="4" customFormat="1" ht="16.5" customHeight="1" x14ac:dyDescent="0.2">
      <c r="A15" s="12" t="s">
        <v>10</v>
      </c>
      <c r="B15" s="43">
        <v>80634</v>
      </c>
      <c r="C15" s="43">
        <v>59709</v>
      </c>
      <c r="D15" s="43">
        <v>77996</v>
      </c>
      <c r="E15" s="43">
        <v>96851</v>
      </c>
      <c r="F15" s="43">
        <v>103082</v>
      </c>
      <c r="G15" s="43">
        <v>119292</v>
      </c>
      <c r="H15" s="43">
        <v>145538</v>
      </c>
      <c r="I15" s="43">
        <v>145352</v>
      </c>
      <c r="J15" s="43">
        <v>124756</v>
      </c>
      <c r="K15" s="43">
        <v>168019</v>
      </c>
      <c r="L15" s="43">
        <v>193525</v>
      </c>
      <c r="M15" s="43">
        <v>220015</v>
      </c>
      <c r="N15" s="43">
        <v>220283</v>
      </c>
      <c r="O15" s="43">
        <v>239106</v>
      </c>
      <c r="P15" s="44">
        <v>207415</v>
      </c>
      <c r="Q15" s="44">
        <v>208847</v>
      </c>
    </row>
    <row r="16" spans="1:17" ht="16.5" customHeight="1" x14ac:dyDescent="0.2">
      <c r="A16" s="12" t="s">
        <v>11</v>
      </c>
      <c r="B16" s="45">
        <v>52691</v>
      </c>
      <c r="C16" s="45">
        <v>50743</v>
      </c>
      <c r="D16" s="45">
        <v>58730</v>
      </c>
      <c r="E16" s="45">
        <v>81608</v>
      </c>
      <c r="F16" s="45">
        <v>96258</v>
      </c>
      <c r="G16" s="45">
        <v>109867</v>
      </c>
      <c r="H16" s="45">
        <v>135925</v>
      </c>
      <c r="I16" s="45">
        <v>146209</v>
      </c>
      <c r="J16" s="45">
        <v>149074</v>
      </c>
      <c r="K16" s="45">
        <v>169647</v>
      </c>
      <c r="L16" s="45">
        <v>192592</v>
      </c>
      <c r="M16" s="45">
        <v>202105</v>
      </c>
      <c r="N16" s="45">
        <v>218967</v>
      </c>
      <c r="O16" s="45">
        <v>219516</v>
      </c>
      <c r="P16" s="46">
        <v>263101</v>
      </c>
      <c r="Q16" s="46">
        <v>293625</v>
      </c>
    </row>
    <row r="17" spans="1:18" s="4" customFormat="1" ht="16.5" customHeight="1" x14ac:dyDescent="0.2">
      <c r="A17" s="12" t="s">
        <v>12</v>
      </c>
      <c r="B17" s="43">
        <v>57869</v>
      </c>
      <c r="C17" s="43">
        <v>63748</v>
      </c>
      <c r="D17" s="43">
        <v>70750</v>
      </c>
      <c r="E17" s="43">
        <v>84390</v>
      </c>
      <c r="F17" s="43">
        <v>96276</v>
      </c>
      <c r="G17" s="43">
        <v>107286</v>
      </c>
      <c r="H17" s="43">
        <v>112741</v>
      </c>
      <c r="I17" s="43">
        <v>115794</v>
      </c>
      <c r="J17" s="43">
        <v>135343</v>
      </c>
      <c r="K17" s="43">
        <v>179077</v>
      </c>
      <c r="L17" s="43">
        <v>208196</v>
      </c>
      <c r="M17" s="43">
        <v>195853</v>
      </c>
      <c r="N17" s="43">
        <v>242649</v>
      </c>
      <c r="O17" s="43">
        <v>239762</v>
      </c>
      <c r="P17" s="44">
        <v>272941</v>
      </c>
      <c r="Q17" s="44">
        <v>301961</v>
      </c>
    </row>
    <row r="18" spans="1:18" ht="16.5" customHeight="1" x14ac:dyDescent="0.2">
      <c r="A18" s="12" t="s">
        <v>13</v>
      </c>
      <c r="B18" s="45">
        <v>42824</v>
      </c>
      <c r="C18" s="45">
        <v>44306</v>
      </c>
      <c r="D18" s="45">
        <v>48368</v>
      </c>
      <c r="E18" s="45">
        <v>60710</v>
      </c>
      <c r="F18" s="45">
        <v>68666</v>
      </c>
      <c r="G18" s="45">
        <v>82574</v>
      </c>
      <c r="H18" s="45">
        <v>92908</v>
      </c>
      <c r="I18" s="45">
        <v>97851</v>
      </c>
      <c r="J18" s="45">
        <v>95328</v>
      </c>
      <c r="K18" s="45">
        <v>107487</v>
      </c>
      <c r="L18" s="45">
        <v>119022</v>
      </c>
      <c r="M18" s="45">
        <v>131452</v>
      </c>
      <c r="N18" s="45">
        <v>143025</v>
      </c>
      <c r="O18" s="45">
        <v>150731</v>
      </c>
      <c r="P18" s="46">
        <v>152238</v>
      </c>
      <c r="Q18" s="46">
        <v>163688</v>
      </c>
    </row>
    <row r="19" spans="1:18" s="4" customFormat="1" ht="16.5" customHeight="1" x14ac:dyDescent="0.2">
      <c r="A19" s="12" t="s">
        <v>17</v>
      </c>
      <c r="B19" s="43" t="s">
        <v>39</v>
      </c>
      <c r="C19" s="43" t="s">
        <v>40</v>
      </c>
      <c r="D19" s="43" t="s">
        <v>38</v>
      </c>
      <c r="E19" s="43" t="s">
        <v>43</v>
      </c>
      <c r="F19" s="43" t="s">
        <v>24</v>
      </c>
      <c r="G19" s="43" t="s">
        <v>53</v>
      </c>
      <c r="H19" s="43">
        <v>88103</v>
      </c>
      <c r="I19" s="43">
        <v>98093</v>
      </c>
      <c r="J19" s="43">
        <v>100209</v>
      </c>
      <c r="K19" s="43">
        <v>119530</v>
      </c>
      <c r="L19" s="43">
        <v>142218</v>
      </c>
      <c r="M19" s="43">
        <v>168952</v>
      </c>
      <c r="N19" s="43">
        <v>174712</v>
      </c>
      <c r="O19" s="43">
        <v>181020</v>
      </c>
      <c r="P19" s="44">
        <v>206322</v>
      </c>
      <c r="Q19" s="44">
        <v>251313</v>
      </c>
    </row>
    <row r="20" spans="1:18" ht="16.5" customHeight="1" x14ac:dyDescent="0.2">
      <c r="A20" s="12" t="s">
        <v>14</v>
      </c>
      <c r="B20" s="45" t="s">
        <v>52</v>
      </c>
      <c r="C20" s="45" t="s">
        <v>41</v>
      </c>
      <c r="D20" s="45">
        <v>26948</v>
      </c>
      <c r="E20" s="45" t="s">
        <v>50</v>
      </c>
      <c r="F20" s="45">
        <v>56446</v>
      </c>
      <c r="G20" s="45" t="s">
        <v>26</v>
      </c>
      <c r="H20" s="45" t="s">
        <v>28</v>
      </c>
      <c r="I20" s="45">
        <v>91095</v>
      </c>
      <c r="J20" s="45">
        <v>94945</v>
      </c>
      <c r="K20" s="45">
        <v>122048</v>
      </c>
      <c r="L20" s="45">
        <v>144312</v>
      </c>
      <c r="M20" s="45">
        <v>177526</v>
      </c>
      <c r="N20" s="45">
        <v>259120</v>
      </c>
      <c r="O20" s="45">
        <v>269832</v>
      </c>
      <c r="P20" s="46">
        <v>172419</v>
      </c>
      <c r="Q20" s="46">
        <v>227749</v>
      </c>
    </row>
    <row r="21" spans="1:18" s="4" customFormat="1" ht="16.5" customHeight="1" x14ac:dyDescent="0.2">
      <c r="A21" s="12" t="s">
        <v>15</v>
      </c>
      <c r="B21" s="43">
        <v>41351</v>
      </c>
      <c r="C21" s="43">
        <v>37136</v>
      </c>
      <c r="D21" s="43">
        <v>46908</v>
      </c>
      <c r="E21" s="43">
        <v>65561</v>
      </c>
      <c r="F21" s="43">
        <v>67642</v>
      </c>
      <c r="G21" s="43">
        <v>79978</v>
      </c>
      <c r="H21" s="43">
        <v>93540</v>
      </c>
      <c r="I21" s="43">
        <v>85766</v>
      </c>
      <c r="J21" s="43">
        <v>77873</v>
      </c>
      <c r="K21" s="43" t="s">
        <v>32</v>
      </c>
      <c r="L21" s="43" t="s">
        <v>34</v>
      </c>
      <c r="M21" s="43" t="s">
        <v>36</v>
      </c>
      <c r="N21" s="43" t="s">
        <v>62</v>
      </c>
      <c r="O21" s="43" t="s">
        <v>45</v>
      </c>
      <c r="P21" s="44" t="s">
        <v>66</v>
      </c>
      <c r="Q21" s="44" t="s">
        <v>111</v>
      </c>
    </row>
    <row r="22" spans="1:18" ht="16.5" customHeight="1" x14ac:dyDescent="0.2">
      <c r="A22" s="12" t="s">
        <v>16</v>
      </c>
      <c r="B22" s="45">
        <v>27150</v>
      </c>
      <c r="C22" s="45">
        <v>29374</v>
      </c>
      <c r="D22" s="45">
        <v>35584</v>
      </c>
      <c r="E22" s="45">
        <v>47835</v>
      </c>
      <c r="F22" s="45" t="s">
        <v>51</v>
      </c>
      <c r="G22" s="45">
        <v>70407</v>
      </c>
      <c r="H22" s="45">
        <v>84583</v>
      </c>
      <c r="I22" s="45" t="s">
        <v>55</v>
      </c>
      <c r="J22" s="45" t="s">
        <v>30</v>
      </c>
      <c r="K22" s="45">
        <v>95587</v>
      </c>
      <c r="L22" s="45">
        <v>108680</v>
      </c>
      <c r="M22" s="45">
        <v>109469</v>
      </c>
      <c r="N22" s="45" t="s">
        <v>64</v>
      </c>
      <c r="O22" s="45" t="s">
        <v>46</v>
      </c>
      <c r="P22" s="46" t="s">
        <v>67</v>
      </c>
      <c r="Q22" s="46" t="s">
        <v>112</v>
      </c>
    </row>
    <row r="23" spans="1:18" ht="16.5" customHeight="1" x14ac:dyDescent="0.2">
      <c r="A23" s="12" t="s">
        <v>116</v>
      </c>
      <c r="B23" s="43" t="s">
        <v>23</v>
      </c>
      <c r="C23" s="43">
        <v>19789</v>
      </c>
      <c r="D23" s="43" t="s">
        <v>42</v>
      </c>
      <c r="E23" s="43" t="s">
        <v>44</v>
      </c>
      <c r="F23" s="43" t="s">
        <v>25</v>
      </c>
      <c r="G23" s="43" t="s">
        <v>27</v>
      </c>
      <c r="H23" s="43" t="s">
        <v>29</v>
      </c>
      <c r="I23" s="43" t="s">
        <v>56</v>
      </c>
      <c r="J23" s="43" t="s">
        <v>31</v>
      </c>
      <c r="K23" s="43" t="s">
        <v>33</v>
      </c>
      <c r="L23" s="43" t="s">
        <v>35</v>
      </c>
      <c r="M23" s="43" t="s">
        <v>37</v>
      </c>
      <c r="N23" s="43">
        <v>117136</v>
      </c>
      <c r="O23" s="43">
        <v>121362</v>
      </c>
      <c r="P23" s="44" t="s">
        <v>68</v>
      </c>
      <c r="Q23" s="44" t="s">
        <v>113</v>
      </c>
    </row>
    <row r="24" spans="1:18" ht="16.5" customHeight="1" x14ac:dyDescent="0.2">
      <c r="A24" s="12" t="s">
        <v>117</v>
      </c>
      <c r="B24" s="45">
        <v>41135</v>
      </c>
      <c r="C24" s="45">
        <v>43758</v>
      </c>
      <c r="D24" s="45">
        <v>43597</v>
      </c>
      <c r="E24" s="45">
        <v>53207</v>
      </c>
      <c r="F24" s="45">
        <v>77024</v>
      </c>
      <c r="G24" s="45">
        <v>91552</v>
      </c>
      <c r="H24" s="45" t="s">
        <v>54</v>
      </c>
      <c r="I24" s="45" t="s">
        <v>57</v>
      </c>
      <c r="J24" s="45">
        <v>88785</v>
      </c>
      <c r="K24" s="45">
        <v>104374</v>
      </c>
      <c r="L24" s="45">
        <v>119131</v>
      </c>
      <c r="M24" s="45">
        <v>125375</v>
      </c>
      <c r="N24" s="45">
        <v>113790</v>
      </c>
      <c r="O24" s="45">
        <v>126416</v>
      </c>
      <c r="P24" s="46">
        <v>154720</v>
      </c>
      <c r="Q24" s="46">
        <v>161097</v>
      </c>
    </row>
    <row r="25" spans="1:18" ht="16.5" customHeight="1" x14ac:dyDescent="0.2">
      <c r="A25" s="12" t="s">
        <v>118</v>
      </c>
      <c r="B25" s="43">
        <v>52762</v>
      </c>
      <c r="C25" s="43" t="s">
        <v>48</v>
      </c>
      <c r="D25" s="43" t="s">
        <v>49</v>
      </c>
      <c r="E25" s="43">
        <v>67416</v>
      </c>
      <c r="F25" s="43">
        <v>88609</v>
      </c>
      <c r="G25" s="43">
        <v>83426</v>
      </c>
      <c r="H25" s="43">
        <v>106283</v>
      </c>
      <c r="I25" s="43">
        <v>85529</v>
      </c>
      <c r="J25" s="43" t="s">
        <v>58</v>
      </c>
      <c r="K25" s="43" t="s">
        <v>59</v>
      </c>
      <c r="L25" s="43" t="s">
        <v>60</v>
      </c>
      <c r="M25" s="43" t="s">
        <v>61</v>
      </c>
      <c r="N25" s="43" t="s">
        <v>63</v>
      </c>
      <c r="O25" s="43" t="s">
        <v>65</v>
      </c>
      <c r="P25" s="44">
        <v>124924</v>
      </c>
      <c r="Q25" s="44" t="s">
        <v>114</v>
      </c>
    </row>
    <row r="26" spans="1:18" ht="16.5" customHeight="1" x14ac:dyDescent="0.2">
      <c r="A26" s="12" t="s">
        <v>119</v>
      </c>
      <c r="B26" s="45" t="s">
        <v>96</v>
      </c>
      <c r="C26" s="45" t="s">
        <v>97</v>
      </c>
      <c r="D26" s="45" t="s">
        <v>98</v>
      </c>
      <c r="E26" s="45" t="s">
        <v>99</v>
      </c>
      <c r="F26" s="45" t="s">
        <v>100</v>
      </c>
      <c r="G26" s="45" t="s">
        <v>101</v>
      </c>
      <c r="H26" s="45" t="s">
        <v>102</v>
      </c>
      <c r="I26" s="45" t="s">
        <v>103</v>
      </c>
      <c r="J26" s="45" t="s">
        <v>104</v>
      </c>
      <c r="K26" s="45" t="s">
        <v>105</v>
      </c>
      <c r="L26" s="45" t="s">
        <v>106</v>
      </c>
      <c r="M26" s="45" t="s">
        <v>107</v>
      </c>
      <c r="N26" s="45" t="s">
        <v>108</v>
      </c>
      <c r="O26" s="45" t="s">
        <v>109</v>
      </c>
      <c r="P26" s="46" t="s">
        <v>110</v>
      </c>
      <c r="Q26" s="46">
        <v>123330</v>
      </c>
    </row>
    <row r="27" spans="1:18" s="4" customFormat="1" ht="16.5" customHeight="1" x14ac:dyDescent="0.2">
      <c r="A27" s="12" t="s">
        <v>120</v>
      </c>
      <c r="B27" s="43">
        <v>542151</v>
      </c>
      <c r="C27" s="43">
        <v>476192</v>
      </c>
      <c r="D27" s="43">
        <v>561843</v>
      </c>
      <c r="E27" s="43">
        <v>699225</v>
      </c>
      <c r="F27" s="43">
        <v>827929</v>
      </c>
      <c r="G27" s="43">
        <v>933917</v>
      </c>
      <c r="H27" s="43">
        <v>1113408</v>
      </c>
      <c r="I27" s="43">
        <v>1191814</v>
      </c>
      <c r="J27" s="43">
        <v>1142577</v>
      </c>
      <c r="K27" s="43">
        <v>1329491</v>
      </c>
      <c r="L27" s="43">
        <v>1471000</v>
      </c>
      <c r="M27" s="43">
        <v>1524062</v>
      </c>
      <c r="N27" s="43">
        <v>1610560</v>
      </c>
      <c r="O27" s="43">
        <v>1742274</v>
      </c>
      <c r="P27" s="44">
        <v>1776612</v>
      </c>
      <c r="Q27" s="44">
        <v>1903402</v>
      </c>
    </row>
    <row r="28" spans="1:18" ht="16.5" customHeight="1" x14ac:dyDescent="0.2">
      <c r="A28" s="15" t="s">
        <v>121</v>
      </c>
      <c r="B28" s="45">
        <v>2537282</v>
      </c>
      <c r="C28" s="45">
        <v>2384364</v>
      </c>
      <c r="D28" s="45">
        <v>2726214</v>
      </c>
      <c r="E28" s="45">
        <v>3456698</v>
      </c>
      <c r="F28" s="45">
        <v>3918610</v>
      </c>
      <c r="G28" s="45">
        <v>4447167</v>
      </c>
      <c r="H28" s="45">
        <v>5081504</v>
      </c>
      <c r="I28" s="45">
        <v>5282603</v>
      </c>
      <c r="J28" s="45">
        <v>5167699</v>
      </c>
      <c r="K28" s="45">
        <v>5775692</v>
      </c>
      <c r="L28" s="45">
        <v>6309222</v>
      </c>
      <c r="M28" s="45">
        <v>6577745</v>
      </c>
      <c r="N28" s="45">
        <v>6967601</v>
      </c>
      <c r="O28" s="45">
        <v>7679099</v>
      </c>
      <c r="P28" s="46">
        <v>8027133</v>
      </c>
      <c r="Q28" s="46">
        <v>8804411</v>
      </c>
    </row>
    <row r="29" spans="1:18" s="4" customFormat="1" ht="16.5" customHeight="1" x14ac:dyDescent="0.2">
      <c r="A29" s="1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68"/>
      <c r="Q29" s="68"/>
      <c r="R29" s="1"/>
    </row>
    <row r="30" spans="1:18" ht="16.5" customHeight="1" x14ac:dyDescent="0.2">
      <c r="A30" s="26" t="s">
        <v>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4"/>
      <c r="M30" s="24"/>
      <c r="N30" s="24"/>
      <c r="O30" s="24"/>
      <c r="P30" s="17"/>
      <c r="Q30" s="17"/>
    </row>
    <row r="31" spans="1:18" ht="16.5" customHeight="1" x14ac:dyDescent="0.2">
      <c r="A31" s="18"/>
      <c r="B31" s="17"/>
      <c r="C31" s="5"/>
      <c r="D31" s="5"/>
      <c r="E31" s="5"/>
      <c r="F31" s="5"/>
      <c r="G31" s="5"/>
      <c r="H31" s="5"/>
      <c r="I31" s="5"/>
      <c r="J31" s="6"/>
      <c r="K31" s="17"/>
      <c r="L31" s="17"/>
      <c r="M31" s="17"/>
      <c r="N31" s="17"/>
      <c r="O31" s="17"/>
      <c r="P31" s="17"/>
      <c r="Q31" s="17"/>
    </row>
    <row r="32" spans="1:18" ht="16.5" customHeight="1" x14ac:dyDescent="0.2">
      <c r="A32" s="78" t="s">
        <v>115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17"/>
    </row>
    <row r="33" spans="1:17" ht="16.5" customHeight="1" x14ac:dyDescent="0.2">
      <c r="A33" s="18"/>
      <c r="B33" s="5"/>
      <c r="C33" s="5"/>
      <c r="D33" s="5"/>
      <c r="E33" s="5"/>
      <c r="F33" s="5"/>
      <c r="G33" s="5"/>
      <c r="H33" s="5"/>
      <c r="I33" s="5"/>
      <c r="J33" s="6"/>
      <c r="K33" s="17"/>
      <c r="L33" s="17"/>
      <c r="M33" s="17"/>
      <c r="N33" s="17"/>
      <c r="O33" s="17"/>
      <c r="P33" s="17"/>
      <c r="Q33" s="17"/>
    </row>
    <row r="34" spans="1:17" ht="16.5" customHeight="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17"/>
      <c r="L34" s="17"/>
      <c r="M34" s="17"/>
      <c r="N34" s="17"/>
      <c r="O34" s="17"/>
      <c r="P34" s="17"/>
      <c r="Q34" s="17"/>
    </row>
    <row r="35" spans="1:17" ht="16.5" customHeight="1" thickBot="1" x14ac:dyDescent="0.25">
      <c r="A35" s="27"/>
      <c r="B35" s="28"/>
      <c r="C35" s="28"/>
      <c r="D35" s="2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7"/>
    </row>
    <row r="36" spans="1:17" ht="16.5" customHeight="1" x14ac:dyDescent="0.2">
      <c r="A36" s="1"/>
    </row>
    <row r="37" spans="1:17" ht="16.5" customHeight="1" x14ac:dyDescent="0.2">
      <c r="A37" s="1"/>
    </row>
    <row r="38" spans="1:17" ht="15" x14ac:dyDescent="0.25">
      <c r="A38" s="80" t="s">
        <v>70</v>
      </c>
      <c r="B38" s="80"/>
      <c r="C38" s="80"/>
      <c r="D38" s="80"/>
      <c r="E38" s="80"/>
      <c r="F38" s="80"/>
      <c r="G38" s="80"/>
      <c r="H38" s="80"/>
    </row>
    <row r="39" spans="1:17" x14ac:dyDescent="0.2">
      <c r="A39" s="83"/>
      <c r="B39" s="83"/>
      <c r="C39" s="83"/>
      <c r="D39" s="83"/>
      <c r="E39" s="83"/>
      <c r="F39" s="83"/>
      <c r="G39" s="84"/>
      <c r="H39" s="48"/>
    </row>
    <row r="40" spans="1:17" x14ac:dyDescent="0.2">
      <c r="A40" s="85" t="s">
        <v>71</v>
      </c>
      <c r="B40" s="49"/>
      <c r="C40" s="87" t="s">
        <v>72</v>
      </c>
      <c r="D40" s="81" t="s">
        <v>73</v>
      </c>
      <c r="E40" s="85" t="s">
        <v>74</v>
      </c>
      <c r="F40" s="49"/>
      <c r="G40" s="87" t="s">
        <v>75</v>
      </c>
      <c r="H40" s="81" t="s">
        <v>76</v>
      </c>
    </row>
    <row r="41" spans="1:17" x14ac:dyDescent="0.2">
      <c r="A41" s="86"/>
      <c r="B41" s="50" t="s">
        <v>77</v>
      </c>
      <c r="C41" s="88"/>
      <c r="D41" s="82"/>
      <c r="E41" s="86"/>
      <c r="F41" s="50" t="s">
        <v>77</v>
      </c>
      <c r="G41" s="88"/>
      <c r="H41" s="82"/>
    </row>
    <row r="42" spans="1:17" x14ac:dyDescent="0.2">
      <c r="A42" s="51"/>
      <c r="B42" s="51"/>
      <c r="C42" s="52"/>
      <c r="D42" s="53"/>
      <c r="E42" s="51"/>
      <c r="F42" s="51"/>
      <c r="G42" s="52"/>
      <c r="H42" s="53"/>
    </row>
    <row r="43" spans="1:17" x14ac:dyDescent="0.2">
      <c r="A43" s="54">
        <v>1</v>
      </c>
      <c r="B43" s="55" t="s">
        <v>78</v>
      </c>
      <c r="C43" s="54">
        <v>1213624</v>
      </c>
      <c r="D43" s="56">
        <f>SUM(C43/C60)*100</f>
        <v>15.119021947188369</v>
      </c>
      <c r="E43" s="54">
        <v>1</v>
      </c>
      <c r="F43" s="55" t="s">
        <v>79</v>
      </c>
      <c r="G43" s="54">
        <v>1380409</v>
      </c>
      <c r="H43" s="56">
        <f>SUM(G43/G60)*100</f>
        <v>15.678607007328486</v>
      </c>
    </row>
    <row r="44" spans="1:17" x14ac:dyDescent="0.2">
      <c r="A44" s="54">
        <v>2</v>
      </c>
      <c r="B44" s="55" t="s">
        <v>79</v>
      </c>
      <c r="C44" s="54">
        <v>1133879</v>
      </c>
      <c r="D44" s="56">
        <f>SUM(C44/C60)*100</f>
        <v>14.125578833688193</v>
      </c>
      <c r="E44" s="54">
        <v>2</v>
      </c>
      <c r="F44" s="55" t="s">
        <v>78</v>
      </c>
      <c r="G44" s="54">
        <v>1296939</v>
      </c>
      <c r="H44" s="56">
        <f>SUM(G44/G60)*100</f>
        <v>14.730559488874384</v>
      </c>
    </row>
    <row r="45" spans="1:17" x14ac:dyDescent="0.2">
      <c r="A45" s="54">
        <v>3</v>
      </c>
      <c r="B45" s="55" t="s">
        <v>80</v>
      </c>
      <c r="C45" s="54">
        <v>867601</v>
      </c>
      <c r="D45" s="56">
        <f>SUM(C45/C60)*100</f>
        <v>10.808354614281338</v>
      </c>
      <c r="E45" s="54">
        <v>3</v>
      </c>
      <c r="F45" s="55" t="s">
        <v>80</v>
      </c>
      <c r="G45" s="54">
        <v>941883</v>
      </c>
      <c r="H45" s="56">
        <f>SUM(G45/G60)*100</f>
        <v>10.697853609968911</v>
      </c>
    </row>
    <row r="46" spans="1:17" x14ac:dyDescent="0.2">
      <c r="A46" s="54">
        <v>4</v>
      </c>
      <c r="B46" s="55" t="s">
        <v>81</v>
      </c>
      <c r="C46" s="54">
        <v>299513</v>
      </c>
      <c r="D46" s="56">
        <f>SUM(C46/C60)*100</f>
        <v>3.7312574738701851</v>
      </c>
      <c r="E46" s="54">
        <v>4</v>
      </c>
      <c r="F46" s="55" t="s">
        <v>82</v>
      </c>
      <c r="G46" s="54">
        <v>317239</v>
      </c>
      <c r="H46" s="56">
        <f>SUM(G46/G60)*100</f>
        <v>3.603182541114903</v>
      </c>
    </row>
    <row r="47" spans="1:17" x14ac:dyDescent="0.2">
      <c r="A47" s="54">
        <v>5</v>
      </c>
      <c r="B47" s="55" t="s">
        <v>82</v>
      </c>
      <c r="C47" s="54">
        <v>281306</v>
      </c>
      <c r="D47" s="56">
        <f>SUM(C47/C60)*100</f>
        <v>3.5044392562076649</v>
      </c>
      <c r="E47" s="54">
        <v>5</v>
      </c>
      <c r="F47" s="55" t="s">
        <v>83</v>
      </c>
      <c r="G47" s="54">
        <v>301961</v>
      </c>
      <c r="H47" s="56">
        <f>SUM(G47/G60)*100</f>
        <v>3.4296558849876502</v>
      </c>
    </row>
    <row r="48" spans="1:17" x14ac:dyDescent="0.2">
      <c r="A48" s="54">
        <v>6</v>
      </c>
      <c r="B48" s="55" t="s">
        <v>83</v>
      </c>
      <c r="C48" s="54">
        <v>272941</v>
      </c>
      <c r="D48" s="56">
        <f>SUM(C48/C60)*100</f>
        <v>3.4002301942673681</v>
      </c>
      <c r="E48" s="54">
        <v>6</v>
      </c>
      <c r="F48" s="55" t="s">
        <v>81</v>
      </c>
      <c r="G48" s="54">
        <v>297418</v>
      </c>
      <c r="H48" s="56">
        <f>SUM(G48/G60)*100</f>
        <v>3.3780567490545366</v>
      </c>
    </row>
    <row r="49" spans="1:8" x14ac:dyDescent="0.2">
      <c r="A49" s="54">
        <v>7</v>
      </c>
      <c r="B49" s="55" t="s">
        <v>84</v>
      </c>
      <c r="C49" s="54">
        <v>263101</v>
      </c>
      <c r="D49" s="56">
        <f>SUM(C49/C60)*100</f>
        <v>3.2776459540411249</v>
      </c>
      <c r="E49" s="54">
        <v>7</v>
      </c>
      <c r="F49" s="55" t="s">
        <v>84</v>
      </c>
      <c r="G49" s="54">
        <v>293625</v>
      </c>
      <c r="H49" s="56">
        <f>SUM(G49/G60)*100</f>
        <v>3.3349760705173805</v>
      </c>
    </row>
    <row r="50" spans="1:8" x14ac:dyDescent="0.2">
      <c r="A50" s="54">
        <v>8</v>
      </c>
      <c r="B50" s="55" t="s">
        <v>85</v>
      </c>
      <c r="C50" s="54">
        <v>248314</v>
      </c>
      <c r="D50" s="56">
        <f>SUM(C50/C60)*100</f>
        <v>3.0934332345060183</v>
      </c>
      <c r="E50" s="54">
        <v>8</v>
      </c>
      <c r="F50" s="55" t="s">
        <v>85</v>
      </c>
      <c r="G50" s="54">
        <v>265928</v>
      </c>
      <c r="H50" s="56">
        <f>SUM(G50/G60)*100</f>
        <v>3.0203951178562654</v>
      </c>
    </row>
    <row r="51" spans="1:8" x14ac:dyDescent="0.2">
      <c r="A51" s="54">
        <v>9</v>
      </c>
      <c r="B51" s="55" t="s">
        <v>86</v>
      </c>
      <c r="C51" s="54">
        <v>230854</v>
      </c>
      <c r="D51" s="56">
        <f>SUM(C51/C60)*100</f>
        <v>2.8759209545923805</v>
      </c>
      <c r="E51" s="54">
        <v>9</v>
      </c>
      <c r="F51" s="55" t="s">
        <v>87</v>
      </c>
      <c r="G51" s="54">
        <v>251313</v>
      </c>
      <c r="H51" s="56">
        <f>SUM(G51/G60)*100</f>
        <v>2.8543987780670395</v>
      </c>
    </row>
    <row r="52" spans="1:8" x14ac:dyDescent="0.2">
      <c r="A52" s="54">
        <v>10</v>
      </c>
      <c r="B52" s="55" t="s">
        <v>88</v>
      </c>
      <c r="C52" s="54">
        <v>207415</v>
      </c>
      <c r="D52" s="56">
        <f>SUM(C52/C60)*100</f>
        <v>2.5839237994437116</v>
      </c>
      <c r="E52" s="54">
        <v>10</v>
      </c>
      <c r="F52" s="55" t="s">
        <v>86</v>
      </c>
      <c r="G52" s="54">
        <v>238707</v>
      </c>
      <c r="H52" s="56">
        <f>SUM(G52/G60)*100</f>
        <v>2.7112205461557846</v>
      </c>
    </row>
    <row r="53" spans="1:8" x14ac:dyDescent="0.2">
      <c r="A53" s="54">
        <v>11</v>
      </c>
      <c r="B53" s="55" t="s">
        <v>87</v>
      </c>
      <c r="C53" s="54">
        <v>206322</v>
      </c>
      <c r="D53" s="56">
        <f>SUM(C53/C60)*100</f>
        <v>2.5703074808901261</v>
      </c>
      <c r="E53" s="54">
        <v>11</v>
      </c>
      <c r="F53" s="55" t="s">
        <v>89</v>
      </c>
      <c r="G53" s="54">
        <v>227749</v>
      </c>
      <c r="H53" s="56">
        <f>SUM(G53/G60)*100</f>
        <v>2.5867602046292477</v>
      </c>
    </row>
    <row r="54" spans="1:8" x14ac:dyDescent="0.2">
      <c r="A54" s="54">
        <v>12</v>
      </c>
      <c r="B54" s="55" t="s">
        <v>90</v>
      </c>
      <c r="C54" s="54">
        <v>172419</v>
      </c>
      <c r="D54" s="56">
        <f>SUM(C54/C60)*100</f>
        <v>2.1479524507691599</v>
      </c>
      <c r="E54" s="54">
        <v>12</v>
      </c>
      <c r="F54" s="55" t="s">
        <v>88</v>
      </c>
      <c r="G54" s="54">
        <v>208847</v>
      </c>
      <c r="H54" s="56">
        <f>SUM(G54/G60)*100</f>
        <v>2.3720723623647282</v>
      </c>
    </row>
    <row r="55" spans="1:8" x14ac:dyDescent="0.2">
      <c r="A55" s="54">
        <v>13</v>
      </c>
      <c r="B55" s="55" t="s">
        <v>22</v>
      </c>
      <c r="C55" s="54">
        <v>154720</v>
      </c>
      <c r="D55" s="56">
        <f>SUM(C55/C60)*100</f>
        <v>1.9274627690857995</v>
      </c>
      <c r="E55" s="54">
        <v>13</v>
      </c>
      <c r="F55" s="55" t="s">
        <v>91</v>
      </c>
      <c r="G55" s="54">
        <v>163688</v>
      </c>
      <c r="H55" s="56">
        <f>SUM(G55/G60)*100</f>
        <v>1.8591590056393321</v>
      </c>
    </row>
    <row r="56" spans="1:8" x14ac:dyDescent="0.2">
      <c r="A56" s="54">
        <v>14</v>
      </c>
      <c r="B56" s="55" t="s">
        <v>91</v>
      </c>
      <c r="C56" s="54">
        <v>152238</v>
      </c>
      <c r="D56" s="56">
        <f>SUM(C56/C60)*100</f>
        <v>1.8965426385734483</v>
      </c>
      <c r="E56" s="54">
        <v>14</v>
      </c>
      <c r="F56" s="55" t="s">
        <v>22</v>
      </c>
      <c r="G56" s="54">
        <v>161097</v>
      </c>
      <c r="H56" s="56">
        <f>SUM(G56/G60)*100</f>
        <v>1.8297305748220978</v>
      </c>
    </row>
    <row r="57" spans="1:8" x14ac:dyDescent="0.2">
      <c r="A57" s="54">
        <v>15</v>
      </c>
      <c r="B57" s="55" t="s">
        <v>47</v>
      </c>
      <c r="C57" s="54">
        <v>124924</v>
      </c>
      <c r="D57" s="56">
        <f>SUM(C57/C60)*100</f>
        <v>1.5562717099617012</v>
      </c>
      <c r="E57" s="54">
        <v>15</v>
      </c>
      <c r="F57" s="55" t="s">
        <v>92</v>
      </c>
      <c r="G57" s="54">
        <v>123330</v>
      </c>
      <c r="H57" s="56">
        <f>SUM(G57/G60)*100</f>
        <v>1.4007751341912593</v>
      </c>
    </row>
    <row r="58" spans="1:8" x14ac:dyDescent="0.2">
      <c r="A58" s="57" t="s">
        <v>93</v>
      </c>
      <c r="B58" s="58"/>
      <c r="C58" s="51">
        <f>SUM(C43:C57)</f>
        <v>5829171</v>
      </c>
      <c r="D58" s="59">
        <f>(C58/C60)*100</f>
        <v>72.618343311366587</v>
      </c>
      <c r="E58" s="57" t="s">
        <v>93</v>
      </c>
      <c r="F58" s="58"/>
      <c r="G58" s="51">
        <f>SUM(G43:G57)</f>
        <v>6470133</v>
      </c>
      <c r="H58" s="59">
        <f>(G58/G60)*100</f>
        <v>73.487403075572004</v>
      </c>
    </row>
    <row r="59" spans="1:8" x14ac:dyDescent="0.2">
      <c r="A59" s="60" t="s">
        <v>94</v>
      </c>
      <c r="B59" s="61"/>
      <c r="C59" s="62">
        <f>(C60-C58)</f>
        <v>2197962</v>
      </c>
      <c r="D59" s="59">
        <f>(C59/C60)*100</f>
        <v>27.381656688633417</v>
      </c>
      <c r="E59" s="60" t="s">
        <v>94</v>
      </c>
      <c r="F59" s="61"/>
      <c r="G59" s="62">
        <f>(G60-G58)</f>
        <v>2334278</v>
      </c>
      <c r="H59" s="59">
        <f>(G59/G60)*100</f>
        <v>26.512596924427996</v>
      </c>
    </row>
    <row r="60" spans="1:8" x14ac:dyDescent="0.2">
      <c r="A60" s="63" t="s">
        <v>95</v>
      </c>
      <c r="B60" s="63"/>
      <c r="C60" s="64">
        <v>8027133</v>
      </c>
      <c r="D60" s="65">
        <f>SUM(D58:D59)</f>
        <v>100</v>
      </c>
      <c r="E60" s="63" t="s">
        <v>95</v>
      </c>
      <c r="F60" s="63"/>
      <c r="G60" s="64">
        <v>8804411</v>
      </c>
      <c r="H60" s="65">
        <f>SUM(H58:H59)</f>
        <v>100</v>
      </c>
    </row>
    <row r="61" spans="1:8" x14ac:dyDescent="0.2">
      <c r="A61" s="30"/>
      <c r="B61" s="32"/>
      <c r="C61" s="32"/>
      <c r="D61" s="32"/>
      <c r="E61" s="32"/>
      <c r="F61" s="32"/>
      <c r="G61" s="32"/>
      <c r="H61" s="32"/>
    </row>
    <row r="62" spans="1:8" x14ac:dyDescent="0.2">
      <c r="A62" s="30"/>
      <c r="B62" s="31"/>
      <c r="C62" s="31"/>
      <c r="D62" s="31"/>
      <c r="E62" s="31"/>
      <c r="F62" s="31"/>
      <c r="G62" s="31"/>
      <c r="H62" s="31"/>
    </row>
    <row r="63" spans="1:8" x14ac:dyDescent="0.2">
      <c r="A63" s="29"/>
      <c r="B63" s="33"/>
      <c r="C63" s="33"/>
      <c r="D63" s="33"/>
      <c r="E63" s="33"/>
      <c r="F63" s="33"/>
      <c r="G63" s="33"/>
      <c r="H63" s="33"/>
    </row>
    <row r="64" spans="1:8" x14ac:dyDescent="0.2">
      <c r="A64" s="34"/>
      <c r="B64" s="35"/>
      <c r="C64" s="35"/>
      <c r="D64" s="35"/>
      <c r="E64" s="35"/>
      <c r="F64" s="35"/>
      <c r="G64" s="35"/>
      <c r="H64" s="35"/>
    </row>
    <row r="65" spans="1:8" x14ac:dyDescent="0.2">
      <c r="A65" s="36"/>
      <c r="B65" s="37"/>
      <c r="C65" s="37"/>
      <c r="D65" s="37"/>
      <c r="E65" s="37"/>
      <c r="F65" s="37"/>
      <c r="G65" s="37"/>
      <c r="H65" s="37"/>
    </row>
    <row r="66" spans="1:8" x14ac:dyDescent="0.2">
      <c r="A66" s="17"/>
      <c r="B66" s="17"/>
      <c r="C66" s="17"/>
      <c r="D66" s="17"/>
      <c r="E66" s="17"/>
      <c r="F66" s="17"/>
      <c r="G66" s="17"/>
      <c r="H66" s="17"/>
    </row>
    <row r="67" spans="1:8" x14ac:dyDescent="0.2">
      <c r="A67" s="17"/>
      <c r="B67" s="17"/>
      <c r="C67" s="17"/>
      <c r="D67" s="17"/>
      <c r="E67" s="17"/>
      <c r="F67" s="17"/>
      <c r="G67" s="17"/>
      <c r="H67" s="17"/>
    </row>
    <row r="68" spans="1:8" x14ac:dyDescent="0.2">
      <c r="A68" s="17"/>
      <c r="B68" s="17"/>
      <c r="C68" s="17"/>
      <c r="D68" s="17"/>
      <c r="E68" s="17"/>
      <c r="F68" s="17"/>
      <c r="G68" s="17"/>
      <c r="H68" s="17"/>
    </row>
    <row r="69" spans="1:8" x14ac:dyDescent="0.2">
      <c r="A69" s="17"/>
      <c r="B69" s="17"/>
      <c r="C69" s="17"/>
      <c r="D69" s="17"/>
      <c r="E69" s="17"/>
      <c r="F69" s="17"/>
      <c r="G69" s="17"/>
      <c r="H69" s="17"/>
    </row>
    <row r="70" spans="1:8" x14ac:dyDescent="0.2">
      <c r="A70" s="17"/>
      <c r="B70" s="17"/>
      <c r="C70" s="17"/>
      <c r="D70" s="17"/>
      <c r="E70" s="17"/>
      <c r="F70" s="17"/>
      <c r="G70" s="17"/>
      <c r="H70" s="17"/>
    </row>
  </sheetData>
  <mergeCells count="12">
    <mergeCell ref="H40:H41"/>
    <mergeCell ref="A39:G39"/>
    <mergeCell ref="A40:A41"/>
    <mergeCell ref="C40:C41"/>
    <mergeCell ref="D40:D41"/>
    <mergeCell ref="E40:E41"/>
    <mergeCell ref="G40:G41"/>
    <mergeCell ref="B2:N2"/>
    <mergeCell ref="B4:N4"/>
    <mergeCell ref="A34:J34"/>
    <mergeCell ref="A32:P32"/>
    <mergeCell ref="A38:H38"/>
  </mergeCells>
  <printOptions horizontalCentered="1" verticalCentered="1"/>
  <pageMargins left="0.35433070866141736" right="0.35433070866141736" top="0.47244094488188981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view="pageBreakPreview" topLeftCell="A10" zoomScale="90" zoomScaleNormal="90" zoomScaleSheetLayoutView="90" workbookViewId="0">
      <selection activeCell="Q31" sqref="Q31"/>
    </sheetView>
  </sheetViews>
  <sheetFormatPr defaultRowHeight="12.75" x14ac:dyDescent="0.2"/>
  <cols>
    <col min="1" max="1" width="14" style="4" customWidth="1"/>
    <col min="2" max="2" width="13.5703125" style="1" customWidth="1"/>
    <col min="3" max="3" width="11.42578125" style="1" customWidth="1"/>
    <col min="4" max="4" width="13.42578125" style="1" customWidth="1"/>
    <col min="5" max="5" width="11.42578125" style="1" customWidth="1"/>
    <col min="6" max="6" width="15.85546875" style="1" customWidth="1"/>
    <col min="7" max="7" width="9.85546875" style="1" customWidth="1"/>
    <col min="8" max="8" width="13.140625" style="1" customWidth="1"/>
    <col min="9" max="15" width="11.42578125" style="1" customWidth="1"/>
    <col min="16" max="17" width="11.140625" style="1" bestFit="1" customWidth="1"/>
    <col min="18" max="16384" width="9.140625" style="1"/>
  </cols>
  <sheetData>
    <row r="1" spans="1:17" ht="16.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6.5" customHeight="1" x14ac:dyDescent="0.2">
      <c r="A2" s="21"/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66"/>
      <c r="P2" s="10"/>
      <c r="Q2" s="10"/>
    </row>
    <row r="3" spans="1:17" ht="16.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6.5" customHeight="1" x14ac:dyDescent="0.25">
      <c r="A4" s="20"/>
      <c r="B4" s="75" t="s">
        <v>19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67"/>
      <c r="P4" s="10"/>
      <c r="Q4" s="10"/>
    </row>
    <row r="5" spans="1:17" ht="16.5" customHeight="1" x14ac:dyDescent="0.2">
      <c r="A5" s="22"/>
      <c r="B5" s="10"/>
      <c r="C5" s="10"/>
      <c r="D5" s="10"/>
      <c r="E5" s="10"/>
      <c r="F5" s="10"/>
      <c r="G5" s="10"/>
      <c r="H5" s="10"/>
      <c r="I5" s="10"/>
      <c r="J5" s="2"/>
      <c r="K5" s="10"/>
      <c r="L5" s="10"/>
      <c r="M5" s="10"/>
      <c r="N5" s="10"/>
      <c r="O5" s="10"/>
      <c r="P5" s="10"/>
      <c r="Q5" s="10"/>
    </row>
    <row r="6" spans="1:17" ht="16.5" customHeight="1" x14ac:dyDescent="0.2">
      <c r="A6" s="16" t="s">
        <v>1</v>
      </c>
      <c r="B6" s="23">
        <v>2001</v>
      </c>
      <c r="C6" s="23">
        <v>2002</v>
      </c>
      <c r="D6" s="23">
        <v>2003</v>
      </c>
      <c r="E6" s="23">
        <v>2004</v>
      </c>
      <c r="F6" s="23">
        <v>2005</v>
      </c>
      <c r="G6" s="23">
        <v>2006</v>
      </c>
      <c r="H6" s="23">
        <v>2007</v>
      </c>
      <c r="I6" s="23">
        <v>2008</v>
      </c>
      <c r="J6" s="23">
        <v>2009</v>
      </c>
      <c r="K6" s="23">
        <v>2010</v>
      </c>
      <c r="L6" s="23">
        <v>2011</v>
      </c>
      <c r="M6" s="23">
        <v>2012</v>
      </c>
      <c r="N6" s="23">
        <v>2013</v>
      </c>
      <c r="O6" s="47">
        <v>2014</v>
      </c>
      <c r="P6" s="47">
        <v>2015</v>
      </c>
      <c r="Q6" s="47">
        <v>2016</v>
      </c>
    </row>
    <row r="7" spans="1:17" ht="16.5" customHeight="1" x14ac:dyDescent="0.2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0"/>
      <c r="P7" s="40"/>
      <c r="Q7" s="40"/>
    </row>
    <row r="8" spans="1:17" ht="16.5" customHeight="1" x14ac:dyDescent="0.2">
      <c r="A8" s="12" t="s">
        <v>8</v>
      </c>
      <c r="B8" s="69">
        <v>329147</v>
      </c>
      <c r="C8" s="69">
        <v>348182</v>
      </c>
      <c r="D8" s="69">
        <v>410803</v>
      </c>
      <c r="E8" s="69">
        <v>526120</v>
      </c>
      <c r="F8" s="69">
        <v>611165</v>
      </c>
      <c r="G8" s="69">
        <v>696739</v>
      </c>
      <c r="H8" s="69">
        <v>799062</v>
      </c>
      <c r="I8" s="69">
        <v>804933</v>
      </c>
      <c r="J8" s="69">
        <v>827140</v>
      </c>
      <c r="K8" s="69">
        <v>931292</v>
      </c>
      <c r="L8" s="69">
        <v>980688</v>
      </c>
      <c r="M8" s="69">
        <v>1039947</v>
      </c>
      <c r="N8" s="69">
        <v>1085309</v>
      </c>
      <c r="O8" s="41">
        <v>1118983</v>
      </c>
      <c r="P8" s="41">
        <v>1213624</v>
      </c>
      <c r="Q8" s="41">
        <v>1296939</v>
      </c>
    </row>
    <row r="9" spans="1:17" s="4" customFormat="1" ht="16.5" customHeight="1" x14ac:dyDescent="0.2">
      <c r="A9" s="12" t="s">
        <v>2</v>
      </c>
      <c r="B9" s="70">
        <v>405472</v>
      </c>
      <c r="C9" s="70">
        <v>387846</v>
      </c>
      <c r="D9" s="70">
        <v>430917</v>
      </c>
      <c r="E9" s="70">
        <v>555907</v>
      </c>
      <c r="F9" s="70">
        <v>651803</v>
      </c>
      <c r="G9" s="70">
        <v>734240</v>
      </c>
      <c r="H9" s="70">
        <v>796191</v>
      </c>
      <c r="I9" s="70">
        <v>776530</v>
      </c>
      <c r="J9" s="70">
        <v>769251</v>
      </c>
      <c r="K9" s="70">
        <v>759494</v>
      </c>
      <c r="L9" s="70">
        <v>798249</v>
      </c>
      <c r="M9" s="70">
        <v>788170</v>
      </c>
      <c r="N9" s="70">
        <v>809444</v>
      </c>
      <c r="O9" s="42">
        <v>942562</v>
      </c>
      <c r="P9" s="42">
        <v>867601</v>
      </c>
      <c r="Q9" s="42">
        <v>941883</v>
      </c>
    </row>
    <row r="10" spans="1:17" ht="16.5" customHeight="1" x14ac:dyDescent="0.2">
      <c r="A10" s="12" t="s">
        <v>3</v>
      </c>
      <c r="B10" s="69">
        <v>431312</v>
      </c>
      <c r="C10" s="69">
        <v>435867</v>
      </c>
      <c r="D10" s="69">
        <v>454611</v>
      </c>
      <c r="E10" s="69">
        <v>477446</v>
      </c>
      <c r="F10" s="69">
        <v>456371</v>
      </c>
      <c r="G10" s="69">
        <v>484401</v>
      </c>
      <c r="H10" s="69">
        <v>480240</v>
      </c>
      <c r="I10" s="69">
        <v>541884</v>
      </c>
      <c r="J10" s="69">
        <v>468899</v>
      </c>
      <c r="K10" s="69">
        <v>431962</v>
      </c>
      <c r="L10" s="69">
        <v>463543</v>
      </c>
      <c r="M10" s="69">
        <v>487397</v>
      </c>
      <c r="N10" s="69">
        <v>524923</v>
      </c>
      <c r="O10" s="41">
        <v>838860</v>
      </c>
      <c r="P10" s="41">
        <v>1133879</v>
      </c>
      <c r="Q10" s="41">
        <v>1380409</v>
      </c>
    </row>
    <row r="11" spans="1:17" s="4" customFormat="1" ht="16.5" customHeight="1" x14ac:dyDescent="0.2">
      <c r="A11" s="12" t="s">
        <v>4</v>
      </c>
      <c r="B11" s="70">
        <v>112813</v>
      </c>
      <c r="C11" s="70">
        <v>108008</v>
      </c>
      <c r="D11" s="70">
        <v>109098</v>
      </c>
      <c r="E11" s="70">
        <v>128711</v>
      </c>
      <c r="F11" s="70">
        <v>136400</v>
      </c>
      <c r="G11" s="70">
        <v>154813</v>
      </c>
      <c r="H11" s="70">
        <v>204084</v>
      </c>
      <c r="I11" s="70">
        <v>218805</v>
      </c>
      <c r="J11" s="70">
        <v>239995</v>
      </c>
      <c r="K11" s="70">
        <v>266515</v>
      </c>
      <c r="L11" s="70">
        <v>305853</v>
      </c>
      <c r="M11" s="70">
        <v>296983</v>
      </c>
      <c r="N11" s="70">
        <v>262345</v>
      </c>
      <c r="O11" s="42">
        <v>301601</v>
      </c>
      <c r="P11" s="42">
        <v>299513</v>
      </c>
      <c r="Q11" s="42">
        <v>297418</v>
      </c>
    </row>
    <row r="12" spans="1:17" ht="16.5" customHeight="1" x14ac:dyDescent="0.2">
      <c r="A12" s="12" t="s">
        <v>5</v>
      </c>
      <c r="B12" s="69">
        <v>88600</v>
      </c>
      <c r="C12" s="69">
        <v>93598</v>
      </c>
      <c r="D12" s="69">
        <v>107671</v>
      </c>
      <c r="E12" s="69">
        <v>135884</v>
      </c>
      <c r="F12" s="69">
        <v>157643</v>
      </c>
      <c r="G12" s="69">
        <v>176567</v>
      </c>
      <c r="H12" s="69">
        <v>208214</v>
      </c>
      <c r="I12" s="69">
        <v>222364</v>
      </c>
      <c r="J12" s="69">
        <v>224069</v>
      </c>
      <c r="K12" s="69">
        <v>242372</v>
      </c>
      <c r="L12" s="69">
        <v>259017</v>
      </c>
      <c r="M12" s="69">
        <v>256021</v>
      </c>
      <c r="N12" s="69">
        <v>255222</v>
      </c>
      <c r="O12" s="41">
        <v>268485</v>
      </c>
      <c r="P12" s="41">
        <v>281306</v>
      </c>
      <c r="Q12" s="41">
        <v>317239</v>
      </c>
    </row>
    <row r="13" spans="1:17" s="4" customFormat="1" ht="16.5" customHeight="1" x14ac:dyDescent="0.2">
      <c r="A13" s="12" t="s">
        <v>20</v>
      </c>
      <c r="B13" s="70">
        <v>102434</v>
      </c>
      <c r="C13" s="70">
        <v>78194</v>
      </c>
      <c r="D13" s="70">
        <v>97654</v>
      </c>
      <c r="E13" s="70">
        <v>131824</v>
      </c>
      <c r="F13" s="70">
        <v>152258</v>
      </c>
      <c r="G13" s="70">
        <v>175345</v>
      </c>
      <c r="H13" s="70">
        <v>204827</v>
      </c>
      <c r="I13" s="70">
        <v>207802</v>
      </c>
      <c r="J13" s="70">
        <v>196462</v>
      </c>
      <c r="K13" s="70">
        <v>225232</v>
      </c>
      <c r="L13" s="70">
        <v>231423</v>
      </c>
      <c r="M13" s="70">
        <v>240674</v>
      </c>
      <c r="N13" s="70">
        <v>248379</v>
      </c>
      <c r="O13" s="42">
        <v>246101</v>
      </c>
      <c r="P13" s="42">
        <v>230854</v>
      </c>
      <c r="Q13" s="42">
        <v>238707</v>
      </c>
    </row>
    <row r="14" spans="1:17" ht="16.5" customHeight="1" x14ac:dyDescent="0.2">
      <c r="A14" s="12" t="s">
        <v>9</v>
      </c>
      <c r="B14" s="69">
        <v>80011</v>
      </c>
      <c r="C14" s="69">
        <v>64891</v>
      </c>
      <c r="D14" s="69">
        <v>76868</v>
      </c>
      <c r="E14" s="69">
        <v>116679</v>
      </c>
      <c r="F14" s="69">
        <v>120243</v>
      </c>
      <c r="G14" s="69">
        <v>156808</v>
      </c>
      <c r="H14" s="69">
        <v>184195</v>
      </c>
      <c r="I14" s="69">
        <v>204344</v>
      </c>
      <c r="J14" s="69">
        <v>191616</v>
      </c>
      <c r="K14" s="69">
        <v>227720</v>
      </c>
      <c r="L14" s="69">
        <v>240235</v>
      </c>
      <c r="M14" s="69">
        <v>254783</v>
      </c>
      <c r="N14" s="69">
        <v>252003</v>
      </c>
      <c r="O14" s="41">
        <v>262026</v>
      </c>
      <c r="P14" s="41">
        <v>248314</v>
      </c>
      <c r="Q14" s="41">
        <v>265928</v>
      </c>
    </row>
    <row r="15" spans="1:17" s="4" customFormat="1" ht="16.5" customHeight="1" x14ac:dyDescent="0.2">
      <c r="A15" s="12" t="s">
        <v>10</v>
      </c>
      <c r="B15" s="70">
        <v>80634</v>
      </c>
      <c r="C15" s="70">
        <v>59709</v>
      </c>
      <c r="D15" s="70">
        <v>77996</v>
      </c>
      <c r="E15" s="70">
        <v>96851</v>
      </c>
      <c r="F15" s="70">
        <v>103082</v>
      </c>
      <c r="G15" s="70">
        <v>119292</v>
      </c>
      <c r="H15" s="70">
        <v>145538</v>
      </c>
      <c r="I15" s="70">
        <v>145352</v>
      </c>
      <c r="J15" s="70">
        <v>124756</v>
      </c>
      <c r="K15" s="70">
        <v>168019</v>
      </c>
      <c r="L15" s="70">
        <v>193525</v>
      </c>
      <c r="M15" s="70">
        <v>220015</v>
      </c>
      <c r="N15" s="70">
        <v>220283</v>
      </c>
      <c r="O15" s="42">
        <v>239106</v>
      </c>
      <c r="P15" s="42">
        <v>207415</v>
      </c>
      <c r="Q15" s="42">
        <v>208847</v>
      </c>
    </row>
    <row r="16" spans="1:17" ht="16.5" customHeight="1" x14ac:dyDescent="0.2">
      <c r="A16" s="12" t="s">
        <v>11</v>
      </c>
      <c r="B16" s="69">
        <v>52691</v>
      </c>
      <c r="C16" s="69">
        <v>50743</v>
      </c>
      <c r="D16" s="69">
        <v>58730</v>
      </c>
      <c r="E16" s="69">
        <v>81608</v>
      </c>
      <c r="F16" s="69">
        <v>96258</v>
      </c>
      <c r="G16" s="69">
        <v>109867</v>
      </c>
      <c r="H16" s="69">
        <v>135925</v>
      </c>
      <c r="I16" s="69">
        <v>146209</v>
      </c>
      <c r="J16" s="69">
        <v>149074</v>
      </c>
      <c r="K16" s="69">
        <v>169647</v>
      </c>
      <c r="L16" s="69">
        <v>192592</v>
      </c>
      <c r="M16" s="69">
        <v>202105</v>
      </c>
      <c r="N16" s="69">
        <v>218967</v>
      </c>
      <c r="O16" s="41">
        <v>219516</v>
      </c>
      <c r="P16" s="41">
        <v>263101</v>
      </c>
      <c r="Q16" s="41">
        <v>293625</v>
      </c>
    </row>
    <row r="17" spans="1:18" s="4" customFormat="1" ht="16.5" customHeight="1" x14ac:dyDescent="0.2">
      <c r="A17" s="12" t="s">
        <v>12</v>
      </c>
      <c r="B17" s="70">
        <v>57869</v>
      </c>
      <c r="C17" s="70">
        <v>63748</v>
      </c>
      <c r="D17" s="70">
        <v>70750</v>
      </c>
      <c r="E17" s="70">
        <v>84390</v>
      </c>
      <c r="F17" s="70">
        <v>96276</v>
      </c>
      <c r="G17" s="70">
        <v>107286</v>
      </c>
      <c r="H17" s="70">
        <v>112741</v>
      </c>
      <c r="I17" s="70">
        <v>115794</v>
      </c>
      <c r="J17" s="70">
        <v>135343</v>
      </c>
      <c r="K17" s="70">
        <v>179077</v>
      </c>
      <c r="L17" s="70">
        <v>208196</v>
      </c>
      <c r="M17" s="70">
        <v>195853</v>
      </c>
      <c r="N17" s="70">
        <v>242649</v>
      </c>
      <c r="O17" s="42">
        <v>239762</v>
      </c>
      <c r="P17" s="42">
        <v>272941</v>
      </c>
      <c r="Q17" s="42">
        <v>301961</v>
      </c>
    </row>
    <row r="18" spans="1:18" ht="16.5" customHeight="1" x14ac:dyDescent="0.2">
      <c r="A18" s="12" t="s">
        <v>13</v>
      </c>
      <c r="B18" s="69">
        <v>42824</v>
      </c>
      <c r="C18" s="69">
        <v>44306</v>
      </c>
      <c r="D18" s="69">
        <v>48368</v>
      </c>
      <c r="E18" s="69">
        <v>60710</v>
      </c>
      <c r="F18" s="69">
        <v>68666</v>
      </c>
      <c r="G18" s="69">
        <v>82574</v>
      </c>
      <c r="H18" s="69">
        <v>92908</v>
      </c>
      <c r="I18" s="69">
        <v>97851</v>
      </c>
      <c r="J18" s="69">
        <v>95328</v>
      </c>
      <c r="K18" s="69">
        <v>107487</v>
      </c>
      <c r="L18" s="69">
        <v>119022</v>
      </c>
      <c r="M18" s="69">
        <v>131452</v>
      </c>
      <c r="N18" s="69">
        <v>143025</v>
      </c>
      <c r="O18" s="41">
        <v>150731</v>
      </c>
      <c r="P18" s="41">
        <v>152238</v>
      </c>
      <c r="Q18" s="41">
        <v>163688</v>
      </c>
    </row>
    <row r="19" spans="1:18" s="4" customFormat="1" ht="16.5" customHeight="1" x14ac:dyDescent="0.2">
      <c r="A19" s="12" t="s">
        <v>17</v>
      </c>
      <c r="B19" s="70">
        <v>13901</v>
      </c>
      <c r="C19" s="70">
        <v>15422</v>
      </c>
      <c r="D19" s="70">
        <v>21152</v>
      </c>
      <c r="E19" s="70">
        <v>34100</v>
      </c>
      <c r="F19" s="70">
        <v>44897</v>
      </c>
      <c r="G19" s="70">
        <v>62330</v>
      </c>
      <c r="H19" s="70">
        <v>88103</v>
      </c>
      <c r="I19" s="70">
        <v>98093</v>
      </c>
      <c r="J19" s="70">
        <v>100209</v>
      </c>
      <c r="K19" s="70">
        <v>119530</v>
      </c>
      <c r="L19" s="70">
        <v>142218</v>
      </c>
      <c r="M19" s="70">
        <v>168952</v>
      </c>
      <c r="N19" s="70">
        <v>174712</v>
      </c>
      <c r="O19" s="42">
        <v>181020</v>
      </c>
      <c r="P19" s="42">
        <v>206322</v>
      </c>
      <c r="Q19" s="42">
        <v>251313</v>
      </c>
    </row>
    <row r="20" spans="1:18" ht="16.5" customHeight="1" x14ac:dyDescent="0.2">
      <c r="A20" s="12" t="s">
        <v>14</v>
      </c>
      <c r="B20" s="69">
        <v>15154</v>
      </c>
      <c r="C20" s="69">
        <v>18643</v>
      </c>
      <c r="D20" s="69">
        <v>26948</v>
      </c>
      <c r="E20" s="69">
        <v>47077</v>
      </c>
      <c r="F20" s="69">
        <v>56446</v>
      </c>
      <c r="G20" s="69">
        <v>62203</v>
      </c>
      <c r="H20" s="69">
        <v>75543</v>
      </c>
      <c r="I20" s="69">
        <v>91095</v>
      </c>
      <c r="J20" s="69">
        <v>94945</v>
      </c>
      <c r="K20" s="69">
        <v>122048</v>
      </c>
      <c r="L20" s="69">
        <v>144312</v>
      </c>
      <c r="M20" s="69">
        <v>177526</v>
      </c>
      <c r="N20" s="69">
        <v>259120</v>
      </c>
      <c r="O20" s="41">
        <v>269832</v>
      </c>
      <c r="P20" s="41">
        <v>172419</v>
      </c>
      <c r="Q20" s="41">
        <v>227749</v>
      </c>
    </row>
    <row r="21" spans="1:18" s="4" customFormat="1" ht="16.5" customHeight="1" x14ac:dyDescent="0.2">
      <c r="A21" s="12" t="s">
        <v>15</v>
      </c>
      <c r="B21" s="70">
        <v>41351</v>
      </c>
      <c r="C21" s="70">
        <v>37136</v>
      </c>
      <c r="D21" s="70">
        <v>46908</v>
      </c>
      <c r="E21" s="70">
        <v>65561</v>
      </c>
      <c r="F21" s="70">
        <v>67642</v>
      </c>
      <c r="G21" s="70">
        <v>79978</v>
      </c>
      <c r="H21" s="70">
        <v>93540</v>
      </c>
      <c r="I21" s="70">
        <v>85766</v>
      </c>
      <c r="J21" s="70">
        <v>77873</v>
      </c>
      <c r="K21" s="70">
        <v>94100</v>
      </c>
      <c r="L21" s="70">
        <v>100889</v>
      </c>
      <c r="M21" s="70">
        <v>98743</v>
      </c>
      <c r="N21" s="70">
        <v>93951</v>
      </c>
      <c r="O21" s="44">
        <v>91589</v>
      </c>
      <c r="P21" s="44">
        <v>88091</v>
      </c>
      <c r="Q21" s="44">
        <v>95417</v>
      </c>
    </row>
    <row r="22" spans="1:18" ht="16.5" customHeight="1" x14ac:dyDescent="0.2">
      <c r="A22" s="12" t="s">
        <v>16</v>
      </c>
      <c r="B22" s="69">
        <v>27150</v>
      </c>
      <c r="C22" s="69">
        <v>29374</v>
      </c>
      <c r="D22" s="69">
        <v>35584</v>
      </c>
      <c r="E22" s="69">
        <v>47835</v>
      </c>
      <c r="F22" s="69">
        <v>49895</v>
      </c>
      <c r="G22" s="69">
        <v>70407</v>
      </c>
      <c r="H22" s="69">
        <v>84583</v>
      </c>
      <c r="I22" s="69">
        <v>79802</v>
      </c>
      <c r="J22" s="69">
        <v>70485</v>
      </c>
      <c r="K22" s="69">
        <v>95587</v>
      </c>
      <c r="L22" s="69">
        <v>108680</v>
      </c>
      <c r="M22" s="69">
        <v>109469</v>
      </c>
      <c r="N22" s="69">
        <v>112619</v>
      </c>
      <c r="O22" s="46">
        <v>106870</v>
      </c>
      <c r="P22" s="46">
        <v>102993</v>
      </c>
      <c r="Q22" s="46">
        <v>111076</v>
      </c>
    </row>
    <row r="23" spans="1:18" ht="16.5" customHeight="1" x14ac:dyDescent="0.2">
      <c r="A23" s="12" t="s">
        <v>21</v>
      </c>
      <c r="B23" s="70">
        <v>18623</v>
      </c>
      <c r="C23" s="70">
        <v>19789</v>
      </c>
      <c r="D23" s="70">
        <v>26273</v>
      </c>
      <c r="E23" s="70">
        <v>33442</v>
      </c>
      <c r="F23" s="70">
        <v>41978</v>
      </c>
      <c r="G23" s="70">
        <v>46623</v>
      </c>
      <c r="H23" s="70">
        <v>50037</v>
      </c>
      <c r="I23" s="70">
        <v>58065</v>
      </c>
      <c r="J23" s="70">
        <v>67309</v>
      </c>
      <c r="K23" s="70">
        <v>76617</v>
      </c>
      <c r="L23" s="70">
        <v>92404</v>
      </c>
      <c r="M23" s="70">
        <v>105141</v>
      </c>
      <c r="N23" s="70">
        <v>117136</v>
      </c>
      <c r="O23" s="44">
        <v>121362</v>
      </c>
      <c r="P23" s="44">
        <v>115860</v>
      </c>
      <c r="Q23" s="44">
        <v>119663</v>
      </c>
    </row>
    <row r="24" spans="1:18" ht="16.5" customHeight="1" x14ac:dyDescent="0.2">
      <c r="A24" s="12" t="s">
        <v>22</v>
      </c>
      <c r="B24" s="69">
        <v>41135</v>
      </c>
      <c r="C24" s="69">
        <v>43758</v>
      </c>
      <c r="D24" s="69">
        <v>43597</v>
      </c>
      <c r="E24" s="69">
        <v>53207</v>
      </c>
      <c r="F24" s="69">
        <v>77024</v>
      </c>
      <c r="G24" s="69">
        <v>91552</v>
      </c>
      <c r="H24" s="69">
        <v>83037</v>
      </c>
      <c r="I24" s="69">
        <v>78133</v>
      </c>
      <c r="J24" s="69">
        <v>88785</v>
      </c>
      <c r="K24" s="69">
        <v>104374</v>
      </c>
      <c r="L24" s="69">
        <v>119131</v>
      </c>
      <c r="M24" s="69">
        <v>125375</v>
      </c>
      <c r="N24" s="69">
        <v>113790</v>
      </c>
      <c r="O24" s="46">
        <v>126416</v>
      </c>
      <c r="P24" s="46">
        <v>154720</v>
      </c>
      <c r="Q24" s="46">
        <v>161097</v>
      </c>
    </row>
    <row r="25" spans="1:18" ht="16.5" customHeight="1" x14ac:dyDescent="0.2">
      <c r="A25" s="12" t="s">
        <v>47</v>
      </c>
      <c r="B25" s="70">
        <v>52762</v>
      </c>
      <c r="C25" s="70">
        <v>2946</v>
      </c>
      <c r="D25" s="70">
        <v>10364</v>
      </c>
      <c r="E25" s="70">
        <v>67416</v>
      </c>
      <c r="F25" s="70">
        <v>88609</v>
      </c>
      <c r="G25" s="70">
        <v>83426</v>
      </c>
      <c r="H25" s="70">
        <v>106283</v>
      </c>
      <c r="I25" s="70">
        <v>85529</v>
      </c>
      <c r="J25" s="70">
        <v>53137</v>
      </c>
      <c r="K25" s="70">
        <v>51739</v>
      </c>
      <c r="L25" s="70">
        <v>48640</v>
      </c>
      <c r="M25" s="70">
        <v>59846</v>
      </c>
      <c r="N25" s="70">
        <v>111794</v>
      </c>
      <c r="O25" s="44">
        <v>96434</v>
      </c>
      <c r="P25" s="44">
        <v>124924</v>
      </c>
      <c r="Q25" s="44">
        <v>104720</v>
      </c>
    </row>
    <row r="26" spans="1:18" ht="16.5" customHeight="1" x14ac:dyDescent="0.2">
      <c r="A26" s="12" t="s">
        <v>92</v>
      </c>
      <c r="B26" s="69">
        <v>1248</v>
      </c>
      <c r="C26" s="69">
        <v>6012</v>
      </c>
      <c r="D26" s="69">
        <v>10079</v>
      </c>
      <c r="E26" s="69">
        <v>12705</v>
      </c>
      <c r="F26" s="69">
        <v>14025</v>
      </c>
      <c r="G26" s="69">
        <v>18799</v>
      </c>
      <c r="H26" s="69">
        <v>23045</v>
      </c>
      <c r="I26" s="69">
        <v>32438</v>
      </c>
      <c r="J26" s="69">
        <v>50446</v>
      </c>
      <c r="K26" s="69">
        <v>73389</v>
      </c>
      <c r="L26" s="69">
        <v>89605</v>
      </c>
      <c r="M26" s="69">
        <v>95231</v>
      </c>
      <c r="N26" s="69">
        <v>111370</v>
      </c>
      <c r="O26" s="41">
        <v>115569</v>
      </c>
      <c r="P26" s="41">
        <v>114406</v>
      </c>
      <c r="Q26" s="41">
        <v>123330</v>
      </c>
    </row>
    <row r="27" spans="1:18" ht="16.5" customHeight="1" x14ac:dyDescent="0.2">
      <c r="A27" s="12"/>
      <c r="B27" s="69">
        <f t="shared" ref="B27:Q27" si="0">SUM(B8:B26)</f>
        <v>1995131</v>
      </c>
      <c r="C27" s="69">
        <f t="shared" si="0"/>
        <v>1908172</v>
      </c>
      <c r="D27" s="69">
        <f t="shared" si="0"/>
        <v>2164371</v>
      </c>
      <c r="E27" s="69">
        <f t="shared" si="0"/>
        <v>2757473</v>
      </c>
      <c r="F27" s="69">
        <f t="shared" si="0"/>
        <v>3090681</v>
      </c>
      <c r="G27" s="69">
        <f t="shared" si="0"/>
        <v>3513250</v>
      </c>
      <c r="H27" s="69">
        <f t="shared" si="0"/>
        <v>3968096</v>
      </c>
      <c r="I27" s="69">
        <f t="shared" si="0"/>
        <v>4090789</v>
      </c>
      <c r="J27" s="69">
        <f t="shared" si="0"/>
        <v>4025122</v>
      </c>
      <c r="K27" s="69">
        <f t="shared" si="0"/>
        <v>4446201</v>
      </c>
      <c r="L27" s="69">
        <f t="shared" si="0"/>
        <v>4838222</v>
      </c>
      <c r="M27" s="69">
        <f t="shared" si="0"/>
        <v>5053683</v>
      </c>
      <c r="N27" s="69">
        <f t="shared" si="0"/>
        <v>5357041</v>
      </c>
      <c r="O27" s="41">
        <f t="shared" si="0"/>
        <v>5936825</v>
      </c>
      <c r="P27" s="41">
        <f t="shared" si="0"/>
        <v>6250521</v>
      </c>
      <c r="Q27" s="41">
        <f t="shared" si="0"/>
        <v>6901009</v>
      </c>
    </row>
    <row r="28" spans="1:18" s="4" customFormat="1" ht="16.5" customHeight="1" x14ac:dyDescent="0.2">
      <c r="A28" s="12"/>
      <c r="B28" s="70">
        <f>596161-B25</f>
        <v>543399</v>
      </c>
      <c r="C28" s="70">
        <f>548697-2946</f>
        <v>545751</v>
      </c>
      <c r="D28" s="70">
        <f>652156-10364</f>
        <v>641792</v>
      </c>
      <c r="E28" s="70">
        <f>865995-67416</f>
        <v>798579</v>
      </c>
      <c r="F28" s="70">
        <f>930563-88609</f>
        <v>841954</v>
      </c>
      <c r="G28" s="70">
        <f>1036142-G25</f>
        <v>952716</v>
      </c>
      <c r="H28" s="70">
        <f>1242736-H25</f>
        <v>1136453</v>
      </c>
      <c r="I28" s="70">
        <v>1224252</v>
      </c>
      <c r="J28" s="70">
        <v>1193023</v>
      </c>
      <c r="K28" s="70">
        <v>1402880</v>
      </c>
      <c r="L28" s="70">
        <v>1560605</v>
      </c>
      <c r="M28" s="70">
        <v>1619293</v>
      </c>
      <c r="N28" s="70">
        <v>1721930</v>
      </c>
      <c r="O28" s="44">
        <v>1857843</v>
      </c>
      <c r="P28" s="44">
        <f>P30-6136115</f>
        <v>1891018</v>
      </c>
      <c r="Q28" s="44">
        <v>2026732</v>
      </c>
    </row>
    <row r="29" spans="1:18" s="4" customFormat="1" ht="16.5" customHeight="1" x14ac:dyDescent="0.2">
      <c r="A29" s="12" t="s">
        <v>6</v>
      </c>
      <c r="B29" s="70">
        <f>B30-B27</f>
        <v>542151</v>
      </c>
      <c r="C29" s="70">
        <f>C30-C27</f>
        <v>476192</v>
      </c>
      <c r="D29" s="70">
        <f t="shared" ref="D29:Q29" si="1">D30-D27</f>
        <v>561843</v>
      </c>
      <c r="E29" s="70">
        <f t="shared" si="1"/>
        <v>699225</v>
      </c>
      <c r="F29" s="70">
        <f t="shared" si="1"/>
        <v>827929</v>
      </c>
      <c r="G29" s="70">
        <f t="shared" si="1"/>
        <v>933917</v>
      </c>
      <c r="H29" s="70">
        <f t="shared" si="1"/>
        <v>1113408</v>
      </c>
      <c r="I29" s="70">
        <f t="shared" si="1"/>
        <v>1191814</v>
      </c>
      <c r="J29" s="70">
        <f t="shared" si="1"/>
        <v>1142577</v>
      </c>
      <c r="K29" s="70">
        <f t="shared" si="1"/>
        <v>1329491</v>
      </c>
      <c r="L29" s="70">
        <f t="shared" si="1"/>
        <v>1471000</v>
      </c>
      <c r="M29" s="70">
        <f t="shared" si="1"/>
        <v>1524062</v>
      </c>
      <c r="N29" s="70">
        <f t="shared" si="1"/>
        <v>1610560</v>
      </c>
      <c r="O29" s="70">
        <f t="shared" si="1"/>
        <v>1742274</v>
      </c>
      <c r="P29" s="70">
        <f t="shared" si="1"/>
        <v>1776612</v>
      </c>
      <c r="Q29" s="70">
        <f t="shared" si="1"/>
        <v>1903402</v>
      </c>
    </row>
    <row r="30" spans="1:18" ht="16.5" customHeight="1" x14ac:dyDescent="0.2">
      <c r="A30" s="15" t="s">
        <v>7</v>
      </c>
      <c r="B30" s="13">
        <v>2537282</v>
      </c>
      <c r="C30" s="13">
        <v>2384364</v>
      </c>
      <c r="D30" s="13">
        <v>2726214</v>
      </c>
      <c r="E30" s="13">
        <v>3456698</v>
      </c>
      <c r="F30" s="13">
        <v>3918610</v>
      </c>
      <c r="G30" s="13">
        <v>4447167</v>
      </c>
      <c r="H30" s="13">
        <v>5081504</v>
      </c>
      <c r="I30" s="13">
        <v>5282603</v>
      </c>
      <c r="J30" s="13">
        <v>5167699</v>
      </c>
      <c r="K30" s="13">
        <v>5775692</v>
      </c>
      <c r="L30" s="13">
        <v>6309222</v>
      </c>
      <c r="M30" s="13">
        <v>6577745</v>
      </c>
      <c r="N30" s="13">
        <v>6967601</v>
      </c>
      <c r="O30" s="45">
        <v>7679099</v>
      </c>
      <c r="P30" s="46">
        <v>8027133</v>
      </c>
      <c r="Q30" s="46">
        <v>8804411</v>
      </c>
    </row>
    <row r="31" spans="1:18" s="4" customFormat="1" ht="16.5" customHeight="1" x14ac:dyDescent="0.2">
      <c r="A31" s="1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3"/>
      <c r="P31" s="68"/>
      <c r="Q31" s="68"/>
      <c r="R31" s="1"/>
    </row>
    <row r="32" spans="1:18" ht="16.5" customHeight="1" x14ac:dyDescent="0.2">
      <c r="A32" s="25"/>
      <c r="B32" s="26" t="s">
        <v>0</v>
      </c>
      <c r="C32" s="26"/>
      <c r="D32" s="26"/>
      <c r="E32" s="26"/>
      <c r="F32" s="26"/>
      <c r="G32" s="26"/>
      <c r="H32" s="26"/>
      <c r="I32" s="26"/>
      <c r="J32" s="26"/>
      <c r="K32" s="26"/>
      <c r="L32" s="24"/>
      <c r="M32" s="24"/>
      <c r="N32" s="24"/>
      <c r="O32" s="24"/>
      <c r="P32" s="17"/>
      <c r="Q32" s="17"/>
    </row>
    <row r="33" spans="1:17" ht="16.5" customHeight="1" x14ac:dyDescent="0.2">
      <c r="A33" s="18"/>
      <c r="B33" s="17"/>
      <c r="C33" s="5"/>
      <c r="D33" s="5"/>
      <c r="E33" s="5"/>
      <c r="F33" s="5"/>
      <c r="G33" s="5"/>
      <c r="H33" s="5"/>
      <c r="I33" s="5"/>
      <c r="J33" s="6"/>
      <c r="K33" s="17"/>
      <c r="L33" s="17"/>
      <c r="M33" s="17"/>
      <c r="N33" s="17"/>
      <c r="O33" s="17"/>
      <c r="P33" s="17"/>
      <c r="Q33" s="17"/>
    </row>
    <row r="34" spans="1:17" ht="16.5" customHeight="1" x14ac:dyDescent="0.2">
      <c r="A34" s="78" t="s">
        <v>69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17"/>
    </row>
    <row r="35" spans="1:17" ht="16.5" customHeight="1" x14ac:dyDescent="0.2">
      <c r="A35" s="18"/>
      <c r="B35" s="5"/>
      <c r="C35" s="5"/>
      <c r="D35" s="5"/>
      <c r="E35" s="5"/>
      <c r="F35" s="5"/>
      <c r="G35" s="5"/>
      <c r="H35" s="5"/>
      <c r="I35" s="5"/>
      <c r="J35" s="6"/>
      <c r="K35" s="17"/>
      <c r="L35" s="17"/>
      <c r="M35" s="17"/>
      <c r="N35" s="17"/>
      <c r="O35" s="17"/>
      <c r="P35" s="17"/>
      <c r="Q35" s="17"/>
    </row>
    <row r="36" spans="1:17" ht="16.5" customHeight="1" x14ac:dyDescent="0.2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17"/>
      <c r="L36" s="17"/>
      <c r="M36" s="17"/>
      <c r="N36" s="17"/>
      <c r="O36" s="17"/>
      <c r="P36" s="17"/>
      <c r="Q36" s="17"/>
    </row>
    <row r="37" spans="1:17" ht="16.5" customHeight="1" thickBot="1" x14ac:dyDescent="0.25">
      <c r="A37" s="27"/>
      <c r="B37" s="28"/>
      <c r="C37" s="28"/>
      <c r="D37" s="2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7"/>
    </row>
    <row r="38" spans="1:17" ht="16.5" customHeight="1" x14ac:dyDescent="0.2">
      <c r="A38" s="1"/>
    </row>
    <row r="39" spans="1:17" ht="16.5" customHeight="1" x14ac:dyDescent="0.2">
      <c r="A39" s="1"/>
    </row>
    <row r="40" spans="1:17" ht="15" x14ac:dyDescent="0.25">
      <c r="A40" s="80" t="s">
        <v>70</v>
      </c>
      <c r="B40" s="80"/>
      <c r="C40" s="80"/>
      <c r="D40" s="80"/>
      <c r="E40" s="80"/>
      <c r="F40" s="80"/>
      <c r="G40" s="80"/>
      <c r="H40" s="80"/>
    </row>
    <row r="41" spans="1:17" x14ac:dyDescent="0.2">
      <c r="A41" s="83"/>
      <c r="B41" s="83"/>
      <c r="C41" s="83"/>
      <c r="D41" s="83"/>
      <c r="E41" s="83"/>
      <c r="F41" s="83"/>
      <c r="G41" s="84"/>
      <c r="H41" s="48"/>
    </row>
    <row r="42" spans="1:17" x14ac:dyDescent="0.2">
      <c r="A42" s="85" t="s">
        <v>71</v>
      </c>
      <c r="B42" s="49"/>
      <c r="C42" s="87" t="s">
        <v>72</v>
      </c>
      <c r="D42" s="81" t="s">
        <v>73</v>
      </c>
      <c r="E42" s="85" t="s">
        <v>74</v>
      </c>
      <c r="F42" s="49"/>
      <c r="G42" s="87" t="s">
        <v>75</v>
      </c>
      <c r="H42" s="81" t="s">
        <v>76</v>
      </c>
    </row>
    <row r="43" spans="1:17" x14ac:dyDescent="0.2">
      <c r="A43" s="86"/>
      <c r="B43" s="50" t="s">
        <v>77</v>
      </c>
      <c r="C43" s="88"/>
      <c r="D43" s="82"/>
      <c r="E43" s="86"/>
      <c r="F43" s="50" t="s">
        <v>77</v>
      </c>
      <c r="G43" s="88"/>
      <c r="H43" s="82"/>
    </row>
    <row r="44" spans="1:17" x14ac:dyDescent="0.2">
      <c r="A44" s="51"/>
      <c r="B44" s="51"/>
      <c r="C44" s="52"/>
      <c r="D44" s="53"/>
      <c r="E44" s="51"/>
      <c r="F44" s="51"/>
      <c r="G44" s="52"/>
      <c r="H44" s="53"/>
    </row>
    <row r="45" spans="1:17" x14ac:dyDescent="0.2">
      <c r="A45" s="54">
        <v>1</v>
      </c>
      <c r="B45" s="55" t="s">
        <v>78</v>
      </c>
      <c r="C45" s="54">
        <v>1213624</v>
      </c>
      <c r="D45" s="56">
        <f>SUM(C45/C62)*100</f>
        <v>15.119021947188369</v>
      </c>
      <c r="E45" s="54">
        <v>1</v>
      </c>
      <c r="F45" s="55" t="s">
        <v>79</v>
      </c>
      <c r="G45" s="54">
        <v>1380409</v>
      </c>
      <c r="H45" s="56">
        <f>SUM(G45/G62)*100</f>
        <v>15.678607007328486</v>
      </c>
    </row>
    <row r="46" spans="1:17" x14ac:dyDescent="0.2">
      <c r="A46" s="54">
        <v>2</v>
      </c>
      <c r="B46" s="55" t="s">
        <v>79</v>
      </c>
      <c r="C46" s="54">
        <v>1133879</v>
      </c>
      <c r="D46" s="56">
        <f>SUM(C46/C62)*100</f>
        <v>14.125578833688193</v>
      </c>
      <c r="E46" s="54">
        <v>2</v>
      </c>
      <c r="F46" s="55" t="s">
        <v>78</v>
      </c>
      <c r="G46" s="54">
        <v>1296939</v>
      </c>
      <c r="H46" s="56">
        <f>SUM(G46/G62)*100</f>
        <v>14.730559488874384</v>
      </c>
    </row>
    <row r="47" spans="1:17" x14ac:dyDescent="0.2">
      <c r="A47" s="54">
        <v>3</v>
      </c>
      <c r="B47" s="55" t="s">
        <v>80</v>
      </c>
      <c r="C47" s="54">
        <v>867601</v>
      </c>
      <c r="D47" s="56">
        <f>SUM(C47/C62)*100</f>
        <v>10.808354614281338</v>
      </c>
      <c r="E47" s="54">
        <v>3</v>
      </c>
      <c r="F47" s="55" t="s">
        <v>80</v>
      </c>
      <c r="G47" s="54">
        <v>941883</v>
      </c>
      <c r="H47" s="56">
        <f>SUM(G47/G62)*100</f>
        <v>10.697853609968911</v>
      </c>
    </row>
    <row r="48" spans="1:17" x14ac:dyDescent="0.2">
      <c r="A48" s="54">
        <v>4</v>
      </c>
      <c r="B48" s="55" t="s">
        <v>81</v>
      </c>
      <c r="C48" s="54">
        <v>299513</v>
      </c>
      <c r="D48" s="56">
        <f>SUM(C48/C62)*100</f>
        <v>3.7312574738701851</v>
      </c>
      <c r="E48" s="54">
        <v>4</v>
      </c>
      <c r="F48" s="55" t="s">
        <v>82</v>
      </c>
      <c r="G48" s="54">
        <v>317239</v>
      </c>
      <c r="H48" s="56">
        <f>SUM(G48/G62)*100</f>
        <v>3.603182541114903</v>
      </c>
    </row>
    <row r="49" spans="1:8" x14ac:dyDescent="0.2">
      <c r="A49" s="54">
        <v>5</v>
      </c>
      <c r="B49" s="55" t="s">
        <v>82</v>
      </c>
      <c r="C49" s="54">
        <v>281306</v>
      </c>
      <c r="D49" s="56">
        <f>SUM(C49/C62)*100</f>
        <v>3.5044392562076649</v>
      </c>
      <c r="E49" s="54">
        <v>5</v>
      </c>
      <c r="F49" s="55" t="s">
        <v>83</v>
      </c>
      <c r="G49" s="54">
        <v>301961</v>
      </c>
      <c r="H49" s="56">
        <f>SUM(G49/G62)*100</f>
        <v>3.4296558849876502</v>
      </c>
    </row>
    <row r="50" spans="1:8" x14ac:dyDescent="0.2">
      <c r="A50" s="54">
        <v>6</v>
      </c>
      <c r="B50" s="55" t="s">
        <v>83</v>
      </c>
      <c r="C50" s="54">
        <v>272941</v>
      </c>
      <c r="D50" s="56">
        <f>SUM(C50/C62)*100</f>
        <v>3.4002301942673681</v>
      </c>
      <c r="E50" s="54">
        <v>6</v>
      </c>
      <c r="F50" s="55" t="s">
        <v>81</v>
      </c>
      <c r="G50" s="54">
        <v>297418</v>
      </c>
      <c r="H50" s="56">
        <f>SUM(G50/G62)*100</f>
        <v>3.3780567490545366</v>
      </c>
    </row>
    <row r="51" spans="1:8" x14ac:dyDescent="0.2">
      <c r="A51" s="54">
        <v>7</v>
      </c>
      <c r="B51" s="55" t="s">
        <v>84</v>
      </c>
      <c r="C51" s="54">
        <v>263101</v>
      </c>
      <c r="D51" s="56">
        <f>SUM(C51/C62)*100</f>
        <v>3.2776459540411249</v>
      </c>
      <c r="E51" s="54">
        <v>7</v>
      </c>
      <c r="F51" s="55" t="s">
        <v>84</v>
      </c>
      <c r="G51" s="54">
        <v>293625</v>
      </c>
      <c r="H51" s="56">
        <f>SUM(G51/G62)*100</f>
        <v>3.3349760705173805</v>
      </c>
    </row>
    <row r="52" spans="1:8" x14ac:dyDescent="0.2">
      <c r="A52" s="54">
        <v>8</v>
      </c>
      <c r="B52" s="55" t="s">
        <v>85</v>
      </c>
      <c r="C52" s="54">
        <v>248314</v>
      </c>
      <c r="D52" s="56">
        <f>SUM(C52/C62)*100</f>
        <v>3.0934332345060183</v>
      </c>
      <c r="E52" s="54">
        <v>8</v>
      </c>
      <c r="F52" s="55" t="s">
        <v>85</v>
      </c>
      <c r="G52" s="54">
        <v>265928</v>
      </c>
      <c r="H52" s="56">
        <f>SUM(G52/G62)*100</f>
        <v>3.0203951178562654</v>
      </c>
    </row>
    <row r="53" spans="1:8" x14ac:dyDescent="0.2">
      <c r="A53" s="54">
        <v>9</v>
      </c>
      <c r="B53" s="55" t="s">
        <v>86</v>
      </c>
      <c r="C53" s="54">
        <v>230854</v>
      </c>
      <c r="D53" s="56">
        <f>SUM(C53/C62)*100</f>
        <v>2.8759209545923805</v>
      </c>
      <c r="E53" s="54">
        <v>9</v>
      </c>
      <c r="F53" s="55" t="s">
        <v>87</v>
      </c>
      <c r="G53" s="54">
        <v>251313</v>
      </c>
      <c r="H53" s="56">
        <f>SUM(G53/G62)*100</f>
        <v>2.8543987780670395</v>
      </c>
    </row>
    <row r="54" spans="1:8" x14ac:dyDescent="0.2">
      <c r="A54" s="54">
        <v>10</v>
      </c>
      <c r="B54" s="55" t="s">
        <v>88</v>
      </c>
      <c r="C54" s="54">
        <v>207415</v>
      </c>
      <c r="D54" s="56">
        <f>SUM(C54/C62)*100</f>
        <v>2.5839237994437116</v>
      </c>
      <c r="E54" s="54">
        <v>10</v>
      </c>
      <c r="F54" s="55" t="s">
        <v>86</v>
      </c>
      <c r="G54" s="54">
        <v>238707</v>
      </c>
      <c r="H54" s="56">
        <f>SUM(G54/G62)*100</f>
        <v>2.7112205461557846</v>
      </c>
    </row>
    <row r="55" spans="1:8" x14ac:dyDescent="0.2">
      <c r="A55" s="54">
        <v>11</v>
      </c>
      <c r="B55" s="55" t="s">
        <v>87</v>
      </c>
      <c r="C55" s="54">
        <v>206322</v>
      </c>
      <c r="D55" s="56">
        <f>SUM(C55/C62)*100</f>
        <v>2.5703074808901261</v>
      </c>
      <c r="E55" s="54">
        <v>11</v>
      </c>
      <c r="F55" s="55" t="s">
        <v>89</v>
      </c>
      <c r="G55" s="54">
        <v>227749</v>
      </c>
      <c r="H55" s="56">
        <f>SUM(G55/G62)*100</f>
        <v>2.5867602046292477</v>
      </c>
    </row>
    <row r="56" spans="1:8" x14ac:dyDescent="0.2">
      <c r="A56" s="54">
        <v>12</v>
      </c>
      <c r="B56" s="55" t="s">
        <v>90</v>
      </c>
      <c r="C56" s="54">
        <v>172419</v>
      </c>
      <c r="D56" s="56">
        <f>SUM(C56/C62)*100</f>
        <v>2.1479524507691599</v>
      </c>
      <c r="E56" s="54">
        <v>12</v>
      </c>
      <c r="F56" s="55" t="s">
        <v>88</v>
      </c>
      <c r="G56" s="54">
        <v>208847</v>
      </c>
      <c r="H56" s="56">
        <f>SUM(G56/G62)*100</f>
        <v>2.3720723623647282</v>
      </c>
    </row>
    <row r="57" spans="1:8" x14ac:dyDescent="0.2">
      <c r="A57" s="54">
        <v>13</v>
      </c>
      <c r="B57" s="55" t="s">
        <v>22</v>
      </c>
      <c r="C57" s="54">
        <v>154720</v>
      </c>
      <c r="D57" s="56">
        <f>SUM(C57/C62)*100</f>
        <v>1.9274627690857995</v>
      </c>
      <c r="E57" s="54">
        <v>13</v>
      </c>
      <c r="F57" s="55" t="s">
        <v>91</v>
      </c>
      <c r="G57" s="54">
        <v>163688</v>
      </c>
      <c r="H57" s="56">
        <f>SUM(G57/G62)*100</f>
        <v>1.8591590056393321</v>
      </c>
    </row>
    <row r="58" spans="1:8" x14ac:dyDescent="0.2">
      <c r="A58" s="54">
        <v>14</v>
      </c>
      <c r="B58" s="55" t="s">
        <v>91</v>
      </c>
      <c r="C58" s="54">
        <v>152238</v>
      </c>
      <c r="D58" s="56">
        <f>SUM(C58/C62)*100</f>
        <v>1.8965426385734483</v>
      </c>
      <c r="E58" s="54">
        <v>14</v>
      </c>
      <c r="F58" s="55" t="s">
        <v>22</v>
      </c>
      <c r="G58" s="54">
        <v>161097</v>
      </c>
      <c r="H58" s="56">
        <f>SUM(G58/G62)*100</f>
        <v>1.8297305748220978</v>
      </c>
    </row>
    <row r="59" spans="1:8" x14ac:dyDescent="0.2">
      <c r="A59" s="54">
        <v>15</v>
      </c>
      <c r="B59" s="55" t="s">
        <v>47</v>
      </c>
      <c r="C59" s="54">
        <v>124924</v>
      </c>
      <c r="D59" s="56">
        <f>SUM(C59/C62)*100</f>
        <v>1.5562717099617012</v>
      </c>
      <c r="E59" s="54">
        <v>15</v>
      </c>
      <c r="F59" s="55" t="s">
        <v>92</v>
      </c>
      <c r="G59" s="54">
        <v>123330</v>
      </c>
      <c r="H59" s="56">
        <f>SUM(G59/G62)*100</f>
        <v>1.4007751341912593</v>
      </c>
    </row>
    <row r="60" spans="1:8" x14ac:dyDescent="0.2">
      <c r="A60" s="57" t="s">
        <v>93</v>
      </c>
      <c r="B60" s="58"/>
      <c r="C60" s="51">
        <f>SUM(C45:C59)</f>
        <v>5829171</v>
      </c>
      <c r="D60" s="59">
        <f>(C60/C62)*100</f>
        <v>72.618343311366587</v>
      </c>
      <c r="E60" s="57" t="s">
        <v>93</v>
      </c>
      <c r="F60" s="58"/>
      <c r="G60" s="51">
        <f>SUM(G45:G59)</f>
        <v>6470133</v>
      </c>
      <c r="H60" s="59">
        <f>(G60/G62)*100</f>
        <v>73.487403075572004</v>
      </c>
    </row>
    <row r="61" spans="1:8" x14ac:dyDescent="0.2">
      <c r="A61" s="60" t="s">
        <v>94</v>
      </c>
      <c r="B61" s="61"/>
      <c r="C61" s="62">
        <f>(C62-C60)</f>
        <v>2197962</v>
      </c>
      <c r="D61" s="59">
        <f>(C61/C62)*100</f>
        <v>27.381656688633417</v>
      </c>
      <c r="E61" s="60" t="s">
        <v>94</v>
      </c>
      <c r="F61" s="61"/>
      <c r="G61" s="62">
        <f>(G62-G60)</f>
        <v>2334278</v>
      </c>
      <c r="H61" s="59">
        <f>(G61/G62)*100</f>
        <v>26.512596924427996</v>
      </c>
    </row>
    <row r="62" spans="1:8" x14ac:dyDescent="0.2">
      <c r="A62" s="63" t="s">
        <v>95</v>
      </c>
      <c r="B62" s="63"/>
      <c r="C62" s="64">
        <v>8027133</v>
      </c>
      <c r="D62" s="65">
        <f>SUM(D60:D61)</f>
        <v>100</v>
      </c>
      <c r="E62" s="63" t="s">
        <v>95</v>
      </c>
      <c r="F62" s="63"/>
      <c r="G62" s="64">
        <v>8804411</v>
      </c>
      <c r="H62" s="65">
        <f>SUM(H60:H61)</f>
        <v>100</v>
      </c>
    </row>
    <row r="63" spans="1:8" x14ac:dyDescent="0.2">
      <c r="A63" s="30"/>
      <c r="B63" s="32"/>
      <c r="C63" s="32"/>
      <c r="D63" s="32"/>
      <c r="E63" s="32"/>
      <c r="F63" s="32"/>
      <c r="G63" s="32"/>
      <c r="H63" s="32"/>
    </row>
    <row r="64" spans="1:8" x14ac:dyDescent="0.2">
      <c r="A64" s="30"/>
      <c r="B64" s="31"/>
      <c r="C64" s="31"/>
      <c r="D64" s="31"/>
      <c r="E64" s="31"/>
      <c r="F64" s="31"/>
      <c r="G64" s="31"/>
      <c r="H64" s="31"/>
    </row>
    <row r="65" spans="1:8" x14ac:dyDescent="0.2">
      <c r="A65" s="29"/>
      <c r="B65" s="33"/>
      <c r="C65" s="33"/>
      <c r="D65" s="33"/>
      <c r="E65" s="33"/>
      <c r="F65" s="33"/>
      <c r="G65" s="33"/>
      <c r="H65" s="33"/>
    </row>
    <row r="66" spans="1:8" x14ac:dyDescent="0.2">
      <c r="A66" s="34"/>
      <c r="B66" s="35"/>
      <c r="C66" s="35"/>
      <c r="D66" s="35"/>
      <c r="E66" s="35"/>
      <c r="F66" s="35"/>
      <c r="G66" s="35"/>
      <c r="H66" s="35"/>
    </row>
    <row r="67" spans="1:8" x14ac:dyDescent="0.2">
      <c r="A67" s="36"/>
      <c r="B67" s="37"/>
      <c r="C67" s="37"/>
      <c r="D67" s="37"/>
      <c r="E67" s="37"/>
      <c r="F67" s="37"/>
      <c r="G67" s="37"/>
      <c r="H67" s="37"/>
    </row>
    <row r="68" spans="1:8" x14ac:dyDescent="0.2">
      <c r="A68" s="17"/>
      <c r="B68" s="17"/>
      <c r="C68" s="17"/>
      <c r="D68" s="17"/>
      <c r="E68" s="17"/>
      <c r="F68" s="17"/>
      <c r="G68" s="17"/>
      <c r="H68" s="17"/>
    </row>
    <row r="69" spans="1:8" x14ac:dyDescent="0.2">
      <c r="A69" s="17"/>
      <c r="B69" s="17"/>
      <c r="C69" s="17"/>
      <c r="D69" s="17"/>
      <c r="E69" s="17"/>
      <c r="F69" s="17"/>
      <c r="G69" s="17"/>
      <c r="H69" s="17"/>
    </row>
    <row r="70" spans="1:8" x14ac:dyDescent="0.2">
      <c r="A70" s="17"/>
      <c r="B70" s="17"/>
      <c r="C70" s="17"/>
      <c r="D70" s="17"/>
      <c r="E70" s="17"/>
      <c r="F70" s="17"/>
      <c r="G70" s="17"/>
      <c r="H70" s="17"/>
    </row>
    <row r="71" spans="1:8" x14ac:dyDescent="0.2">
      <c r="A71" s="17"/>
      <c r="B71" s="17"/>
      <c r="C71" s="17"/>
      <c r="D71" s="17"/>
      <c r="E71" s="17"/>
      <c r="F71" s="17"/>
      <c r="G71" s="17"/>
      <c r="H71" s="17"/>
    </row>
    <row r="72" spans="1:8" x14ac:dyDescent="0.2">
      <c r="A72" s="17"/>
      <c r="B72" s="17"/>
      <c r="C72" s="17"/>
      <c r="D72" s="17"/>
      <c r="E72" s="17"/>
      <c r="F72" s="17"/>
      <c r="G72" s="17"/>
      <c r="H72" s="17"/>
    </row>
  </sheetData>
  <mergeCells count="12">
    <mergeCell ref="H42:H43"/>
    <mergeCell ref="B2:N2"/>
    <mergeCell ref="B4:N4"/>
    <mergeCell ref="A34:P34"/>
    <mergeCell ref="A36:J36"/>
    <mergeCell ref="A40:H40"/>
    <mergeCell ref="A41:G41"/>
    <mergeCell ref="A42:A43"/>
    <mergeCell ref="C42:C43"/>
    <mergeCell ref="D42:D43"/>
    <mergeCell ref="E42:E43"/>
    <mergeCell ref="G42:G43"/>
  </mergeCells>
  <printOptions horizontalCentered="1" verticalCentered="1"/>
  <pageMargins left="0.35433070866141736" right="0.35433070866141736" top="0.47244094488188981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26.2</vt:lpstr>
      <vt:lpstr>rankwise calculation (2)</vt:lpstr>
      <vt:lpstr>'rankwise calculation (2)'!Print_Area</vt:lpstr>
      <vt:lpstr>'Table 26.2'!Print_Area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Pankaj Gera</dc:creator>
  <cp:lastModifiedBy>admin</cp:lastModifiedBy>
  <cp:lastPrinted>2017-10-09T07:08:18Z</cp:lastPrinted>
  <dcterms:created xsi:type="dcterms:W3CDTF">1996-10-14T23:33:28Z</dcterms:created>
  <dcterms:modified xsi:type="dcterms:W3CDTF">2018-09-18T10:28:20Z</dcterms:modified>
</cp:coreProperties>
</file>