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'07A03300'!$A$1:$H$66</definedName>
    <definedName name="Print_Area_MI" localSheetId="0">'07A03300'!$A$1:$H$68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<sst xmlns="http://schemas.openxmlformats.org/spreadsheetml/2006/main" count="161" uniqueCount="76">
  <si>
    <t xml:space="preserve"> </t>
  </si>
  <si>
    <t xml:space="preserve">            Canals</t>
  </si>
  <si>
    <t>Tube Wells</t>
  </si>
  <si>
    <t xml:space="preserve">      </t>
  </si>
  <si>
    <t xml:space="preserve">   </t>
  </si>
  <si>
    <t>Year/State/</t>
  </si>
  <si>
    <t>Tanks</t>
  </si>
  <si>
    <t>and other</t>
  </si>
  <si>
    <t>Other</t>
  </si>
  <si>
    <t>Total</t>
  </si>
  <si>
    <t>Union Territory</t>
  </si>
  <si>
    <t>Government</t>
  </si>
  <si>
    <t>Private</t>
  </si>
  <si>
    <t xml:space="preserve">     Wells</t>
  </si>
  <si>
    <t>sources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</si>
  <si>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</si>
  <si>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</si>
  <si>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</si>
  <si>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</si>
  <si>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</si>
  <si>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</si>
  <si>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</si>
  <si>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</si>
  <si>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</si>
  <si>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</si>
  <si>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</si>
  <si>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</si>
  <si>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</si>
  <si>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</si>
  <si>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</si>
  <si>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</si>
  <si>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</t>
  </si>
  <si>
    <t xml:space="preserve">     </t>
  </si>
  <si>
    <t>IRRIGATION</t>
  </si>
  <si>
    <t>('000 hectare)</t>
  </si>
  <si>
    <t>Source: Directorate of Economics and Statistics, Ministry of Agriculture</t>
  </si>
  <si>
    <t xml:space="preserve"> Madhya Pradesh </t>
  </si>
  <si>
    <t xml:space="preserve"> Meghalaya </t>
  </si>
  <si>
    <t xml:space="preserve"> Nagaland </t>
  </si>
  <si>
    <t>Notes:- Total may not tally due to rounding off of the figures.</t>
  </si>
  <si>
    <t xml:space="preserve"> 2000-01</t>
  </si>
  <si>
    <t xml:space="preserve"> 2001-02</t>
  </si>
  <si>
    <t xml:space="preserve"> 2002-03</t>
  </si>
  <si>
    <t xml:space="preserve"> Puducherry</t>
  </si>
  <si>
    <t xml:space="preserve">  ______________________________</t>
  </si>
  <si>
    <t xml:space="preserve"> Assam* </t>
  </si>
  <si>
    <t xml:space="preserve"> Bihar* </t>
  </si>
  <si>
    <t xml:space="preserve"> Gujarat* </t>
  </si>
  <si>
    <t xml:space="preserve"> Himachal Pradesh* </t>
  </si>
  <si>
    <t xml:space="preserve"> Manipur *</t>
  </si>
  <si>
    <t xml:space="preserve"> Sikkim* </t>
  </si>
  <si>
    <t xml:space="preserve"> Tripura* </t>
  </si>
  <si>
    <t xml:space="preserve"> Uttar Pradesh* </t>
  </si>
  <si>
    <t xml:space="preserve"> West Bengal *</t>
  </si>
  <si>
    <t xml:space="preserve"> A. &amp; N. Islands*</t>
  </si>
  <si>
    <t xml:space="preserve"> D. &amp; N. Haveli *</t>
  </si>
  <si>
    <t xml:space="preserve"> Daman and Diu* </t>
  </si>
  <si>
    <t xml:space="preserve"> Lakshadweep* </t>
  </si>
  <si>
    <t>Table 12.1 - NET AREA UNDER IRRIGATION BY SOURCES</t>
  </si>
  <si>
    <t xml:space="preserve"> 2003-04 </t>
  </si>
  <si>
    <t xml:space="preserve"> 2004-05 </t>
  </si>
  <si>
    <t xml:space="preserve"> 2005-06 </t>
  </si>
  <si>
    <t xml:space="preserve"> 2006-07 </t>
  </si>
  <si>
    <t xml:space="preserve"> 2007-08 </t>
  </si>
  <si>
    <t xml:space="preserve"> 2008-09 </t>
  </si>
  <si>
    <t xml:space="preserve">2008-09 </t>
  </si>
  <si>
    <t xml:space="preserve"> Arunachal Pradesh</t>
  </si>
  <si>
    <t xml:space="preserve"> Jharkhand</t>
  </si>
  <si>
    <t xml:space="preserve"> Maharashtra*</t>
  </si>
  <si>
    <t xml:space="preserve"> Orissa</t>
  </si>
  <si>
    <t xml:space="preserve"> Punjab</t>
  </si>
  <si>
    <t xml:space="preserve"> Uttarakhand</t>
  </si>
  <si>
    <t xml:space="preserve"> States/UTs or the same from Agriculture Census.   </t>
  </si>
  <si>
    <t>*  The figures related to irrigated area are estimates based on either the data for the latest available year, received from the</t>
  </si>
  <si>
    <t xml:space="preserve"> Chhattisgarh</t>
  </si>
  <si>
    <t xml:space="preserve"> Chandigarh*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</si>
</sst>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3" fillId="0" borderId="0" xfId="0" applyNumberFormat="1" applyFont="1" applyAlignment="1" applyProtection="1">
      <alignment horizontal="center"/>
      <protection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9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9.625" defaultRowHeight="12.75"/>
  <cols>
    <col min="1" max="1" width="18.625" style="2" customWidth="1"/>
    <col min="2" max="2" width="11.875" style="2" customWidth="1"/>
    <col min="3" max="4" width="8.375" style="2" customWidth="1"/>
    <col min="5" max="5" width="9.375" style="2" customWidth="1"/>
    <col min="6" max="6" width="11.375" style="2" customWidth="1"/>
    <col min="7" max="7" width="9.50390625" style="2" customWidth="1"/>
    <col min="8" max="8" width="8.25390625" style="2" customWidth="1"/>
    <col min="9" max="12" width="10.625" style="2" customWidth="1"/>
    <col min="13" max="16" width="6.625" style="2" customWidth="1"/>
    <col min="17" max="24" width="9.625" style="2" customWidth="1"/>
    <col min="25" max="25" width="50.625" style="2" customWidth="1"/>
    <col min="26" max="26" width="9.625" style="2" customWidth="1"/>
    <col min="27" max="27" width="50.625" style="2" customWidth="1"/>
    <col min="28" max="16384" width="9.625" style="2" customWidth="1"/>
  </cols>
  <sheetData>
    <row r="1" ht="12.75">
      <c r="A1" s="1"/>
    </row>
    <row r="2" spans="1:8" ht="18.75">
      <c r="A2" s="34" t="s">
        <v>33</v>
      </c>
      <c r="B2" s="35"/>
      <c r="C2" s="35"/>
      <c r="D2" s="35"/>
      <c r="E2" s="35"/>
      <c r="F2" s="35"/>
      <c r="G2" s="35"/>
      <c r="H2" s="35"/>
    </row>
    <row r="3" spans="1:8" ht="15.75">
      <c r="A3" s="22"/>
      <c r="B3" s="22"/>
      <c r="C3" s="22"/>
      <c r="D3" s="22"/>
      <c r="E3" s="22"/>
      <c r="F3" s="22"/>
      <c r="G3" s="22"/>
      <c r="H3" s="22"/>
    </row>
    <row r="4" spans="1:13" ht="18.75">
      <c r="A4" s="36" t="s">
        <v>58</v>
      </c>
      <c r="B4" s="37"/>
      <c r="C4" s="37"/>
      <c r="D4" s="37"/>
      <c r="E4" s="37"/>
      <c r="F4" s="37"/>
      <c r="G4" s="37"/>
      <c r="H4" s="37"/>
      <c r="I4" s="4"/>
      <c r="J4" s="4"/>
      <c r="K4" s="4"/>
      <c r="L4" s="4"/>
      <c r="M4" s="4"/>
    </row>
    <row r="5" spans="1:13" ht="12.75">
      <c r="A5" s="28" t="s">
        <v>34</v>
      </c>
      <c r="B5" s="29"/>
      <c r="C5" s="29"/>
      <c r="D5" s="29"/>
      <c r="E5" s="29"/>
      <c r="F5" s="29"/>
      <c r="G5" s="29"/>
      <c r="H5" s="29"/>
      <c r="K5" s="6" t="s">
        <v>0</v>
      </c>
      <c r="L5" s="4"/>
      <c r="M5" s="4"/>
    </row>
    <row r="6" spans="1:16" ht="12.75">
      <c r="A6" s="7"/>
      <c r="B6" s="30" t="s">
        <v>1</v>
      </c>
      <c r="C6" s="31"/>
      <c r="D6" s="3"/>
      <c r="E6" s="8" t="s">
        <v>6</v>
      </c>
      <c r="F6" s="8" t="s">
        <v>2</v>
      </c>
      <c r="G6" s="9"/>
      <c r="H6" s="9"/>
      <c r="I6" s="4"/>
      <c r="K6" s="4"/>
      <c r="M6" s="1" t="s">
        <v>3</v>
      </c>
      <c r="N6" s="6" t="s">
        <v>4</v>
      </c>
      <c r="O6" s="1" t="s">
        <v>0</v>
      </c>
      <c r="P6" s="6" t="s">
        <v>0</v>
      </c>
    </row>
    <row r="7" spans="1:14" ht="12.75">
      <c r="A7" s="10" t="s">
        <v>5</v>
      </c>
      <c r="B7" s="32" t="s">
        <v>44</v>
      </c>
      <c r="C7" s="32"/>
      <c r="D7" s="33"/>
      <c r="E7" s="3"/>
      <c r="F7" s="8" t="s">
        <v>7</v>
      </c>
      <c r="G7" s="8" t="s">
        <v>8</v>
      </c>
      <c r="H7" s="8" t="s">
        <v>9</v>
      </c>
      <c r="J7" s="4"/>
      <c r="K7" s="4"/>
      <c r="L7" s="4"/>
      <c r="M7" s="6" t="s">
        <v>4</v>
      </c>
      <c r="N7" s="6" t="s">
        <v>4</v>
      </c>
    </row>
    <row r="8" spans="1:8" ht="12.75">
      <c r="A8" s="10" t="s">
        <v>10</v>
      </c>
      <c r="B8" s="8" t="s">
        <v>11</v>
      </c>
      <c r="C8" s="8" t="s">
        <v>12</v>
      </c>
      <c r="D8" s="8" t="s">
        <v>9</v>
      </c>
      <c r="F8" s="8" t="s">
        <v>13</v>
      </c>
      <c r="G8" s="8" t="s">
        <v>14</v>
      </c>
      <c r="H8" s="9"/>
    </row>
    <row r="9" spans="1:13" ht="12.75">
      <c r="A9" s="11"/>
      <c r="B9" s="12"/>
      <c r="C9" s="12"/>
      <c r="D9" s="12"/>
      <c r="E9" s="12"/>
      <c r="F9" s="5"/>
      <c r="G9" s="5"/>
      <c r="H9" s="5"/>
      <c r="I9" s="1" t="s">
        <v>0</v>
      </c>
      <c r="L9" s="4"/>
      <c r="M9" s="4"/>
    </row>
    <row r="10" spans="1:13" ht="12.75">
      <c r="A10" s="10" t="s">
        <v>15</v>
      </c>
      <c r="B10" s="13" t="s">
        <v>16</v>
      </c>
      <c r="C10" s="13" t="s">
        <v>17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4"/>
      <c r="J10" s="4"/>
      <c r="K10" s="4"/>
      <c r="L10" s="4"/>
      <c r="M10" s="4"/>
    </row>
    <row r="11" spans="1:12" ht="12.75">
      <c r="A11" s="11"/>
      <c r="B11" s="12"/>
      <c r="C11" s="12"/>
      <c r="D11" s="12"/>
      <c r="E11" s="12"/>
      <c r="F11" s="12"/>
      <c r="G11" s="12"/>
      <c r="H11" s="12"/>
      <c r="I11" s="1" t="s">
        <v>0</v>
      </c>
      <c r="L11" s="4"/>
    </row>
    <row r="12" spans="1:17" ht="15.75">
      <c r="A12" s="1" t="s">
        <v>40</v>
      </c>
      <c r="B12" s="14">
        <v>15762</v>
      </c>
      <c r="C12" s="14">
        <v>203</v>
      </c>
      <c r="D12" s="23">
        <v>15965</v>
      </c>
      <c r="E12" s="14">
        <v>2455</v>
      </c>
      <c r="F12" s="14">
        <v>33829</v>
      </c>
      <c r="G12" s="14">
        <v>2885</v>
      </c>
      <c r="H12" s="23">
        <v>55133</v>
      </c>
      <c r="L12" s="15"/>
      <c r="M12" s="15"/>
      <c r="N12" s="15"/>
      <c r="O12" s="15"/>
      <c r="P12" s="15"/>
      <c r="Q12" s="15"/>
    </row>
    <row r="13" spans="1:8" ht="15.75">
      <c r="A13" s="1" t="s">
        <v>41</v>
      </c>
      <c r="B13" s="14">
        <v>14992</v>
      </c>
      <c r="C13" s="14">
        <v>209</v>
      </c>
      <c r="D13" s="23">
        <v>15201</v>
      </c>
      <c r="E13" s="14">
        <v>2186</v>
      </c>
      <c r="F13" s="14">
        <v>35183</v>
      </c>
      <c r="G13" s="14">
        <v>4352</v>
      </c>
      <c r="H13" s="23">
        <v>56922</v>
      </c>
    </row>
    <row r="14" spans="1:8" ht="15.75">
      <c r="A14" s="1" t="s">
        <v>42</v>
      </c>
      <c r="B14" s="14">
        <v>13806</v>
      </c>
      <c r="C14" s="14">
        <v>206</v>
      </c>
      <c r="D14" s="23">
        <v>14012</v>
      </c>
      <c r="E14" s="14">
        <v>1803</v>
      </c>
      <c r="F14" s="14">
        <v>34393</v>
      </c>
      <c r="G14" s="14">
        <v>3664</v>
      </c>
      <c r="H14" s="23">
        <v>53871</v>
      </c>
    </row>
    <row r="15" spans="1:8" ht="15.75">
      <c r="A15" s="1" t="s">
        <v>59</v>
      </c>
      <c r="B15" s="2">
        <v>14166</v>
      </c>
      <c r="C15" s="2">
        <v>206</v>
      </c>
      <c r="D15" s="23">
        <v>14372</v>
      </c>
      <c r="E15" s="2">
        <v>1912</v>
      </c>
      <c r="F15" s="2">
        <v>36387</v>
      </c>
      <c r="G15" s="2">
        <v>4288</v>
      </c>
      <c r="H15" s="23">
        <v>56959</v>
      </c>
    </row>
    <row r="16" spans="1:8" ht="15.75">
      <c r="A16" s="1" t="s">
        <v>60</v>
      </c>
      <c r="B16" s="2">
        <v>14474</v>
      </c>
      <c r="C16" s="2">
        <v>214</v>
      </c>
      <c r="D16" s="23">
        <v>14688</v>
      </c>
      <c r="E16" s="2">
        <v>1735</v>
      </c>
      <c r="F16" s="2">
        <v>35215</v>
      </c>
      <c r="G16" s="2">
        <v>7567</v>
      </c>
      <c r="H16" s="23">
        <v>59206</v>
      </c>
    </row>
    <row r="17" spans="1:8" ht="15.75">
      <c r="A17" s="1" t="s">
        <v>61</v>
      </c>
      <c r="B17" s="2">
        <v>16417</v>
      </c>
      <c r="C17" s="2">
        <v>227</v>
      </c>
      <c r="D17" s="23">
        <v>16644</v>
      </c>
      <c r="E17" s="2">
        <v>2088</v>
      </c>
      <c r="F17" s="2">
        <v>36084</v>
      </c>
      <c r="G17" s="2">
        <v>5974</v>
      </c>
      <c r="H17" s="23">
        <v>60790</v>
      </c>
    </row>
    <row r="18" spans="1:8" ht="15.75">
      <c r="A18" s="1" t="s">
        <v>62</v>
      </c>
      <c r="B18" s="2">
        <v>16730</v>
      </c>
      <c r="C18" s="2">
        <v>224</v>
      </c>
      <c r="D18" s="23">
        <v>16954</v>
      </c>
      <c r="E18" s="2">
        <v>2083</v>
      </c>
      <c r="F18" s="2">
        <v>37661</v>
      </c>
      <c r="G18" s="2">
        <v>6003</v>
      </c>
      <c r="H18" s="23">
        <v>62702</v>
      </c>
    </row>
    <row r="19" spans="1:9" ht="15.75">
      <c r="A19" s="1" t="s">
        <v>63</v>
      </c>
      <c r="B19" s="2">
        <v>16474</v>
      </c>
      <c r="C19" s="2">
        <v>217</v>
      </c>
      <c r="D19" s="24">
        <v>16690</v>
      </c>
      <c r="E19" s="2">
        <v>1968</v>
      </c>
      <c r="F19" s="2">
        <v>38361</v>
      </c>
      <c r="G19" s="2">
        <v>6080</v>
      </c>
      <c r="H19" s="24">
        <v>63099</v>
      </c>
      <c r="I19" s="20"/>
    </row>
    <row r="20" spans="1:9" ht="15.75">
      <c r="A20" s="1" t="s">
        <v>64</v>
      </c>
      <c r="B20" s="2">
        <f>SUM(B24:B61)+1</f>
        <v>16401</v>
      </c>
      <c r="C20" s="2">
        <f>SUM(C24:C61)-1</f>
        <v>196</v>
      </c>
      <c r="D20" s="24">
        <f>SUM(D24:D61)+1</f>
        <v>16597</v>
      </c>
      <c r="E20" s="2">
        <f>SUM(E24:E61)-1</f>
        <v>1979</v>
      </c>
      <c r="F20" s="2">
        <f>SUM(F24:F61)+2</f>
        <v>38567</v>
      </c>
      <c r="G20" s="2">
        <f>SUM(G24:G61)</f>
        <v>6053</v>
      </c>
      <c r="H20" s="24">
        <f>+D20+E20+F20+G20</f>
        <v>63196</v>
      </c>
      <c r="I20" s="20"/>
    </row>
    <row r="21" spans="2:9" ht="15.75">
      <c r="B21" s="16"/>
      <c r="C21" s="16"/>
      <c r="D21" s="25"/>
      <c r="E21" s="16"/>
      <c r="F21" s="16"/>
      <c r="G21" s="16"/>
      <c r="H21" s="25"/>
      <c r="I21" s="20"/>
    </row>
    <row r="22" spans="1:9" ht="15.75">
      <c r="A22" s="10" t="s">
        <v>65</v>
      </c>
      <c r="B22" s="16"/>
      <c r="C22" s="16"/>
      <c r="D22" s="25"/>
      <c r="E22" s="16"/>
      <c r="F22" s="16"/>
      <c r="G22" s="16"/>
      <c r="H22" s="25"/>
      <c r="I22" s="20"/>
    </row>
    <row r="23" spans="1:9" ht="15.75">
      <c r="A23" s="10" t="s">
        <v>18</v>
      </c>
      <c r="B23" s="14"/>
      <c r="C23" s="14"/>
      <c r="D23" s="23"/>
      <c r="E23" s="14"/>
      <c r="F23" s="14"/>
      <c r="G23" s="14"/>
      <c r="H23" s="23"/>
      <c r="I23" s="20"/>
    </row>
    <row r="24" spans="1:9" ht="15.75">
      <c r="A24" s="1" t="s">
        <v>19</v>
      </c>
      <c r="B24" s="14">
        <v>1669</v>
      </c>
      <c r="C24" s="14" t="s">
        <v>20</v>
      </c>
      <c r="D24" s="23">
        <f>+B24+C24</f>
        <v>1669</v>
      </c>
      <c r="E24" s="14">
        <v>648</v>
      </c>
      <c r="F24" s="14">
        <f>1610+713</f>
        <v>2323</v>
      </c>
      <c r="G24" s="14">
        <v>180</v>
      </c>
      <c r="H24" s="23">
        <f aca="true" t="shared" si="0" ref="H24:H51">SUM(B24+C24+E24+F24+G24)</f>
        <v>4820</v>
      </c>
      <c r="I24" s="20"/>
    </row>
    <row r="25" spans="1:9" ht="15.75">
      <c r="A25" s="1" t="s">
        <v>66</v>
      </c>
      <c r="B25" s="14" t="s">
        <v>20</v>
      </c>
      <c r="C25" s="14" t="s">
        <v>20</v>
      </c>
      <c r="D25" s="23" t="s">
        <v>20</v>
      </c>
      <c r="E25" s="14" t="s">
        <v>20</v>
      </c>
      <c r="F25" s="14" t="s">
        <v>20</v>
      </c>
      <c r="G25" s="14">
        <v>56</v>
      </c>
      <c r="H25" s="23">
        <f t="shared" si="0"/>
        <v>56</v>
      </c>
      <c r="I25" s="20"/>
    </row>
    <row r="26" spans="1:13" ht="15.75">
      <c r="A26" s="1" t="s">
        <v>45</v>
      </c>
      <c r="B26" s="14">
        <v>33</v>
      </c>
      <c r="C26" s="14" t="s">
        <v>20</v>
      </c>
      <c r="D26" s="23">
        <f aca="true" t="shared" si="1" ref="D26:D60">+B26+C26</f>
        <v>33</v>
      </c>
      <c r="E26" s="14">
        <v>3</v>
      </c>
      <c r="F26" s="14">
        <v>2</v>
      </c>
      <c r="G26" s="14">
        <v>101</v>
      </c>
      <c r="H26" s="23">
        <f>SUM(B26+C26+E26+F26+G26)+1</f>
        <v>140</v>
      </c>
      <c r="I26" s="20"/>
      <c r="K26" s="4"/>
      <c r="M26" s="4"/>
    </row>
    <row r="27" spans="1:13" ht="15.75">
      <c r="A27" s="1" t="s">
        <v>46</v>
      </c>
      <c r="B27" s="14">
        <v>971</v>
      </c>
      <c r="C27" s="14" t="s">
        <v>20</v>
      </c>
      <c r="D27" s="23">
        <f t="shared" si="1"/>
        <v>971</v>
      </c>
      <c r="E27" s="14">
        <v>155</v>
      </c>
      <c r="F27" s="14">
        <v>2271</v>
      </c>
      <c r="G27" s="14">
        <v>132</v>
      </c>
      <c r="H27" s="23">
        <f t="shared" si="0"/>
        <v>3529</v>
      </c>
      <c r="I27" s="20"/>
      <c r="K27" s="4"/>
      <c r="L27" s="4"/>
      <c r="M27" s="4"/>
    </row>
    <row r="28" spans="1:13" ht="15.75">
      <c r="A28" s="1" t="s">
        <v>74</v>
      </c>
      <c r="B28" s="14">
        <v>886</v>
      </c>
      <c r="C28" s="14">
        <v>1</v>
      </c>
      <c r="D28" s="23">
        <f>+B28+C28</f>
        <v>887</v>
      </c>
      <c r="E28" s="14">
        <v>51</v>
      </c>
      <c r="F28" s="14">
        <f>288+28</f>
        <v>316</v>
      </c>
      <c r="G28" s="14">
        <v>84</v>
      </c>
      <c r="H28" s="23">
        <f>SUM(B28+C28+E28+F28+G28)+1</f>
        <v>1339</v>
      </c>
      <c r="I28" s="20"/>
      <c r="K28" s="4"/>
      <c r="L28" s="4"/>
      <c r="M28" s="4"/>
    </row>
    <row r="29" spans="1:9" ht="15.75">
      <c r="A29" s="1" t="s">
        <v>21</v>
      </c>
      <c r="B29" s="14">
        <v>8</v>
      </c>
      <c r="C29" s="14" t="s">
        <v>20</v>
      </c>
      <c r="D29" s="23">
        <f t="shared" si="1"/>
        <v>8</v>
      </c>
      <c r="E29" s="14">
        <v>1</v>
      </c>
      <c r="F29" s="14">
        <v>20</v>
      </c>
      <c r="G29" s="14">
        <v>7</v>
      </c>
      <c r="H29" s="23">
        <f>SUM(B29+C29+E29+F29+G29)-1</f>
        <v>35</v>
      </c>
      <c r="I29" s="20"/>
    </row>
    <row r="30" spans="1:13" ht="15.75">
      <c r="A30" s="1" t="s">
        <v>47</v>
      </c>
      <c r="B30" s="14">
        <v>789</v>
      </c>
      <c r="C30" s="14" t="s">
        <v>20</v>
      </c>
      <c r="D30" s="23">
        <f t="shared" si="1"/>
        <v>789</v>
      </c>
      <c r="E30" s="14">
        <v>40</v>
      </c>
      <c r="F30" s="14">
        <f>1133+2174</f>
        <v>3307</v>
      </c>
      <c r="G30" s="14">
        <v>102</v>
      </c>
      <c r="H30" s="23">
        <f t="shared" si="0"/>
        <v>4238</v>
      </c>
      <c r="I30" s="20"/>
      <c r="K30" s="4"/>
      <c r="L30" s="4"/>
      <c r="M30" s="4"/>
    </row>
    <row r="31" spans="1:13" ht="15.75">
      <c r="A31" s="1" t="s">
        <v>22</v>
      </c>
      <c r="B31" s="14">
        <v>1274</v>
      </c>
      <c r="C31" s="14" t="s">
        <v>20</v>
      </c>
      <c r="D31" s="23">
        <f t="shared" si="1"/>
        <v>1274</v>
      </c>
      <c r="E31" s="14" t="s">
        <v>20</v>
      </c>
      <c r="F31" s="14">
        <v>1601</v>
      </c>
      <c r="G31" s="14">
        <v>2</v>
      </c>
      <c r="H31" s="23">
        <f>SUM(B31+C31+E31+F31+G31)</f>
        <v>2877</v>
      </c>
      <c r="I31" s="20"/>
      <c r="K31" s="4"/>
      <c r="L31" s="4"/>
      <c r="M31" s="4"/>
    </row>
    <row r="32" spans="1:9" ht="15.75">
      <c r="A32" s="1" t="s">
        <v>48</v>
      </c>
      <c r="B32" s="14">
        <v>4</v>
      </c>
      <c r="C32" s="14" t="s">
        <v>20</v>
      </c>
      <c r="D32" s="23">
        <f t="shared" si="1"/>
        <v>4</v>
      </c>
      <c r="E32" s="17">
        <v>1</v>
      </c>
      <c r="F32" s="14">
        <v>15</v>
      </c>
      <c r="G32" s="14">
        <v>84</v>
      </c>
      <c r="H32" s="23">
        <f>SUM(B32+C32+E32+F32+G32)</f>
        <v>104</v>
      </c>
      <c r="I32" s="20"/>
    </row>
    <row r="33" spans="1:13" ht="15.75">
      <c r="A33" s="1" t="s">
        <v>23</v>
      </c>
      <c r="B33" s="14">
        <v>161</v>
      </c>
      <c r="C33" s="14">
        <v>127</v>
      </c>
      <c r="D33" s="23">
        <f t="shared" si="1"/>
        <v>288</v>
      </c>
      <c r="E33" s="14">
        <v>5</v>
      </c>
      <c r="F33" s="14">
        <v>4</v>
      </c>
      <c r="G33" s="14">
        <v>17</v>
      </c>
      <c r="H33" s="23">
        <f t="shared" si="0"/>
        <v>314</v>
      </c>
      <c r="I33" s="20"/>
      <c r="K33" s="4"/>
      <c r="L33" s="4"/>
      <c r="M33" s="4"/>
    </row>
    <row r="34" spans="1:13" ht="15.75">
      <c r="A34" s="1" t="s">
        <v>67</v>
      </c>
      <c r="B34" s="14">
        <v>8</v>
      </c>
      <c r="C34" s="17" t="s">
        <v>20</v>
      </c>
      <c r="D34" s="23">
        <f t="shared" si="1"/>
        <v>8</v>
      </c>
      <c r="E34" s="17">
        <v>21</v>
      </c>
      <c r="F34" s="17">
        <f>17+46</f>
        <v>63</v>
      </c>
      <c r="G34" s="17">
        <v>17</v>
      </c>
      <c r="H34" s="23">
        <f>SUM(B34+C34+E34+F34+G34)+1</f>
        <v>110</v>
      </c>
      <c r="I34" s="20"/>
      <c r="K34" s="4"/>
      <c r="L34" s="4"/>
      <c r="M34" s="4"/>
    </row>
    <row r="35" spans="1:13" ht="15.75">
      <c r="A35" s="1" t="s">
        <v>24</v>
      </c>
      <c r="B35" s="14">
        <v>1061</v>
      </c>
      <c r="C35" s="14" t="s">
        <v>20</v>
      </c>
      <c r="D35" s="23">
        <f t="shared" si="1"/>
        <v>1061</v>
      </c>
      <c r="E35" s="14">
        <v>206</v>
      </c>
      <c r="F35" s="14">
        <f>1140+406</f>
        <v>1546</v>
      </c>
      <c r="G35" s="14">
        <v>424</v>
      </c>
      <c r="H35" s="23">
        <f>SUM(B35+C35+E35+F35+G35)+1</f>
        <v>3238</v>
      </c>
      <c r="I35" s="20"/>
      <c r="K35" s="4"/>
      <c r="L35" s="4"/>
      <c r="M35" s="4"/>
    </row>
    <row r="36" spans="1:13" ht="15.75">
      <c r="A36" s="1" t="s">
        <v>25</v>
      </c>
      <c r="B36" s="14">
        <v>96</v>
      </c>
      <c r="C36" s="14">
        <v>6</v>
      </c>
      <c r="D36" s="23">
        <f t="shared" si="1"/>
        <v>102</v>
      </c>
      <c r="E36" s="14">
        <v>40</v>
      </c>
      <c r="F36" s="14">
        <v>151</v>
      </c>
      <c r="G36" s="14">
        <v>96</v>
      </c>
      <c r="H36" s="23">
        <f>SUM(B36+C36+E36+F36+G36)+1</f>
        <v>390</v>
      </c>
      <c r="I36" s="20"/>
      <c r="K36" s="4"/>
      <c r="L36" s="4"/>
      <c r="M36" s="4"/>
    </row>
    <row r="37" spans="1:13" ht="15.75">
      <c r="A37" s="1" t="s">
        <v>36</v>
      </c>
      <c r="B37" s="14">
        <v>1065</v>
      </c>
      <c r="C37" s="14">
        <v>1</v>
      </c>
      <c r="D37" s="23">
        <f>+B37+C37+1</f>
        <v>1067</v>
      </c>
      <c r="E37" s="14">
        <v>130</v>
      </c>
      <c r="F37" s="14">
        <f>1985+2385</f>
        <v>4370</v>
      </c>
      <c r="G37" s="14">
        <v>941</v>
      </c>
      <c r="H37" s="23">
        <f>SUM(B37+C37+E37+F37+G37)-1</f>
        <v>6506</v>
      </c>
      <c r="I37" s="20"/>
      <c r="K37" s="4"/>
      <c r="L37" s="4"/>
      <c r="M37" s="4"/>
    </row>
    <row r="38" spans="1:13" ht="15.75">
      <c r="A38" s="1" t="s">
        <v>68</v>
      </c>
      <c r="B38" s="14">
        <v>1002</v>
      </c>
      <c r="C38" s="17" t="s">
        <v>20</v>
      </c>
      <c r="D38" s="23">
        <f t="shared" si="1"/>
        <v>1002</v>
      </c>
      <c r="E38" s="14" t="s">
        <v>20</v>
      </c>
      <c r="F38" s="14">
        <v>2171</v>
      </c>
      <c r="G38" s="17" t="s">
        <v>20</v>
      </c>
      <c r="H38" s="23">
        <f t="shared" si="0"/>
        <v>3173</v>
      </c>
      <c r="I38" s="20"/>
      <c r="K38" s="4"/>
      <c r="L38" s="4"/>
      <c r="M38" s="4"/>
    </row>
    <row r="39" spans="1:13" ht="15.75">
      <c r="A39" s="1" t="s">
        <v>49</v>
      </c>
      <c r="B39" s="14" t="s">
        <v>20</v>
      </c>
      <c r="C39" s="14" t="s">
        <v>20</v>
      </c>
      <c r="D39" s="23" t="s">
        <v>20</v>
      </c>
      <c r="E39" s="14" t="s">
        <v>20</v>
      </c>
      <c r="F39" s="14" t="s">
        <v>20</v>
      </c>
      <c r="G39" s="14">
        <v>52</v>
      </c>
      <c r="H39" s="23">
        <f t="shared" si="0"/>
        <v>52</v>
      </c>
      <c r="I39" s="20"/>
      <c r="K39" s="4"/>
      <c r="L39" s="4"/>
      <c r="M39" s="4"/>
    </row>
    <row r="40" spans="1:13" ht="15.75">
      <c r="A40" s="1" t="s">
        <v>37</v>
      </c>
      <c r="B40" s="14">
        <v>17</v>
      </c>
      <c r="C40" s="14">
        <v>45</v>
      </c>
      <c r="D40" s="23">
        <f t="shared" si="1"/>
        <v>62</v>
      </c>
      <c r="E40" s="14" t="s">
        <v>20</v>
      </c>
      <c r="F40" s="14" t="s">
        <v>20</v>
      </c>
      <c r="G40" s="14" t="s">
        <v>20</v>
      </c>
      <c r="H40" s="23">
        <f t="shared" si="0"/>
        <v>62</v>
      </c>
      <c r="I40" s="20"/>
      <c r="K40" s="4"/>
      <c r="L40" s="4"/>
      <c r="M40" s="4"/>
    </row>
    <row r="41" spans="1:13" ht="15.75">
      <c r="A41" s="1" t="s">
        <v>26</v>
      </c>
      <c r="B41" s="14">
        <v>2</v>
      </c>
      <c r="C41" s="14">
        <v>9</v>
      </c>
      <c r="D41" s="23">
        <f t="shared" si="1"/>
        <v>11</v>
      </c>
      <c r="E41" s="14" t="s">
        <v>20</v>
      </c>
      <c r="F41" s="14" t="s">
        <v>20</v>
      </c>
      <c r="G41" s="17" t="s">
        <v>20</v>
      </c>
      <c r="H41" s="23">
        <f t="shared" si="0"/>
        <v>11</v>
      </c>
      <c r="I41" s="20"/>
      <c r="K41" s="4"/>
      <c r="L41" s="4"/>
      <c r="M41" s="4"/>
    </row>
    <row r="42" spans="1:13" ht="15.75">
      <c r="A42" s="1" t="s">
        <v>38</v>
      </c>
      <c r="B42" s="14" t="s">
        <v>20</v>
      </c>
      <c r="C42" s="14" t="s">
        <v>20</v>
      </c>
      <c r="D42" s="23" t="s">
        <v>20</v>
      </c>
      <c r="E42" s="14" t="s">
        <v>20</v>
      </c>
      <c r="F42" s="14" t="s">
        <v>20</v>
      </c>
      <c r="G42" s="14">
        <v>77</v>
      </c>
      <c r="H42" s="23">
        <f t="shared" si="0"/>
        <v>77</v>
      </c>
      <c r="I42" s="20"/>
      <c r="K42" s="4"/>
      <c r="L42" s="4"/>
      <c r="M42" s="4"/>
    </row>
    <row r="43" spans="1:13" ht="15.75">
      <c r="A43" s="1" t="s">
        <v>69</v>
      </c>
      <c r="B43" s="14">
        <v>1418</v>
      </c>
      <c r="C43" s="14" t="s">
        <v>20</v>
      </c>
      <c r="D43" s="23">
        <f t="shared" si="1"/>
        <v>1418</v>
      </c>
      <c r="E43" s="14" t="s">
        <v>20</v>
      </c>
      <c r="F43" s="14">
        <f>331+101</f>
        <v>432</v>
      </c>
      <c r="G43" s="14">
        <v>341</v>
      </c>
      <c r="H43" s="23">
        <f>SUM(B43+C43+E43+F43+G43)+1</f>
        <v>2192</v>
      </c>
      <c r="I43" s="20"/>
      <c r="K43" s="4"/>
      <c r="L43" s="4"/>
      <c r="M43" s="4"/>
    </row>
    <row r="44" spans="1:9" ht="15.75">
      <c r="A44" s="1" t="s">
        <v>70</v>
      </c>
      <c r="B44" s="14">
        <v>1109</v>
      </c>
      <c r="C44" s="14">
        <v>4</v>
      </c>
      <c r="D44" s="23">
        <f>+B44+C44-1</f>
        <v>1112</v>
      </c>
      <c r="E44" s="14" t="s">
        <v>20</v>
      </c>
      <c r="F44" s="14">
        <v>2963</v>
      </c>
      <c r="G44" s="17">
        <v>4</v>
      </c>
      <c r="H44" s="23">
        <f>SUM(B44+C44+E44+F44+G44)-1</f>
        <v>4079</v>
      </c>
      <c r="I44" s="20"/>
    </row>
    <row r="45" spans="1:13" ht="15.75">
      <c r="A45" s="1" t="s">
        <v>27</v>
      </c>
      <c r="B45" s="14">
        <v>1583</v>
      </c>
      <c r="C45" s="17" t="s">
        <v>20</v>
      </c>
      <c r="D45" s="23">
        <f t="shared" si="1"/>
        <v>1583</v>
      </c>
      <c r="E45" s="14">
        <v>31</v>
      </c>
      <c r="F45" s="14">
        <f>2437+2122</f>
        <v>4559</v>
      </c>
      <c r="G45" s="14">
        <v>73</v>
      </c>
      <c r="H45" s="23">
        <f>SUM(B45+C45+E45+F45+G45)-1</f>
        <v>6245</v>
      </c>
      <c r="I45" s="20"/>
      <c r="K45" s="4"/>
      <c r="L45" s="4"/>
      <c r="M45" s="4"/>
    </row>
    <row r="46" spans="1:13" ht="15.75">
      <c r="A46" s="1" t="s">
        <v>50</v>
      </c>
      <c r="B46" s="14">
        <v>2</v>
      </c>
      <c r="C46" s="14" t="s">
        <v>20</v>
      </c>
      <c r="D46" s="23">
        <f t="shared" si="1"/>
        <v>2</v>
      </c>
      <c r="E46" s="14" t="s">
        <v>20</v>
      </c>
      <c r="F46" s="14" t="s">
        <v>20</v>
      </c>
      <c r="G46" s="14">
        <v>7</v>
      </c>
      <c r="H46" s="23">
        <f t="shared" si="0"/>
        <v>9</v>
      </c>
      <c r="I46" s="20"/>
      <c r="K46" s="4"/>
      <c r="L46" s="4"/>
      <c r="M46" s="4"/>
    </row>
    <row r="47" spans="1:13" ht="15.75">
      <c r="A47" s="1" t="s">
        <v>28</v>
      </c>
      <c r="B47" s="14">
        <v>765</v>
      </c>
      <c r="C47" s="14">
        <v>1</v>
      </c>
      <c r="D47" s="23">
        <f t="shared" si="1"/>
        <v>766</v>
      </c>
      <c r="E47" s="14">
        <v>540</v>
      </c>
      <c r="F47" s="14">
        <f>387+1227</f>
        <v>1614</v>
      </c>
      <c r="G47" s="14">
        <v>11</v>
      </c>
      <c r="H47" s="23">
        <f t="shared" si="0"/>
        <v>2931</v>
      </c>
      <c r="I47" s="20"/>
      <c r="K47" s="4"/>
      <c r="L47" s="4"/>
      <c r="M47" s="4"/>
    </row>
    <row r="48" spans="1:13" ht="15.75">
      <c r="A48" s="1" t="s">
        <v>51</v>
      </c>
      <c r="B48" s="14">
        <v>15</v>
      </c>
      <c r="C48" s="17" t="s">
        <v>20</v>
      </c>
      <c r="D48" s="23">
        <f t="shared" si="1"/>
        <v>15</v>
      </c>
      <c r="E48" s="14">
        <v>2</v>
      </c>
      <c r="F48" s="14">
        <v>9</v>
      </c>
      <c r="G48" s="14">
        <v>35</v>
      </c>
      <c r="H48" s="23">
        <f t="shared" si="0"/>
        <v>61</v>
      </c>
      <c r="I48" s="20"/>
      <c r="K48" s="4"/>
      <c r="L48" s="4"/>
      <c r="M48" s="4"/>
    </row>
    <row r="49" spans="1:13" ht="15.75">
      <c r="A49" s="1" t="s">
        <v>71</v>
      </c>
      <c r="B49" s="14">
        <v>93</v>
      </c>
      <c r="C49" s="17">
        <v>3</v>
      </c>
      <c r="D49" s="23">
        <f>+B49+C49-1</f>
        <v>95</v>
      </c>
      <c r="E49" s="14">
        <v>1</v>
      </c>
      <c r="F49" s="14">
        <f>198+16</f>
        <v>214</v>
      </c>
      <c r="G49" s="14">
        <v>30</v>
      </c>
      <c r="H49" s="23">
        <f>SUM(B49+C49+E49+F49+G49)-1</f>
        <v>340</v>
      </c>
      <c r="I49" s="20"/>
      <c r="K49" s="4"/>
      <c r="L49" s="4"/>
      <c r="M49" s="4"/>
    </row>
    <row r="50" spans="1:13" ht="15.75">
      <c r="A50" s="1" t="s">
        <v>52</v>
      </c>
      <c r="B50" s="14">
        <v>2358</v>
      </c>
      <c r="C50" s="14" t="s">
        <v>20</v>
      </c>
      <c r="D50" s="23">
        <f t="shared" si="1"/>
        <v>2358</v>
      </c>
      <c r="E50" s="14">
        <v>105</v>
      </c>
      <c r="F50" s="14">
        <f>9576+1004</f>
        <v>10580</v>
      </c>
      <c r="G50" s="14">
        <v>41</v>
      </c>
      <c r="H50" s="23">
        <f>SUM(B50+C50+E50+F50+G50)+1</f>
        <v>13085</v>
      </c>
      <c r="I50" s="20"/>
      <c r="K50" s="4"/>
      <c r="L50" s="4"/>
      <c r="M50" s="4"/>
    </row>
    <row r="51" spans="1:13" ht="15.75">
      <c r="A51" s="1" t="s">
        <v>53</v>
      </c>
      <c r="B51" s="14" t="s">
        <v>20</v>
      </c>
      <c r="C51" s="14" t="s">
        <v>20</v>
      </c>
      <c r="D51" s="23" t="s">
        <v>20</v>
      </c>
      <c r="E51" s="14" t="s">
        <v>20</v>
      </c>
      <c r="F51" s="14" t="s">
        <v>20</v>
      </c>
      <c r="G51" s="14">
        <v>3135</v>
      </c>
      <c r="H51" s="23">
        <f t="shared" si="0"/>
        <v>3135</v>
      </c>
      <c r="I51" s="20"/>
      <c r="K51" s="4"/>
      <c r="L51" s="4"/>
      <c r="M51" s="4"/>
    </row>
    <row r="52" spans="2:13" ht="15.75">
      <c r="B52" s="14"/>
      <c r="C52" s="14"/>
      <c r="D52" s="23"/>
      <c r="E52" s="14"/>
      <c r="F52" s="14"/>
      <c r="G52" s="14"/>
      <c r="H52" s="23"/>
      <c r="I52" s="20"/>
      <c r="K52" s="4"/>
      <c r="L52" s="4"/>
      <c r="M52" s="4"/>
    </row>
    <row r="53" spans="1:13" ht="15.75">
      <c r="A53" s="10" t="s">
        <v>29</v>
      </c>
      <c r="B53" s="14"/>
      <c r="C53" s="14"/>
      <c r="D53" s="23"/>
      <c r="E53" s="14"/>
      <c r="F53" s="14"/>
      <c r="G53" s="14"/>
      <c r="H53" s="23"/>
      <c r="I53" s="20"/>
      <c r="K53" s="4"/>
      <c r="L53" s="4"/>
      <c r="M53" s="4"/>
    </row>
    <row r="54" spans="1:13" ht="15.75">
      <c r="A54" s="1" t="s">
        <v>54</v>
      </c>
      <c r="B54" s="14" t="s">
        <v>20</v>
      </c>
      <c r="C54" s="14" t="s">
        <v>20</v>
      </c>
      <c r="D54" s="23" t="s">
        <v>20</v>
      </c>
      <c r="E54" s="14" t="s">
        <v>20</v>
      </c>
      <c r="F54" s="14" t="s">
        <v>20</v>
      </c>
      <c r="G54" s="14" t="s">
        <v>20</v>
      </c>
      <c r="H54" s="23" t="s">
        <v>20</v>
      </c>
      <c r="I54" s="20"/>
      <c r="K54" s="4"/>
      <c r="L54" s="4"/>
      <c r="M54" s="4"/>
    </row>
    <row r="55" spans="1:9" ht="15.75">
      <c r="A55" s="1" t="s">
        <v>75</v>
      </c>
      <c r="B55" s="17" t="s">
        <v>20</v>
      </c>
      <c r="C55" s="14" t="s">
        <v>20</v>
      </c>
      <c r="D55" s="23" t="s">
        <v>20</v>
      </c>
      <c r="E55" s="14" t="s">
        <v>20</v>
      </c>
      <c r="F55" s="17">
        <v>1</v>
      </c>
      <c r="G55" s="17" t="s">
        <v>20</v>
      </c>
      <c r="H55" s="23">
        <f>SUM(B55+C55+E55+F55+G55)</f>
        <v>1</v>
      </c>
      <c r="I55" s="20"/>
    </row>
    <row r="56" spans="1:13" ht="15.75">
      <c r="A56" s="1" t="s">
        <v>55</v>
      </c>
      <c r="B56" s="14">
        <v>3</v>
      </c>
      <c r="C56" s="14" t="s">
        <v>20</v>
      </c>
      <c r="D56" s="23">
        <f t="shared" si="1"/>
        <v>3</v>
      </c>
      <c r="E56" s="14" t="s">
        <v>20</v>
      </c>
      <c r="F56" s="14">
        <v>2</v>
      </c>
      <c r="G56" s="14">
        <v>3</v>
      </c>
      <c r="H56" s="23">
        <f>SUM(B56+C56+E56+F56+G56)-1</f>
        <v>7</v>
      </c>
      <c r="I56" s="20"/>
      <c r="K56" s="4"/>
      <c r="L56" s="4"/>
      <c r="M56" s="4"/>
    </row>
    <row r="57" spans="1:13" ht="15.75">
      <c r="A57" s="1" t="s">
        <v>56</v>
      </c>
      <c r="B57" s="14" t="s">
        <v>20</v>
      </c>
      <c r="C57" s="14" t="s">
        <v>20</v>
      </c>
      <c r="D57" s="23" t="s">
        <v>20</v>
      </c>
      <c r="E57" s="14" t="s">
        <v>20</v>
      </c>
      <c r="F57" s="14" t="s">
        <v>20</v>
      </c>
      <c r="G57" s="14" t="s">
        <v>20</v>
      </c>
      <c r="H57" s="23" t="s">
        <v>20</v>
      </c>
      <c r="I57" s="20"/>
      <c r="K57" s="4"/>
      <c r="L57" s="4"/>
      <c r="M57" s="4"/>
    </row>
    <row r="58" spans="1:9" ht="15.75">
      <c r="A58" s="1" t="s">
        <v>30</v>
      </c>
      <c r="B58" s="14">
        <v>2</v>
      </c>
      <c r="C58" s="14" t="s">
        <v>20</v>
      </c>
      <c r="D58" s="23">
        <f t="shared" si="1"/>
        <v>2</v>
      </c>
      <c r="E58" s="14" t="s">
        <v>20</v>
      </c>
      <c r="F58" s="14">
        <v>20</v>
      </c>
      <c r="G58" s="14">
        <v>1</v>
      </c>
      <c r="H58" s="23">
        <f>SUM(B58+C58+E58+F58+G58)+1</f>
        <v>24</v>
      </c>
      <c r="I58" s="20"/>
    </row>
    <row r="59" spans="1:13" ht="15.75">
      <c r="A59" s="1" t="s">
        <v>57</v>
      </c>
      <c r="B59" s="14" t="s">
        <v>20</v>
      </c>
      <c r="C59" s="14" t="s">
        <v>20</v>
      </c>
      <c r="D59" s="23" t="s">
        <v>20</v>
      </c>
      <c r="E59" s="14" t="s">
        <v>20</v>
      </c>
      <c r="F59" s="14">
        <v>1</v>
      </c>
      <c r="G59" s="14" t="s">
        <v>20</v>
      </c>
      <c r="H59" s="23">
        <f>SUM(B59+C59+E59+F59+G59)</f>
        <v>1</v>
      </c>
      <c r="I59" s="20"/>
      <c r="K59" s="4"/>
      <c r="L59" s="4"/>
      <c r="M59" s="4"/>
    </row>
    <row r="60" spans="1:9" ht="15.75">
      <c r="A60" s="18" t="s">
        <v>43</v>
      </c>
      <c r="B60" s="14">
        <v>6</v>
      </c>
      <c r="C60" s="19" t="s">
        <v>20</v>
      </c>
      <c r="D60" s="23">
        <f t="shared" si="1"/>
        <v>6</v>
      </c>
      <c r="E60" s="19" t="s">
        <v>20</v>
      </c>
      <c r="F60" s="19">
        <v>10</v>
      </c>
      <c r="G60" s="14" t="s">
        <v>20</v>
      </c>
      <c r="H60" s="23">
        <f>SUM(B60+C60+E60+F60+G60)</f>
        <v>16</v>
      </c>
      <c r="I60" s="20"/>
    </row>
    <row r="61" spans="1:13" ht="12.75">
      <c r="A61" s="27" t="s">
        <v>35</v>
      </c>
      <c r="B61" s="27"/>
      <c r="C61" s="27"/>
      <c r="D61" s="27"/>
      <c r="E61" s="27"/>
      <c r="F61" s="27"/>
      <c r="G61" s="27"/>
      <c r="H61" s="27"/>
      <c r="I61" s="4"/>
      <c r="K61" s="4"/>
      <c r="L61" s="4"/>
      <c r="M61" s="4"/>
    </row>
    <row r="62" spans="1:8" ht="12.75">
      <c r="A62" s="1" t="s">
        <v>73</v>
      </c>
      <c r="B62" s="4"/>
      <c r="C62" s="4"/>
      <c r="D62" s="4"/>
      <c r="E62" s="4"/>
      <c r="F62" s="4"/>
      <c r="G62" s="4"/>
      <c r="H62" s="4"/>
    </row>
    <row r="63" ht="12.75">
      <c r="A63" s="1" t="s">
        <v>72</v>
      </c>
    </row>
    <row r="64" spans="1:13" ht="12.75">
      <c r="A64" s="1" t="s">
        <v>39</v>
      </c>
      <c r="B64" s="4"/>
      <c r="C64" s="4"/>
      <c r="D64" s="4"/>
      <c r="E64" s="4"/>
      <c r="F64" s="4"/>
      <c r="I64" s="4"/>
      <c r="K64" s="4"/>
      <c r="L64" s="4"/>
      <c r="M64" s="6" t="s">
        <v>31</v>
      </c>
    </row>
    <row r="65" spans="1:6" ht="12.75">
      <c r="A65" s="1"/>
      <c r="B65" s="4"/>
      <c r="C65" s="4"/>
      <c r="D65" s="4"/>
      <c r="E65" s="4"/>
      <c r="F65" s="4"/>
    </row>
    <row r="66" spans="1:13" ht="12.75">
      <c r="A66" s="26">
        <v>167</v>
      </c>
      <c r="B66" s="26"/>
      <c r="C66" s="26"/>
      <c r="D66" s="26"/>
      <c r="E66" s="26"/>
      <c r="F66" s="26"/>
      <c r="G66" s="26"/>
      <c r="H66" s="26"/>
      <c r="I66" s="4"/>
      <c r="K66" s="4"/>
      <c r="L66" s="4"/>
      <c r="M66" s="4"/>
    </row>
    <row r="67" ht="12.75">
      <c r="A67" s="1"/>
    </row>
    <row r="68" spans="1:6" ht="12.75">
      <c r="A68" s="1"/>
      <c r="B68" s="4"/>
      <c r="C68" s="4"/>
      <c r="D68" s="4"/>
      <c r="E68" s="4"/>
      <c r="F68" s="4"/>
    </row>
    <row r="69" spans="9:13" ht="12.75">
      <c r="I69" s="4"/>
      <c r="K69" s="4"/>
      <c r="L69" s="4"/>
      <c r="M69" s="1" t="s">
        <v>32</v>
      </c>
    </row>
  </sheetData>
  <sheetProtection/>
  <mergeCells count="7">
    <mergeCell ref="A66:H66"/>
    <mergeCell ref="A61:H61"/>
    <mergeCell ref="A2:H2"/>
    <mergeCell ref="A4:H4"/>
    <mergeCell ref="A5:H5"/>
    <mergeCell ref="B6:C6"/>
    <mergeCell ref="B7:D7"/>
  </mergeCells>
  <printOptions/>
  <pageMargins left="0.96" right="0.25" top="0.25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2011-12-08T09:51:09Z</cp:lastPrinted>
  <dcterms:created xsi:type="dcterms:W3CDTF">2001-02-24T01:55:02Z</dcterms:created>
  <dcterms:modified xsi:type="dcterms:W3CDTF">2011-12-10T08:46:48Z</dcterms:modified>
  <cp:category/>
  <cp:version/>
  <cp:contentType/>
  <cp:contentStatus/>
</cp:coreProperties>
</file>